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9195"/>
  </bookViews>
  <sheets>
    <sheet name="ВИС-2025" sheetId="1" r:id="rId1"/>
    <sheet name="Шаблон КП" sheetId="2" r:id="rId2"/>
  </sheets>
  <externalReferences>
    <externalReference r:id="rId3"/>
  </externalReferences>
  <definedNames>
    <definedName name="_xlnm._FilterDatabase" localSheetId="0" hidden="1">'ВИС-2025'!$A$14:$S$3750</definedName>
    <definedName name="_xlnm._FilterDatabase" localSheetId="1" hidden="1">'Шаблон КП'!$A$13:$Q$3372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54" i="1" l="1"/>
  <c r="H2933" i="2"/>
  <c r="J2933" i="2"/>
  <c r="N1354" i="1"/>
  <c r="P1354" i="1"/>
  <c r="Q1354" i="1"/>
  <c r="M1354" i="1"/>
  <c r="AL1354" i="1"/>
  <c r="S1354" i="1"/>
  <c r="L2933" i="2"/>
  <c r="M2933" i="2"/>
  <c r="K2933" i="2"/>
  <c r="I2933" i="2"/>
  <c r="O1354" i="1"/>
  <c r="E655" i="2"/>
  <c r="F655" i="2"/>
  <c r="F654" i="2"/>
  <c r="E654" i="2"/>
  <c r="E657" i="2"/>
  <c r="N661" i="1"/>
  <c r="P661" i="1"/>
  <c r="Q661" i="1"/>
  <c r="L661" i="1"/>
  <c r="M661" i="1"/>
  <c r="N660" i="1"/>
  <c r="P660" i="1"/>
  <c r="Q660" i="1"/>
  <c r="L660" i="1"/>
  <c r="AL660" i="1"/>
  <c r="S660" i="1"/>
  <c r="H654" i="2"/>
  <c r="J654" i="2"/>
  <c r="K654" i="2"/>
  <c r="H655" i="2"/>
  <c r="I655" i="2"/>
  <c r="AL661" i="1"/>
  <c r="S661" i="1"/>
  <c r="O661" i="1"/>
  <c r="M660" i="1"/>
  <c r="O660" i="1"/>
  <c r="E1162" i="2"/>
  <c r="N677" i="1"/>
  <c r="P677" i="1"/>
  <c r="Q677" i="1"/>
  <c r="L677" i="1"/>
  <c r="M677" i="1"/>
  <c r="I654" i="2"/>
  <c r="L654" i="2"/>
  <c r="M654" i="2"/>
  <c r="J655" i="2"/>
  <c r="K655" i="2"/>
  <c r="AL677" i="1"/>
  <c r="S677" i="1"/>
  <c r="O677" i="1"/>
  <c r="E447" i="2"/>
  <c r="F447" i="2"/>
  <c r="N456" i="1"/>
  <c r="P456" i="1"/>
  <c r="Q456" i="1"/>
  <c r="L456" i="1"/>
  <c r="M456" i="1"/>
  <c r="L655" i="2"/>
  <c r="M655" i="2"/>
  <c r="H447" i="2"/>
  <c r="I447" i="2"/>
  <c r="AL456" i="1"/>
  <c r="S456" i="1"/>
  <c r="O456" i="1"/>
  <c r="N658" i="1"/>
  <c r="P658" i="1"/>
  <c r="Q658" i="1"/>
  <c r="L658" i="1"/>
  <c r="AL658" i="1"/>
  <c r="S658" i="1"/>
  <c r="N657" i="1"/>
  <c r="P657" i="1"/>
  <c r="Q657" i="1"/>
  <c r="L657" i="1"/>
  <c r="AL657" i="1"/>
  <c r="S657" i="1"/>
  <c r="J447" i="2"/>
  <c r="K447" i="2"/>
  <c r="O657" i="1"/>
  <c r="O658" i="1"/>
  <c r="M657" i="1"/>
  <c r="M658" i="1"/>
  <c r="F731" i="2"/>
  <c r="E731" i="2"/>
  <c r="F730" i="2"/>
  <c r="E730" i="2"/>
  <c r="F729" i="2"/>
  <c r="E729" i="2"/>
  <c r="F728" i="2"/>
  <c r="E728" i="2"/>
  <c r="H727" i="2"/>
  <c r="F727" i="2"/>
  <c r="E727" i="2"/>
  <c r="F726" i="2"/>
  <c r="E726" i="2"/>
  <c r="F725" i="2"/>
  <c r="E725" i="2"/>
  <c r="F724" i="2"/>
  <c r="E724" i="2"/>
  <c r="F723" i="2"/>
  <c r="E723" i="2"/>
  <c r="H722" i="2"/>
  <c r="J722" i="2"/>
  <c r="F722" i="2"/>
  <c r="E722" i="2"/>
  <c r="F721" i="2"/>
  <c r="E721" i="2"/>
  <c r="H720" i="2"/>
  <c r="J720" i="2"/>
  <c r="F720" i="2"/>
  <c r="E720" i="2"/>
  <c r="F719" i="2"/>
  <c r="E719" i="2"/>
  <c r="F718" i="2"/>
  <c r="E718" i="2"/>
  <c r="F717" i="2"/>
  <c r="E717" i="2"/>
  <c r="H716" i="2"/>
  <c r="F716" i="2"/>
  <c r="E716" i="2"/>
  <c r="F715" i="2"/>
  <c r="E715" i="2"/>
  <c r="H714" i="2"/>
  <c r="J714" i="2"/>
  <c r="F714" i="2"/>
  <c r="E714" i="2"/>
  <c r="F713" i="2"/>
  <c r="E713" i="2"/>
  <c r="F712" i="2"/>
  <c r="E712" i="2"/>
  <c r="F711" i="2"/>
  <c r="E711" i="2"/>
  <c r="F710" i="2"/>
  <c r="E710" i="2"/>
  <c r="H709" i="2"/>
  <c r="J709" i="2"/>
  <c r="F709" i="2"/>
  <c r="E709" i="2"/>
  <c r="F708" i="2"/>
  <c r="E708" i="2"/>
  <c r="F707" i="2"/>
  <c r="E707" i="2"/>
  <c r="F706" i="2"/>
  <c r="E706" i="2"/>
  <c r="F705" i="2"/>
  <c r="E705" i="2"/>
  <c r="F704" i="2"/>
  <c r="E704" i="2"/>
  <c r="F703" i="2"/>
  <c r="E703" i="2"/>
  <c r="H702" i="2"/>
  <c r="J702" i="2"/>
  <c r="F702" i="2"/>
  <c r="E702" i="2"/>
  <c r="F701" i="2"/>
  <c r="E701" i="2"/>
  <c r="F700" i="2"/>
  <c r="E700" i="2"/>
  <c r="F699" i="2"/>
  <c r="E699" i="2"/>
  <c r="F698" i="2"/>
  <c r="E698" i="2"/>
  <c r="F697" i="2"/>
  <c r="E697" i="2"/>
  <c r="F696" i="2"/>
  <c r="E696" i="2"/>
  <c r="H695" i="2"/>
  <c r="F695" i="2"/>
  <c r="E695" i="2"/>
  <c r="F694" i="2"/>
  <c r="E694" i="2"/>
  <c r="F693" i="2"/>
  <c r="E693" i="2"/>
  <c r="H692" i="2"/>
  <c r="J692" i="2"/>
  <c r="F692" i="2"/>
  <c r="E692" i="2"/>
  <c r="F691" i="2"/>
  <c r="E691" i="2"/>
  <c r="F690" i="2"/>
  <c r="E690" i="2"/>
  <c r="H689" i="2"/>
  <c r="J689" i="2"/>
  <c r="F689" i="2"/>
  <c r="E689" i="2"/>
  <c r="F688" i="2"/>
  <c r="E688" i="2"/>
  <c r="F687" i="2"/>
  <c r="E687" i="2"/>
  <c r="H686" i="2"/>
  <c r="J686" i="2"/>
  <c r="F686" i="2"/>
  <c r="E686" i="2"/>
  <c r="F685" i="2"/>
  <c r="E685" i="2"/>
  <c r="F684" i="2"/>
  <c r="E684" i="2"/>
  <c r="F683" i="2"/>
  <c r="E683" i="2"/>
  <c r="F682" i="2"/>
  <c r="E682" i="2"/>
  <c r="F681" i="2"/>
  <c r="E681" i="2"/>
  <c r="F680" i="2"/>
  <c r="E680" i="2"/>
  <c r="F679" i="2"/>
  <c r="E679" i="2"/>
  <c r="F678" i="2"/>
  <c r="E678" i="2"/>
  <c r="F677" i="2"/>
  <c r="E677" i="2"/>
  <c r="F676" i="2"/>
  <c r="E676" i="2"/>
  <c r="F675" i="2"/>
  <c r="E675" i="2"/>
  <c r="H674" i="2"/>
  <c r="F674" i="2"/>
  <c r="E674" i="2"/>
  <c r="F673" i="2"/>
  <c r="E673" i="2"/>
  <c r="F672" i="2"/>
  <c r="E672" i="2"/>
  <c r="H671" i="2"/>
  <c r="J671" i="2"/>
  <c r="F671" i="2"/>
  <c r="E671" i="2"/>
  <c r="F670" i="2"/>
  <c r="E670" i="2"/>
  <c r="H669" i="2"/>
  <c r="F669" i="2"/>
  <c r="E669" i="2"/>
  <c r="F668" i="2"/>
  <c r="E668" i="2"/>
  <c r="H667" i="2"/>
  <c r="I667" i="2"/>
  <c r="F667" i="2"/>
  <c r="E667" i="2"/>
  <c r="F666" i="2"/>
  <c r="E666" i="2"/>
  <c r="H665" i="2"/>
  <c r="I665" i="2"/>
  <c r="F665" i="2"/>
  <c r="E665" i="2"/>
  <c r="F664" i="2"/>
  <c r="E664" i="2"/>
  <c r="H663" i="2"/>
  <c r="I663" i="2"/>
  <c r="F663" i="2"/>
  <c r="E663" i="2"/>
  <c r="F662" i="2"/>
  <c r="E662" i="2"/>
  <c r="F661" i="2"/>
  <c r="E661" i="2"/>
  <c r="F660" i="2"/>
  <c r="E660" i="2"/>
  <c r="F659" i="2"/>
  <c r="E659" i="2"/>
  <c r="F658" i="2"/>
  <c r="E658" i="2"/>
  <c r="F657" i="2"/>
  <c r="H653" i="2"/>
  <c r="I653" i="2"/>
  <c r="F653" i="2"/>
  <c r="E653" i="2"/>
  <c r="F652" i="2"/>
  <c r="E652" i="2"/>
  <c r="F651" i="2"/>
  <c r="E651" i="2"/>
  <c r="F650" i="2"/>
  <c r="E650" i="2"/>
  <c r="F649" i="2"/>
  <c r="E649" i="2"/>
  <c r="H648" i="2"/>
  <c r="I648" i="2"/>
  <c r="F648" i="2"/>
  <c r="E648" i="2"/>
  <c r="H647" i="2"/>
  <c r="I647" i="2"/>
  <c r="F647" i="2"/>
  <c r="E647" i="2"/>
  <c r="H645" i="2"/>
  <c r="F645" i="2"/>
  <c r="E645" i="2"/>
  <c r="F644" i="2"/>
  <c r="E644" i="2"/>
  <c r="F643" i="2"/>
  <c r="E643" i="2"/>
  <c r="H642" i="2"/>
  <c r="I642" i="2"/>
  <c r="F642" i="2"/>
  <c r="E642" i="2"/>
  <c r="F641" i="2"/>
  <c r="E641" i="2"/>
  <c r="F640" i="2"/>
  <c r="E640" i="2"/>
  <c r="H639" i="2"/>
  <c r="F639" i="2"/>
  <c r="E639" i="2"/>
  <c r="F638" i="2"/>
  <c r="E638" i="2"/>
  <c r="F637" i="2"/>
  <c r="E637" i="2"/>
  <c r="F636" i="2"/>
  <c r="E636" i="2"/>
  <c r="F635" i="2"/>
  <c r="E635" i="2"/>
  <c r="F634" i="2"/>
  <c r="E634" i="2"/>
  <c r="H633" i="2"/>
  <c r="I633" i="2"/>
  <c r="F633" i="2"/>
  <c r="E633" i="2"/>
  <c r="F632" i="2"/>
  <c r="E632" i="2"/>
  <c r="F631" i="2"/>
  <c r="E631" i="2"/>
  <c r="F630" i="2"/>
  <c r="E630" i="2"/>
  <c r="F629" i="2"/>
  <c r="E629" i="2"/>
  <c r="F628" i="2"/>
  <c r="E628" i="2"/>
  <c r="F627" i="2"/>
  <c r="E627" i="2"/>
  <c r="F626" i="2"/>
  <c r="E626" i="2"/>
  <c r="F625" i="2"/>
  <c r="E625" i="2"/>
  <c r="H624" i="2"/>
  <c r="I624" i="2"/>
  <c r="F624" i="2"/>
  <c r="E624" i="2"/>
  <c r="F623" i="2"/>
  <c r="E623" i="2"/>
  <c r="F622" i="2"/>
  <c r="E622" i="2"/>
  <c r="F621" i="2"/>
  <c r="E621" i="2"/>
  <c r="F620" i="2"/>
  <c r="E620" i="2"/>
  <c r="H619" i="2"/>
  <c r="I619" i="2"/>
  <c r="F619" i="2"/>
  <c r="E619" i="2"/>
  <c r="F618" i="2"/>
  <c r="E618" i="2"/>
  <c r="F617" i="2"/>
  <c r="E617" i="2"/>
  <c r="F616" i="2"/>
  <c r="E616" i="2"/>
  <c r="H615" i="2"/>
  <c r="I615" i="2"/>
  <c r="F615" i="2"/>
  <c r="E615" i="2"/>
  <c r="F614" i="2"/>
  <c r="E614" i="2"/>
  <c r="F613" i="2"/>
  <c r="E613" i="2"/>
  <c r="H612" i="2"/>
  <c r="I612" i="2"/>
  <c r="F612" i="2"/>
  <c r="E612" i="2"/>
  <c r="F611" i="2"/>
  <c r="E611" i="2"/>
  <c r="F610" i="2"/>
  <c r="E610" i="2"/>
  <c r="H609" i="2"/>
  <c r="I609" i="2"/>
  <c r="F609" i="2"/>
  <c r="E609" i="2"/>
  <c r="F608" i="2"/>
  <c r="E608" i="2"/>
  <c r="F607" i="2"/>
  <c r="E607" i="2"/>
  <c r="H606" i="2"/>
  <c r="F606" i="2"/>
  <c r="E606" i="2"/>
  <c r="F605" i="2"/>
  <c r="E605" i="2"/>
  <c r="H604" i="2"/>
  <c r="I604" i="2"/>
  <c r="F604" i="2"/>
  <c r="E604" i="2"/>
  <c r="F603" i="2"/>
  <c r="E603" i="2"/>
  <c r="F602" i="2"/>
  <c r="E602" i="2"/>
  <c r="H601" i="2"/>
  <c r="F601" i="2"/>
  <c r="E601" i="2"/>
  <c r="F600" i="2"/>
  <c r="E600" i="2"/>
  <c r="F599" i="2"/>
  <c r="E599" i="2"/>
  <c r="F598" i="2"/>
  <c r="E598" i="2"/>
  <c r="F597" i="2"/>
  <c r="E597" i="2"/>
  <c r="H596" i="2"/>
  <c r="I596" i="2"/>
  <c r="F596" i="2"/>
  <c r="E596" i="2"/>
  <c r="F595" i="2"/>
  <c r="E595" i="2"/>
  <c r="H594" i="2"/>
  <c r="I594" i="2"/>
  <c r="F594" i="2"/>
  <c r="E594" i="2"/>
  <c r="F593" i="2"/>
  <c r="E593" i="2"/>
  <c r="H592" i="2"/>
  <c r="I592" i="2"/>
  <c r="F592" i="2"/>
  <c r="E592" i="2"/>
  <c r="F591" i="2"/>
  <c r="E591" i="2"/>
  <c r="F590" i="2"/>
  <c r="E590" i="2"/>
  <c r="F589" i="2"/>
  <c r="E589" i="2"/>
  <c r="H588" i="2"/>
  <c r="I588" i="2"/>
  <c r="F588" i="2"/>
  <c r="E588" i="2"/>
  <c r="F587" i="2"/>
  <c r="E587" i="2"/>
  <c r="F586" i="2"/>
  <c r="E586" i="2"/>
  <c r="H585" i="2"/>
  <c r="I585" i="2"/>
  <c r="F585" i="2"/>
  <c r="E585" i="2"/>
  <c r="F584" i="2"/>
  <c r="E584" i="2"/>
  <c r="F583" i="2"/>
  <c r="E583" i="2"/>
  <c r="F582" i="2"/>
  <c r="E582" i="2"/>
  <c r="F581" i="2"/>
  <c r="E581" i="2"/>
  <c r="H580" i="2"/>
  <c r="I580" i="2"/>
  <c r="F580" i="2"/>
  <c r="E580" i="2"/>
  <c r="F579" i="2"/>
  <c r="E579" i="2"/>
  <c r="F578" i="2"/>
  <c r="E578" i="2"/>
  <c r="H577" i="2"/>
  <c r="I577" i="2"/>
  <c r="F577" i="2"/>
  <c r="E577" i="2"/>
  <c r="F576" i="2"/>
  <c r="E576" i="2"/>
  <c r="F575" i="2"/>
  <c r="E575" i="2"/>
  <c r="H574" i="2"/>
  <c r="F574" i="2"/>
  <c r="E574" i="2"/>
  <c r="F573" i="2"/>
  <c r="E573" i="2"/>
  <c r="F572" i="2"/>
  <c r="E572" i="2"/>
  <c r="F571" i="2"/>
  <c r="E571" i="2"/>
  <c r="F570" i="2"/>
  <c r="E570" i="2"/>
  <c r="H569" i="2"/>
  <c r="I569" i="2"/>
  <c r="F569" i="2"/>
  <c r="E569" i="2"/>
  <c r="F568" i="2"/>
  <c r="E568" i="2"/>
  <c r="F567" i="2"/>
  <c r="E567" i="2"/>
  <c r="H566" i="2"/>
  <c r="F566" i="2"/>
  <c r="E566" i="2"/>
  <c r="F565" i="2"/>
  <c r="E565" i="2"/>
  <c r="F564" i="2"/>
  <c r="E564" i="2"/>
  <c r="H563" i="2"/>
  <c r="F563" i="2"/>
  <c r="E563" i="2"/>
  <c r="F562" i="2"/>
  <c r="E562" i="2"/>
  <c r="F561" i="2"/>
  <c r="E561" i="2"/>
  <c r="F560" i="2"/>
  <c r="E560" i="2"/>
  <c r="F559" i="2"/>
  <c r="E559" i="2"/>
  <c r="H558" i="2"/>
  <c r="F558" i="2"/>
  <c r="E558" i="2"/>
  <c r="F557" i="2"/>
  <c r="E557" i="2"/>
  <c r="F556" i="2"/>
  <c r="E556" i="2"/>
  <c r="F555" i="2"/>
  <c r="E555" i="2"/>
  <c r="F554" i="2"/>
  <c r="E554" i="2"/>
  <c r="F553" i="2"/>
  <c r="E553" i="2"/>
  <c r="H552" i="2"/>
  <c r="I552" i="2"/>
  <c r="F552" i="2"/>
  <c r="E552" i="2"/>
  <c r="F551" i="2"/>
  <c r="E551" i="2"/>
  <c r="F550" i="2"/>
  <c r="E550" i="2"/>
  <c r="F549" i="2"/>
  <c r="E549" i="2"/>
  <c r="F548" i="2"/>
  <c r="E548" i="2"/>
  <c r="F547" i="2"/>
  <c r="E547" i="2"/>
  <c r="H546" i="2"/>
  <c r="J546" i="2"/>
  <c r="L546" i="2"/>
  <c r="M546" i="2"/>
  <c r="F546" i="2"/>
  <c r="E546" i="2"/>
  <c r="F545" i="2"/>
  <c r="E545" i="2"/>
  <c r="F544" i="2"/>
  <c r="E544" i="2"/>
  <c r="F543" i="2"/>
  <c r="E543" i="2"/>
  <c r="F542" i="2"/>
  <c r="E542" i="2"/>
  <c r="F541" i="2"/>
  <c r="E541" i="2"/>
  <c r="H540" i="2"/>
  <c r="J540" i="2"/>
  <c r="L540" i="2"/>
  <c r="M540" i="2"/>
  <c r="F540" i="2"/>
  <c r="E540" i="2"/>
  <c r="F539" i="2"/>
  <c r="E539" i="2"/>
  <c r="F538" i="2"/>
  <c r="E538" i="2"/>
  <c r="F537" i="2"/>
  <c r="E537" i="2"/>
  <c r="F536" i="2"/>
  <c r="E536" i="2"/>
  <c r="F535" i="2"/>
  <c r="E535" i="2"/>
  <c r="F534" i="2"/>
  <c r="E534" i="2"/>
  <c r="H533" i="2"/>
  <c r="J533" i="2"/>
  <c r="K533" i="2"/>
  <c r="F533" i="2"/>
  <c r="E533" i="2"/>
  <c r="F532" i="2"/>
  <c r="E532" i="2"/>
  <c r="F531" i="2"/>
  <c r="E531" i="2"/>
  <c r="F530" i="2"/>
  <c r="E530" i="2"/>
  <c r="F529" i="2"/>
  <c r="E529" i="2"/>
  <c r="F528" i="2"/>
  <c r="E528" i="2"/>
  <c r="H527" i="2"/>
  <c r="J527" i="2"/>
  <c r="L527" i="2"/>
  <c r="M527" i="2"/>
  <c r="F527" i="2"/>
  <c r="E527" i="2"/>
  <c r="F526" i="2"/>
  <c r="E526" i="2"/>
  <c r="F525" i="2"/>
  <c r="E525" i="2"/>
  <c r="F524" i="2"/>
  <c r="E524" i="2"/>
  <c r="F523" i="2"/>
  <c r="E523" i="2"/>
  <c r="F522" i="2"/>
  <c r="E522" i="2"/>
  <c r="H521" i="2"/>
  <c r="F521" i="2"/>
  <c r="E521" i="2"/>
  <c r="F520" i="2"/>
  <c r="E520" i="2"/>
  <c r="F519" i="2"/>
  <c r="E519" i="2"/>
  <c r="F518" i="2"/>
  <c r="E518" i="2"/>
  <c r="F517" i="2"/>
  <c r="E517" i="2"/>
  <c r="H516" i="2"/>
  <c r="J516" i="2"/>
  <c r="L516" i="2"/>
  <c r="M516" i="2"/>
  <c r="F516" i="2"/>
  <c r="E516" i="2"/>
  <c r="F515" i="2"/>
  <c r="E515" i="2"/>
  <c r="F514" i="2"/>
  <c r="E514" i="2"/>
  <c r="F513" i="2"/>
  <c r="E513" i="2"/>
  <c r="F512" i="2"/>
  <c r="E512" i="2"/>
  <c r="H511" i="2"/>
  <c r="J511" i="2"/>
  <c r="L511" i="2"/>
  <c r="M511" i="2"/>
  <c r="F511" i="2"/>
  <c r="E511" i="2"/>
  <c r="F510" i="2"/>
  <c r="E510" i="2"/>
  <c r="F509" i="2"/>
  <c r="E509" i="2"/>
  <c r="F508" i="2"/>
  <c r="E508" i="2"/>
  <c r="H507" i="2"/>
  <c r="F507" i="2"/>
  <c r="E507" i="2"/>
  <c r="F506" i="2"/>
  <c r="E506" i="2"/>
  <c r="F505" i="2"/>
  <c r="E505" i="2"/>
  <c r="F504" i="2"/>
  <c r="E504" i="2"/>
  <c r="F503" i="2"/>
  <c r="E503" i="2"/>
  <c r="H502" i="2"/>
  <c r="F502" i="2"/>
  <c r="E502" i="2"/>
  <c r="F501" i="2"/>
  <c r="E501" i="2"/>
  <c r="F500" i="2"/>
  <c r="E500" i="2"/>
  <c r="F499" i="2"/>
  <c r="E499" i="2"/>
  <c r="F498" i="2"/>
  <c r="E498" i="2"/>
  <c r="F497" i="2"/>
  <c r="E497" i="2"/>
  <c r="F496" i="2"/>
  <c r="E496" i="2"/>
  <c r="H495" i="2"/>
  <c r="J495" i="2"/>
  <c r="L495" i="2"/>
  <c r="M495" i="2"/>
  <c r="F495" i="2"/>
  <c r="E495" i="2"/>
  <c r="F494" i="2"/>
  <c r="E494" i="2"/>
  <c r="F493" i="2"/>
  <c r="E493" i="2"/>
  <c r="F492" i="2"/>
  <c r="E492" i="2"/>
  <c r="F491" i="2"/>
  <c r="E491" i="2"/>
  <c r="H490" i="2"/>
  <c r="J490" i="2"/>
  <c r="L490" i="2"/>
  <c r="M490" i="2"/>
  <c r="F490" i="2"/>
  <c r="E490" i="2"/>
  <c r="F489" i="2"/>
  <c r="E489" i="2"/>
  <c r="F488" i="2"/>
  <c r="E488" i="2"/>
  <c r="F487" i="2"/>
  <c r="E487" i="2"/>
  <c r="F486" i="2"/>
  <c r="E486" i="2"/>
  <c r="H485" i="2"/>
  <c r="J485" i="2"/>
  <c r="F485" i="2"/>
  <c r="E485" i="2"/>
  <c r="F484" i="2"/>
  <c r="E484" i="2"/>
  <c r="F483" i="2"/>
  <c r="E483" i="2"/>
  <c r="F482" i="2"/>
  <c r="E482" i="2"/>
  <c r="F481" i="2"/>
  <c r="E481" i="2"/>
  <c r="F480" i="2"/>
  <c r="E480" i="2"/>
  <c r="F479" i="2"/>
  <c r="E479" i="2"/>
  <c r="H478" i="2"/>
  <c r="J478" i="2"/>
  <c r="L478" i="2"/>
  <c r="M478" i="2"/>
  <c r="F478" i="2"/>
  <c r="E478" i="2"/>
  <c r="F477" i="2"/>
  <c r="E477" i="2"/>
  <c r="F476" i="2"/>
  <c r="E476" i="2"/>
  <c r="F475" i="2"/>
  <c r="E475" i="2"/>
  <c r="F474" i="2"/>
  <c r="E474" i="2"/>
  <c r="F473" i="2"/>
  <c r="E473" i="2"/>
  <c r="F472" i="2"/>
  <c r="E472" i="2"/>
  <c r="F471" i="2"/>
  <c r="E471" i="2"/>
  <c r="H470" i="2"/>
  <c r="F470" i="2"/>
  <c r="E470" i="2"/>
  <c r="F469" i="2"/>
  <c r="E469" i="2"/>
  <c r="F468" i="2"/>
  <c r="E468" i="2"/>
  <c r="F467" i="2"/>
  <c r="E467" i="2"/>
  <c r="F466" i="2"/>
  <c r="E466" i="2"/>
  <c r="F465" i="2"/>
  <c r="E465" i="2"/>
  <c r="F464" i="2"/>
  <c r="E464" i="2"/>
  <c r="F463" i="2"/>
  <c r="E463" i="2"/>
  <c r="H462" i="2"/>
  <c r="F462" i="2"/>
  <c r="E462" i="2"/>
  <c r="F461" i="2"/>
  <c r="E461" i="2"/>
  <c r="F460" i="2"/>
  <c r="E460" i="2"/>
  <c r="F459" i="2"/>
  <c r="E459" i="2"/>
  <c r="F458" i="2"/>
  <c r="E458" i="2"/>
  <c r="F457" i="2"/>
  <c r="E457" i="2"/>
  <c r="H456" i="2"/>
  <c r="I456" i="2"/>
  <c r="F456" i="2"/>
  <c r="E456" i="2"/>
  <c r="F455" i="2"/>
  <c r="E455" i="2"/>
  <c r="F454" i="2"/>
  <c r="E454" i="2"/>
  <c r="H453" i="2"/>
  <c r="I453" i="2"/>
  <c r="F453" i="2"/>
  <c r="E453" i="2"/>
  <c r="F452" i="2"/>
  <c r="E452" i="2"/>
  <c r="H451" i="2"/>
  <c r="J451" i="2"/>
  <c r="L451" i="2"/>
  <c r="M451" i="2"/>
  <c r="F451" i="2"/>
  <c r="E451" i="2"/>
  <c r="F450" i="2"/>
  <c r="E450" i="2"/>
  <c r="F449" i="2"/>
  <c r="E449" i="2"/>
  <c r="H448" i="2"/>
  <c r="F448" i="2"/>
  <c r="E448" i="2"/>
  <c r="F446" i="2"/>
  <c r="E446" i="2"/>
  <c r="H445" i="2"/>
  <c r="F445" i="2"/>
  <c r="E445" i="2"/>
  <c r="F444" i="2"/>
  <c r="E444" i="2"/>
  <c r="F443" i="2"/>
  <c r="E443" i="2"/>
  <c r="F442" i="2"/>
  <c r="E442" i="2"/>
  <c r="F441" i="2"/>
  <c r="E441" i="2"/>
  <c r="F440" i="2"/>
  <c r="E440" i="2"/>
  <c r="F439" i="2"/>
  <c r="E439" i="2"/>
  <c r="F438" i="2"/>
  <c r="E438" i="2"/>
  <c r="F437" i="2"/>
  <c r="E437" i="2"/>
  <c r="F436" i="2"/>
  <c r="E436" i="2"/>
  <c r="F435" i="2"/>
  <c r="E435" i="2"/>
  <c r="F434" i="2"/>
  <c r="E434" i="2"/>
  <c r="F433" i="2"/>
  <c r="E433" i="2"/>
  <c r="H432" i="2"/>
  <c r="J432" i="2"/>
  <c r="K432" i="2"/>
  <c r="F432" i="2"/>
  <c r="E432" i="2"/>
  <c r="F431" i="2"/>
  <c r="E431" i="2"/>
  <c r="F430" i="2"/>
  <c r="E430" i="2"/>
  <c r="F429" i="2"/>
  <c r="E429" i="2"/>
  <c r="F428" i="2"/>
  <c r="E428" i="2"/>
  <c r="F427" i="2"/>
  <c r="E427" i="2"/>
  <c r="F426" i="2"/>
  <c r="E426" i="2"/>
  <c r="F425" i="2"/>
  <c r="E425" i="2"/>
  <c r="F424" i="2"/>
  <c r="E424" i="2"/>
  <c r="F423" i="2"/>
  <c r="E423" i="2"/>
  <c r="H422" i="2"/>
  <c r="J422" i="2"/>
  <c r="L422" i="2"/>
  <c r="M422" i="2"/>
  <c r="F422" i="2"/>
  <c r="E422" i="2"/>
  <c r="F421" i="2"/>
  <c r="E421" i="2"/>
  <c r="F420" i="2"/>
  <c r="E420" i="2"/>
  <c r="F419" i="2"/>
  <c r="E419" i="2"/>
  <c r="F418" i="2"/>
  <c r="E418" i="2"/>
  <c r="F417" i="2"/>
  <c r="E417" i="2"/>
  <c r="F416" i="2"/>
  <c r="E416" i="2"/>
  <c r="F415" i="2"/>
  <c r="E415" i="2"/>
  <c r="F414" i="2"/>
  <c r="E414" i="2"/>
  <c r="F413" i="2"/>
  <c r="E413" i="2"/>
  <c r="H412" i="2"/>
  <c r="F412" i="2"/>
  <c r="E412" i="2"/>
  <c r="F411" i="2"/>
  <c r="E411" i="2"/>
  <c r="F410" i="2"/>
  <c r="E410" i="2"/>
  <c r="F409" i="2"/>
  <c r="E409" i="2"/>
  <c r="F408" i="2"/>
  <c r="E408" i="2"/>
  <c r="F407" i="2"/>
  <c r="E407" i="2"/>
  <c r="F406" i="2"/>
  <c r="E406" i="2"/>
  <c r="F405" i="2"/>
  <c r="E405" i="2"/>
  <c r="F404" i="2"/>
  <c r="E404" i="2"/>
  <c r="F403" i="2"/>
  <c r="E403" i="2"/>
  <c r="H402" i="2"/>
  <c r="F402" i="2"/>
  <c r="E402" i="2"/>
  <c r="F401" i="2"/>
  <c r="E401" i="2"/>
  <c r="F400" i="2"/>
  <c r="E400" i="2"/>
  <c r="F399" i="2"/>
  <c r="E399" i="2"/>
  <c r="F398" i="2"/>
  <c r="E398" i="2"/>
  <c r="F397" i="2"/>
  <c r="E397" i="2"/>
  <c r="F396" i="2"/>
  <c r="E396" i="2"/>
  <c r="F395" i="2"/>
  <c r="E395" i="2"/>
  <c r="F394" i="2"/>
  <c r="E394" i="2"/>
  <c r="F393" i="2"/>
  <c r="E393" i="2"/>
  <c r="H392" i="2"/>
  <c r="I392" i="2"/>
  <c r="F392" i="2"/>
  <c r="E392" i="2"/>
  <c r="F391" i="2"/>
  <c r="E391" i="2"/>
  <c r="F390" i="2"/>
  <c r="E390" i="2"/>
  <c r="F389" i="2"/>
  <c r="E389" i="2"/>
  <c r="F388" i="2"/>
  <c r="E388" i="2"/>
  <c r="F387" i="2"/>
  <c r="E387" i="2"/>
  <c r="F386" i="2"/>
  <c r="E386" i="2"/>
  <c r="F385" i="2"/>
  <c r="E385" i="2"/>
  <c r="F384" i="2"/>
  <c r="E384" i="2"/>
  <c r="F383" i="2"/>
  <c r="E383" i="2"/>
  <c r="H382" i="2"/>
  <c r="I382" i="2"/>
  <c r="F382" i="2"/>
  <c r="E382" i="2"/>
  <c r="F381" i="2"/>
  <c r="E381" i="2"/>
  <c r="F380" i="2"/>
  <c r="E380" i="2"/>
  <c r="F379" i="2"/>
  <c r="E379" i="2"/>
  <c r="F378" i="2"/>
  <c r="E378" i="2"/>
  <c r="F377" i="2"/>
  <c r="E377" i="2"/>
  <c r="F376" i="2"/>
  <c r="E376" i="2"/>
  <c r="F375" i="2"/>
  <c r="E375" i="2"/>
  <c r="F374" i="2"/>
  <c r="E374" i="2"/>
  <c r="F373" i="2"/>
  <c r="E373" i="2"/>
  <c r="F372" i="2"/>
  <c r="E372" i="2"/>
  <c r="F371" i="2"/>
  <c r="E371" i="2"/>
  <c r="F370" i="2"/>
  <c r="E370" i="2"/>
  <c r="F369" i="2"/>
  <c r="E369" i="2"/>
  <c r="F368" i="2"/>
  <c r="E368" i="2"/>
  <c r="F367" i="2"/>
  <c r="E367" i="2"/>
  <c r="F366" i="2"/>
  <c r="E366" i="2"/>
  <c r="H365" i="2"/>
  <c r="I365" i="2"/>
  <c r="F365" i="2"/>
  <c r="E365" i="2"/>
  <c r="F364" i="2"/>
  <c r="E364" i="2"/>
  <c r="F363" i="2"/>
  <c r="E363" i="2"/>
  <c r="F362" i="2"/>
  <c r="E362" i="2"/>
  <c r="F361" i="2"/>
  <c r="E361" i="2"/>
  <c r="F360" i="2"/>
  <c r="E360" i="2"/>
  <c r="F359" i="2"/>
  <c r="E359" i="2"/>
  <c r="F358" i="2"/>
  <c r="E358" i="2"/>
  <c r="F357" i="2"/>
  <c r="E357" i="2"/>
  <c r="F356" i="2"/>
  <c r="E356" i="2"/>
  <c r="F355" i="2"/>
  <c r="E355" i="2"/>
  <c r="F354" i="2"/>
  <c r="E354" i="2"/>
  <c r="F353" i="2"/>
  <c r="E353" i="2"/>
  <c r="F352" i="2"/>
  <c r="E352" i="2"/>
  <c r="F351" i="2"/>
  <c r="E351" i="2"/>
  <c r="H350" i="2"/>
  <c r="J350" i="2"/>
  <c r="L350" i="2"/>
  <c r="M350" i="2"/>
  <c r="F350" i="2"/>
  <c r="E350" i="2"/>
  <c r="F349" i="2"/>
  <c r="E349" i="2"/>
  <c r="F348" i="2"/>
  <c r="E348" i="2"/>
  <c r="F347" i="2"/>
  <c r="E347" i="2"/>
  <c r="F346" i="2"/>
  <c r="E346" i="2"/>
  <c r="F345" i="2"/>
  <c r="E345" i="2"/>
  <c r="F344" i="2"/>
  <c r="E344" i="2"/>
  <c r="F343" i="2"/>
  <c r="E343" i="2"/>
  <c r="F342" i="2"/>
  <c r="E342" i="2"/>
  <c r="F341" i="2"/>
  <c r="E341" i="2"/>
  <c r="F340" i="2"/>
  <c r="E340" i="2"/>
  <c r="F339" i="2"/>
  <c r="E339" i="2"/>
  <c r="F338" i="2"/>
  <c r="E338" i="2"/>
  <c r="F337" i="2"/>
  <c r="E337" i="2"/>
  <c r="H336" i="2"/>
  <c r="J336" i="2"/>
  <c r="F336" i="2"/>
  <c r="E336" i="2"/>
  <c r="F335" i="2"/>
  <c r="E335" i="2"/>
  <c r="F334" i="2"/>
  <c r="E334" i="2"/>
  <c r="F333" i="2"/>
  <c r="E333" i="2"/>
  <c r="F332" i="2"/>
  <c r="E332" i="2"/>
  <c r="H331" i="2"/>
  <c r="J331" i="2"/>
  <c r="L331" i="2"/>
  <c r="M331" i="2"/>
  <c r="F331" i="2"/>
  <c r="E331" i="2"/>
  <c r="F330" i="2"/>
  <c r="E330" i="2"/>
  <c r="F329" i="2"/>
  <c r="E329" i="2"/>
  <c r="F328" i="2"/>
  <c r="E328" i="2"/>
  <c r="F327" i="2"/>
  <c r="E327" i="2"/>
  <c r="F326" i="2"/>
  <c r="E326" i="2"/>
  <c r="F325" i="2"/>
  <c r="E325" i="2"/>
  <c r="F324" i="2"/>
  <c r="E324" i="2"/>
  <c r="F323" i="2"/>
  <c r="E323" i="2"/>
  <c r="F322" i="2"/>
  <c r="E322" i="2"/>
  <c r="H321" i="2"/>
  <c r="J321" i="2"/>
  <c r="F321" i="2"/>
  <c r="E321" i="2"/>
  <c r="F320" i="2"/>
  <c r="E320" i="2"/>
  <c r="F319" i="2"/>
  <c r="E319" i="2"/>
  <c r="F318" i="2"/>
  <c r="E318" i="2"/>
  <c r="F317" i="2"/>
  <c r="E317" i="2"/>
  <c r="F316" i="2"/>
  <c r="E316" i="2"/>
  <c r="F315" i="2"/>
  <c r="E315" i="2"/>
  <c r="F314" i="2"/>
  <c r="E314" i="2"/>
  <c r="F313" i="2"/>
  <c r="E313" i="2"/>
  <c r="F312" i="2"/>
  <c r="E312" i="2"/>
  <c r="H311" i="2"/>
  <c r="J311" i="2"/>
  <c r="L311" i="2"/>
  <c r="M311" i="2"/>
  <c r="F311" i="2"/>
  <c r="E311" i="2"/>
  <c r="F310" i="2"/>
  <c r="E310" i="2"/>
  <c r="F309" i="2"/>
  <c r="E309" i="2"/>
  <c r="F308" i="2"/>
  <c r="E308" i="2"/>
  <c r="F307" i="2"/>
  <c r="E307" i="2"/>
  <c r="F306" i="2"/>
  <c r="E306" i="2"/>
  <c r="F305" i="2"/>
  <c r="E305" i="2"/>
  <c r="H304" i="2"/>
  <c r="J304" i="2"/>
  <c r="L304" i="2"/>
  <c r="M304" i="2"/>
  <c r="F304" i="2"/>
  <c r="E304" i="2"/>
  <c r="F303" i="2"/>
  <c r="E303" i="2"/>
  <c r="F302" i="2"/>
  <c r="E302" i="2"/>
  <c r="F301" i="2"/>
  <c r="E301" i="2"/>
  <c r="F300" i="2"/>
  <c r="E300" i="2"/>
  <c r="F299" i="2"/>
  <c r="E299" i="2"/>
  <c r="H298" i="2"/>
  <c r="J298" i="2"/>
  <c r="L298" i="2"/>
  <c r="M298" i="2"/>
  <c r="F298" i="2"/>
  <c r="E298" i="2"/>
  <c r="F297" i="2"/>
  <c r="E297" i="2"/>
  <c r="F296" i="2"/>
  <c r="E296" i="2"/>
  <c r="F295" i="2"/>
  <c r="E295" i="2"/>
  <c r="F294" i="2"/>
  <c r="E294" i="2"/>
  <c r="F293" i="2"/>
  <c r="E293" i="2"/>
  <c r="F292" i="2"/>
  <c r="E292" i="2"/>
  <c r="F291" i="2"/>
  <c r="E291" i="2"/>
  <c r="H290" i="2"/>
  <c r="J290" i="2"/>
  <c r="L290" i="2"/>
  <c r="M290" i="2"/>
  <c r="F290" i="2"/>
  <c r="E290" i="2"/>
  <c r="F289" i="2"/>
  <c r="E289" i="2"/>
  <c r="F288" i="2"/>
  <c r="E288" i="2"/>
  <c r="F287" i="2"/>
  <c r="E287" i="2"/>
  <c r="F286" i="2"/>
  <c r="E286" i="2"/>
  <c r="F285" i="2"/>
  <c r="E285" i="2"/>
  <c r="F284" i="2"/>
  <c r="E284" i="2"/>
  <c r="F283" i="2"/>
  <c r="E283" i="2"/>
  <c r="H282" i="2"/>
  <c r="J282" i="2"/>
  <c r="L282" i="2"/>
  <c r="M282" i="2"/>
  <c r="F282" i="2"/>
  <c r="E282" i="2"/>
  <c r="F281" i="2"/>
  <c r="E281" i="2"/>
  <c r="F280" i="2"/>
  <c r="E280" i="2"/>
  <c r="F279" i="2"/>
  <c r="E279" i="2"/>
  <c r="F278" i="2"/>
  <c r="E278" i="2"/>
  <c r="F277" i="2"/>
  <c r="E277" i="2"/>
  <c r="H276" i="2"/>
  <c r="J276" i="2"/>
  <c r="L276" i="2"/>
  <c r="M276" i="2"/>
  <c r="F276" i="2"/>
  <c r="E276" i="2"/>
  <c r="F275" i="2"/>
  <c r="E275" i="2"/>
  <c r="F274" i="2"/>
  <c r="E274" i="2"/>
  <c r="F273" i="2"/>
  <c r="E273" i="2"/>
  <c r="F272" i="2"/>
  <c r="E272" i="2"/>
  <c r="F271" i="2"/>
  <c r="E271" i="2"/>
  <c r="F270" i="2"/>
  <c r="E270" i="2"/>
  <c r="F269" i="2"/>
  <c r="E269" i="2"/>
  <c r="H268" i="2"/>
  <c r="J268" i="2"/>
  <c r="L268" i="2"/>
  <c r="M268" i="2"/>
  <c r="F268" i="2"/>
  <c r="E268" i="2"/>
  <c r="F267" i="2"/>
  <c r="E267" i="2"/>
  <c r="F266" i="2"/>
  <c r="E266" i="2"/>
  <c r="F265" i="2"/>
  <c r="E265" i="2"/>
  <c r="H264" i="2"/>
  <c r="J264" i="2"/>
  <c r="L264" i="2"/>
  <c r="M264" i="2"/>
  <c r="F264" i="2"/>
  <c r="E264" i="2"/>
  <c r="F263" i="2"/>
  <c r="E263" i="2"/>
  <c r="F262" i="2"/>
  <c r="E262" i="2"/>
  <c r="F261" i="2"/>
  <c r="E261" i="2"/>
  <c r="F260" i="2"/>
  <c r="E260" i="2"/>
  <c r="H259" i="2"/>
  <c r="J259" i="2"/>
  <c r="L259" i="2"/>
  <c r="M259" i="2"/>
  <c r="F259" i="2"/>
  <c r="E259" i="2"/>
  <c r="F258" i="2"/>
  <c r="E258" i="2"/>
  <c r="F257" i="2"/>
  <c r="E257" i="2"/>
  <c r="F256" i="2"/>
  <c r="E256" i="2"/>
  <c r="H255" i="2"/>
  <c r="J255" i="2"/>
  <c r="L255" i="2"/>
  <c r="M255" i="2"/>
  <c r="F255" i="2"/>
  <c r="E255" i="2"/>
  <c r="F254" i="2"/>
  <c r="E254" i="2"/>
  <c r="F253" i="2"/>
  <c r="E253" i="2"/>
  <c r="H252" i="2"/>
  <c r="J252" i="2"/>
  <c r="F252" i="2"/>
  <c r="E252" i="2"/>
  <c r="F251" i="2"/>
  <c r="E251" i="2"/>
  <c r="F250" i="2"/>
  <c r="E250" i="2"/>
  <c r="H249" i="2"/>
  <c r="J249" i="2"/>
  <c r="L249" i="2"/>
  <c r="M249" i="2"/>
  <c r="F249" i="2"/>
  <c r="E249" i="2"/>
  <c r="F248" i="2"/>
  <c r="E248" i="2"/>
  <c r="H247" i="2"/>
  <c r="J247" i="2"/>
  <c r="L247" i="2"/>
  <c r="M247" i="2"/>
  <c r="F247" i="2"/>
  <c r="E247" i="2"/>
  <c r="F246" i="2"/>
  <c r="E246" i="2"/>
  <c r="F245" i="2"/>
  <c r="E245" i="2"/>
  <c r="F244" i="2"/>
  <c r="E244" i="2"/>
  <c r="F243" i="2"/>
  <c r="E243" i="2"/>
  <c r="F242" i="2"/>
  <c r="E242" i="2"/>
  <c r="H241" i="2"/>
  <c r="J241" i="2"/>
  <c r="L241" i="2"/>
  <c r="M241" i="2"/>
  <c r="F241" i="2"/>
  <c r="E241" i="2"/>
  <c r="F240" i="2"/>
  <c r="E240" i="2"/>
  <c r="F239" i="2"/>
  <c r="E239" i="2"/>
  <c r="F238" i="2"/>
  <c r="E238" i="2"/>
  <c r="F237" i="2"/>
  <c r="E237" i="2"/>
  <c r="F236" i="2"/>
  <c r="E236" i="2"/>
  <c r="H235" i="2"/>
  <c r="F235" i="2"/>
  <c r="E235" i="2"/>
  <c r="F234" i="2"/>
  <c r="E234" i="2"/>
  <c r="F233" i="2"/>
  <c r="E233" i="2"/>
  <c r="F232" i="2"/>
  <c r="E232" i="2"/>
  <c r="F231" i="2"/>
  <c r="E231" i="2"/>
  <c r="F230" i="2"/>
  <c r="E230" i="2"/>
  <c r="H229" i="2"/>
  <c r="J229" i="2"/>
  <c r="K229" i="2"/>
  <c r="F229" i="2"/>
  <c r="E229" i="2"/>
  <c r="F228" i="2"/>
  <c r="E228" i="2"/>
  <c r="F227" i="2"/>
  <c r="E227" i="2"/>
  <c r="F226" i="2"/>
  <c r="E226" i="2"/>
  <c r="F225" i="2"/>
  <c r="E225" i="2"/>
  <c r="F224" i="2"/>
  <c r="E224" i="2"/>
  <c r="H223" i="2"/>
  <c r="J223" i="2"/>
  <c r="K223" i="2"/>
  <c r="F223" i="2"/>
  <c r="E223" i="2"/>
  <c r="F222" i="2"/>
  <c r="E222" i="2"/>
  <c r="H221" i="2"/>
  <c r="F221" i="2"/>
  <c r="E221" i="2"/>
  <c r="F220" i="2"/>
  <c r="E220" i="2"/>
  <c r="F219" i="2"/>
  <c r="E219" i="2"/>
  <c r="F218" i="2"/>
  <c r="E218" i="2"/>
  <c r="F217" i="2"/>
  <c r="E217" i="2"/>
  <c r="F216" i="2"/>
  <c r="E216" i="2"/>
  <c r="F215" i="2"/>
  <c r="E215" i="2"/>
  <c r="F214" i="2"/>
  <c r="E214" i="2"/>
  <c r="F213" i="2"/>
  <c r="E213" i="2"/>
  <c r="F212" i="2"/>
  <c r="E212" i="2"/>
  <c r="F211" i="2"/>
  <c r="E211" i="2"/>
  <c r="H210" i="2"/>
  <c r="J210" i="2"/>
  <c r="L210" i="2"/>
  <c r="M210" i="2"/>
  <c r="F210" i="2"/>
  <c r="E210" i="2"/>
  <c r="F209" i="2"/>
  <c r="E209" i="2"/>
  <c r="F208" i="2"/>
  <c r="E208" i="2"/>
  <c r="H207" i="2"/>
  <c r="J207" i="2"/>
  <c r="K207" i="2"/>
  <c r="F207" i="2"/>
  <c r="E207" i="2"/>
  <c r="F206" i="2"/>
  <c r="E206" i="2"/>
  <c r="F205" i="2"/>
  <c r="E205" i="2"/>
  <c r="F204" i="2"/>
  <c r="E204" i="2"/>
  <c r="F203" i="2"/>
  <c r="E203" i="2"/>
  <c r="F202" i="2"/>
  <c r="E202" i="2"/>
  <c r="H201" i="2"/>
  <c r="J201" i="2"/>
  <c r="L201" i="2"/>
  <c r="M201" i="2"/>
  <c r="F201" i="2"/>
  <c r="E201" i="2"/>
  <c r="F200" i="2"/>
  <c r="E200" i="2"/>
  <c r="F199" i="2"/>
  <c r="E199" i="2"/>
  <c r="F198" i="2"/>
  <c r="E198" i="2"/>
  <c r="F197" i="2"/>
  <c r="E197" i="2"/>
  <c r="F196" i="2"/>
  <c r="E196" i="2"/>
  <c r="F195" i="2"/>
  <c r="E195" i="2"/>
  <c r="F194" i="2"/>
  <c r="E194" i="2"/>
  <c r="F193" i="2"/>
  <c r="E193" i="2"/>
  <c r="F192" i="2"/>
  <c r="E192" i="2"/>
  <c r="F191" i="2"/>
  <c r="E191" i="2"/>
  <c r="F190" i="2"/>
  <c r="E190" i="2"/>
  <c r="H189" i="2"/>
  <c r="F189" i="2"/>
  <c r="E189" i="2"/>
  <c r="F188" i="2"/>
  <c r="E188" i="2"/>
  <c r="F187" i="2"/>
  <c r="E187" i="2"/>
  <c r="F186" i="2"/>
  <c r="E186" i="2"/>
  <c r="F185" i="2"/>
  <c r="E185" i="2"/>
  <c r="F184" i="2"/>
  <c r="E184" i="2"/>
  <c r="F183" i="2"/>
  <c r="E183" i="2"/>
  <c r="F182" i="2"/>
  <c r="E182" i="2"/>
  <c r="F181" i="2"/>
  <c r="E181" i="2"/>
  <c r="F180" i="2"/>
  <c r="E180" i="2"/>
  <c r="F179" i="2"/>
  <c r="E179" i="2"/>
  <c r="H178" i="2"/>
  <c r="F178" i="2"/>
  <c r="E178" i="2"/>
  <c r="F177" i="2"/>
  <c r="E177" i="2"/>
  <c r="F176" i="2"/>
  <c r="E176" i="2"/>
  <c r="F175" i="2"/>
  <c r="E175" i="2"/>
  <c r="F174" i="2"/>
  <c r="E174" i="2"/>
  <c r="F173" i="2"/>
  <c r="E173" i="2"/>
  <c r="H172" i="2"/>
  <c r="F172" i="2"/>
  <c r="E172" i="2"/>
  <c r="F171" i="2"/>
  <c r="E171" i="2"/>
  <c r="F170" i="2"/>
  <c r="E170" i="2"/>
  <c r="F169" i="2"/>
  <c r="E169" i="2"/>
  <c r="F168" i="2"/>
  <c r="E168" i="2"/>
  <c r="F167" i="2"/>
  <c r="E167" i="2"/>
  <c r="H166" i="2"/>
  <c r="I166" i="2"/>
  <c r="F166" i="2"/>
  <c r="E166" i="2"/>
  <c r="F165" i="2"/>
  <c r="E165" i="2"/>
  <c r="F164" i="2"/>
  <c r="E164" i="2"/>
  <c r="F163" i="2"/>
  <c r="E163" i="2"/>
  <c r="F162" i="2"/>
  <c r="E162" i="2"/>
  <c r="F161" i="2"/>
  <c r="E161" i="2"/>
  <c r="F160" i="2"/>
  <c r="E160" i="2"/>
  <c r="F159" i="2"/>
  <c r="E159" i="2"/>
  <c r="H158" i="2"/>
  <c r="I158" i="2"/>
  <c r="F158" i="2"/>
  <c r="E158" i="2"/>
  <c r="F157" i="2"/>
  <c r="E157" i="2"/>
  <c r="F156" i="2"/>
  <c r="E156" i="2"/>
  <c r="F155" i="2"/>
  <c r="E155" i="2"/>
  <c r="F154" i="2"/>
  <c r="E154" i="2"/>
  <c r="F153" i="2"/>
  <c r="E153" i="2"/>
  <c r="F152" i="2"/>
  <c r="E152" i="2"/>
  <c r="F151" i="2"/>
  <c r="E151" i="2"/>
  <c r="F150" i="2"/>
  <c r="E150" i="2"/>
  <c r="H149" i="2"/>
  <c r="I149" i="2"/>
  <c r="F149" i="2"/>
  <c r="E149" i="2"/>
  <c r="F148" i="2"/>
  <c r="E148" i="2"/>
  <c r="F147" i="2"/>
  <c r="E147" i="2"/>
  <c r="F146" i="2"/>
  <c r="E146" i="2"/>
  <c r="F145" i="2"/>
  <c r="E145" i="2"/>
  <c r="F144" i="2"/>
  <c r="E144" i="2"/>
  <c r="F143" i="2"/>
  <c r="E143" i="2"/>
  <c r="F142" i="2"/>
  <c r="E142" i="2"/>
  <c r="F141" i="2"/>
  <c r="E141" i="2"/>
  <c r="F140" i="2"/>
  <c r="E140" i="2"/>
  <c r="H139" i="2"/>
  <c r="I139" i="2"/>
  <c r="F139" i="2"/>
  <c r="E139" i="2"/>
  <c r="F138" i="2"/>
  <c r="E138" i="2"/>
  <c r="F137" i="2"/>
  <c r="E137" i="2"/>
  <c r="F136" i="2"/>
  <c r="E136" i="2"/>
  <c r="F135" i="2"/>
  <c r="E135" i="2"/>
  <c r="F134" i="2"/>
  <c r="E134" i="2"/>
  <c r="F133" i="2"/>
  <c r="E133" i="2"/>
  <c r="F132" i="2"/>
  <c r="E132" i="2"/>
  <c r="F131" i="2"/>
  <c r="E131" i="2"/>
  <c r="F130" i="2"/>
  <c r="E130" i="2"/>
  <c r="F129" i="2"/>
  <c r="E129" i="2"/>
  <c r="F128" i="2"/>
  <c r="E128" i="2"/>
  <c r="F127" i="2"/>
  <c r="E127" i="2"/>
  <c r="F126" i="2"/>
  <c r="E126" i="2"/>
  <c r="F125" i="2"/>
  <c r="E125" i="2"/>
  <c r="F124" i="2"/>
  <c r="E124" i="2"/>
  <c r="F123" i="2"/>
  <c r="E123" i="2"/>
  <c r="F122" i="2"/>
  <c r="E122" i="2"/>
  <c r="H121" i="2"/>
  <c r="I121" i="2"/>
  <c r="F121" i="2"/>
  <c r="E121" i="2"/>
  <c r="F120" i="2"/>
  <c r="E120" i="2"/>
  <c r="F119" i="2"/>
  <c r="E119" i="2"/>
  <c r="F118" i="2"/>
  <c r="E118" i="2"/>
  <c r="F117" i="2"/>
  <c r="E117" i="2"/>
  <c r="F116" i="2"/>
  <c r="E116" i="2"/>
  <c r="F115" i="2"/>
  <c r="E115" i="2"/>
  <c r="F114" i="2"/>
  <c r="E114" i="2"/>
  <c r="F113" i="2"/>
  <c r="E113" i="2"/>
  <c r="F112" i="2"/>
  <c r="E112" i="2"/>
  <c r="H111" i="2"/>
  <c r="I111" i="2"/>
  <c r="F111" i="2"/>
  <c r="E111" i="2"/>
  <c r="F110" i="2"/>
  <c r="E110" i="2"/>
  <c r="F109" i="2"/>
  <c r="E109" i="2"/>
  <c r="F108" i="2"/>
  <c r="E108" i="2"/>
  <c r="H107" i="2"/>
  <c r="I107" i="2"/>
  <c r="F107" i="2"/>
  <c r="E107" i="2"/>
  <c r="F106" i="2"/>
  <c r="E106" i="2"/>
  <c r="H105" i="2"/>
  <c r="I105" i="2"/>
  <c r="F105" i="2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H96" i="2"/>
  <c r="I96" i="2"/>
  <c r="F96" i="2"/>
  <c r="E96" i="2"/>
  <c r="F95" i="2"/>
  <c r="E95" i="2"/>
  <c r="F94" i="2"/>
  <c r="E94" i="2"/>
  <c r="F93" i="2"/>
  <c r="E93" i="2"/>
  <c r="H92" i="2"/>
  <c r="I92" i="2"/>
  <c r="F92" i="2"/>
  <c r="E92" i="2"/>
  <c r="F91" i="2"/>
  <c r="E91" i="2"/>
  <c r="F90" i="2"/>
  <c r="E90" i="2"/>
  <c r="F89" i="2"/>
  <c r="E89" i="2"/>
  <c r="H88" i="2"/>
  <c r="I88" i="2"/>
  <c r="F88" i="2"/>
  <c r="E88" i="2"/>
  <c r="F87" i="2"/>
  <c r="E87" i="2"/>
  <c r="H86" i="2"/>
  <c r="I86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H79" i="2"/>
  <c r="I79" i="2"/>
  <c r="F79" i="2"/>
  <c r="E79" i="2"/>
  <c r="F78" i="2"/>
  <c r="E78" i="2"/>
  <c r="F77" i="2"/>
  <c r="E77" i="2"/>
  <c r="H76" i="2"/>
  <c r="I76" i="2"/>
  <c r="F76" i="2"/>
  <c r="E76" i="2"/>
  <c r="F75" i="2"/>
  <c r="E75" i="2"/>
  <c r="F74" i="2"/>
  <c r="E74" i="2"/>
  <c r="F73" i="2"/>
  <c r="E73" i="2"/>
  <c r="F72" i="2"/>
  <c r="E72" i="2"/>
  <c r="F71" i="2"/>
  <c r="E71" i="2"/>
  <c r="H70" i="2"/>
  <c r="I70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H62" i="2"/>
  <c r="J62" i="2"/>
  <c r="L62" i="2"/>
  <c r="M62" i="2"/>
  <c r="F62" i="2"/>
  <c r="E62" i="2"/>
  <c r="F61" i="2"/>
  <c r="E61" i="2"/>
  <c r="F60" i="2"/>
  <c r="E60" i="2"/>
  <c r="F59" i="2"/>
  <c r="E59" i="2"/>
  <c r="F58" i="2"/>
  <c r="E58" i="2"/>
  <c r="F57" i="2"/>
  <c r="E57" i="2"/>
  <c r="H56" i="2"/>
  <c r="I56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H48" i="2"/>
  <c r="J48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E17" i="2"/>
  <c r="F17" i="2"/>
  <c r="H17" i="2"/>
  <c r="H40" i="2"/>
  <c r="I40" i="2"/>
  <c r="E19" i="2"/>
  <c r="F19" i="2"/>
  <c r="E20" i="2"/>
  <c r="F20" i="2"/>
  <c r="E21" i="2"/>
  <c r="F21" i="2"/>
  <c r="E22" i="2"/>
  <c r="F22" i="2"/>
  <c r="H22" i="2"/>
  <c r="I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H30" i="2"/>
  <c r="E31" i="2"/>
  <c r="F31" i="2"/>
  <c r="E32" i="2"/>
  <c r="F32" i="2"/>
  <c r="E33" i="2"/>
  <c r="F33" i="2"/>
  <c r="E34" i="2"/>
  <c r="F34" i="2"/>
  <c r="E35" i="2"/>
  <c r="F35" i="2"/>
  <c r="H35" i="2"/>
  <c r="E36" i="2"/>
  <c r="F36" i="2"/>
  <c r="E37" i="2"/>
  <c r="F37" i="2"/>
  <c r="E38" i="2"/>
  <c r="F38" i="2"/>
  <c r="E39" i="2"/>
  <c r="F39" i="2"/>
  <c r="H39" i="2"/>
  <c r="F16" i="2"/>
  <c r="E16" i="2"/>
  <c r="F18" i="2"/>
  <c r="E18" i="2"/>
  <c r="L447" i="2"/>
  <c r="M447" i="2"/>
  <c r="J365" i="2"/>
  <c r="K365" i="2"/>
  <c r="J235" i="2"/>
  <c r="K235" i="2"/>
  <c r="I235" i="2"/>
  <c r="J609" i="2"/>
  <c r="L609" i="2"/>
  <c r="M609" i="2"/>
  <c r="I689" i="2"/>
  <c r="I331" i="2"/>
  <c r="K540" i="2"/>
  <c r="J612" i="2"/>
  <c r="K612" i="2"/>
  <c r="I268" i="2"/>
  <c r="K527" i="2"/>
  <c r="I298" i="2"/>
  <c r="J596" i="2"/>
  <c r="L596" i="2"/>
  <c r="M596" i="2"/>
  <c r="L229" i="2"/>
  <c r="M229" i="2"/>
  <c r="I311" i="2"/>
  <c r="J392" i="2"/>
  <c r="K478" i="2"/>
  <c r="J592" i="2"/>
  <c r="L592" i="2"/>
  <c r="M592" i="2"/>
  <c r="I48" i="2"/>
  <c r="K210" i="2"/>
  <c r="K241" i="2"/>
  <c r="I304" i="2"/>
  <c r="I432" i="2"/>
  <c r="J453" i="2"/>
  <c r="L453" i="2"/>
  <c r="M453" i="2"/>
  <c r="K490" i="2"/>
  <c r="L533" i="2"/>
  <c r="M533" i="2"/>
  <c r="J588" i="2"/>
  <c r="L588" i="2"/>
  <c r="M588" i="2"/>
  <c r="K516" i="2"/>
  <c r="L207" i="2"/>
  <c r="M207" i="2"/>
  <c r="K201" i="2"/>
  <c r="J56" i="2"/>
  <c r="I264" i="2"/>
  <c r="I276" i="2"/>
  <c r="K311" i="2"/>
  <c r="K331" i="2"/>
  <c r="J619" i="2"/>
  <c r="L619" i="2"/>
  <c r="M619" i="2"/>
  <c r="J648" i="2"/>
  <c r="L648" i="2"/>
  <c r="M648" i="2"/>
  <c r="I702" i="2"/>
  <c r="J382" i="2"/>
  <c r="K382" i="2"/>
  <c r="J580" i="2"/>
  <c r="L580" i="2"/>
  <c r="M580" i="2"/>
  <c r="J189" i="2"/>
  <c r="I189" i="2"/>
  <c r="J445" i="2"/>
  <c r="L445" i="2"/>
  <c r="M445" i="2"/>
  <c r="I445" i="2"/>
  <c r="J221" i="2"/>
  <c r="I221" i="2"/>
  <c r="I402" i="2"/>
  <c r="J402" i="2"/>
  <c r="L402" i="2"/>
  <c r="M402" i="2"/>
  <c r="I17" i="2"/>
  <c r="J17" i="2"/>
  <c r="J674" i="2"/>
  <c r="L674" i="2"/>
  <c r="M674" i="2"/>
  <c r="I674" i="2"/>
  <c r="I601" i="2"/>
  <c r="J601" i="2"/>
  <c r="J521" i="2"/>
  <c r="I521" i="2"/>
  <c r="K546" i="2"/>
  <c r="J507" i="2"/>
  <c r="I507" i="2"/>
  <c r="I511" i="2"/>
  <c r="I62" i="2"/>
  <c r="K298" i="2"/>
  <c r="I321" i="2"/>
  <c r="I350" i="2"/>
  <c r="K485" i="2"/>
  <c r="L485" i="2"/>
  <c r="M485" i="2"/>
  <c r="K511" i="2"/>
  <c r="K249" i="2"/>
  <c r="K422" i="2"/>
  <c r="I451" i="2"/>
  <c r="J456" i="2"/>
  <c r="I485" i="2"/>
  <c r="I495" i="2"/>
  <c r="I563" i="2"/>
  <c r="J563" i="2"/>
  <c r="K563" i="2"/>
  <c r="I201" i="2"/>
  <c r="I229" i="2"/>
  <c r="J462" i="2"/>
  <c r="L462" i="2"/>
  <c r="M462" i="2"/>
  <c r="I462" i="2"/>
  <c r="J624" i="2"/>
  <c r="L624" i="2"/>
  <c r="M624" i="2"/>
  <c r="J604" i="2"/>
  <c r="J633" i="2"/>
  <c r="I671" i="2"/>
  <c r="J569" i="2"/>
  <c r="J615" i="2"/>
  <c r="L615" i="2"/>
  <c r="M615" i="2"/>
  <c r="I709" i="2"/>
  <c r="I720" i="2"/>
  <c r="I527" i="2"/>
  <c r="J552" i="2"/>
  <c r="L552" i="2"/>
  <c r="M552" i="2"/>
  <c r="J577" i="2"/>
  <c r="J585" i="2"/>
  <c r="J642" i="2"/>
  <c r="J665" i="2"/>
  <c r="K665" i="2"/>
  <c r="I686" i="2"/>
  <c r="L48" i="2"/>
  <c r="M48" i="2"/>
  <c r="K48" i="2"/>
  <c r="J172" i="2"/>
  <c r="I172" i="2"/>
  <c r="J76" i="2"/>
  <c r="J88" i="2"/>
  <c r="J178" i="2"/>
  <c r="I178" i="2"/>
  <c r="J92" i="2"/>
  <c r="J96" i="2"/>
  <c r="K62" i="2"/>
  <c r="J79" i="2"/>
  <c r="J107" i="2"/>
  <c r="J111" i="2"/>
  <c r="J139" i="2"/>
  <c r="I223" i="2"/>
  <c r="L223" i="2"/>
  <c r="M223" i="2"/>
  <c r="J70" i="2"/>
  <c r="J86" i="2"/>
  <c r="J158" i="2"/>
  <c r="J166" i="2"/>
  <c r="I207" i="2"/>
  <c r="L252" i="2"/>
  <c r="M252" i="2"/>
  <c r="K252" i="2"/>
  <c r="I252" i="2"/>
  <c r="J105" i="2"/>
  <c r="J121" i="2"/>
  <c r="J149" i="2"/>
  <c r="K264" i="2"/>
  <c r="K268" i="2"/>
  <c r="K276" i="2"/>
  <c r="K304" i="2"/>
  <c r="L336" i="2"/>
  <c r="M336" i="2"/>
  <c r="K336" i="2"/>
  <c r="I247" i="2"/>
  <c r="I255" i="2"/>
  <c r="I259" i="2"/>
  <c r="K247" i="2"/>
  <c r="K255" i="2"/>
  <c r="K259" i="2"/>
  <c r="L321" i="2"/>
  <c r="M321" i="2"/>
  <c r="K321" i="2"/>
  <c r="I282" i="2"/>
  <c r="I290" i="2"/>
  <c r="K282" i="2"/>
  <c r="K290" i="2"/>
  <c r="I210" i="2"/>
  <c r="I241" i="2"/>
  <c r="I249" i="2"/>
  <c r="I336" i="2"/>
  <c r="K350" i="2"/>
  <c r="J470" i="2"/>
  <c r="I470" i="2"/>
  <c r="J448" i="2"/>
  <c r="I448" i="2"/>
  <c r="J412" i="2"/>
  <c r="I412" i="2"/>
  <c r="I422" i="2"/>
  <c r="L432" i="2"/>
  <c r="M432" i="2"/>
  <c r="K451" i="2"/>
  <c r="J502" i="2"/>
  <c r="I502" i="2"/>
  <c r="I478" i="2"/>
  <c r="I639" i="2"/>
  <c r="J639" i="2"/>
  <c r="I606" i="2"/>
  <c r="J606" i="2"/>
  <c r="I566" i="2"/>
  <c r="J566" i="2"/>
  <c r="I574" i="2"/>
  <c r="J574" i="2"/>
  <c r="K495" i="2"/>
  <c r="I533" i="2"/>
  <c r="I558" i="2"/>
  <c r="J558" i="2"/>
  <c r="I516" i="2"/>
  <c r="I540" i="2"/>
  <c r="I490" i="2"/>
  <c r="I546" i="2"/>
  <c r="I645" i="2"/>
  <c r="J645" i="2"/>
  <c r="L671" i="2"/>
  <c r="M671" i="2"/>
  <c r="K671" i="2"/>
  <c r="J647" i="2"/>
  <c r="J695" i="2"/>
  <c r="I695" i="2"/>
  <c r="J594" i="2"/>
  <c r="J667" i="2"/>
  <c r="J727" i="2"/>
  <c r="I727" i="2"/>
  <c r="J653" i="2"/>
  <c r="J663" i="2"/>
  <c r="J669" i="2"/>
  <c r="I669" i="2"/>
  <c r="J716" i="2"/>
  <c r="I716" i="2"/>
  <c r="I714" i="2"/>
  <c r="I722" i="2"/>
  <c r="L692" i="2"/>
  <c r="M692" i="2"/>
  <c r="K692" i="2"/>
  <c r="L702" i="2"/>
  <c r="M702" i="2"/>
  <c r="K702" i="2"/>
  <c r="I692" i="2"/>
  <c r="L689" i="2"/>
  <c r="M689" i="2"/>
  <c r="K689" i="2"/>
  <c r="L720" i="2"/>
  <c r="M720" i="2"/>
  <c r="K720" i="2"/>
  <c r="L686" i="2"/>
  <c r="M686" i="2"/>
  <c r="K686" i="2"/>
  <c r="L709" i="2"/>
  <c r="M709" i="2"/>
  <c r="K709" i="2"/>
  <c r="L714" i="2"/>
  <c r="M714" i="2"/>
  <c r="K714" i="2"/>
  <c r="L722" i="2"/>
  <c r="M722" i="2"/>
  <c r="K722" i="2"/>
  <c r="J40" i="2"/>
  <c r="I39" i="2"/>
  <c r="J39" i="2"/>
  <c r="I30" i="2"/>
  <c r="J30" i="2"/>
  <c r="I35" i="2"/>
  <c r="J35" i="2"/>
  <c r="J22" i="2"/>
  <c r="N602" i="1"/>
  <c r="P602" i="1"/>
  <c r="Q602" i="1"/>
  <c r="L602" i="1"/>
  <c r="N577" i="1"/>
  <c r="P577" i="1"/>
  <c r="Q577" i="1"/>
  <c r="L577" i="1"/>
  <c r="N576" i="1"/>
  <c r="P576" i="1"/>
  <c r="Q576" i="1"/>
  <c r="L576" i="1"/>
  <c r="N574" i="1"/>
  <c r="P574" i="1"/>
  <c r="Q574" i="1"/>
  <c r="L574" i="1"/>
  <c r="N573" i="1"/>
  <c r="P573" i="1"/>
  <c r="Q573" i="1"/>
  <c r="L573" i="1"/>
  <c r="N571" i="1"/>
  <c r="P571" i="1"/>
  <c r="Q571" i="1"/>
  <c r="L571" i="1"/>
  <c r="N570" i="1"/>
  <c r="P570" i="1"/>
  <c r="Q570" i="1"/>
  <c r="L570" i="1"/>
  <c r="N569" i="1"/>
  <c r="P569" i="1"/>
  <c r="Q569" i="1"/>
  <c r="L569" i="1"/>
  <c r="N568" i="1"/>
  <c r="P568" i="1"/>
  <c r="Q568" i="1"/>
  <c r="L568" i="1"/>
  <c r="N554" i="1"/>
  <c r="P554" i="1"/>
  <c r="Q554" i="1"/>
  <c r="L554" i="1"/>
  <c r="N553" i="1"/>
  <c r="P553" i="1"/>
  <c r="Q553" i="1"/>
  <c r="L553" i="1"/>
  <c r="N552" i="1"/>
  <c r="P552" i="1"/>
  <c r="Q552" i="1"/>
  <c r="L552" i="1"/>
  <c r="N551" i="1"/>
  <c r="P551" i="1"/>
  <c r="Q551" i="1"/>
  <c r="L551" i="1"/>
  <c r="N550" i="1"/>
  <c r="P550" i="1"/>
  <c r="Q550" i="1"/>
  <c r="L550" i="1"/>
  <c r="N535" i="1"/>
  <c r="P535" i="1"/>
  <c r="Q535" i="1"/>
  <c r="L535" i="1"/>
  <c r="N534" i="1"/>
  <c r="P534" i="1"/>
  <c r="Q534" i="1"/>
  <c r="L534" i="1"/>
  <c r="N533" i="1"/>
  <c r="P533" i="1"/>
  <c r="Q533" i="1"/>
  <c r="L533" i="1"/>
  <c r="N532" i="1"/>
  <c r="P532" i="1"/>
  <c r="Q532" i="1"/>
  <c r="L532" i="1"/>
  <c r="N531" i="1"/>
  <c r="P531" i="1"/>
  <c r="Q531" i="1"/>
  <c r="L531" i="1"/>
  <c r="N498" i="1"/>
  <c r="P498" i="1"/>
  <c r="Q498" i="1"/>
  <c r="L498" i="1"/>
  <c r="N497" i="1"/>
  <c r="P497" i="1"/>
  <c r="Q497" i="1"/>
  <c r="L497" i="1"/>
  <c r="N496" i="1"/>
  <c r="P496" i="1"/>
  <c r="Q496" i="1"/>
  <c r="L496" i="1"/>
  <c r="N495" i="1"/>
  <c r="P495" i="1"/>
  <c r="Q495" i="1"/>
  <c r="L495" i="1"/>
  <c r="N470" i="1"/>
  <c r="P470" i="1"/>
  <c r="Q470" i="1"/>
  <c r="L470" i="1"/>
  <c r="N469" i="1"/>
  <c r="P469" i="1"/>
  <c r="Q469" i="1"/>
  <c r="L469" i="1"/>
  <c r="N468" i="1"/>
  <c r="P468" i="1"/>
  <c r="Q468" i="1"/>
  <c r="L468" i="1"/>
  <c r="N467" i="1"/>
  <c r="P467" i="1"/>
  <c r="Q467" i="1"/>
  <c r="L467" i="1"/>
  <c r="N466" i="1"/>
  <c r="P466" i="1"/>
  <c r="Q466" i="1"/>
  <c r="L466" i="1"/>
  <c r="N459" i="1"/>
  <c r="P459" i="1"/>
  <c r="Q459" i="1"/>
  <c r="L459" i="1"/>
  <c r="N458" i="1"/>
  <c r="P458" i="1"/>
  <c r="Q458" i="1"/>
  <c r="L458" i="1"/>
  <c r="N430" i="1"/>
  <c r="P430" i="1"/>
  <c r="Q430" i="1"/>
  <c r="L430" i="1"/>
  <c r="N429" i="1"/>
  <c r="P429" i="1"/>
  <c r="Q429" i="1"/>
  <c r="L429" i="1"/>
  <c r="N428" i="1"/>
  <c r="P428" i="1"/>
  <c r="Q428" i="1"/>
  <c r="L428" i="1"/>
  <c r="N427" i="1"/>
  <c r="P427" i="1"/>
  <c r="Q427" i="1"/>
  <c r="L427" i="1"/>
  <c r="N426" i="1"/>
  <c r="P426" i="1"/>
  <c r="Q426" i="1"/>
  <c r="L426" i="1"/>
  <c r="N425" i="1"/>
  <c r="P425" i="1"/>
  <c r="Q425" i="1"/>
  <c r="L425" i="1"/>
  <c r="N424" i="1"/>
  <c r="P424" i="1"/>
  <c r="Q424" i="1"/>
  <c r="L424" i="1"/>
  <c r="N423" i="1"/>
  <c r="P423" i="1"/>
  <c r="Q423" i="1"/>
  <c r="L423" i="1"/>
  <c r="N422" i="1"/>
  <c r="P422" i="1"/>
  <c r="Q422" i="1"/>
  <c r="L422" i="1"/>
  <c r="N400" i="1"/>
  <c r="P400" i="1"/>
  <c r="Q400" i="1"/>
  <c r="L400" i="1"/>
  <c r="N399" i="1"/>
  <c r="P399" i="1"/>
  <c r="Q399" i="1"/>
  <c r="L399" i="1"/>
  <c r="N398" i="1"/>
  <c r="P398" i="1"/>
  <c r="Q398" i="1"/>
  <c r="L398" i="1"/>
  <c r="N397" i="1"/>
  <c r="P397" i="1"/>
  <c r="Q397" i="1"/>
  <c r="L397" i="1"/>
  <c r="N396" i="1"/>
  <c r="P396" i="1"/>
  <c r="Q396" i="1"/>
  <c r="L396" i="1"/>
  <c r="N395" i="1"/>
  <c r="P395" i="1"/>
  <c r="Q395" i="1"/>
  <c r="L395" i="1"/>
  <c r="N394" i="1"/>
  <c r="P394" i="1"/>
  <c r="Q394" i="1"/>
  <c r="L394" i="1"/>
  <c r="N393" i="1"/>
  <c r="P393" i="1"/>
  <c r="Q393" i="1"/>
  <c r="L393" i="1"/>
  <c r="N392" i="1"/>
  <c r="P392" i="1"/>
  <c r="Q392" i="1"/>
  <c r="L392" i="1"/>
  <c r="N358" i="1"/>
  <c r="P358" i="1"/>
  <c r="Q358" i="1"/>
  <c r="L358" i="1"/>
  <c r="N357" i="1"/>
  <c r="P357" i="1"/>
  <c r="Q357" i="1"/>
  <c r="L357" i="1"/>
  <c r="N356" i="1"/>
  <c r="P356" i="1"/>
  <c r="Q356" i="1"/>
  <c r="L356" i="1"/>
  <c r="N355" i="1"/>
  <c r="P355" i="1"/>
  <c r="Q355" i="1"/>
  <c r="L355" i="1"/>
  <c r="N354" i="1"/>
  <c r="P354" i="1"/>
  <c r="Q354" i="1"/>
  <c r="L354" i="1"/>
  <c r="N353" i="1"/>
  <c r="P353" i="1"/>
  <c r="Q353" i="1"/>
  <c r="L353" i="1"/>
  <c r="N352" i="1"/>
  <c r="P352" i="1"/>
  <c r="Q352" i="1"/>
  <c r="L352" i="1"/>
  <c r="N351" i="1"/>
  <c r="P351" i="1"/>
  <c r="Q351" i="1"/>
  <c r="L351" i="1"/>
  <c r="N350" i="1"/>
  <c r="P350" i="1"/>
  <c r="Q350" i="1"/>
  <c r="L350" i="1"/>
  <c r="N349" i="1"/>
  <c r="P349" i="1"/>
  <c r="Q349" i="1"/>
  <c r="L349" i="1"/>
  <c r="N348" i="1"/>
  <c r="O348" i="1"/>
  <c r="L348" i="1"/>
  <c r="N347" i="1"/>
  <c r="P347" i="1"/>
  <c r="Q347" i="1"/>
  <c r="L347" i="1"/>
  <c r="N346" i="1"/>
  <c r="O346" i="1"/>
  <c r="L346" i="1"/>
  <c r="N319" i="1"/>
  <c r="P319" i="1"/>
  <c r="Q319" i="1"/>
  <c r="L319" i="1"/>
  <c r="N318" i="1"/>
  <c r="P318" i="1"/>
  <c r="Q318" i="1"/>
  <c r="L318" i="1"/>
  <c r="N317" i="1"/>
  <c r="P317" i="1"/>
  <c r="Q317" i="1"/>
  <c r="L317" i="1"/>
  <c r="N316" i="1"/>
  <c r="O316" i="1"/>
  <c r="L316" i="1"/>
  <c r="N315" i="1"/>
  <c r="P315" i="1"/>
  <c r="Q315" i="1"/>
  <c r="L315" i="1"/>
  <c r="N314" i="1"/>
  <c r="O314" i="1"/>
  <c r="L314" i="1"/>
  <c r="N290" i="1"/>
  <c r="P290" i="1"/>
  <c r="Q290" i="1"/>
  <c r="L290" i="1"/>
  <c r="N289" i="1"/>
  <c r="P289" i="1"/>
  <c r="Q289" i="1"/>
  <c r="L289" i="1"/>
  <c r="N288" i="1"/>
  <c r="P288" i="1"/>
  <c r="Q288" i="1"/>
  <c r="L288" i="1"/>
  <c r="N287" i="1"/>
  <c r="O287" i="1"/>
  <c r="L287" i="1"/>
  <c r="N286" i="1"/>
  <c r="P286" i="1"/>
  <c r="Q286" i="1"/>
  <c r="L286" i="1"/>
  <c r="N272" i="1"/>
  <c r="P272" i="1"/>
  <c r="Q272" i="1"/>
  <c r="L272" i="1"/>
  <c r="N271" i="1"/>
  <c r="P271" i="1"/>
  <c r="Q271" i="1"/>
  <c r="L271" i="1"/>
  <c r="N270" i="1"/>
  <c r="O270" i="1"/>
  <c r="L270" i="1"/>
  <c r="N269" i="1"/>
  <c r="P269" i="1"/>
  <c r="Q269" i="1"/>
  <c r="L269" i="1"/>
  <c r="N243" i="1"/>
  <c r="P243" i="1"/>
  <c r="Q243" i="1"/>
  <c r="L243" i="1"/>
  <c r="N242" i="1"/>
  <c r="P242" i="1"/>
  <c r="Q242" i="1"/>
  <c r="L242" i="1"/>
  <c r="N241" i="1"/>
  <c r="P241" i="1"/>
  <c r="Q241" i="1"/>
  <c r="L241" i="1"/>
  <c r="N240" i="1"/>
  <c r="P240" i="1"/>
  <c r="Q240" i="1"/>
  <c r="L240" i="1"/>
  <c r="N239" i="1"/>
  <c r="O239" i="1"/>
  <c r="L239" i="1"/>
  <c r="N197" i="1"/>
  <c r="P197" i="1"/>
  <c r="Q197" i="1"/>
  <c r="L197" i="1"/>
  <c r="N196" i="1"/>
  <c r="P196" i="1"/>
  <c r="Q196" i="1"/>
  <c r="L196" i="1"/>
  <c r="N195" i="1"/>
  <c r="O195" i="1"/>
  <c r="L195" i="1"/>
  <c r="N194" i="1"/>
  <c r="O194" i="1"/>
  <c r="L194" i="1"/>
  <c r="N193" i="1"/>
  <c r="O193" i="1"/>
  <c r="L193" i="1"/>
  <c r="N192" i="1"/>
  <c r="O192" i="1"/>
  <c r="L192" i="1"/>
  <c r="N191" i="1"/>
  <c r="O191" i="1"/>
  <c r="L191" i="1"/>
  <c r="N190" i="1"/>
  <c r="O190" i="1"/>
  <c r="L190" i="1"/>
  <c r="N189" i="1"/>
  <c r="O189" i="1"/>
  <c r="L189" i="1"/>
  <c r="N188" i="1"/>
  <c r="O188" i="1"/>
  <c r="L188" i="1"/>
  <c r="N180" i="1"/>
  <c r="O180" i="1"/>
  <c r="L180" i="1"/>
  <c r="N179" i="1"/>
  <c r="O179" i="1"/>
  <c r="L179" i="1"/>
  <c r="N178" i="1"/>
  <c r="O178" i="1"/>
  <c r="L178" i="1"/>
  <c r="N177" i="1"/>
  <c r="O177" i="1"/>
  <c r="L177" i="1"/>
  <c r="N176" i="1"/>
  <c r="O176" i="1"/>
  <c r="L176" i="1"/>
  <c r="N129" i="1"/>
  <c r="O129" i="1"/>
  <c r="L129" i="1"/>
  <c r="N128" i="1"/>
  <c r="O128" i="1"/>
  <c r="L128" i="1"/>
  <c r="N127" i="1"/>
  <c r="O127" i="1"/>
  <c r="L127" i="1"/>
  <c r="N126" i="1"/>
  <c r="O126" i="1"/>
  <c r="L126" i="1"/>
  <c r="N125" i="1"/>
  <c r="O125" i="1"/>
  <c r="L125" i="1"/>
  <c r="N124" i="1"/>
  <c r="O124" i="1"/>
  <c r="L124" i="1"/>
  <c r="N123" i="1"/>
  <c r="O123" i="1"/>
  <c r="L123" i="1"/>
  <c r="N122" i="1"/>
  <c r="O122" i="1"/>
  <c r="L122" i="1"/>
  <c r="N121" i="1"/>
  <c r="O121" i="1"/>
  <c r="L121" i="1"/>
  <c r="N115" i="1"/>
  <c r="O115" i="1"/>
  <c r="L115" i="1"/>
  <c r="N104" i="1"/>
  <c r="O104" i="1"/>
  <c r="L104" i="1"/>
  <c r="N103" i="1"/>
  <c r="O103" i="1"/>
  <c r="L103" i="1"/>
  <c r="N102" i="1"/>
  <c r="O102" i="1"/>
  <c r="L102" i="1"/>
  <c r="N96" i="1"/>
  <c r="O96" i="1"/>
  <c r="L96" i="1"/>
  <c r="N70" i="1"/>
  <c r="O70" i="1"/>
  <c r="L70" i="1"/>
  <c r="N69" i="1"/>
  <c r="O69" i="1"/>
  <c r="L69" i="1"/>
  <c r="N68" i="1"/>
  <c r="O68" i="1"/>
  <c r="L68" i="1"/>
  <c r="N67" i="1"/>
  <c r="O67" i="1"/>
  <c r="L67" i="1"/>
  <c r="AL67" i="1"/>
  <c r="S67" i="1"/>
  <c r="N66" i="1"/>
  <c r="P66" i="1"/>
  <c r="Q66" i="1"/>
  <c r="L66" i="1"/>
  <c r="L556" i="1"/>
  <c r="N556" i="1"/>
  <c r="P556" i="1"/>
  <c r="Q556" i="1"/>
  <c r="L557" i="1"/>
  <c r="N557" i="1"/>
  <c r="P557" i="1"/>
  <c r="Q557" i="1"/>
  <c r="L558" i="1"/>
  <c r="N558" i="1"/>
  <c r="P558" i="1"/>
  <c r="Q558" i="1"/>
  <c r="L559" i="1"/>
  <c r="N559" i="1"/>
  <c r="P559" i="1"/>
  <c r="Q559" i="1"/>
  <c r="L560" i="1"/>
  <c r="N560" i="1"/>
  <c r="P560" i="1"/>
  <c r="Q560" i="1"/>
  <c r="L562" i="1"/>
  <c r="N562" i="1"/>
  <c r="P562" i="1"/>
  <c r="Q562" i="1"/>
  <c r="L563" i="1"/>
  <c r="N563" i="1"/>
  <c r="P563" i="1"/>
  <c r="Q563" i="1"/>
  <c r="L564" i="1"/>
  <c r="N564" i="1"/>
  <c r="P564" i="1"/>
  <c r="Q564" i="1"/>
  <c r="L565" i="1"/>
  <c r="N565" i="1"/>
  <c r="P565" i="1"/>
  <c r="Q565" i="1"/>
  <c r="L566" i="1"/>
  <c r="N566" i="1"/>
  <c r="P566" i="1"/>
  <c r="Q566" i="1"/>
  <c r="N617" i="1"/>
  <c r="P617" i="1"/>
  <c r="Q617" i="1"/>
  <c r="L617" i="1"/>
  <c r="N616" i="1"/>
  <c r="O616" i="1"/>
  <c r="L616" i="1"/>
  <c r="L260" i="1"/>
  <c r="N260" i="1"/>
  <c r="O260" i="1"/>
  <c r="N259" i="1"/>
  <c r="O259" i="1"/>
  <c r="L259" i="1"/>
  <c r="K674" i="2"/>
  <c r="K624" i="2"/>
  <c r="K580" i="2"/>
  <c r="L235" i="2"/>
  <c r="M235" i="2"/>
  <c r="L612" i="2"/>
  <c r="M612" i="2"/>
  <c r="K588" i="2"/>
  <c r="L563" i="2"/>
  <c r="M563" i="2"/>
  <c r="K619" i="2"/>
  <c r="M115" i="1"/>
  <c r="H106" i="2"/>
  <c r="M602" i="1"/>
  <c r="H593" i="2"/>
  <c r="M260" i="1"/>
  <c r="H251" i="2"/>
  <c r="M96" i="1"/>
  <c r="H87" i="2"/>
  <c r="AL66" i="1"/>
  <c r="S66" i="1"/>
  <c r="H57" i="2"/>
  <c r="AL259" i="1"/>
  <c r="S259" i="1"/>
  <c r="H250" i="2"/>
  <c r="K596" i="2"/>
  <c r="O532" i="1"/>
  <c r="K609" i="2"/>
  <c r="L365" i="2"/>
  <c r="M365" i="2"/>
  <c r="L56" i="2"/>
  <c r="M56" i="2"/>
  <c r="K56" i="2"/>
  <c r="AL563" i="1"/>
  <c r="S563" i="1"/>
  <c r="H554" i="2"/>
  <c r="M315" i="1"/>
  <c r="H306" i="2"/>
  <c r="AL558" i="1"/>
  <c r="S558" i="1"/>
  <c r="H549" i="2"/>
  <c r="M189" i="1"/>
  <c r="H180" i="2"/>
  <c r="M288" i="1"/>
  <c r="H279" i="2"/>
  <c r="M394" i="1"/>
  <c r="H385" i="2"/>
  <c r="M427" i="1"/>
  <c r="H418" i="2"/>
  <c r="M496" i="1"/>
  <c r="H487" i="2"/>
  <c r="M550" i="1"/>
  <c r="H541" i="2"/>
  <c r="M554" i="1"/>
  <c r="H545" i="2"/>
  <c r="M571" i="1"/>
  <c r="H562" i="2"/>
  <c r="M577" i="1"/>
  <c r="H568" i="2"/>
  <c r="M553" i="1"/>
  <c r="H544" i="2"/>
  <c r="M193" i="1"/>
  <c r="H184" i="2"/>
  <c r="M357" i="1"/>
  <c r="H348" i="2"/>
  <c r="AL566" i="1"/>
  <c r="S566" i="1"/>
  <c r="H557" i="2"/>
  <c r="M557" i="1"/>
  <c r="H548" i="2"/>
  <c r="M68" i="1"/>
  <c r="H59" i="2"/>
  <c r="M102" i="1"/>
  <c r="H93" i="2"/>
  <c r="M121" i="1"/>
  <c r="H112" i="2"/>
  <c r="M125" i="1"/>
  <c r="H116" i="2"/>
  <c r="M129" i="1"/>
  <c r="H120" i="2"/>
  <c r="M179" i="1"/>
  <c r="H170" i="2"/>
  <c r="M190" i="1"/>
  <c r="H181" i="2"/>
  <c r="M194" i="1"/>
  <c r="H185" i="2"/>
  <c r="M239" i="1"/>
  <c r="H230" i="2"/>
  <c r="M243" i="1"/>
  <c r="H234" i="2"/>
  <c r="M272" i="1"/>
  <c r="H263" i="2"/>
  <c r="M289" i="1"/>
  <c r="H280" i="2"/>
  <c r="M316" i="1"/>
  <c r="H307" i="2"/>
  <c r="M346" i="1"/>
  <c r="H337" i="2"/>
  <c r="M350" i="1"/>
  <c r="H341" i="2"/>
  <c r="M354" i="1"/>
  <c r="H345" i="2"/>
  <c r="M358" i="1"/>
  <c r="H349" i="2"/>
  <c r="M395" i="1"/>
  <c r="H386" i="2"/>
  <c r="M399" i="1"/>
  <c r="H390" i="2"/>
  <c r="M424" i="1"/>
  <c r="H415" i="2"/>
  <c r="M428" i="1"/>
  <c r="H419" i="2"/>
  <c r="M459" i="1"/>
  <c r="H450" i="2"/>
  <c r="M469" i="1"/>
  <c r="H460" i="2"/>
  <c r="M497" i="1"/>
  <c r="H488" i="2"/>
  <c r="M576" i="1"/>
  <c r="H567" i="2"/>
  <c r="M128" i="1"/>
  <c r="H119" i="2"/>
  <c r="M242" i="1"/>
  <c r="H233" i="2"/>
  <c r="M349" i="1"/>
  <c r="H340" i="2"/>
  <c r="M423" i="1"/>
  <c r="H414" i="2"/>
  <c r="M533" i="1"/>
  <c r="H524" i="2"/>
  <c r="M551" i="1"/>
  <c r="H542" i="2"/>
  <c r="M568" i="1"/>
  <c r="H559" i="2"/>
  <c r="M573" i="1"/>
  <c r="H564" i="2"/>
  <c r="M124" i="1"/>
  <c r="H115" i="2"/>
  <c r="M197" i="1"/>
  <c r="H188" i="2"/>
  <c r="M319" i="1"/>
  <c r="H310" i="2"/>
  <c r="M398" i="1"/>
  <c r="H389" i="2"/>
  <c r="M468" i="1"/>
  <c r="H459" i="2"/>
  <c r="M532" i="1"/>
  <c r="H523" i="2"/>
  <c r="AL562" i="1"/>
  <c r="S562" i="1"/>
  <c r="H553" i="2"/>
  <c r="AL565" i="1"/>
  <c r="S565" i="1"/>
  <c r="H556" i="2"/>
  <c r="M560" i="1"/>
  <c r="H551" i="2"/>
  <c r="M556" i="1"/>
  <c r="H547" i="2"/>
  <c r="M69" i="1"/>
  <c r="H60" i="2"/>
  <c r="M103" i="1"/>
  <c r="H94" i="2"/>
  <c r="M122" i="1"/>
  <c r="H113" i="2"/>
  <c r="M126" i="1"/>
  <c r="H117" i="2"/>
  <c r="M176" i="1"/>
  <c r="H167" i="2"/>
  <c r="M180" i="1"/>
  <c r="H171" i="2"/>
  <c r="M191" i="1"/>
  <c r="H182" i="2"/>
  <c r="M195" i="1"/>
  <c r="H186" i="2"/>
  <c r="M240" i="1"/>
  <c r="H231" i="2"/>
  <c r="M269" i="1"/>
  <c r="H260" i="2"/>
  <c r="M286" i="1"/>
  <c r="H277" i="2"/>
  <c r="M290" i="1"/>
  <c r="H281" i="2"/>
  <c r="M317" i="1"/>
  <c r="H308" i="2"/>
  <c r="M347" i="1"/>
  <c r="H338" i="2"/>
  <c r="M351" i="1"/>
  <c r="H342" i="2"/>
  <c r="M355" i="1"/>
  <c r="H346" i="2"/>
  <c r="M392" i="1"/>
  <c r="H383" i="2"/>
  <c r="M396" i="1"/>
  <c r="H387" i="2"/>
  <c r="M400" i="1"/>
  <c r="H391" i="2"/>
  <c r="M425" i="1"/>
  <c r="H416" i="2"/>
  <c r="M429" i="1"/>
  <c r="H420" i="2"/>
  <c r="M466" i="1"/>
  <c r="H457" i="2"/>
  <c r="M470" i="1"/>
  <c r="H461" i="2"/>
  <c r="M498" i="1"/>
  <c r="H489" i="2"/>
  <c r="M67" i="1"/>
  <c r="H58" i="2"/>
  <c r="M570" i="1"/>
  <c r="H561" i="2"/>
  <c r="M178" i="1"/>
  <c r="H169" i="2"/>
  <c r="M271" i="1"/>
  <c r="H262" i="2"/>
  <c r="M353" i="1"/>
  <c r="H344" i="2"/>
  <c r="M458" i="1"/>
  <c r="H449" i="2"/>
  <c r="M616" i="1"/>
  <c r="H607" i="2"/>
  <c r="M534" i="1"/>
  <c r="H525" i="2"/>
  <c r="M552" i="1"/>
  <c r="H543" i="2"/>
  <c r="M569" i="1"/>
  <c r="H560" i="2"/>
  <c r="M574" i="1"/>
  <c r="H565" i="2"/>
  <c r="M617" i="1"/>
  <c r="H608" i="2"/>
  <c r="M535" i="1"/>
  <c r="H526" i="2"/>
  <c r="AL564" i="1"/>
  <c r="S564" i="1"/>
  <c r="H555" i="2"/>
  <c r="AL559" i="1"/>
  <c r="S559" i="1"/>
  <c r="H550" i="2"/>
  <c r="M70" i="1"/>
  <c r="H61" i="2"/>
  <c r="M104" i="1"/>
  <c r="H95" i="2"/>
  <c r="M123" i="1"/>
  <c r="H114" i="2"/>
  <c r="M127" i="1"/>
  <c r="H118" i="2"/>
  <c r="M177" i="1"/>
  <c r="H168" i="2"/>
  <c r="M188" i="1"/>
  <c r="H179" i="2"/>
  <c r="M192" i="1"/>
  <c r="H183" i="2"/>
  <c r="M196" i="1"/>
  <c r="H187" i="2"/>
  <c r="M241" i="1"/>
  <c r="H232" i="2"/>
  <c r="M270" i="1"/>
  <c r="H261" i="2"/>
  <c r="M287" i="1"/>
  <c r="H278" i="2"/>
  <c r="M314" i="1"/>
  <c r="H305" i="2"/>
  <c r="M318" i="1"/>
  <c r="H309" i="2"/>
  <c r="M348" i="1"/>
  <c r="H339" i="2"/>
  <c r="M352" i="1"/>
  <c r="H343" i="2"/>
  <c r="M356" i="1"/>
  <c r="H347" i="2"/>
  <c r="M393" i="1"/>
  <c r="H384" i="2"/>
  <c r="M397" i="1"/>
  <c r="H388" i="2"/>
  <c r="M422" i="1"/>
  <c r="H413" i="2"/>
  <c r="M426" i="1"/>
  <c r="H417" i="2"/>
  <c r="M430" i="1"/>
  <c r="H421" i="2"/>
  <c r="M467" i="1"/>
  <c r="H458" i="2"/>
  <c r="M495" i="1"/>
  <c r="H486" i="2"/>
  <c r="M531" i="1"/>
  <c r="H522" i="2"/>
  <c r="K648" i="2"/>
  <c r="K462" i="2"/>
  <c r="K453" i="2"/>
  <c r="K615" i="2"/>
  <c r="L382" i="2"/>
  <c r="M382" i="2"/>
  <c r="K592" i="2"/>
  <c r="K392" i="2"/>
  <c r="L392" i="2"/>
  <c r="M392" i="2"/>
  <c r="K552" i="2"/>
  <c r="K445" i="2"/>
  <c r="K402" i="2"/>
  <c r="K221" i="2"/>
  <c r="L221" i="2"/>
  <c r="M221" i="2"/>
  <c r="L665" i="2"/>
  <c r="M665" i="2"/>
  <c r="L642" i="2"/>
  <c r="M642" i="2"/>
  <c r="K642" i="2"/>
  <c r="L585" i="2"/>
  <c r="M585" i="2"/>
  <c r="K585" i="2"/>
  <c r="K456" i="2"/>
  <c r="L456" i="2"/>
  <c r="M456" i="2"/>
  <c r="L601" i="2"/>
  <c r="M601" i="2"/>
  <c r="K601" i="2"/>
  <c r="K17" i="2"/>
  <c r="L17" i="2"/>
  <c r="M17" i="2"/>
  <c r="L604" i="2"/>
  <c r="M604" i="2"/>
  <c r="K604" i="2"/>
  <c r="K569" i="2"/>
  <c r="L569" i="2"/>
  <c r="M569" i="2"/>
  <c r="L577" i="2"/>
  <c r="M577" i="2"/>
  <c r="K577" i="2"/>
  <c r="L633" i="2"/>
  <c r="M633" i="2"/>
  <c r="K633" i="2"/>
  <c r="K507" i="2"/>
  <c r="L507" i="2"/>
  <c r="M507" i="2"/>
  <c r="L521" i="2"/>
  <c r="M521" i="2"/>
  <c r="K521" i="2"/>
  <c r="K189" i="2"/>
  <c r="L189" i="2"/>
  <c r="M189" i="2"/>
  <c r="K92" i="2"/>
  <c r="L92" i="2"/>
  <c r="M92" i="2"/>
  <c r="K88" i="2"/>
  <c r="L88" i="2"/>
  <c r="M88" i="2"/>
  <c r="K111" i="2"/>
  <c r="L111" i="2"/>
  <c r="M111" i="2"/>
  <c r="L645" i="2"/>
  <c r="M645" i="2"/>
  <c r="K645" i="2"/>
  <c r="K139" i="2"/>
  <c r="L139" i="2"/>
  <c r="M139" i="2"/>
  <c r="K76" i="2"/>
  <c r="L76" i="2"/>
  <c r="M76" i="2"/>
  <c r="L172" i="2"/>
  <c r="M172" i="2"/>
  <c r="K172" i="2"/>
  <c r="L647" i="2"/>
  <c r="M647" i="2"/>
  <c r="K647" i="2"/>
  <c r="L606" i="2"/>
  <c r="M606" i="2"/>
  <c r="K606" i="2"/>
  <c r="K448" i="2"/>
  <c r="L448" i="2"/>
  <c r="M448" i="2"/>
  <c r="K86" i="2"/>
  <c r="L86" i="2"/>
  <c r="M86" i="2"/>
  <c r="K121" i="2"/>
  <c r="L121" i="2"/>
  <c r="M121" i="2"/>
  <c r="L639" i="2"/>
  <c r="M639" i="2"/>
  <c r="K639" i="2"/>
  <c r="L470" i="2"/>
  <c r="M470" i="2"/>
  <c r="K470" i="2"/>
  <c r="K566" i="2"/>
  <c r="L566" i="2"/>
  <c r="M566" i="2"/>
  <c r="L669" i="2"/>
  <c r="M669" i="2"/>
  <c r="K669" i="2"/>
  <c r="L667" i="2"/>
  <c r="M667" i="2"/>
  <c r="K667" i="2"/>
  <c r="K149" i="2"/>
  <c r="L149" i="2"/>
  <c r="M149" i="2"/>
  <c r="K166" i="2"/>
  <c r="L166" i="2"/>
  <c r="M166" i="2"/>
  <c r="K70" i="2"/>
  <c r="L70" i="2"/>
  <c r="M70" i="2"/>
  <c r="K79" i="2"/>
  <c r="L79" i="2"/>
  <c r="M79" i="2"/>
  <c r="L727" i="2"/>
  <c r="M727" i="2"/>
  <c r="K727" i="2"/>
  <c r="L716" i="2"/>
  <c r="M716" i="2"/>
  <c r="K716" i="2"/>
  <c r="K558" i="2"/>
  <c r="L558" i="2"/>
  <c r="M558" i="2"/>
  <c r="K412" i="2"/>
  <c r="L412" i="2"/>
  <c r="M412" i="2"/>
  <c r="K107" i="2"/>
  <c r="L107" i="2"/>
  <c r="M107" i="2"/>
  <c r="K663" i="2"/>
  <c r="L663" i="2"/>
  <c r="M663" i="2"/>
  <c r="L502" i="2"/>
  <c r="M502" i="2"/>
  <c r="K502" i="2"/>
  <c r="K158" i="2"/>
  <c r="L158" i="2"/>
  <c r="M158" i="2"/>
  <c r="L653" i="2"/>
  <c r="M653" i="2"/>
  <c r="K653" i="2"/>
  <c r="K594" i="2"/>
  <c r="L594" i="2"/>
  <c r="M594" i="2"/>
  <c r="L695" i="2"/>
  <c r="M695" i="2"/>
  <c r="K695" i="2"/>
  <c r="K574" i="2"/>
  <c r="L574" i="2"/>
  <c r="M574" i="2"/>
  <c r="K105" i="2"/>
  <c r="L105" i="2"/>
  <c r="M105" i="2"/>
  <c r="K96" i="2"/>
  <c r="L96" i="2"/>
  <c r="M96" i="2"/>
  <c r="L178" i="2"/>
  <c r="M178" i="2"/>
  <c r="K178" i="2"/>
  <c r="K40" i="2"/>
  <c r="L40" i="2"/>
  <c r="M40" i="2"/>
  <c r="K30" i="2"/>
  <c r="L30" i="2"/>
  <c r="M30" i="2"/>
  <c r="K35" i="2"/>
  <c r="L35" i="2"/>
  <c r="M35" i="2"/>
  <c r="K22" i="2"/>
  <c r="L22" i="2"/>
  <c r="M22" i="2"/>
  <c r="K39" i="2"/>
  <c r="L39" i="2"/>
  <c r="M39" i="2"/>
  <c r="P270" i="1"/>
  <c r="Q270" i="1"/>
  <c r="P314" i="1"/>
  <c r="Q314" i="1"/>
  <c r="P180" i="1"/>
  <c r="Q180" i="1"/>
  <c r="AL104" i="1"/>
  <c r="S104" i="1"/>
  <c r="AL122" i="1"/>
  <c r="S122" i="1"/>
  <c r="AL190" i="1"/>
  <c r="S190" i="1"/>
  <c r="O470" i="1"/>
  <c r="O240" i="1"/>
  <c r="AL427" i="1"/>
  <c r="S427" i="1"/>
  <c r="AL395" i="1"/>
  <c r="S395" i="1"/>
  <c r="AL121" i="1"/>
  <c r="S121" i="1"/>
  <c r="O569" i="1"/>
  <c r="AL126" i="1"/>
  <c r="S126" i="1"/>
  <c r="P129" i="1"/>
  <c r="Q129" i="1"/>
  <c r="AL195" i="1"/>
  <c r="S195" i="1"/>
  <c r="AL424" i="1"/>
  <c r="S424" i="1"/>
  <c r="P178" i="1"/>
  <c r="Q178" i="1"/>
  <c r="AL396" i="1"/>
  <c r="S396" i="1"/>
  <c r="AL69" i="1"/>
  <c r="S69" i="1"/>
  <c r="AL189" i="1"/>
  <c r="S189" i="1"/>
  <c r="O269" i="1"/>
  <c r="O353" i="1"/>
  <c r="O550" i="1"/>
  <c r="AL127" i="1"/>
  <c r="S127" i="1"/>
  <c r="P346" i="1"/>
  <c r="Q346" i="1"/>
  <c r="AL103" i="1"/>
  <c r="S103" i="1"/>
  <c r="P287" i="1"/>
  <c r="Q287" i="1"/>
  <c r="P316" i="1"/>
  <c r="Q316" i="1"/>
  <c r="AL70" i="1"/>
  <c r="S70" i="1"/>
  <c r="AL124" i="1"/>
  <c r="S124" i="1"/>
  <c r="O427" i="1"/>
  <c r="AL68" i="1"/>
  <c r="S68" i="1"/>
  <c r="AL102" i="1"/>
  <c r="S102" i="1"/>
  <c r="AL191" i="1"/>
  <c r="S191" i="1"/>
  <c r="AL115" i="1"/>
  <c r="S115" i="1"/>
  <c r="AL194" i="1"/>
  <c r="S194" i="1"/>
  <c r="O554" i="1"/>
  <c r="O458" i="1"/>
  <c r="P179" i="1"/>
  <c r="Q179" i="1"/>
  <c r="O241" i="1"/>
  <c r="AL125" i="1"/>
  <c r="S125" i="1"/>
  <c r="AL96" i="1"/>
  <c r="S96" i="1"/>
  <c r="AL123" i="1"/>
  <c r="S123" i="1"/>
  <c r="AL177" i="1"/>
  <c r="S177" i="1"/>
  <c r="P192" i="1"/>
  <c r="Q192" i="1"/>
  <c r="P239" i="1"/>
  <c r="Q239" i="1"/>
  <c r="O289" i="1"/>
  <c r="AL468" i="1"/>
  <c r="S468" i="1"/>
  <c r="O534" i="1"/>
  <c r="O571" i="1"/>
  <c r="P348" i="1"/>
  <c r="Q348" i="1"/>
  <c r="O392" i="1"/>
  <c r="O423" i="1"/>
  <c r="O429" i="1"/>
  <c r="O496" i="1"/>
  <c r="P191" i="1"/>
  <c r="Q191" i="1"/>
  <c r="O196" i="1"/>
  <c r="O272" i="1"/>
  <c r="O351" i="1"/>
  <c r="O398" i="1"/>
  <c r="AL128" i="1"/>
  <c r="S128" i="1"/>
  <c r="P176" i="1"/>
  <c r="Q176" i="1"/>
  <c r="AL179" i="1"/>
  <c r="S179" i="1"/>
  <c r="P188" i="1"/>
  <c r="Q188" i="1"/>
  <c r="P193" i="1"/>
  <c r="Q193" i="1"/>
  <c r="O290" i="1"/>
  <c r="O318" i="1"/>
  <c r="AL354" i="1"/>
  <c r="S354" i="1"/>
  <c r="O357" i="1"/>
  <c r="AL398" i="1"/>
  <c r="S398" i="1"/>
  <c r="AL551" i="1"/>
  <c r="S551" i="1"/>
  <c r="AL554" i="1"/>
  <c r="S554" i="1"/>
  <c r="AL357" i="1"/>
  <c r="S357" i="1"/>
  <c r="AL425" i="1"/>
  <c r="S425" i="1"/>
  <c r="P127" i="1"/>
  <c r="Q127" i="1"/>
  <c r="AL176" i="1"/>
  <c r="S176" i="1"/>
  <c r="AL188" i="1"/>
  <c r="S188" i="1"/>
  <c r="P190" i="1"/>
  <c r="Q190" i="1"/>
  <c r="AL193" i="1"/>
  <c r="S193" i="1"/>
  <c r="P195" i="1"/>
  <c r="Q195" i="1"/>
  <c r="O243" i="1"/>
  <c r="O347" i="1"/>
  <c r="AL497" i="1"/>
  <c r="S497" i="1"/>
  <c r="AL532" i="1"/>
  <c r="S532" i="1"/>
  <c r="AL178" i="1"/>
  <c r="S178" i="1"/>
  <c r="O286" i="1"/>
  <c r="O350" i="1"/>
  <c r="AL355" i="1"/>
  <c r="S355" i="1"/>
  <c r="O394" i="1"/>
  <c r="O468" i="1"/>
  <c r="O577" i="1"/>
  <c r="AL459" i="1"/>
  <c r="S459" i="1"/>
  <c r="AL129" i="1"/>
  <c r="S129" i="1"/>
  <c r="P177" i="1"/>
  <c r="Q177" i="1"/>
  <c r="AL180" i="1"/>
  <c r="S180" i="1"/>
  <c r="P189" i="1"/>
  <c r="Q189" i="1"/>
  <c r="AL192" i="1"/>
  <c r="S192" i="1"/>
  <c r="P194" i="1"/>
  <c r="Q194" i="1"/>
  <c r="O317" i="1"/>
  <c r="O400" i="1"/>
  <c r="P67" i="1"/>
  <c r="Q67" i="1"/>
  <c r="P96" i="1"/>
  <c r="Q96" i="1"/>
  <c r="P122" i="1"/>
  <c r="Q122" i="1"/>
  <c r="AL196" i="1"/>
  <c r="S196" i="1"/>
  <c r="AL241" i="1"/>
  <c r="S241" i="1"/>
  <c r="AL270" i="1"/>
  <c r="S270" i="1"/>
  <c r="AL287" i="1"/>
  <c r="S287" i="1"/>
  <c r="AL314" i="1"/>
  <c r="S314" i="1"/>
  <c r="AL318" i="1"/>
  <c r="S318" i="1"/>
  <c r="AL348" i="1"/>
  <c r="S348" i="1"/>
  <c r="O356" i="1"/>
  <c r="O397" i="1"/>
  <c r="O426" i="1"/>
  <c r="O467" i="1"/>
  <c r="O531" i="1"/>
  <c r="O553" i="1"/>
  <c r="O574" i="1"/>
  <c r="P68" i="1"/>
  <c r="Q68" i="1"/>
  <c r="P103" i="1"/>
  <c r="Q103" i="1"/>
  <c r="P121" i="1"/>
  <c r="Q121" i="1"/>
  <c r="P123" i="1"/>
  <c r="Q123" i="1"/>
  <c r="P126" i="1"/>
  <c r="Q126" i="1"/>
  <c r="AL351" i="1"/>
  <c r="S351" i="1"/>
  <c r="AL400" i="1"/>
  <c r="S400" i="1"/>
  <c r="AL429" i="1"/>
  <c r="S429" i="1"/>
  <c r="AL470" i="1"/>
  <c r="S470" i="1"/>
  <c r="AL534" i="1"/>
  <c r="S534" i="1"/>
  <c r="AL569" i="1"/>
  <c r="S569" i="1"/>
  <c r="AL577" i="1"/>
  <c r="S577" i="1"/>
  <c r="P102" i="1"/>
  <c r="Q102" i="1"/>
  <c r="AL392" i="1"/>
  <c r="S392" i="1"/>
  <c r="AL240" i="1"/>
  <c r="S240" i="1"/>
  <c r="AL269" i="1"/>
  <c r="S269" i="1"/>
  <c r="AL286" i="1"/>
  <c r="S286" i="1"/>
  <c r="AL290" i="1"/>
  <c r="S290" i="1"/>
  <c r="AL317" i="1"/>
  <c r="S317" i="1"/>
  <c r="AL347" i="1"/>
  <c r="S347" i="1"/>
  <c r="AL356" i="1"/>
  <c r="S356" i="1"/>
  <c r="O358" i="1"/>
  <c r="AL397" i="1"/>
  <c r="S397" i="1"/>
  <c r="O399" i="1"/>
  <c r="AL426" i="1"/>
  <c r="S426" i="1"/>
  <c r="O428" i="1"/>
  <c r="AL467" i="1"/>
  <c r="S467" i="1"/>
  <c r="O469" i="1"/>
  <c r="AL531" i="1"/>
  <c r="S531" i="1"/>
  <c r="O533" i="1"/>
  <c r="AL553" i="1"/>
  <c r="S553" i="1"/>
  <c r="O568" i="1"/>
  <c r="AL574" i="1"/>
  <c r="S574" i="1"/>
  <c r="O576" i="1"/>
  <c r="P70" i="1"/>
  <c r="Q70" i="1"/>
  <c r="P115" i="1"/>
  <c r="Q115" i="1"/>
  <c r="P125" i="1"/>
  <c r="Q125" i="1"/>
  <c r="O197" i="1"/>
  <c r="O242" i="1"/>
  <c r="O271" i="1"/>
  <c r="O288" i="1"/>
  <c r="O315" i="1"/>
  <c r="O319" i="1"/>
  <c r="O349" i="1"/>
  <c r="AL353" i="1"/>
  <c r="S353" i="1"/>
  <c r="O355" i="1"/>
  <c r="AL394" i="1"/>
  <c r="S394" i="1"/>
  <c r="O396" i="1"/>
  <c r="AL423" i="1"/>
  <c r="S423" i="1"/>
  <c r="O425" i="1"/>
  <c r="AL458" i="1"/>
  <c r="S458" i="1"/>
  <c r="O466" i="1"/>
  <c r="AL496" i="1"/>
  <c r="S496" i="1"/>
  <c r="O498" i="1"/>
  <c r="AL550" i="1"/>
  <c r="S550" i="1"/>
  <c r="O552" i="1"/>
  <c r="AL571" i="1"/>
  <c r="S571" i="1"/>
  <c r="O573" i="1"/>
  <c r="P69" i="1"/>
  <c r="Q69" i="1"/>
  <c r="P104" i="1"/>
  <c r="Q104" i="1"/>
  <c r="P124" i="1"/>
  <c r="Q124" i="1"/>
  <c r="P128" i="1"/>
  <c r="Q128" i="1"/>
  <c r="AL239" i="1"/>
  <c r="S239" i="1"/>
  <c r="AL243" i="1"/>
  <c r="S243" i="1"/>
  <c r="AL272" i="1"/>
  <c r="S272" i="1"/>
  <c r="AL289" i="1"/>
  <c r="S289" i="1"/>
  <c r="AL316" i="1"/>
  <c r="S316" i="1"/>
  <c r="AL346" i="1"/>
  <c r="S346" i="1"/>
  <c r="AL350" i="1"/>
  <c r="S350" i="1"/>
  <c r="O352" i="1"/>
  <c r="AL358" i="1"/>
  <c r="S358" i="1"/>
  <c r="O393" i="1"/>
  <c r="AL399" i="1"/>
  <c r="S399" i="1"/>
  <c r="O422" i="1"/>
  <c r="AL428" i="1"/>
  <c r="S428" i="1"/>
  <c r="O430" i="1"/>
  <c r="AL469" i="1"/>
  <c r="S469" i="1"/>
  <c r="O495" i="1"/>
  <c r="AL533" i="1"/>
  <c r="S533" i="1"/>
  <c r="O535" i="1"/>
  <c r="AL568" i="1"/>
  <c r="S568" i="1"/>
  <c r="O570" i="1"/>
  <c r="AL576" i="1"/>
  <c r="S576" i="1"/>
  <c r="O602" i="1"/>
  <c r="AL466" i="1"/>
  <c r="S466" i="1"/>
  <c r="AL498" i="1"/>
  <c r="S498" i="1"/>
  <c r="AL552" i="1"/>
  <c r="S552" i="1"/>
  <c r="AL573" i="1"/>
  <c r="S573" i="1"/>
  <c r="AL197" i="1"/>
  <c r="S197" i="1"/>
  <c r="AL242" i="1"/>
  <c r="S242" i="1"/>
  <c r="AL271" i="1"/>
  <c r="S271" i="1"/>
  <c r="AL288" i="1"/>
  <c r="S288" i="1"/>
  <c r="AL315" i="1"/>
  <c r="S315" i="1"/>
  <c r="AL319" i="1"/>
  <c r="S319" i="1"/>
  <c r="AL349" i="1"/>
  <c r="S349" i="1"/>
  <c r="AL352" i="1"/>
  <c r="S352" i="1"/>
  <c r="O354" i="1"/>
  <c r="AL393" i="1"/>
  <c r="S393" i="1"/>
  <c r="O395" i="1"/>
  <c r="AL422" i="1"/>
  <c r="S422" i="1"/>
  <c r="O424" i="1"/>
  <c r="AL430" i="1"/>
  <c r="S430" i="1"/>
  <c r="O459" i="1"/>
  <c r="AL495" i="1"/>
  <c r="S495" i="1"/>
  <c r="O497" i="1"/>
  <c r="AL535" i="1"/>
  <c r="S535" i="1"/>
  <c r="O551" i="1"/>
  <c r="AL570" i="1"/>
  <c r="S570" i="1"/>
  <c r="AL602" i="1"/>
  <c r="S602" i="1"/>
  <c r="O66" i="1"/>
  <c r="M66" i="1"/>
  <c r="AL556" i="1"/>
  <c r="S556" i="1"/>
  <c r="AL557" i="1"/>
  <c r="S557" i="1"/>
  <c r="M558" i="1"/>
  <c r="O556" i="1"/>
  <c r="O560" i="1"/>
  <c r="M564" i="1"/>
  <c r="M559" i="1"/>
  <c r="O562" i="1"/>
  <c r="O563" i="1"/>
  <c r="M566" i="1"/>
  <c r="O557" i="1"/>
  <c r="M565" i="1"/>
  <c r="O559" i="1"/>
  <c r="AL560" i="1"/>
  <c r="S560" i="1"/>
  <c r="O558" i="1"/>
  <c r="M562" i="1"/>
  <c r="O566" i="1"/>
  <c r="O564" i="1"/>
  <c r="M563" i="1"/>
  <c r="O565" i="1"/>
  <c r="AL617" i="1"/>
  <c r="S617" i="1"/>
  <c r="P260" i="1"/>
  <c r="Q260" i="1"/>
  <c r="AL616" i="1"/>
  <c r="S616" i="1"/>
  <c r="O617" i="1"/>
  <c r="P616" i="1"/>
  <c r="Q616" i="1"/>
  <c r="AL260" i="1"/>
  <c r="S260" i="1"/>
  <c r="P259" i="1"/>
  <c r="Q259" i="1"/>
  <c r="M259" i="1"/>
  <c r="J251" i="2"/>
  <c r="I251" i="2"/>
  <c r="I87" i="2"/>
  <c r="J87" i="2"/>
  <c r="J250" i="2"/>
  <c r="I250" i="2"/>
  <c r="I593" i="2"/>
  <c r="J593" i="2"/>
  <c r="J57" i="2"/>
  <c r="I57" i="2"/>
  <c r="I106" i="2"/>
  <c r="J106" i="2"/>
  <c r="J486" i="2"/>
  <c r="I486" i="2"/>
  <c r="J278" i="2"/>
  <c r="I278" i="2"/>
  <c r="I561" i="2"/>
  <c r="J561" i="2"/>
  <c r="J387" i="2"/>
  <c r="I387" i="2"/>
  <c r="J260" i="2"/>
  <c r="I260" i="2"/>
  <c r="I171" i="2"/>
  <c r="J171" i="2"/>
  <c r="I94" i="2"/>
  <c r="J94" i="2"/>
  <c r="I564" i="2"/>
  <c r="J564" i="2"/>
  <c r="I567" i="2"/>
  <c r="J567" i="2"/>
  <c r="J343" i="2"/>
  <c r="I343" i="2"/>
  <c r="J449" i="2"/>
  <c r="I449" i="2"/>
  <c r="I457" i="2"/>
  <c r="J457" i="2"/>
  <c r="J338" i="2"/>
  <c r="I338" i="2"/>
  <c r="I556" i="2"/>
  <c r="J556" i="2"/>
  <c r="J389" i="2"/>
  <c r="I389" i="2"/>
  <c r="J414" i="2"/>
  <c r="I414" i="2"/>
  <c r="J419" i="2"/>
  <c r="I419" i="2"/>
  <c r="I458" i="2"/>
  <c r="J458" i="2"/>
  <c r="J413" i="2"/>
  <c r="I413" i="2"/>
  <c r="I114" i="2"/>
  <c r="J114" i="2"/>
  <c r="I560" i="2"/>
  <c r="J560" i="2"/>
  <c r="I555" i="2"/>
  <c r="J555" i="2"/>
  <c r="J522" i="2"/>
  <c r="I522" i="2"/>
  <c r="J417" i="2"/>
  <c r="I417" i="2"/>
  <c r="J347" i="2"/>
  <c r="I347" i="2"/>
  <c r="J305" i="2"/>
  <c r="I305" i="2"/>
  <c r="J183" i="2"/>
  <c r="I183" i="2"/>
  <c r="J349" i="2"/>
  <c r="I349" i="2"/>
  <c r="J307" i="2"/>
  <c r="I307" i="2"/>
  <c r="J230" i="2"/>
  <c r="I230" i="2"/>
  <c r="I120" i="2"/>
  <c r="J120" i="2"/>
  <c r="J59" i="2"/>
  <c r="I59" i="2"/>
  <c r="J184" i="2"/>
  <c r="I184" i="2"/>
  <c r="J545" i="2"/>
  <c r="I545" i="2"/>
  <c r="J385" i="2"/>
  <c r="I385" i="2"/>
  <c r="J388" i="2"/>
  <c r="I388" i="2"/>
  <c r="J261" i="2"/>
  <c r="I261" i="2"/>
  <c r="J179" i="2"/>
  <c r="I179" i="2"/>
  <c r="I95" i="2"/>
  <c r="J95" i="2"/>
  <c r="J543" i="2"/>
  <c r="I543" i="2"/>
  <c r="J58" i="2"/>
  <c r="I58" i="2"/>
  <c r="J420" i="2"/>
  <c r="I420" i="2"/>
  <c r="J383" i="2"/>
  <c r="I383" i="2"/>
  <c r="J231" i="2"/>
  <c r="I231" i="2"/>
  <c r="I167" i="2"/>
  <c r="J167" i="2"/>
  <c r="J60" i="2"/>
  <c r="I60" i="2"/>
  <c r="I553" i="2"/>
  <c r="J553" i="2"/>
  <c r="I310" i="2"/>
  <c r="J310" i="2"/>
  <c r="I559" i="2"/>
  <c r="J559" i="2"/>
  <c r="I340" i="2"/>
  <c r="J340" i="2"/>
  <c r="J488" i="2"/>
  <c r="I488" i="2"/>
  <c r="J415" i="2"/>
  <c r="I415" i="2"/>
  <c r="I345" i="2"/>
  <c r="J345" i="2"/>
  <c r="J280" i="2"/>
  <c r="I280" i="2"/>
  <c r="J185" i="2"/>
  <c r="I185" i="2"/>
  <c r="I116" i="2"/>
  <c r="J116" i="2"/>
  <c r="I548" i="2"/>
  <c r="J548" i="2"/>
  <c r="J544" i="2"/>
  <c r="I544" i="2"/>
  <c r="J541" i="2"/>
  <c r="I541" i="2"/>
  <c r="J279" i="2"/>
  <c r="I279" i="2"/>
  <c r="I306" i="2"/>
  <c r="J306" i="2"/>
  <c r="J339" i="2"/>
  <c r="I339" i="2"/>
  <c r="J526" i="2"/>
  <c r="I526" i="2"/>
  <c r="I344" i="2"/>
  <c r="J344" i="2"/>
  <c r="I308" i="2"/>
  <c r="J308" i="2"/>
  <c r="J384" i="2"/>
  <c r="I384" i="2"/>
  <c r="J232" i="2"/>
  <c r="I232" i="2"/>
  <c r="I168" i="2"/>
  <c r="J168" i="2"/>
  <c r="J61" i="2"/>
  <c r="I61" i="2"/>
  <c r="J525" i="2"/>
  <c r="I525" i="2"/>
  <c r="J489" i="2"/>
  <c r="I489" i="2"/>
  <c r="J346" i="2"/>
  <c r="I346" i="2"/>
  <c r="J281" i="2"/>
  <c r="I281" i="2"/>
  <c r="J186" i="2"/>
  <c r="I186" i="2"/>
  <c r="I117" i="2"/>
  <c r="J117" i="2"/>
  <c r="J523" i="2"/>
  <c r="I523" i="2"/>
  <c r="J188" i="2"/>
  <c r="I188" i="2"/>
  <c r="J542" i="2"/>
  <c r="I542" i="2"/>
  <c r="J233" i="2"/>
  <c r="I233" i="2"/>
  <c r="I460" i="2"/>
  <c r="J460" i="2"/>
  <c r="I390" i="2"/>
  <c r="J390" i="2"/>
  <c r="J341" i="2"/>
  <c r="I341" i="2"/>
  <c r="J263" i="2"/>
  <c r="I263" i="2"/>
  <c r="J181" i="2"/>
  <c r="I181" i="2"/>
  <c r="I112" i="2"/>
  <c r="J112" i="2"/>
  <c r="I557" i="2"/>
  <c r="J557" i="2"/>
  <c r="I568" i="2"/>
  <c r="J568" i="2"/>
  <c r="J487" i="2"/>
  <c r="I487" i="2"/>
  <c r="I180" i="2"/>
  <c r="J180" i="2"/>
  <c r="J554" i="2"/>
  <c r="I554" i="2"/>
  <c r="J421" i="2"/>
  <c r="I421" i="2"/>
  <c r="J309" i="2"/>
  <c r="I309" i="2"/>
  <c r="I608" i="2"/>
  <c r="J608" i="2"/>
  <c r="J262" i="2"/>
  <c r="I262" i="2"/>
  <c r="I416" i="2"/>
  <c r="J416" i="2"/>
  <c r="I547" i="2"/>
  <c r="J547" i="2"/>
  <c r="I118" i="2"/>
  <c r="J118" i="2"/>
  <c r="I550" i="2"/>
  <c r="J550" i="2"/>
  <c r="I607" i="2"/>
  <c r="J607" i="2"/>
  <c r="I169" i="2"/>
  <c r="J169" i="2"/>
  <c r="J461" i="2"/>
  <c r="I461" i="2"/>
  <c r="I342" i="2"/>
  <c r="J342" i="2"/>
  <c r="J277" i="2"/>
  <c r="I277" i="2"/>
  <c r="J182" i="2"/>
  <c r="I182" i="2"/>
  <c r="I113" i="2"/>
  <c r="J113" i="2"/>
  <c r="I551" i="2"/>
  <c r="J551" i="2"/>
  <c r="J459" i="2"/>
  <c r="I459" i="2"/>
  <c r="I115" i="2"/>
  <c r="J115" i="2"/>
  <c r="J524" i="2"/>
  <c r="I524" i="2"/>
  <c r="I119" i="2"/>
  <c r="J119" i="2"/>
  <c r="J450" i="2"/>
  <c r="I450" i="2"/>
  <c r="I386" i="2"/>
  <c r="J386" i="2"/>
  <c r="I337" i="2"/>
  <c r="J337" i="2"/>
  <c r="J234" i="2"/>
  <c r="I234" i="2"/>
  <c r="I170" i="2"/>
  <c r="J170" i="2"/>
  <c r="I93" i="2"/>
  <c r="J93" i="2"/>
  <c r="I348" i="2"/>
  <c r="J348" i="2"/>
  <c r="I562" i="2"/>
  <c r="J562" i="2"/>
  <c r="J418" i="2"/>
  <c r="I418" i="2"/>
  <c r="I549" i="2"/>
  <c r="J549" i="2"/>
  <c r="J187" i="2"/>
  <c r="I187" i="2"/>
  <c r="I565" i="2"/>
  <c r="J565" i="2"/>
  <c r="I391" i="2"/>
  <c r="J391" i="2"/>
  <c r="J1025" i="2"/>
  <c r="K1025" i="2"/>
  <c r="I1025" i="2"/>
  <c r="J1018" i="2"/>
  <c r="K1018" i="2"/>
  <c r="I1018" i="2"/>
  <c r="J1014" i="2"/>
  <c r="K1014" i="2"/>
  <c r="I1013" i="2"/>
  <c r="I1012" i="2"/>
  <c r="J1011" i="2"/>
  <c r="L1011" i="2"/>
  <c r="M1011" i="2"/>
  <c r="N1067" i="1"/>
  <c r="O1067" i="1"/>
  <c r="N1068" i="1"/>
  <c r="O1068" i="1"/>
  <c r="N1069" i="1"/>
  <c r="O1069" i="1"/>
  <c r="N1082" i="1"/>
  <c r="O1082" i="1"/>
  <c r="N1073" i="1"/>
  <c r="O1073" i="1"/>
  <c r="N1066" i="1"/>
  <c r="O1066" i="1"/>
  <c r="L1067" i="1"/>
  <c r="M1067" i="1"/>
  <c r="L1068" i="1"/>
  <c r="AL1068" i="1"/>
  <c r="S1068" i="1"/>
  <c r="L1069" i="1"/>
  <c r="AL1069" i="1"/>
  <c r="S1069" i="1"/>
  <c r="L1082" i="1"/>
  <c r="M1082" i="1"/>
  <c r="L1073" i="1"/>
  <c r="M1073" i="1"/>
  <c r="L1066" i="1"/>
  <c r="M1066" i="1"/>
  <c r="K106" i="2"/>
  <c r="L106" i="2"/>
  <c r="M106" i="2"/>
  <c r="K87" i="2"/>
  <c r="L87" i="2"/>
  <c r="M87" i="2"/>
  <c r="L593" i="2"/>
  <c r="M593" i="2"/>
  <c r="K593" i="2"/>
  <c r="L250" i="2"/>
  <c r="M250" i="2"/>
  <c r="K250" i="2"/>
  <c r="L57" i="2"/>
  <c r="M57" i="2"/>
  <c r="K57" i="2"/>
  <c r="L251" i="2"/>
  <c r="M251" i="2"/>
  <c r="K251" i="2"/>
  <c r="K386" i="2"/>
  <c r="L386" i="2"/>
  <c r="M386" i="2"/>
  <c r="L309" i="2"/>
  <c r="M309" i="2"/>
  <c r="K309" i="2"/>
  <c r="K487" i="2"/>
  <c r="L487" i="2"/>
  <c r="M487" i="2"/>
  <c r="K181" i="2"/>
  <c r="L181" i="2"/>
  <c r="M181" i="2"/>
  <c r="L523" i="2"/>
  <c r="M523" i="2"/>
  <c r="K523" i="2"/>
  <c r="K346" i="2"/>
  <c r="L346" i="2"/>
  <c r="M346" i="2"/>
  <c r="L279" i="2"/>
  <c r="M279" i="2"/>
  <c r="K279" i="2"/>
  <c r="K415" i="2"/>
  <c r="L415" i="2"/>
  <c r="M415" i="2"/>
  <c r="L231" i="2"/>
  <c r="M231" i="2"/>
  <c r="K231" i="2"/>
  <c r="L543" i="2"/>
  <c r="M543" i="2"/>
  <c r="K543" i="2"/>
  <c r="L388" i="2"/>
  <c r="M388" i="2"/>
  <c r="K388" i="2"/>
  <c r="L59" i="2"/>
  <c r="M59" i="2"/>
  <c r="K59" i="2"/>
  <c r="L349" i="2"/>
  <c r="M349" i="2"/>
  <c r="K349" i="2"/>
  <c r="L417" i="2"/>
  <c r="M417" i="2"/>
  <c r="K417" i="2"/>
  <c r="K414" i="2"/>
  <c r="L414" i="2"/>
  <c r="M414" i="2"/>
  <c r="L387" i="2"/>
  <c r="M387" i="2"/>
  <c r="K387" i="2"/>
  <c r="K460" i="2"/>
  <c r="L460" i="2"/>
  <c r="M460" i="2"/>
  <c r="L391" i="2"/>
  <c r="M391" i="2"/>
  <c r="K391" i="2"/>
  <c r="L170" i="2"/>
  <c r="M170" i="2"/>
  <c r="K170" i="2"/>
  <c r="L607" i="2"/>
  <c r="M607" i="2"/>
  <c r="K607" i="2"/>
  <c r="K416" i="2"/>
  <c r="L416" i="2"/>
  <c r="M416" i="2"/>
  <c r="L568" i="2"/>
  <c r="M568" i="2"/>
  <c r="K568" i="2"/>
  <c r="L117" i="2"/>
  <c r="M117" i="2"/>
  <c r="K117" i="2"/>
  <c r="L553" i="2"/>
  <c r="M553" i="2"/>
  <c r="K553" i="2"/>
  <c r="L95" i="2"/>
  <c r="M95" i="2"/>
  <c r="K95" i="2"/>
  <c r="L120" i="2"/>
  <c r="M120" i="2"/>
  <c r="K120" i="2"/>
  <c r="L94" i="2"/>
  <c r="M94" i="2"/>
  <c r="K94" i="2"/>
  <c r="K561" i="2"/>
  <c r="L561" i="2"/>
  <c r="M561" i="2"/>
  <c r="L169" i="2"/>
  <c r="M169" i="2"/>
  <c r="K169" i="2"/>
  <c r="L344" i="2"/>
  <c r="M344" i="2"/>
  <c r="K344" i="2"/>
  <c r="L114" i="2"/>
  <c r="M114" i="2"/>
  <c r="K114" i="2"/>
  <c r="K182" i="2"/>
  <c r="L182" i="2"/>
  <c r="M182" i="2"/>
  <c r="L418" i="2"/>
  <c r="M418" i="2"/>
  <c r="K418" i="2"/>
  <c r="K450" i="2"/>
  <c r="L450" i="2"/>
  <c r="M450" i="2"/>
  <c r="L459" i="2"/>
  <c r="M459" i="2"/>
  <c r="K459" i="2"/>
  <c r="L277" i="2"/>
  <c r="M277" i="2"/>
  <c r="K277" i="2"/>
  <c r="L421" i="2"/>
  <c r="M421" i="2"/>
  <c r="K421" i="2"/>
  <c r="L263" i="2"/>
  <c r="M263" i="2"/>
  <c r="K263" i="2"/>
  <c r="K233" i="2"/>
  <c r="L233" i="2"/>
  <c r="M233" i="2"/>
  <c r="K489" i="2"/>
  <c r="L489" i="2"/>
  <c r="M489" i="2"/>
  <c r="L232" i="2"/>
  <c r="M232" i="2"/>
  <c r="K232" i="2"/>
  <c r="K526" i="2"/>
  <c r="L526" i="2"/>
  <c r="M526" i="2"/>
  <c r="K541" i="2"/>
  <c r="L541" i="2"/>
  <c r="M541" i="2"/>
  <c r="K185" i="2"/>
  <c r="L185" i="2"/>
  <c r="M185" i="2"/>
  <c r="K488" i="2"/>
  <c r="L488" i="2"/>
  <c r="M488" i="2"/>
  <c r="K383" i="2"/>
  <c r="L383" i="2"/>
  <c r="M383" i="2"/>
  <c r="L385" i="2"/>
  <c r="M385" i="2"/>
  <c r="K385" i="2"/>
  <c r="K183" i="2"/>
  <c r="L183" i="2"/>
  <c r="M183" i="2"/>
  <c r="L522" i="2"/>
  <c r="M522" i="2"/>
  <c r="K522" i="2"/>
  <c r="L413" i="2"/>
  <c r="M413" i="2"/>
  <c r="K413" i="2"/>
  <c r="L389" i="2"/>
  <c r="M389" i="2"/>
  <c r="K389" i="2"/>
  <c r="L449" i="2"/>
  <c r="M449" i="2"/>
  <c r="K449" i="2"/>
  <c r="L115" i="2"/>
  <c r="M115" i="2"/>
  <c r="K115" i="2"/>
  <c r="L116" i="2"/>
  <c r="M116" i="2"/>
  <c r="K116" i="2"/>
  <c r="L565" i="2"/>
  <c r="M565" i="2"/>
  <c r="K565" i="2"/>
  <c r="K562" i="2"/>
  <c r="L562" i="2"/>
  <c r="M562" i="2"/>
  <c r="L119" i="2"/>
  <c r="M119" i="2"/>
  <c r="K119" i="2"/>
  <c r="K551" i="2"/>
  <c r="L551" i="2"/>
  <c r="M551" i="2"/>
  <c r="L342" i="2"/>
  <c r="M342" i="2"/>
  <c r="K342" i="2"/>
  <c r="L550" i="2"/>
  <c r="M550" i="2"/>
  <c r="K550" i="2"/>
  <c r="K557" i="2"/>
  <c r="L557" i="2"/>
  <c r="M557" i="2"/>
  <c r="K340" i="2"/>
  <c r="L340" i="2"/>
  <c r="M340" i="2"/>
  <c r="L555" i="2"/>
  <c r="M555" i="2"/>
  <c r="K555" i="2"/>
  <c r="K458" i="2"/>
  <c r="L458" i="2"/>
  <c r="M458" i="2"/>
  <c r="L556" i="2"/>
  <c r="M556" i="2"/>
  <c r="K556" i="2"/>
  <c r="K171" i="2"/>
  <c r="L171" i="2"/>
  <c r="M171" i="2"/>
  <c r="L549" i="2"/>
  <c r="M549" i="2"/>
  <c r="K549" i="2"/>
  <c r="K547" i="2"/>
  <c r="L547" i="2"/>
  <c r="M547" i="2"/>
  <c r="L168" i="2"/>
  <c r="M168" i="2"/>
  <c r="K168" i="2"/>
  <c r="L310" i="2"/>
  <c r="M310" i="2"/>
  <c r="K310" i="2"/>
  <c r="L564" i="2"/>
  <c r="M564" i="2"/>
  <c r="K564" i="2"/>
  <c r="L234" i="2"/>
  <c r="M234" i="2"/>
  <c r="K234" i="2"/>
  <c r="L262" i="2"/>
  <c r="M262" i="2"/>
  <c r="K262" i="2"/>
  <c r="K554" i="2"/>
  <c r="L554" i="2"/>
  <c r="M554" i="2"/>
  <c r="L341" i="2"/>
  <c r="M341" i="2"/>
  <c r="K341" i="2"/>
  <c r="K542" i="2"/>
  <c r="L542" i="2"/>
  <c r="M542" i="2"/>
  <c r="L186" i="2"/>
  <c r="M186" i="2"/>
  <c r="K186" i="2"/>
  <c r="K525" i="2"/>
  <c r="L525" i="2"/>
  <c r="M525" i="2"/>
  <c r="K384" i="2"/>
  <c r="L384" i="2"/>
  <c r="M384" i="2"/>
  <c r="L339" i="2"/>
  <c r="M339" i="2"/>
  <c r="K339" i="2"/>
  <c r="L544" i="2"/>
  <c r="M544" i="2"/>
  <c r="K544" i="2"/>
  <c r="L280" i="2"/>
  <c r="M280" i="2"/>
  <c r="K280" i="2"/>
  <c r="L60" i="2"/>
  <c r="M60" i="2"/>
  <c r="K60" i="2"/>
  <c r="L420" i="2"/>
  <c r="M420" i="2"/>
  <c r="K420" i="2"/>
  <c r="L179" i="2"/>
  <c r="M179" i="2"/>
  <c r="K179" i="2"/>
  <c r="K545" i="2"/>
  <c r="L545" i="2"/>
  <c r="M545" i="2"/>
  <c r="L230" i="2"/>
  <c r="M230" i="2"/>
  <c r="K230" i="2"/>
  <c r="L305" i="2"/>
  <c r="M305" i="2"/>
  <c r="K305" i="2"/>
  <c r="K343" i="2"/>
  <c r="L343" i="2"/>
  <c r="M343" i="2"/>
  <c r="L278" i="2"/>
  <c r="M278" i="2"/>
  <c r="K278" i="2"/>
  <c r="L93" i="2"/>
  <c r="M93" i="2"/>
  <c r="K93" i="2"/>
  <c r="L457" i="2"/>
  <c r="M457" i="2"/>
  <c r="K457" i="2"/>
  <c r="L348" i="2"/>
  <c r="M348" i="2"/>
  <c r="K348" i="2"/>
  <c r="L337" i="2"/>
  <c r="M337" i="2"/>
  <c r="K337" i="2"/>
  <c r="L113" i="2"/>
  <c r="M113" i="2"/>
  <c r="K113" i="2"/>
  <c r="L118" i="2"/>
  <c r="M118" i="2"/>
  <c r="K118" i="2"/>
  <c r="L608" i="2"/>
  <c r="M608" i="2"/>
  <c r="K608" i="2"/>
  <c r="K180" i="2"/>
  <c r="L180" i="2"/>
  <c r="M180" i="2"/>
  <c r="L112" i="2"/>
  <c r="M112" i="2"/>
  <c r="K112" i="2"/>
  <c r="L390" i="2"/>
  <c r="M390" i="2"/>
  <c r="K390" i="2"/>
  <c r="K308" i="2"/>
  <c r="L308" i="2"/>
  <c r="M308" i="2"/>
  <c r="K306" i="2"/>
  <c r="L306" i="2"/>
  <c r="M306" i="2"/>
  <c r="L548" i="2"/>
  <c r="M548" i="2"/>
  <c r="K548" i="2"/>
  <c r="L345" i="2"/>
  <c r="M345" i="2"/>
  <c r="K345" i="2"/>
  <c r="L559" i="2"/>
  <c r="M559" i="2"/>
  <c r="K559" i="2"/>
  <c r="K167" i="2"/>
  <c r="L167" i="2"/>
  <c r="M167" i="2"/>
  <c r="K560" i="2"/>
  <c r="L560" i="2"/>
  <c r="M560" i="2"/>
  <c r="K567" i="2"/>
  <c r="L567" i="2"/>
  <c r="M567" i="2"/>
  <c r="L187" i="2"/>
  <c r="M187" i="2"/>
  <c r="K187" i="2"/>
  <c r="L524" i="2"/>
  <c r="M524" i="2"/>
  <c r="K524" i="2"/>
  <c r="K461" i="2"/>
  <c r="L461" i="2"/>
  <c r="M461" i="2"/>
  <c r="K188" i="2"/>
  <c r="L188" i="2"/>
  <c r="M188" i="2"/>
  <c r="L281" i="2"/>
  <c r="M281" i="2"/>
  <c r="K281" i="2"/>
  <c r="L61" i="2"/>
  <c r="M61" i="2"/>
  <c r="K61" i="2"/>
  <c r="L58" i="2"/>
  <c r="M58" i="2"/>
  <c r="K58" i="2"/>
  <c r="L261" i="2"/>
  <c r="M261" i="2"/>
  <c r="K261" i="2"/>
  <c r="K184" i="2"/>
  <c r="L184" i="2"/>
  <c r="M184" i="2"/>
  <c r="K307" i="2"/>
  <c r="L307" i="2"/>
  <c r="M307" i="2"/>
  <c r="K347" i="2"/>
  <c r="L347" i="2"/>
  <c r="M347" i="2"/>
  <c r="L419" i="2"/>
  <c r="M419" i="2"/>
  <c r="K419" i="2"/>
  <c r="K338" i="2"/>
  <c r="L338" i="2"/>
  <c r="M338" i="2"/>
  <c r="L260" i="2"/>
  <c r="M260" i="2"/>
  <c r="K260" i="2"/>
  <c r="K486" i="2"/>
  <c r="L486" i="2"/>
  <c r="M486" i="2"/>
  <c r="L1025" i="2"/>
  <c r="M1025" i="2"/>
  <c r="L1018" i="2"/>
  <c r="M1018" i="2"/>
  <c r="I1014" i="2"/>
  <c r="J1013" i="2"/>
  <c r="K1013" i="2"/>
  <c r="I1011" i="2"/>
  <c r="J1012" i="2"/>
  <c r="L1014" i="2"/>
  <c r="M1014" i="2"/>
  <c r="K1011" i="2"/>
  <c r="P1066" i="1"/>
  <c r="Q1066" i="1"/>
  <c r="M1069" i="1"/>
  <c r="AL1067" i="1"/>
  <c r="S1067" i="1"/>
  <c r="P1073" i="1"/>
  <c r="Q1073" i="1"/>
  <c r="P1082" i="1"/>
  <c r="Q1082" i="1"/>
  <c r="M1068" i="1"/>
  <c r="P1068" i="1"/>
  <c r="Q1068" i="1"/>
  <c r="AL1066" i="1"/>
  <c r="S1066" i="1"/>
  <c r="P1067" i="1"/>
  <c r="Q1067" i="1"/>
  <c r="AL1073" i="1"/>
  <c r="S1073" i="1"/>
  <c r="AL1082" i="1"/>
  <c r="S1082" i="1"/>
  <c r="P1069" i="1"/>
  <c r="Q1069" i="1"/>
  <c r="L1013" i="2"/>
  <c r="M1013" i="2"/>
  <c r="K1012" i="2"/>
  <c r="L1012" i="2"/>
  <c r="M1012" i="2"/>
  <c r="F733" i="2"/>
  <c r="F734" i="2"/>
  <c r="L650" i="1"/>
  <c r="N650" i="1"/>
  <c r="O650" i="1"/>
  <c r="L370" i="1"/>
  <c r="N370" i="1"/>
  <c r="O370" i="1"/>
  <c r="L371" i="1"/>
  <c r="N371" i="1"/>
  <c r="O371" i="1"/>
  <c r="L372" i="1"/>
  <c r="N372" i="1"/>
  <c r="O372" i="1"/>
  <c r="L373" i="1"/>
  <c r="N373" i="1"/>
  <c r="O373" i="1"/>
  <c r="L362" i="1"/>
  <c r="N362" i="1"/>
  <c r="P362" i="1"/>
  <c r="Q362" i="1"/>
  <c r="L440" i="1"/>
  <c r="N440" i="1"/>
  <c r="O440" i="1"/>
  <c r="L410" i="1"/>
  <c r="N410" i="1"/>
  <c r="O410" i="1"/>
  <c r="L408" i="1"/>
  <c r="N408" i="1"/>
  <c r="P408" i="1"/>
  <c r="Q408" i="1"/>
  <c r="AL650" i="1"/>
  <c r="S650" i="1"/>
  <c r="H641" i="2"/>
  <c r="AL362" i="1"/>
  <c r="S362" i="1"/>
  <c r="H353" i="2"/>
  <c r="AL408" i="1"/>
  <c r="S408" i="1"/>
  <c r="H399" i="2"/>
  <c r="AL373" i="1"/>
  <c r="S373" i="1"/>
  <c r="H364" i="2"/>
  <c r="AL372" i="1"/>
  <c r="S372" i="1"/>
  <c r="H363" i="2"/>
  <c r="AL440" i="1"/>
  <c r="S440" i="1"/>
  <c r="H431" i="2"/>
  <c r="AL371" i="1"/>
  <c r="S371" i="1"/>
  <c r="H362" i="2"/>
  <c r="AL370" i="1"/>
  <c r="S370" i="1"/>
  <c r="H361" i="2"/>
  <c r="AL410" i="1"/>
  <c r="S410" i="1"/>
  <c r="H401" i="2"/>
  <c r="M372" i="1"/>
  <c r="M370" i="1"/>
  <c r="M650" i="1"/>
  <c r="P371" i="1"/>
  <c r="Q371" i="1"/>
  <c r="P650" i="1"/>
  <c r="Q650" i="1"/>
  <c r="P373" i="1"/>
  <c r="Q373" i="1"/>
  <c r="P370" i="1"/>
  <c r="Q370" i="1"/>
  <c r="M373" i="1"/>
  <c r="P372" i="1"/>
  <c r="Q372" i="1"/>
  <c r="M371" i="1"/>
  <c r="O362" i="1"/>
  <c r="M362" i="1"/>
  <c r="M440" i="1"/>
  <c r="P440" i="1"/>
  <c r="Q440" i="1"/>
  <c r="M410" i="1"/>
  <c r="P410" i="1"/>
  <c r="Q410" i="1"/>
  <c r="M408" i="1"/>
  <c r="O408" i="1"/>
  <c r="L298" i="1"/>
  <c r="H289" i="2"/>
  <c r="N298" i="1"/>
  <c r="P298" i="1"/>
  <c r="Q298" i="1"/>
  <c r="L297" i="1"/>
  <c r="H288" i="2"/>
  <c r="N297" i="1"/>
  <c r="O297" i="1"/>
  <c r="L588" i="1"/>
  <c r="H579" i="2"/>
  <c r="N588" i="1"/>
  <c r="P588" i="1"/>
  <c r="Q588" i="1"/>
  <c r="L582" i="1"/>
  <c r="H573" i="2"/>
  <c r="N582" i="1"/>
  <c r="O582" i="1"/>
  <c r="L620" i="1"/>
  <c r="H611" i="2"/>
  <c r="N620" i="1"/>
  <c r="O620" i="1"/>
  <c r="L619" i="1"/>
  <c r="H610" i="2"/>
  <c r="L209" i="1"/>
  <c r="H200" i="2"/>
  <c r="N209" i="1"/>
  <c r="O209" i="1"/>
  <c r="L202" i="1"/>
  <c r="H193" i="2"/>
  <c r="N202" i="1"/>
  <c r="P202" i="1"/>
  <c r="Q202" i="1"/>
  <c r="L206" i="1"/>
  <c r="H197" i="2"/>
  <c r="N206" i="1"/>
  <c r="O206" i="1"/>
  <c r="L207" i="1"/>
  <c r="H198" i="2"/>
  <c r="N207" i="1"/>
  <c r="P207" i="1"/>
  <c r="Q207" i="1"/>
  <c r="L205" i="1"/>
  <c r="H196" i="2"/>
  <c r="N205" i="1"/>
  <c r="O205" i="1"/>
  <c r="L204" i="1"/>
  <c r="H195" i="2"/>
  <c r="N204" i="1"/>
  <c r="P204" i="1"/>
  <c r="Q204" i="1"/>
  <c r="L186" i="1"/>
  <c r="H177" i="2"/>
  <c r="N186" i="1"/>
  <c r="O186" i="1"/>
  <c r="L185" i="1"/>
  <c r="H176" i="2"/>
  <c r="N185" i="1"/>
  <c r="O185" i="1"/>
  <c r="L183" i="1"/>
  <c r="H174" i="2"/>
  <c r="N183" i="1"/>
  <c r="P183" i="1"/>
  <c r="Q183" i="1"/>
  <c r="L147" i="1"/>
  <c r="H138" i="2"/>
  <c r="N147" i="1"/>
  <c r="O147" i="1"/>
  <c r="L146" i="1"/>
  <c r="H137" i="2"/>
  <c r="N146" i="1"/>
  <c r="P146" i="1"/>
  <c r="Q146" i="1"/>
  <c r="L142" i="1"/>
  <c r="H133" i="2"/>
  <c r="N142" i="1"/>
  <c r="O142" i="1"/>
  <c r="L143" i="1"/>
  <c r="H134" i="2"/>
  <c r="N143" i="1"/>
  <c r="P143" i="1"/>
  <c r="Q143" i="1"/>
  <c r="L144" i="1"/>
  <c r="H135" i="2"/>
  <c r="N144" i="1"/>
  <c r="O144" i="1"/>
  <c r="L140" i="1"/>
  <c r="H131" i="2"/>
  <c r="N140" i="1"/>
  <c r="P140" i="1"/>
  <c r="Q140" i="1"/>
  <c r="L137" i="1"/>
  <c r="H128" i="2"/>
  <c r="N137" i="1"/>
  <c r="P137" i="1"/>
  <c r="Q137" i="1"/>
  <c r="L249" i="1"/>
  <c r="H240" i="2"/>
  <c r="N249" i="1"/>
  <c r="O249" i="1"/>
  <c r="J174" i="2"/>
  <c r="I174" i="2"/>
  <c r="I610" i="2"/>
  <c r="J610" i="2"/>
  <c r="I611" i="2"/>
  <c r="J611" i="2"/>
  <c r="J641" i="2"/>
  <c r="I641" i="2"/>
  <c r="I579" i="2"/>
  <c r="J579" i="2"/>
  <c r="I431" i="2"/>
  <c r="J431" i="2"/>
  <c r="I138" i="2"/>
  <c r="J138" i="2"/>
  <c r="J401" i="2"/>
  <c r="I401" i="2"/>
  <c r="I363" i="2"/>
  <c r="J363" i="2"/>
  <c r="I573" i="2"/>
  <c r="J573" i="2"/>
  <c r="I135" i="2"/>
  <c r="J135" i="2"/>
  <c r="J240" i="2"/>
  <c r="I240" i="2"/>
  <c r="J196" i="2"/>
  <c r="I196" i="2"/>
  <c r="I361" i="2"/>
  <c r="J361" i="2"/>
  <c r="I364" i="2"/>
  <c r="J364" i="2"/>
  <c r="I353" i="2"/>
  <c r="J353" i="2"/>
  <c r="J195" i="2"/>
  <c r="I195" i="2"/>
  <c r="I134" i="2"/>
  <c r="J134" i="2"/>
  <c r="J200" i="2"/>
  <c r="I200" i="2"/>
  <c r="J288" i="2"/>
  <c r="I288" i="2"/>
  <c r="I131" i="2"/>
  <c r="J131" i="2"/>
  <c r="J197" i="2"/>
  <c r="I197" i="2"/>
  <c r="I128" i="2"/>
  <c r="J128" i="2"/>
  <c r="J198" i="2"/>
  <c r="I198" i="2"/>
  <c r="J362" i="2"/>
  <c r="I362" i="2"/>
  <c r="I399" i="2"/>
  <c r="J399" i="2"/>
  <c r="I137" i="2"/>
  <c r="J137" i="2"/>
  <c r="J177" i="2"/>
  <c r="I177" i="2"/>
  <c r="J193" i="2"/>
  <c r="I193" i="2"/>
  <c r="I133" i="2"/>
  <c r="J133" i="2"/>
  <c r="J176" i="2"/>
  <c r="I176" i="2"/>
  <c r="J289" i="2"/>
  <c r="I289" i="2"/>
  <c r="AL249" i="1"/>
  <c r="S249" i="1"/>
  <c r="M143" i="1"/>
  <c r="AL205" i="1"/>
  <c r="S205" i="1"/>
  <c r="AL620" i="1"/>
  <c r="S620" i="1"/>
  <c r="M297" i="1"/>
  <c r="AL147" i="1"/>
  <c r="S147" i="1"/>
  <c r="AL183" i="1"/>
  <c r="S183" i="1"/>
  <c r="M209" i="1"/>
  <c r="M144" i="1"/>
  <c r="AL137" i="1"/>
  <c r="S137" i="1"/>
  <c r="M142" i="1"/>
  <c r="AL185" i="1"/>
  <c r="S185" i="1"/>
  <c r="AL207" i="1"/>
  <c r="S207" i="1"/>
  <c r="AL146" i="1"/>
  <c r="S146" i="1"/>
  <c r="AL140" i="1"/>
  <c r="S140" i="1"/>
  <c r="M186" i="1"/>
  <c r="AL206" i="1"/>
  <c r="S206" i="1"/>
  <c r="M582" i="1"/>
  <c r="AL298" i="1"/>
  <c r="S298" i="1"/>
  <c r="AL202" i="1"/>
  <c r="S202" i="1"/>
  <c r="AL204" i="1"/>
  <c r="S204" i="1"/>
  <c r="M588" i="1"/>
  <c r="P620" i="1"/>
  <c r="Q620" i="1"/>
  <c r="O298" i="1"/>
  <c r="M298" i="1"/>
  <c r="AL297" i="1"/>
  <c r="S297" i="1"/>
  <c r="P297" i="1"/>
  <c r="Q297" i="1"/>
  <c r="O588" i="1"/>
  <c r="AL588" i="1"/>
  <c r="S588" i="1"/>
  <c r="P582" i="1"/>
  <c r="Q582" i="1"/>
  <c r="AL582" i="1"/>
  <c r="S582" i="1"/>
  <c r="P209" i="1"/>
  <c r="Q209" i="1"/>
  <c r="M620" i="1"/>
  <c r="M202" i="1"/>
  <c r="M207" i="1"/>
  <c r="AL209" i="1"/>
  <c r="S209" i="1"/>
  <c r="P206" i="1"/>
  <c r="Q206" i="1"/>
  <c r="O202" i="1"/>
  <c r="O207" i="1"/>
  <c r="O204" i="1"/>
  <c r="M206" i="1"/>
  <c r="P205" i="1"/>
  <c r="Q205" i="1"/>
  <c r="M205" i="1"/>
  <c r="M204" i="1"/>
  <c r="O140" i="1"/>
  <c r="O143" i="1"/>
  <c r="AL186" i="1"/>
  <c r="S186" i="1"/>
  <c r="P186" i="1"/>
  <c r="Q186" i="1"/>
  <c r="P185" i="1"/>
  <c r="Q185" i="1"/>
  <c r="M185" i="1"/>
  <c r="M249" i="1"/>
  <c r="P249" i="1"/>
  <c r="Q249" i="1"/>
  <c r="O183" i="1"/>
  <c r="M183" i="1"/>
  <c r="AL144" i="1"/>
  <c r="S144" i="1"/>
  <c r="AL143" i="1"/>
  <c r="S143" i="1"/>
  <c r="O146" i="1"/>
  <c r="AL142" i="1"/>
  <c r="S142" i="1"/>
  <c r="P142" i="1"/>
  <c r="Q142" i="1"/>
  <c r="P144" i="1"/>
  <c r="Q144" i="1"/>
  <c r="M147" i="1"/>
  <c r="P147" i="1"/>
  <c r="Q147" i="1"/>
  <c r="M146" i="1"/>
  <c r="M140" i="1"/>
  <c r="O137" i="1"/>
  <c r="M137" i="1"/>
  <c r="L247" i="1"/>
  <c r="H238" i="2"/>
  <c r="N247" i="1"/>
  <c r="O247" i="1"/>
  <c r="N246" i="1"/>
  <c r="P246" i="1"/>
  <c r="Q246" i="1"/>
  <c r="L246" i="1"/>
  <c r="H237" i="2"/>
  <c r="L78" i="1"/>
  <c r="H69" i="2"/>
  <c r="N78" i="1"/>
  <c r="P78" i="1"/>
  <c r="Q78" i="1"/>
  <c r="L76" i="1"/>
  <c r="H67" i="2"/>
  <c r="N76" i="1"/>
  <c r="P76" i="1"/>
  <c r="Q76" i="1"/>
  <c r="L275" i="1"/>
  <c r="H266" i="2"/>
  <c r="N275" i="1"/>
  <c r="P275" i="1"/>
  <c r="Q275" i="1"/>
  <c r="L276" i="1"/>
  <c r="H267" i="2"/>
  <c r="N276" i="1"/>
  <c r="O276" i="1"/>
  <c r="N274" i="1"/>
  <c r="O274" i="1"/>
  <c r="L274" i="1"/>
  <c r="H265" i="2"/>
  <c r="L263" i="1"/>
  <c r="H254" i="2"/>
  <c r="N263" i="1"/>
  <c r="P263" i="1"/>
  <c r="Q263" i="1"/>
  <c r="J265" i="2"/>
  <c r="I265" i="2"/>
  <c r="K610" i="2"/>
  <c r="L610" i="2"/>
  <c r="M610" i="2"/>
  <c r="J238" i="2"/>
  <c r="I238" i="2"/>
  <c r="I237" i="2"/>
  <c r="J237" i="2"/>
  <c r="K611" i="2"/>
  <c r="L611" i="2"/>
  <c r="M611" i="2"/>
  <c r="K579" i="2"/>
  <c r="L579" i="2"/>
  <c r="M579" i="2"/>
  <c r="I69" i="2"/>
  <c r="J69" i="2"/>
  <c r="L641" i="2"/>
  <c r="M641" i="2"/>
  <c r="K641" i="2"/>
  <c r="J254" i="2"/>
  <c r="I254" i="2"/>
  <c r="I67" i="2"/>
  <c r="J67" i="2"/>
  <c r="L174" i="2"/>
  <c r="M174" i="2"/>
  <c r="K174" i="2"/>
  <c r="K197" i="2"/>
  <c r="L197" i="2"/>
  <c r="M197" i="2"/>
  <c r="L131" i="2"/>
  <c r="M131" i="2"/>
  <c r="K131" i="2"/>
  <c r="K193" i="2"/>
  <c r="L193" i="2"/>
  <c r="M193" i="2"/>
  <c r="L362" i="2"/>
  <c r="M362" i="2"/>
  <c r="K362" i="2"/>
  <c r="L195" i="2"/>
  <c r="M195" i="2"/>
  <c r="K195" i="2"/>
  <c r="K196" i="2"/>
  <c r="L196" i="2"/>
  <c r="M196" i="2"/>
  <c r="J266" i="2"/>
  <c r="I266" i="2"/>
  <c r="L363" i="2"/>
  <c r="M363" i="2"/>
  <c r="K363" i="2"/>
  <c r="L353" i="2"/>
  <c r="M353" i="2"/>
  <c r="K353" i="2"/>
  <c r="L289" i="2"/>
  <c r="M289" i="2"/>
  <c r="K289" i="2"/>
  <c r="K177" i="2"/>
  <c r="L177" i="2"/>
  <c r="M177" i="2"/>
  <c r="K198" i="2"/>
  <c r="L198" i="2"/>
  <c r="M198" i="2"/>
  <c r="L288" i="2"/>
  <c r="M288" i="2"/>
  <c r="K288" i="2"/>
  <c r="L240" i="2"/>
  <c r="M240" i="2"/>
  <c r="K240" i="2"/>
  <c r="L401" i="2"/>
  <c r="M401" i="2"/>
  <c r="K401" i="2"/>
  <c r="L137" i="2"/>
  <c r="M137" i="2"/>
  <c r="K137" i="2"/>
  <c r="L128" i="2"/>
  <c r="M128" i="2"/>
  <c r="K128" i="2"/>
  <c r="L364" i="2"/>
  <c r="M364" i="2"/>
  <c r="K364" i="2"/>
  <c r="L135" i="2"/>
  <c r="M135" i="2"/>
  <c r="K135" i="2"/>
  <c r="L138" i="2"/>
  <c r="M138" i="2"/>
  <c r="K138" i="2"/>
  <c r="J267" i="2"/>
  <c r="I267" i="2"/>
  <c r="L176" i="2"/>
  <c r="M176" i="2"/>
  <c r="K176" i="2"/>
  <c r="L200" i="2"/>
  <c r="M200" i="2"/>
  <c r="K200" i="2"/>
  <c r="L133" i="2"/>
  <c r="M133" i="2"/>
  <c r="K133" i="2"/>
  <c r="L399" i="2"/>
  <c r="M399" i="2"/>
  <c r="K399" i="2"/>
  <c r="L134" i="2"/>
  <c r="M134" i="2"/>
  <c r="K134" i="2"/>
  <c r="L361" i="2"/>
  <c r="M361" i="2"/>
  <c r="K361" i="2"/>
  <c r="L573" i="2"/>
  <c r="M573" i="2"/>
  <c r="K573" i="2"/>
  <c r="L431" i="2"/>
  <c r="M431" i="2"/>
  <c r="K431" i="2"/>
  <c r="M246" i="1"/>
  <c r="M263" i="1"/>
  <c r="M76" i="1"/>
  <c r="AL276" i="1"/>
  <c r="S276" i="1"/>
  <c r="M78" i="1"/>
  <c r="AL275" i="1"/>
  <c r="S275" i="1"/>
  <c r="M247" i="1"/>
  <c r="AL274" i="1"/>
  <c r="S274" i="1"/>
  <c r="O275" i="1"/>
  <c r="AL247" i="1"/>
  <c r="S247" i="1"/>
  <c r="AL246" i="1"/>
  <c r="S246" i="1"/>
  <c r="P247" i="1"/>
  <c r="Q247" i="1"/>
  <c r="O246" i="1"/>
  <c r="O78" i="1"/>
  <c r="AL78" i="1"/>
  <c r="S78" i="1"/>
  <c r="AL76" i="1"/>
  <c r="S76" i="1"/>
  <c r="O76" i="1"/>
  <c r="P276" i="1"/>
  <c r="Q276" i="1"/>
  <c r="M275" i="1"/>
  <c r="M276" i="1"/>
  <c r="P274" i="1"/>
  <c r="Q274" i="1"/>
  <c r="M274" i="1"/>
  <c r="AL263" i="1"/>
  <c r="S263" i="1"/>
  <c r="O263" i="1"/>
  <c r="N685" i="1"/>
  <c r="P685" i="1"/>
  <c r="Q685" i="1"/>
  <c r="L685" i="1"/>
  <c r="H670" i="2"/>
  <c r="L237" i="2"/>
  <c r="M237" i="2"/>
  <c r="K237" i="2"/>
  <c r="L238" i="2"/>
  <c r="M238" i="2"/>
  <c r="K238" i="2"/>
  <c r="K69" i="2"/>
  <c r="L69" i="2"/>
  <c r="M69" i="2"/>
  <c r="I670" i="2"/>
  <c r="J670" i="2"/>
  <c r="L67" i="2"/>
  <c r="M67" i="2"/>
  <c r="K67" i="2"/>
  <c r="L254" i="2"/>
  <c r="M254" i="2"/>
  <c r="K254" i="2"/>
  <c r="L265" i="2"/>
  <c r="M265" i="2"/>
  <c r="K265" i="2"/>
  <c r="L266" i="2"/>
  <c r="M266" i="2"/>
  <c r="K266" i="2"/>
  <c r="L267" i="2"/>
  <c r="M267" i="2"/>
  <c r="K267" i="2"/>
  <c r="M685" i="1"/>
  <c r="AL685" i="1"/>
  <c r="S685" i="1"/>
  <c r="O685" i="1"/>
  <c r="L670" i="2"/>
  <c r="M670" i="2"/>
  <c r="K670" i="2"/>
  <c r="N638" i="1"/>
  <c r="O638" i="1"/>
  <c r="L638" i="1"/>
  <c r="H629" i="2"/>
  <c r="I629" i="2"/>
  <c r="J629" i="2"/>
  <c r="M638" i="1"/>
  <c r="AL638" i="1"/>
  <c r="S638" i="1"/>
  <c r="P638" i="1"/>
  <c r="Q638" i="1"/>
  <c r="N632" i="1"/>
  <c r="P632" i="1"/>
  <c r="Q632" i="1"/>
  <c r="L632" i="1"/>
  <c r="H623" i="2"/>
  <c r="N631" i="1"/>
  <c r="P631" i="1"/>
  <c r="Q631" i="1"/>
  <c r="L631" i="1"/>
  <c r="H622" i="2"/>
  <c r="N630" i="1"/>
  <c r="P630" i="1"/>
  <c r="Q630" i="1"/>
  <c r="L630" i="1"/>
  <c r="H621" i="2"/>
  <c r="L629" i="2"/>
  <c r="M629" i="2"/>
  <c r="K629" i="2"/>
  <c r="I622" i="2"/>
  <c r="J622" i="2"/>
  <c r="I623" i="2"/>
  <c r="J623" i="2"/>
  <c r="I621" i="2"/>
  <c r="J621" i="2"/>
  <c r="AL632" i="1"/>
  <c r="S632" i="1"/>
  <c r="AL630" i="1"/>
  <c r="S630" i="1"/>
  <c r="AL631" i="1"/>
  <c r="S631" i="1"/>
  <c r="M631" i="1"/>
  <c r="M632" i="1"/>
  <c r="M630" i="1"/>
  <c r="O632" i="1"/>
  <c r="O631" i="1"/>
  <c r="O630" i="1"/>
  <c r="N649" i="1"/>
  <c r="P649" i="1"/>
  <c r="Q649" i="1"/>
  <c r="L649" i="1"/>
  <c r="H640" i="2"/>
  <c r="I640" i="2"/>
  <c r="J640" i="2"/>
  <c r="L621" i="2"/>
  <c r="M621" i="2"/>
  <c r="K621" i="2"/>
  <c r="K623" i="2"/>
  <c r="L623" i="2"/>
  <c r="M623" i="2"/>
  <c r="K622" i="2"/>
  <c r="L622" i="2"/>
  <c r="M622" i="2"/>
  <c r="AL649" i="1"/>
  <c r="S649" i="1"/>
  <c r="M649" i="1"/>
  <c r="O649" i="1"/>
  <c r="N619" i="1"/>
  <c r="P619" i="1"/>
  <c r="Q619" i="1"/>
  <c r="N604" i="1"/>
  <c r="P604" i="1"/>
  <c r="Q604" i="1"/>
  <c r="L604" i="1"/>
  <c r="H595" i="2"/>
  <c r="L541" i="1"/>
  <c r="H532" i="2"/>
  <c r="N541" i="1"/>
  <c r="O541" i="1"/>
  <c r="L438" i="1"/>
  <c r="H429" i="2"/>
  <c r="N438" i="1"/>
  <c r="O438" i="1"/>
  <c r="L439" i="1"/>
  <c r="H430" i="2"/>
  <c r="N439" i="1"/>
  <c r="P439" i="1"/>
  <c r="Q439" i="1"/>
  <c r="L405" i="1"/>
  <c r="H396" i="2"/>
  <c r="N405" i="1"/>
  <c r="P405" i="1"/>
  <c r="Q405" i="1"/>
  <c r="L368" i="1"/>
  <c r="H359" i="2"/>
  <c r="N368" i="1"/>
  <c r="P368" i="1"/>
  <c r="Q368" i="1"/>
  <c r="N262" i="1"/>
  <c r="P262" i="1"/>
  <c r="Q262" i="1"/>
  <c r="L262" i="1"/>
  <c r="H253" i="2"/>
  <c r="I595" i="2"/>
  <c r="J595" i="2"/>
  <c r="J396" i="2"/>
  <c r="I396" i="2"/>
  <c r="J359" i="2"/>
  <c r="I359" i="2"/>
  <c r="J253" i="2"/>
  <c r="I253" i="2"/>
  <c r="L640" i="2"/>
  <c r="M640" i="2"/>
  <c r="K640" i="2"/>
  <c r="J429" i="2"/>
  <c r="I429" i="2"/>
  <c r="J532" i="2"/>
  <c r="I532" i="2"/>
  <c r="J430" i="2"/>
  <c r="I430" i="2"/>
  <c r="M541" i="1"/>
  <c r="M438" i="1"/>
  <c r="AL604" i="1"/>
  <c r="S604" i="1"/>
  <c r="M439" i="1"/>
  <c r="M619" i="1"/>
  <c r="AL368" i="1"/>
  <c r="S368" i="1"/>
  <c r="M262" i="1"/>
  <c r="AL405" i="1"/>
  <c r="S405" i="1"/>
  <c r="AL619" i="1"/>
  <c r="S619" i="1"/>
  <c r="O619" i="1"/>
  <c r="O604" i="1"/>
  <c r="M604" i="1"/>
  <c r="AL541" i="1"/>
  <c r="S541" i="1"/>
  <c r="P541" i="1"/>
  <c r="Q541" i="1"/>
  <c r="O368" i="1"/>
  <c r="O405" i="1"/>
  <c r="O439" i="1"/>
  <c r="M368" i="1"/>
  <c r="AL262" i="1"/>
  <c r="S262" i="1"/>
  <c r="AL439" i="1"/>
  <c r="S439" i="1"/>
  <c r="P438" i="1"/>
  <c r="Q438" i="1"/>
  <c r="AL438" i="1"/>
  <c r="S438" i="1"/>
  <c r="M405" i="1"/>
  <c r="O262" i="1"/>
  <c r="L253" i="2"/>
  <c r="M253" i="2"/>
  <c r="K253" i="2"/>
  <c r="L359" i="2"/>
  <c r="M359" i="2"/>
  <c r="K359" i="2"/>
  <c r="K396" i="2"/>
  <c r="L396" i="2"/>
  <c r="M396" i="2"/>
  <c r="K595" i="2"/>
  <c r="L595" i="2"/>
  <c r="M595" i="2"/>
  <c r="L429" i="2"/>
  <c r="M429" i="2"/>
  <c r="K429" i="2"/>
  <c r="L430" i="2"/>
  <c r="M430" i="2"/>
  <c r="K430" i="2"/>
  <c r="L532" i="2"/>
  <c r="M532" i="2"/>
  <c r="K532" i="2"/>
  <c r="N702" i="1"/>
  <c r="P702" i="1"/>
  <c r="Q702" i="1"/>
  <c r="L702" i="1"/>
  <c r="H687" i="2"/>
  <c r="J687" i="2"/>
  <c r="I687" i="2"/>
  <c r="M702" i="1"/>
  <c r="AL702" i="1"/>
  <c r="S702" i="1"/>
  <c r="O702" i="1"/>
  <c r="AL1221" i="1"/>
  <c r="AL1224" i="1"/>
  <c r="L139" i="1"/>
  <c r="H130" i="2"/>
  <c r="N139" i="1"/>
  <c r="O139" i="1"/>
  <c r="N138" i="1"/>
  <c r="P138" i="1"/>
  <c r="Q138" i="1"/>
  <c r="L138" i="1"/>
  <c r="H129" i="2"/>
  <c r="N136" i="1"/>
  <c r="P136" i="1"/>
  <c r="Q136" i="1"/>
  <c r="L136" i="1"/>
  <c r="H127" i="2"/>
  <c r="L208" i="1"/>
  <c r="H199" i="2"/>
  <c r="N208" i="1"/>
  <c r="O208" i="1"/>
  <c r="L501" i="1"/>
  <c r="H492" i="2"/>
  <c r="N501" i="1"/>
  <c r="O501" i="1"/>
  <c r="L502" i="1"/>
  <c r="H493" i="2"/>
  <c r="N502" i="1"/>
  <c r="O502" i="1"/>
  <c r="L503" i="1"/>
  <c r="H494" i="2"/>
  <c r="N503" i="1"/>
  <c r="O503" i="1"/>
  <c r="N500" i="1"/>
  <c r="P500" i="1"/>
  <c r="Q500" i="1"/>
  <c r="L500" i="1"/>
  <c r="H491" i="2"/>
  <c r="N476" i="1"/>
  <c r="P476" i="1"/>
  <c r="Q476" i="1"/>
  <c r="L476" i="1"/>
  <c r="H467" i="2"/>
  <c r="N327" i="1"/>
  <c r="P327" i="1"/>
  <c r="Q327" i="1"/>
  <c r="L327" i="1"/>
  <c r="H318" i="2"/>
  <c r="N325" i="1"/>
  <c r="P325" i="1"/>
  <c r="Q325" i="1"/>
  <c r="L325" i="1"/>
  <c r="H316" i="2"/>
  <c r="N326" i="1"/>
  <c r="P326" i="1"/>
  <c r="Q326" i="1"/>
  <c r="L326" i="1"/>
  <c r="H317" i="2"/>
  <c r="J491" i="2"/>
  <c r="I491" i="2"/>
  <c r="J316" i="2"/>
  <c r="I316" i="2"/>
  <c r="J467" i="2"/>
  <c r="I467" i="2"/>
  <c r="L687" i="2"/>
  <c r="M687" i="2"/>
  <c r="K687" i="2"/>
  <c r="J493" i="2"/>
  <c r="I493" i="2"/>
  <c r="J492" i="2"/>
  <c r="I492" i="2"/>
  <c r="J317" i="2"/>
  <c r="I317" i="2"/>
  <c r="I130" i="2"/>
  <c r="J130" i="2"/>
  <c r="J199" i="2"/>
  <c r="I199" i="2"/>
  <c r="I127" i="2"/>
  <c r="J127" i="2"/>
  <c r="J494" i="2"/>
  <c r="I494" i="2"/>
  <c r="I318" i="2"/>
  <c r="J318" i="2"/>
  <c r="I129" i="2"/>
  <c r="J129" i="2"/>
  <c r="AL476" i="1"/>
  <c r="S476" i="1"/>
  <c r="M501" i="1"/>
  <c r="AL500" i="1"/>
  <c r="S500" i="1"/>
  <c r="AL208" i="1"/>
  <c r="S208" i="1"/>
  <c r="AL326" i="1"/>
  <c r="S326" i="1"/>
  <c r="M325" i="1"/>
  <c r="M136" i="1"/>
  <c r="AL139" i="1"/>
  <c r="S139" i="1"/>
  <c r="M503" i="1"/>
  <c r="AL327" i="1"/>
  <c r="S327" i="1"/>
  <c r="AL138" i="1"/>
  <c r="S138" i="1"/>
  <c r="M502" i="1"/>
  <c r="P503" i="1"/>
  <c r="Q503" i="1"/>
  <c r="P502" i="1"/>
  <c r="Q502" i="1"/>
  <c r="M208" i="1"/>
  <c r="P208" i="1"/>
  <c r="Q208" i="1"/>
  <c r="AL502" i="1"/>
  <c r="S502" i="1"/>
  <c r="P139" i="1"/>
  <c r="Q139" i="1"/>
  <c r="M139" i="1"/>
  <c r="M138" i="1"/>
  <c r="O138" i="1"/>
  <c r="AL136" i="1"/>
  <c r="S136" i="1"/>
  <c r="O136" i="1"/>
  <c r="AL503" i="1"/>
  <c r="S503" i="1"/>
  <c r="AL501" i="1"/>
  <c r="S501" i="1"/>
  <c r="P501" i="1"/>
  <c r="Q501" i="1"/>
  <c r="M500" i="1"/>
  <c r="O500" i="1"/>
  <c r="M476" i="1"/>
  <c r="O476" i="1"/>
  <c r="M327" i="1"/>
  <c r="O327" i="1"/>
  <c r="AL325" i="1"/>
  <c r="S325" i="1"/>
  <c r="O325" i="1"/>
  <c r="M326" i="1"/>
  <c r="O326" i="1"/>
  <c r="K467" i="2"/>
  <c r="L467" i="2"/>
  <c r="M467" i="2"/>
  <c r="K316" i="2"/>
  <c r="L316" i="2"/>
  <c r="M316" i="2"/>
  <c r="L491" i="2"/>
  <c r="M491" i="2"/>
  <c r="K491" i="2"/>
  <c r="L318" i="2"/>
  <c r="M318" i="2"/>
  <c r="K318" i="2"/>
  <c r="L130" i="2"/>
  <c r="M130" i="2"/>
  <c r="K130" i="2"/>
  <c r="K494" i="2"/>
  <c r="L494" i="2"/>
  <c r="M494" i="2"/>
  <c r="L317" i="2"/>
  <c r="M317" i="2"/>
  <c r="K317" i="2"/>
  <c r="L127" i="2"/>
  <c r="M127" i="2"/>
  <c r="K127" i="2"/>
  <c r="K492" i="2"/>
  <c r="L492" i="2"/>
  <c r="M492" i="2"/>
  <c r="L129" i="2"/>
  <c r="M129" i="2"/>
  <c r="K129" i="2"/>
  <c r="K199" i="2"/>
  <c r="L199" i="2"/>
  <c r="M199" i="2"/>
  <c r="K493" i="2"/>
  <c r="L493" i="2"/>
  <c r="M493" i="2"/>
  <c r="N322" i="1"/>
  <c r="P322" i="1"/>
  <c r="Q322" i="1"/>
  <c r="L322" i="1"/>
  <c r="H313" i="2"/>
  <c r="N296" i="1"/>
  <c r="P296" i="1"/>
  <c r="Q296" i="1"/>
  <c r="L296" i="1"/>
  <c r="H287" i="2"/>
  <c r="L54" i="1"/>
  <c r="H45" i="2"/>
  <c r="N54" i="1"/>
  <c r="O54" i="1"/>
  <c r="J313" i="2"/>
  <c r="I313" i="2"/>
  <c r="J287" i="2"/>
  <c r="I287" i="2"/>
  <c r="I45" i="2"/>
  <c r="J45" i="2"/>
  <c r="AL54" i="1"/>
  <c r="S54" i="1"/>
  <c r="M296" i="1"/>
  <c r="M322" i="1"/>
  <c r="O322" i="1"/>
  <c r="AL322" i="1"/>
  <c r="S322" i="1"/>
  <c r="AL296" i="1"/>
  <c r="S296" i="1"/>
  <c r="O296" i="1"/>
  <c r="M54" i="1"/>
  <c r="P54" i="1"/>
  <c r="Q54" i="1"/>
  <c r="L892" i="1"/>
  <c r="H853" i="2"/>
  <c r="J853" i="2"/>
  <c r="N893" i="1"/>
  <c r="P893" i="1"/>
  <c r="Q893" i="1"/>
  <c r="L893" i="1"/>
  <c r="M893" i="1"/>
  <c r="N892" i="1"/>
  <c r="P892" i="1"/>
  <c r="Q892" i="1"/>
  <c r="M892" i="1"/>
  <c r="N891" i="1"/>
  <c r="P891" i="1"/>
  <c r="Q891" i="1"/>
  <c r="L891" i="1"/>
  <c r="M891" i="1"/>
  <c r="K313" i="2"/>
  <c r="L313" i="2"/>
  <c r="M313" i="2"/>
  <c r="L45" i="2"/>
  <c r="M45" i="2"/>
  <c r="K45" i="2"/>
  <c r="L287" i="2"/>
  <c r="M287" i="2"/>
  <c r="K287" i="2"/>
  <c r="H852" i="2"/>
  <c r="J852" i="2"/>
  <c r="L852" i="2"/>
  <c r="M852" i="2"/>
  <c r="H854" i="2"/>
  <c r="I854" i="2"/>
  <c r="AL892" i="1"/>
  <c r="S892" i="1"/>
  <c r="AL891" i="1"/>
  <c r="S891" i="1"/>
  <c r="K853" i="2"/>
  <c r="L853" i="2"/>
  <c r="M853" i="2"/>
  <c r="I853" i="2"/>
  <c r="AL893" i="1"/>
  <c r="S893" i="1"/>
  <c r="O893" i="1"/>
  <c r="O892" i="1"/>
  <c r="O891" i="1"/>
  <c r="K852" i="2"/>
  <c r="I852" i="2"/>
  <c r="J854" i="2"/>
  <c r="L854" i="2"/>
  <c r="M854" i="2"/>
  <c r="K854" i="2"/>
  <c r="H3064" i="2"/>
  <c r="H3067" i="2"/>
  <c r="H3073" i="2"/>
  <c r="H3076" i="2"/>
  <c r="H3081" i="2"/>
  <c r="H3089" i="2"/>
  <c r="H3092" i="2"/>
  <c r="H3098" i="2"/>
  <c r="H3101" i="2"/>
  <c r="H3105" i="2"/>
  <c r="H3111" i="2"/>
  <c r="H3117" i="2"/>
  <c r="H3123" i="2"/>
  <c r="H3129" i="2"/>
  <c r="H3135" i="2"/>
  <c r="H3141" i="2"/>
  <c r="H3146" i="2"/>
  <c r="H3149" i="2"/>
  <c r="H3151" i="2"/>
  <c r="H3155" i="2"/>
  <c r="H3159" i="2"/>
  <c r="H3197" i="2"/>
  <c r="H3200" i="2"/>
  <c r="H3203" i="2"/>
  <c r="H3206" i="2"/>
  <c r="H3209" i="2"/>
  <c r="H3212" i="2"/>
  <c r="H3214" i="2"/>
  <c r="H3219" i="2"/>
  <c r="H3221" i="2"/>
  <c r="H3223" i="2"/>
  <c r="H3226" i="2"/>
  <c r="H3238" i="2"/>
  <c r="H3246" i="2"/>
  <c r="H3248" i="2"/>
  <c r="H3250" i="2"/>
  <c r="H3254" i="2"/>
  <c r="H3260" i="2"/>
  <c r="H3267" i="2"/>
  <c r="H3276" i="2"/>
  <c r="H3285" i="2"/>
  <c r="H3292" i="2"/>
  <c r="H3295" i="2"/>
  <c r="H3299" i="2"/>
  <c r="H3301" i="2"/>
  <c r="H3308" i="2"/>
  <c r="H3317" i="2"/>
  <c r="H3326" i="2"/>
  <c r="H3335" i="2"/>
  <c r="H3338" i="2"/>
  <c r="H3339" i="2"/>
  <c r="H3341" i="2"/>
  <c r="H3342" i="2"/>
  <c r="H3355" i="2"/>
  <c r="H3356" i="2"/>
  <c r="H3366" i="2"/>
  <c r="H3367" i="2"/>
  <c r="H2642" i="2"/>
  <c r="H2643" i="2"/>
  <c r="H2618" i="2"/>
  <c r="H2572" i="2"/>
  <c r="H2573" i="2"/>
  <c r="H2574" i="2"/>
  <c r="H2575" i="2"/>
  <c r="H2576" i="2"/>
  <c r="H2577" i="2"/>
  <c r="H2578" i="2"/>
  <c r="H2031" i="2"/>
  <c r="I2031" i="2"/>
  <c r="H2035" i="2"/>
  <c r="J2035" i="2"/>
  <c r="H2038" i="2"/>
  <c r="J2038" i="2"/>
  <c r="L2038" i="2"/>
  <c r="M2038" i="2"/>
  <c r="H2043" i="2"/>
  <c r="J2043" i="2"/>
  <c r="L2043" i="2"/>
  <c r="M2043" i="2"/>
  <c r="H2057" i="2"/>
  <c r="H2066" i="2"/>
  <c r="J2066" i="2"/>
  <c r="H2069" i="2"/>
  <c r="I2069" i="2"/>
  <c r="H2072" i="2"/>
  <c r="I2072" i="2"/>
  <c r="H2081" i="2"/>
  <c r="J2081" i="2"/>
  <c r="H2083" i="2"/>
  <c r="J2083" i="2"/>
  <c r="K2083" i="2"/>
  <c r="H2091" i="2"/>
  <c r="I2091" i="2"/>
  <c r="H2097" i="2"/>
  <c r="J2097" i="2"/>
  <c r="K2097" i="2"/>
  <c r="E2099" i="2"/>
  <c r="E2098" i="2"/>
  <c r="E2096" i="2"/>
  <c r="E2095" i="2"/>
  <c r="E2094" i="2"/>
  <c r="E2093" i="2"/>
  <c r="E2092" i="2"/>
  <c r="E2090" i="2"/>
  <c r="E2089" i="2"/>
  <c r="E2088" i="2"/>
  <c r="E2087" i="2"/>
  <c r="E2086" i="2"/>
  <c r="E2085" i="2"/>
  <c r="E2084" i="2"/>
  <c r="E2082" i="2"/>
  <c r="E2080" i="2"/>
  <c r="E2079" i="2"/>
  <c r="E2078" i="2"/>
  <c r="E2077" i="2"/>
  <c r="E2076" i="2"/>
  <c r="E2075" i="2"/>
  <c r="E2074" i="2"/>
  <c r="E2073" i="2"/>
  <c r="E2071" i="2"/>
  <c r="E2070" i="2"/>
  <c r="E2068" i="2"/>
  <c r="E2067" i="2"/>
  <c r="E2065" i="2"/>
  <c r="E2064" i="2"/>
  <c r="E2063" i="2"/>
  <c r="E2062" i="2"/>
  <c r="E2061" i="2"/>
  <c r="E2060" i="2"/>
  <c r="E2059" i="2"/>
  <c r="E2058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2" i="2"/>
  <c r="E2041" i="2"/>
  <c r="E2040" i="2"/>
  <c r="E2039" i="2"/>
  <c r="E2037" i="2"/>
  <c r="E2036" i="2"/>
  <c r="E2034" i="2"/>
  <c r="E2033" i="2"/>
  <c r="E2032" i="2"/>
  <c r="E2030" i="2"/>
  <c r="E2029" i="2"/>
  <c r="E2028" i="2"/>
  <c r="E1928" i="2"/>
  <c r="E1927" i="2"/>
  <c r="I2081" i="2"/>
  <c r="J2069" i="2"/>
  <c r="L2069" i="2"/>
  <c r="M2069" i="2"/>
  <c r="J2072" i="2"/>
  <c r="K2072" i="2"/>
  <c r="K2035" i="2"/>
  <c r="L2035" i="2"/>
  <c r="M2035" i="2"/>
  <c r="I2043" i="2"/>
  <c r="L2081" i="2"/>
  <c r="M2081" i="2"/>
  <c r="K2081" i="2"/>
  <c r="L2097" i="2"/>
  <c r="M2097" i="2"/>
  <c r="J2057" i="2"/>
  <c r="I2057" i="2"/>
  <c r="J2031" i="2"/>
  <c r="L2066" i="2"/>
  <c r="M2066" i="2"/>
  <c r="K2066" i="2"/>
  <c r="I2038" i="2"/>
  <c r="K2038" i="2"/>
  <c r="L2083" i="2"/>
  <c r="M2083" i="2"/>
  <c r="I2066" i="2"/>
  <c r="I2083" i="2"/>
  <c r="J2091" i="2"/>
  <c r="I2097" i="2"/>
  <c r="I2035" i="2"/>
  <c r="K2043" i="2"/>
  <c r="L2072" i="2"/>
  <c r="M2072" i="2"/>
  <c r="K2069" i="2"/>
  <c r="K2057" i="2"/>
  <c r="L2057" i="2"/>
  <c r="M2057" i="2"/>
  <c r="L2091" i="2"/>
  <c r="M2091" i="2"/>
  <c r="K2091" i="2"/>
  <c r="L2031" i="2"/>
  <c r="M2031" i="2"/>
  <c r="K2031" i="2"/>
  <c r="N730" i="1"/>
  <c r="O730" i="1"/>
  <c r="L730" i="1"/>
  <c r="H715" i="2"/>
  <c r="J715" i="2"/>
  <c r="I715" i="2"/>
  <c r="M730" i="1"/>
  <c r="AL730" i="1"/>
  <c r="S730" i="1"/>
  <c r="P730" i="1"/>
  <c r="Q730" i="1"/>
  <c r="L715" i="2"/>
  <c r="M715" i="2"/>
  <c r="K715" i="2"/>
  <c r="N703" i="1"/>
  <c r="P703" i="1"/>
  <c r="Q703" i="1"/>
  <c r="L703" i="1"/>
  <c r="H688" i="2"/>
  <c r="J688" i="2"/>
  <c r="I688" i="2"/>
  <c r="M703" i="1"/>
  <c r="AL703" i="1"/>
  <c r="S703" i="1"/>
  <c r="O703" i="1"/>
  <c r="E1140" i="2"/>
  <c r="E1139" i="2"/>
  <c r="E1106" i="2"/>
  <c r="E1105" i="2"/>
  <c r="E905" i="2"/>
  <c r="E906" i="2"/>
  <c r="E904" i="2"/>
  <c r="E908" i="2"/>
  <c r="N1270" i="1"/>
  <c r="P1270" i="1"/>
  <c r="Q1270" i="1"/>
  <c r="L1270" i="1"/>
  <c r="M1270" i="1"/>
  <c r="N1269" i="1"/>
  <c r="O1269" i="1"/>
  <c r="L1269" i="1"/>
  <c r="M1269" i="1"/>
  <c r="N1223" i="1"/>
  <c r="P1223" i="1"/>
  <c r="Q1223" i="1"/>
  <c r="L1223" i="1"/>
  <c r="N1222" i="1"/>
  <c r="O1222" i="1"/>
  <c r="L1222" i="1"/>
  <c r="N949" i="1"/>
  <c r="P949" i="1"/>
  <c r="Q949" i="1"/>
  <c r="L949" i="1"/>
  <c r="M949" i="1"/>
  <c r="N948" i="1"/>
  <c r="O948" i="1"/>
  <c r="L948" i="1"/>
  <c r="M948" i="1"/>
  <c r="N947" i="1"/>
  <c r="O947" i="1"/>
  <c r="L947" i="1"/>
  <c r="M947" i="1"/>
  <c r="N736" i="1"/>
  <c r="P736" i="1"/>
  <c r="Q736" i="1"/>
  <c r="L736" i="1"/>
  <c r="H721" i="2"/>
  <c r="AL516" i="1"/>
  <c r="N519" i="1"/>
  <c r="P519" i="1"/>
  <c r="Q519" i="1"/>
  <c r="L519" i="1"/>
  <c r="H510" i="2"/>
  <c r="N518" i="1"/>
  <c r="O518" i="1"/>
  <c r="L518" i="1"/>
  <c r="H509" i="2"/>
  <c r="N517" i="1"/>
  <c r="O517" i="1"/>
  <c r="L517" i="1"/>
  <c r="H508" i="2"/>
  <c r="N515" i="1"/>
  <c r="P515" i="1"/>
  <c r="Q515" i="1"/>
  <c r="L515" i="1"/>
  <c r="H506" i="2"/>
  <c r="N514" i="1"/>
  <c r="O514" i="1"/>
  <c r="L514" i="1"/>
  <c r="H505" i="2"/>
  <c r="N513" i="1"/>
  <c r="P513" i="1"/>
  <c r="Q513" i="1"/>
  <c r="L513" i="1"/>
  <c r="H504" i="2"/>
  <c r="N512" i="1"/>
  <c r="O512" i="1"/>
  <c r="L512" i="1"/>
  <c r="H503" i="2"/>
  <c r="L688" i="2"/>
  <c r="M688" i="2"/>
  <c r="K688" i="2"/>
  <c r="J721" i="2"/>
  <c r="I721" i="2"/>
  <c r="J509" i="2"/>
  <c r="I509" i="2"/>
  <c r="J504" i="2"/>
  <c r="I504" i="2"/>
  <c r="J510" i="2"/>
  <c r="I510" i="2"/>
  <c r="J505" i="2"/>
  <c r="I505" i="2"/>
  <c r="J506" i="2"/>
  <c r="I506" i="2"/>
  <c r="J508" i="2"/>
  <c r="I508" i="2"/>
  <c r="J503" i="2"/>
  <c r="I503" i="2"/>
  <c r="M519" i="1"/>
  <c r="AL515" i="1"/>
  <c r="S515" i="1"/>
  <c r="M736" i="1"/>
  <c r="M512" i="1"/>
  <c r="M517" i="1"/>
  <c r="M513" i="1"/>
  <c r="M518" i="1"/>
  <c r="M514" i="1"/>
  <c r="M1223" i="1"/>
  <c r="AL1223" i="1"/>
  <c r="S1223" i="1"/>
  <c r="M1222" i="1"/>
  <c r="AL1222" i="1"/>
  <c r="S1222" i="1"/>
  <c r="H1105" i="2"/>
  <c r="J1105" i="2"/>
  <c r="K1105" i="2"/>
  <c r="H1106" i="2"/>
  <c r="I1106" i="2"/>
  <c r="H904" i="2"/>
  <c r="J904" i="2"/>
  <c r="L904" i="2"/>
  <c r="M904" i="2"/>
  <c r="H906" i="2"/>
  <c r="J906" i="2"/>
  <c r="L906" i="2"/>
  <c r="M906" i="2"/>
  <c r="H1139" i="2"/>
  <c r="J1139" i="2"/>
  <c r="L1139" i="2"/>
  <c r="M1139" i="2"/>
  <c r="H905" i="2"/>
  <c r="I905" i="2"/>
  <c r="H1140" i="2"/>
  <c r="J1140" i="2"/>
  <c r="L1140" i="2"/>
  <c r="M1140" i="2"/>
  <c r="AL1269" i="1"/>
  <c r="S1269" i="1"/>
  <c r="P1269" i="1"/>
  <c r="Q1269" i="1"/>
  <c r="AL949" i="1"/>
  <c r="S949" i="1"/>
  <c r="AL1270" i="1"/>
  <c r="S1270" i="1"/>
  <c r="O1270" i="1"/>
  <c r="P1222" i="1"/>
  <c r="Q1222" i="1"/>
  <c r="O1223" i="1"/>
  <c r="P947" i="1"/>
  <c r="Q947" i="1"/>
  <c r="AL947" i="1"/>
  <c r="S947" i="1"/>
  <c r="AL948" i="1"/>
  <c r="S948" i="1"/>
  <c r="P948" i="1"/>
  <c r="Q948" i="1"/>
  <c r="O949" i="1"/>
  <c r="AL513" i="1"/>
  <c r="S513" i="1"/>
  <c r="AL736" i="1"/>
  <c r="S736" i="1"/>
  <c r="O736" i="1"/>
  <c r="P518" i="1"/>
  <c r="Q518" i="1"/>
  <c r="P517" i="1"/>
  <c r="Q517" i="1"/>
  <c r="AL518" i="1"/>
  <c r="S518" i="1"/>
  <c r="AL514" i="1"/>
  <c r="S514" i="1"/>
  <c r="AL517" i="1"/>
  <c r="S517" i="1"/>
  <c r="P514" i="1"/>
  <c r="Q514" i="1"/>
  <c r="AL519" i="1"/>
  <c r="S519" i="1"/>
  <c r="O513" i="1"/>
  <c r="M515" i="1"/>
  <c r="AL512" i="1"/>
  <c r="S512" i="1"/>
  <c r="O519" i="1"/>
  <c r="P512" i="1"/>
  <c r="Q512" i="1"/>
  <c r="O515" i="1"/>
  <c r="L721" i="2"/>
  <c r="M721" i="2"/>
  <c r="K721" i="2"/>
  <c r="K509" i="2"/>
  <c r="L509" i="2"/>
  <c r="M509" i="2"/>
  <c r="K508" i="2"/>
  <c r="L508" i="2"/>
  <c r="M508" i="2"/>
  <c r="L505" i="2"/>
  <c r="M505" i="2"/>
  <c r="K505" i="2"/>
  <c r="K503" i="2"/>
  <c r="L503" i="2"/>
  <c r="M503" i="2"/>
  <c r="K510" i="2"/>
  <c r="L510" i="2"/>
  <c r="M510" i="2"/>
  <c r="K504" i="2"/>
  <c r="L504" i="2"/>
  <c r="M504" i="2"/>
  <c r="L506" i="2"/>
  <c r="M506" i="2"/>
  <c r="K506" i="2"/>
  <c r="I906" i="2"/>
  <c r="I1105" i="2"/>
  <c r="L1105" i="2"/>
  <c r="M1105" i="2"/>
  <c r="K906" i="2"/>
  <c r="K904" i="2"/>
  <c r="I904" i="2"/>
  <c r="J1106" i="2"/>
  <c r="L1106" i="2"/>
  <c r="M1106" i="2"/>
  <c r="K1140" i="2"/>
  <c r="J905" i="2"/>
  <c r="K905" i="2"/>
  <c r="I1140" i="2"/>
  <c r="I1139" i="2"/>
  <c r="K1139" i="2"/>
  <c r="L905" i="2"/>
  <c r="M905" i="2"/>
  <c r="K1106" i="2"/>
  <c r="L477" i="1"/>
  <c r="H468" i="2"/>
  <c r="N477" i="1"/>
  <c r="O477" i="1"/>
  <c r="L478" i="1"/>
  <c r="H469" i="2"/>
  <c r="N478" i="1"/>
  <c r="O478" i="1"/>
  <c r="L328" i="1"/>
  <c r="H319" i="2"/>
  <c r="N328" i="1"/>
  <c r="O328" i="1"/>
  <c r="L329" i="1"/>
  <c r="H320" i="2"/>
  <c r="N329" i="1"/>
  <c r="O329" i="1"/>
  <c r="I468" i="2"/>
  <c r="J468" i="2"/>
  <c r="J320" i="2"/>
  <c r="I320" i="2"/>
  <c r="J319" i="2"/>
  <c r="I319" i="2"/>
  <c r="J469" i="2"/>
  <c r="I469" i="2"/>
  <c r="M328" i="1"/>
  <c r="M477" i="1"/>
  <c r="M329" i="1"/>
  <c r="M478" i="1"/>
  <c r="AL477" i="1"/>
  <c r="S477" i="1"/>
  <c r="P478" i="1"/>
  <c r="Q478" i="1"/>
  <c r="AL478" i="1"/>
  <c r="S478" i="1"/>
  <c r="P477" i="1"/>
  <c r="Q477" i="1"/>
  <c r="P328" i="1"/>
  <c r="Q328" i="1"/>
  <c r="P329" i="1"/>
  <c r="Q329" i="1"/>
  <c r="AL329" i="1"/>
  <c r="S329" i="1"/>
  <c r="AL328" i="1"/>
  <c r="S328" i="1"/>
  <c r="L141" i="1"/>
  <c r="H132" i="2"/>
  <c r="N141" i="1"/>
  <c r="O141" i="1"/>
  <c r="L145" i="1"/>
  <c r="H136" i="2"/>
  <c r="N145" i="1"/>
  <c r="P145" i="1"/>
  <c r="Q145" i="1"/>
  <c r="L77" i="1"/>
  <c r="H68" i="2"/>
  <c r="N77" i="1"/>
  <c r="O77" i="1"/>
  <c r="L55" i="1"/>
  <c r="H46" i="2"/>
  <c r="N55" i="1"/>
  <c r="O55" i="1"/>
  <c r="L56" i="1"/>
  <c r="H47" i="2"/>
  <c r="N56" i="1"/>
  <c r="O56" i="1"/>
  <c r="J68" i="2"/>
  <c r="I68" i="2"/>
  <c r="K468" i="2"/>
  <c r="L468" i="2"/>
  <c r="M468" i="2"/>
  <c r="I136" i="2"/>
  <c r="J136" i="2"/>
  <c r="K469" i="2"/>
  <c r="L469" i="2"/>
  <c r="M469" i="2"/>
  <c r="J47" i="2"/>
  <c r="I47" i="2"/>
  <c r="I132" i="2"/>
  <c r="J132" i="2"/>
  <c r="L319" i="2"/>
  <c r="M319" i="2"/>
  <c r="K319" i="2"/>
  <c r="J46" i="2"/>
  <c r="I46" i="2"/>
  <c r="K320" i="2"/>
  <c r="L320" i="2"/>
  <c r="M320" i="2"/>
  <c r="M56" i="1"/>
  <c r="M141" i="1"/>
  <c r="M55" i="1"/>
  <c r="M145" i="1"/>
  <c r="M77" i="1"/>
  <c r="O145" i="1"/>
  <c r="P141" i="1"/>
  <c r="Q141" i="1"/>
  <c r="AL145" i="1"/>
  <c r="S145" i="1"/>
  <c r="AL77" i="1"/>
  <c r="S77" i="1"/>
  <c r="AL141" i="1"/>
  <c r="S141" i="1"/>
  <c r="AL55" i="1"/>
  <c r="S55" i="1"/>
  <c r="P77" i="1"/>
  <c r="Q77" i="1"/>
  <c r="AL56" i="1"/>
  <c r="S56" i="1"/>
  <c r="P55" i="1"/>
  <c r="Q55" i="1"/>
  <c r="P56" i="1"/>
  <c r="Q56" i="1"/>
  <c r="K68" i="2"/>
  <c r="L68" i="2"/>
  <c r="M68" i="2"/>
  <c r="L132" i="2"/>
  <c r="M132" i="2"/>
  <c r="K132" i="2"/>
  <c r="L47" i="2"/>
  <c r="M47" i="2"/>
  <c r="K47" i="2"/>
  <c r="K46" i="2"/>
  <c r="L46" i="2"/>
  <c r="M46" i="2"/>
  <c r="L136" i="2"/>
  <c r="M136" i="2"/>
  <c r="K136" i="2"/>
  <c r="E960" i="2"/>
  <c r="E959" i="2"/>
  <c r="E799" i="2"/>
  <c r="E800" i="2"/>
  <c r="E801" i="2"/>
  <c r="E757" i="2"/>
  <c r="E758" i="2"/>
  <c r="E759" i="2"/>
  <c r="E792" i="2"/>
  <c r="E791" i="2"/>
  <c r="E790" i="2"/>
  <c r="E789" i="2"/>
  <c r="E788" i="2"/>
  <c r="E769" i="2"/>
  <c r="E770" i="2"/>
  <c r="E768" i="2"/>
  <c r="N1006" i="1"/>
  <c r="P1006" i="1"/>
  <c r="Q1006" i="1"/>
  <c r="L1006" i="1"/>
  <c r="M1006" i="1"/>
  <c r="N1005" i="1"/>
  <c r="P1005" i="1"/>
  <c r="Q1005" i="1"/>
  <c r="L1005" i="1"/>
  <c r="M1005" i="1"/>
  <c r="N843" i="1"/>
  <c r="P843" i="1"/>
  <c r="Q843" i="1"/>
  <c r="L843" i="1"/>
  <c r="M843" i="1"/>
  <c r="N842" i="1"/>
  <c r="P842" i="1"/>
  <c r="Q842" i="1"/>
  <c r="L842" i="1"/>
  <c r="M842" i="1"/>
  <c r="N841" i="1"/>
  <c r="O841" i="1"/>
  <c r="L841" i="1"/>
  <c r="M841" i="1"/>
  <c r="N834" i="1"/>
  <c r="P834" i="1"/>
  <c r="Q834" i="1"/>
  <c r="L834" i="1"/>
  <c r="AL834" i="1"/>
  <c r="S834" i="1"/>
  <c r="N833" i="1"/>
  <c r="O833" i="1"/>
  <c r="L833" i="1"/>
  <c r="M833" i="1"/>
  <c r="N832" i="1"/>
  <c r="P832" i="1"/>
  <c r="Q832" i="1"/>
  <c r="L832" i="1"/>
  <c r="M832" i="1"/>
  <c r="N831" i="1"/>
  <c r="P831" i="1"/>
  <c r="Q831" i="1"/>
  <c r="L831" i="1"/>
  <c r="AL831" i="1"/>
  <c r="S831" i="1"/>
  <c r="N830" i="1"/>
  <c r="P830" i="1"/>
  <c r="Q830" i="1"/>
  <c r="L830" i="1"/>
  <c r="M830" i="1"/>
  <c r="N811" i="1"/>
  <c r="P811" i="1"/>
  <c r="Q811" i="1"/>
  <c r="L811" i="1"/>
  <c r="AL811" i="1"/>
  <c r="S811" i="1"/>
  <c r="N810" i="1"/>
  <c r="O810" i="1"/>
  <c r="L810" i="1"/>
  <c r="M810" i="1"/>
  <c r="N809" i="1"/>
  <c r="P809" i="1"/>
  <c r="Q809" i="1"/>
  <c r="L809" i="1"/>
  <c r="M809" i="1"/>
  <c r="N800" i="1"/>
  <c r="P800" i="1"/>
  <c r="Q800" i="1"/>
  <c r="N799" i="1"/>
  <c r="P799" i="1"/>
  <c r="Q799" i="1"/>
  <c r="N798" i="1"/>
  <c r="O798" i="1"/>
  <c r="L799" i="1"/>
  <c r="AL799" i="1"/>
  <c r="S799" i="1"/>
  <c r="L800" i="1"/>
  <c r="AL800" i="1"/>
  <c r="S800" i="1"/>
  <c r="L798" i="1"/>
  <c r="AL798" i="1"/>
  <c r="S798" i="1"/>
  <c r="H757" i="2"/>
  <c r="I757" i="2"/>
  <c r="M798" i="1"/>
  <c r="H770" i="2"/>
  <c r="J770" i="2"/>
  <c r="L770" i="2"/>
  <c r="M770" i="2"/>
  <c r="O831" i="1"/>
  <c r="H790" i="2"/>
  <c r="I790" i="2"/>
  <c r="H758" i="2"/>
  <c r="J758" i="2"/>
  <c r="L758" i="2"/>
  <c r="M758" i="2"/>
  <c r="H791" i="2"/>
  <c r="J791" i="2"/>
  <c r="K791" i="2"/>
  <c r="H799" i="2"/>
  <c r="I799" i="2"/>
  <c r="M799" i="1"/>
  <c r="AL830" i="1"/>
  <c r="S830" i="1"/>
  <c r="H759" i="2"/>
  <c r="J759" i="2"/>
  <c r="L759" i="2"/>
  <c r="M759" i="2"/>
  <c r="H792" i="2"/>
  <c r="J792" i="2"/>
  <c r="K792" i="2"/>
  <c r="H800" i="2"/>
  <c r="J800" i="2"/>
  <c r="K800" i="2"/>
  <c r="H801" i="2"/>
  <c r="J801" i="2"/>
  <c r="L801" i="2"/>
  <c r="M801" i="2"/>
  <c r="M800" i="1"/>
  <c r="AL1006" i="1"/>
  <c r="S1006" i="1"/>
  <c r="H768" i="2"/>
  <c r="I768" i="2"/>
  <c r="H788" i="2"/>
  <c r="J788" i="2"/>
  <c r="L788" i="2"/>
  <c r="M788" i="2"/>
  <c r="H959" i="2"/>
  <c r="J959" i="2"/>
  <c r="K959" i="2"/>
  <c r="AL1005" i="1"/>
  <c r="S1005" i="1"/>
  <c r="H769" i="2"/>
  <c r="J769" i="2"/>
  <c r="K769" i="2"/>
  <c r="H789" i="2"/>
  <c r="I789" i="2"/>
  <c r="H960" i="2"/>
  <c r="J960" i="2"/>
  <c r="L960" i="2"/>
  <c r="M960" i="2"/>
  <c r="O1006" i="1"/>
  <c r="O1005" i="1"/>
  <c r="AL832" i="1"/>
  <c r="S832" i="1"/>
  <c r="M811" i="1"/>
  <c r="AL843" i="1"/>
  <c r="S843" i="1"/>
  <c r="P841" i="1"/>
  <c r="Q841" i="1"/>
  <c r="AL842" i="1"/>
  <c r="S842" i="1"/>
  <c r="AL841" i="1"/>
  <c r="S841" i="1"/>
  <c r="O843" i="1"/>
  <c r="O842" i="1"/>
  <c r="M831" i="1"/>
  <c r="P833" i="1"/>
  <c r="Q833" i="1"/>
  <c r="M834" i="1"/>
  <c r="O832" i="1"/>
  <c r="AL833" i="1"/>
  <c r="S833" i="1"/>
  <c r="O830" i="1"/>
  <c r="O834" i="1"/>
  <c r="AL810" i="1"/>
  <c r="S810" i="1"/>
  <c r="AL809" i="1"/>
  <c r="S809" i="1"/>
  <c r="P798" i="1"/>
  <c r="Q798" i="1"/>
  <c r="P810" i="1"/>
  <c r="Q810" i="1"/>
  <c r="O809" i="1"/>
  <c r="O811" i="1"/>
  <c r="O800" i="1"/>
  <c r="O799" i="1"/>
  <c r="N22" i="1"/>
  <c r="P22" i="1"/>
  <c r="Q22" i="1"/>
  <c r="L22" i="1"/>
  <c r="H21" i="2"/>
  <c r="N21" i="1"/>
  <c r="O21" i="1"/>
  <c r="L21" i="1"/>
  <c r="H20" i="2"/>
  <c r="N20" i="1"/>
  <c r="P20" i="1"/>
  <c r="Q20" i="1"/>
  <c r="L20" i="1"/>
  <c r="H19" i="2"/>
  <c r="I21" i="2"/>
  <c r="J21" i="2"/>
  <c r="I19" i="2"/>
  <c r="J19" i="2"/>
  <c r="I20" i="2"/>
  <c r="J20" i="2"/>
  <c r="M21" i="1"/>
  <c r="M20" i="1"/>
  <c r="M22" i="1"/>
  <c r="J757" i="2"/>
  <c r="L757" i="2"/>
  <c r="M757" i="2"/>
  <c r="J790" i="2"/>
  <c r="K790" i="2"/>
  <c r="K770" i="2"/>
  <c r="I770" i="2"/>
  <c r="J799" i="2"/>
  <c r="L799" i="2"/>
  <c r="M799" i="2"/>
  <c r="K759" i="2"/>
  <c r="I758" i="2"/>
  <c r="I788" i="2"/>
  <c r="I759" i="2"/>
  <c r="I791" i="2"/>
  <c r="K758" i="2"/>
  <c r="K788" i="2"/>
  <c r="I801" i="2"/>
  <c r="I792" i="2"/>
  <c r="K801" i="2"/>
  <c r="L792" i="2"/>
  <c r="M792" i="2"/>
  <c r="I959" i="2"/>
  <c r="J789" i="2"/>
  <c r="L789" i="2"/>
  <c r="M789" i="2"/>
  <c r="I800" i="2"/>
  <c r="I960" i="2"/>
  <c r="L769" i="2"/>
  <c r="M769" i="2"/>
  <c r="K960" i="2"/>
  <c r="L800" i="2"/>
  <c r="M800" i="2"/>
  <c r="J768" i="2"/>
  <c r="L768" i="2"/>
  <c r="M768" i="2"/>
  <c r="L791" i="2"/>
  <c r="M791" i="2"/>
  <c r="L959" i="2"/>
  <c r="M959" i="2"/>
  <c r="I769" i="2"/>
  <c r="O20" i="1"/>
  <c r="AL22" i="1"/>
  <c r="S22" i="1"/>
  <c r="AL21" i="1"/>
  <c r="S21" i="1"/>
  <c r="P21" i="1"/>
  <c r="Q21" i="1"/>
  <c r="AL20" i="1"/>
  <c r="S20" i="1"/>
  <c r="O22" i="1"/>
  <c r="L20" i="2"/>
  <c r="M20" i="2"/>
  <c r="K20" i="2"/>
  <c r="L19" i="2"/>
  <c r="M19" i="2"/>
  <c r="K19" i="2"/>
  <c r="L21" i="2"/>
  <c r="M21" i="2"/>
  <c r="K21" i="2"/>
  <c r="K757" i="2"/>
  <c r="L790" i="2"/>
  <c r="M790" i="2"/>
  <c r="K799" i="2"/>
  <c r="K789" i="2"/>
  <c r="K768" i="2"/>
  <c r="E1126" i="2"/>
  <c r="E1112" i="2"/>
  <c r="E735" i="2"/>
  <c r="E736" i="2"/>
  <c r="E737" i="2"/>
  <c r="E742" i="2"/>
  <c r="E743" i="2"/>
  <c r="E744" i="2"/>
  <c r="E745" i="2"/>
  <c r="E746" i="2"/>
  <c r="E747" i="2"/>
  <c r="E751" i="2"/>
  <c r="E752" i="2"/>
  <c r="E753" i="2"/>
  <c r="E754" i="2"/>
  <c r="E755" i="2"/>
  <c r="E756" i="2"/>
  <c r="E762" i="2"/>
  <c r="E763" i="2"/>
  <c r="E764" i="2"/>
  <c r="E765" i="2"/>
  <c r="E766" i="2"/>
  <c r="E767" i="2"/>
  <c r="E772" i="2"/>
  <c r="E773" i="2"/>
  <c r="E774" i="2"/>
  <c r="E775" i="2"/>
  <c r="E776" i="2"/>
  <c r="E777" i="2"/>
  <c r="E778" i="2"/>
  <c r="E780" i="2"/>
  <c r="E781" i="2"/>
  <c r="E782" i="2"/>
  <c r="E783" i="2"/>
  <c r="E784" i="2"/>
  <c r="E785" i="2"/>
  <c r="E786" i="2"/>
  <c r="E787" i="2"/>
  <c r="E794" i="2"/>
  <c r="E795" i="2"/>
  <c r="E796" i="2"/>
  <c r="E797" i="2"/>
  <c r="E798" i="2"/>
  <c r="E804" i="2"/>
  <c r="E805" i="2"/>
  <c r="E806" i="2"/>
  <c r="E807" i="2"/>
  <c r="E810" i="2"/>
  <c r="E811" i="2"/>
  <c r="E812" i="2"/>
  <c r="E813" i="2"/>
  <c r="E814" i="2"/>
  <c r="E815" i="2"/>
  <c r="E816" i="2"/>
  <c r="E817" i="2"/>
  <c r="E820" i="2"/>
  <c r="E823" i="2"/>
  <c r="E824" i="2"/>
  <c r="E827" i="2"/>
  <c r="E831" i="2"/>
  <c r="E833" i="2"/>
  <c r="E835" i="2"/>
  <c r="E837" i="2"/>
  <c r="E839" i="2"/>
  <c r="E841" i="2"/>
  <c r="E844" i="2"/>
  <c r="E847" i="2"/>
  <c r="E848" i="2"/>
  <c r="E849" i="2"/>
  <c r="E850" i="2"/>
  <c r="E856" i="2"/>
  <c r="E858" i="2"/>
  <c r="E860" i="2"/>
  <c r="E863" i="2"/>
  <c r="E864" i="2"/>
  <c r="E866" i="2"/>
  <c r="E867" i="2"/>
  <c r="E869" i="2"/>
  <c r="E871" i="2"/>
  <c r="E874" i="2"/>
  <c r="E876" i="2"/>
  <c r="E878" i="2"/>
  <c r="E881" i="2"/>
  <c r="E882" i="2"/>
  <c r="E884" i="2"/>
  <c r="E886" i="2"/>
  <c r="E888" i="2"/>
  <c r="E890" i="2"/>
  <c r="E892" i="2"/>
  <c r="E894" i="2"/>
  <c r="E897" i="2"/>
  <c r="E900" i="2"/>
  <c r="E902" i="2"/>
  <c r="E909" i="2"/>
  <c r="E910" i="2"/>
  <c r="E911" i="2"/>
  <c r="E913" i="2"/>
  <c r="E915" i="2"/>
  <c r="E917" i="2"/>
  <c r="E919" i="2"/>
  <c r="E922" i="2"/>
  <c r="E924" i="2"/>
  <c r="E926" i="2"/>
  <c r="E930" i="2"/>
  <c r="E931" i="2"/>
  <c r="E932" i="2"/>
  <c r="E933" i="2"/>
  <c r="E934" i="2"/>
  <c r="E935" i="2"/>
  <c r="E936" i="2"/>
  <c r="E937" i="2"/>
  <c r="E938" i="2"/>
  <c r="E939" i="2"/>
  <c r="E940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62" i="2"/>
  <c r="E963" i="2"/>
  <c r="E966" i="2"/>
  <c r="E967" i="2"/>
  <c r="E968" i="2"/>
  <c r="E969" i="2"/>
  <c r="E970" i="2"/>
  <c r="E972" i="2"/>
  <c r="E973" i="2"/>
  <c r="E974" i="2"/>
  <c r="E975" i="2"/>
  <c r="E976" i="2"/>
  <c r="E978" i="2"/>
  <c r="E979" i="2"/>
  <c r="E980" i="2"/>
  <c r="E981" i="2"/>
  <c r="E984" i="2"/>
  <c r="E985" i="2"/>
  <c r="E986" i="2"/>
  <c r="E987" i="2"/>
  <c r="E988" i="2"/>
  <c r="E989" i="2"/>
  <c r="E990" i="2"/>
  <c r="E991" i="2"/>
  <c r="E992" i="2"/>
  <c r="E993" i="2"/>
  <c r="E995" i="2"/>
  <c r="E996" i="2"/>
  <c r="E997" i="2"/>
  <c r="E998" i="2"/>
  <c r="E999" i="2"/>
  <c r="E1000" i="2"/>
  <c r="E1001" i="2"/>
  <c r="E1002" i="2"/>
  <c r="E1004" i="2"/>
  <c r="E1005" i="2"/>
  <c r="E1006" i="2"/>
  <c r="E1007" i="2"/>
  <c r="E1008" i="2"/>
  <c r="E1009" i="2"/>
  <c r="E1016" i="2"/>
  <c r="E1017" i="2"/>
  <c r="E1020" i="2"/>
  <c r="E1021" i="2"/>
  <c r="E1022" i="2"/>
  <c r="E1023" i="2"/>
  <c r="E1024" i="2"/>
  <c r="E1027" i="2"/>
  <c r="E1029" i="2"/>
  <c r="E1030" i="2"/>
  <c r="E1032" i="2"/>
  <c r="E1033" i="2"/>
  <c r="E1036" i="2"/>
  <c r="E1039" i="2"/>
  <c r="E1040" i="2"/>
  <c r="E1042" i="2"/>
  <c r="E1044" i="2"/>
  <c r="E1045" i="2"/>
  <c r="E1046" i="2"/>
  <c r="E1050" i="2"/>
  <c r="E1051" i="2"/>
  <c r="E1052" i="2"/>
  <c r="E1053" i="2"/>
  <c r="E1054" i="2"/>
  <c r="E1055" i="2"/>
  <c r="E1056" i="2"/>
  <c r="E1057" i="2"/>
  <c r="E1058" i="2"/>
  <c r="E1061" i="2"/>
  <c r="E1063" i="2"/>
  <c r="E1064" i="2"/>
  <c r="E1065" i="2"/>
  <c r="E1068" i="2"/>
  <c r="E1071" i="2"/>
  <c r="E1076" i="2"/>
  <c r="E1078" i="2"/>
  <c r="E1080" i="2"/>
  <c r="E1082" i="2"/>
  <c r="E1085" i="2"/>
  <c r="E1086" i="2"/>
  <c r="E1088" i="2"/>
  <c r="E1089" i="2"/>
  <c r="E1091" i="2"/>
  <c r="E1093" i="2"/>
  <c r="E1094" i="2"/>
  <c r="E1096" i="2"/>
  <c r="E1097" i="2"/>
  <c r="E1099" i="2"/>
  <c r="E1108" i="2"/>
  <c r="E1109" i="2"/>
  <c r="E1110" i="2"/>
  <c r="E1113" i="2"/>
  <c r="E1114" i="2"/>
  <c r="E1115" i="2"/>
  <c r="E1116" i="2"/>
  <c r="E1117" i="2"/>
  <c r="E1123" i="2"/>
  <c r="E1125" i="2"/>
  <c r="E1127" i="2"/>
  <c r="E1128" i="2"/>
  <c r="E1129" i="2"/>
  <c r="E1130" i="2"/>
  <c r="E1132" i="2"/>
  <c r="E1142" i="2"/>
  <c r="E1143" i="2"/>
  <c r="E1144" i="2"/>
  <c r="E1146" i="2"/>
  <c r="E1147" i="2"/>
  <c r="E1148" i="2"/>
  <c r="E1149" i="2"/>
  <c r="E1150" i="2"/>
  <c r="E1151" i="2"/>
  <c r="E1153" i="2"/>
  <c r="E1154" i="2"/>
  <c r="E1155" i="2"/>
  <c r="E1156" i="2"/>
  <c r="E1157" i="2"/>
  <c r="E1158" i="2"/>
  <c r="E1159" i="2"/>
  <c r="E1160" i="2"/>
  <c r="E1161" i="2"/>
  <c r="E1163" i="2"/>
  <c r="E1168" i="2"/>
  <c r="E1169" i="2"/>
  <c r="E1170" i="2"/>
  <c r="E1171" i="2"/>
  <c r="E1172" i="2"/>
  <c r="E1173" i="2"/>
  <c r="E1174" i="2"/>
  <c r="E1175" i="2"/>
  <c r="E1176" i="2"/>
  <c r="E1177" i="2"/>
  <c r="E1178" i="2"/>
  <c r="E1184" i="2"/>
  <c r="E1185" i="2"/>
  <c r="E1186" i="2"/>
  <c r="E1187" i="2"/>
  <c r="E1188" i="2"/>
  <c r="E1189" i="2"/>
  <c r="E1190" i="2"/>
  <c r="E1191" i="2"/>
  <c r="E1192" i="2"/>
  <c r="E1193" i="2"/>
  <c r="E1194" i="2"/>
  <c r="E1197" i="2"/>
  <c r="E1198" i="2"/>
  <c r="E1199" i="2"/>
  <c r="E1200" i="2"/>
  <c r="E1201" i="2"/>
  <c r="E1202" i="2"/>
  <c r="E1203" i="2"/>
  <c r="E1204" i="2"/>
  <c r="E1205" i="2"/>
  <c r="E1206" i="2"/>
  <c r="E1207" i="2"/>
  <c r="E1209" i="2"/>
  <c r="E1210" i="2"/>
  <c r="E1212" i="2"/>
  <c r="E1215" i="2"/>
  <c r="E1216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81" i="2"/>
  <c r="E1282" i="2"/>
  <c r="E1283" i="2"/>
  <c r="E1284" i="2"/>
  <c r="E1285" i="2"/>
  <c r="E1286" i="2"/>
  <c r="E1287" i="2"/>
  <c r="E1288" i="2"/>
  <c r="E1289" i="2"/>
  <c r="E1290" i="2"/>
  <c r="E1292" i="2"/>
  <c r="E1293" i="2"/>
  <c r="E1294" i="2"/>
  <c r="E1295" i="2"/>
  <c r="E1296" i="2"/>
  <c r="E1297" i="2"/>
  <c r="E1298" i="2"/>
  <c r="E1299" i="2"/>
  <c r="E1300" i="2"/>
  <c r="E1301" i="2"/>
  <c r="E1302" i="2"/>
  <c r="E1305" i="2"/>
  <c r="E1306" i="2"/>
  <c r="E1307" i="2"/>
  <c r="E1308" i="2"/>
  <c r="E1309" i="2"/>
  <c r="E1310" i="2"/>
  <c r="E1311" i="2"/>
  <c r="E1312" i="2"/>
  <c r="E1313" i="2"/>
  <c r="E1314" i="2"/>
  <c r="E1315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30" i="2"/>
  <c r="E1331" i="2"/>
  <c r="E1332" i="2"/>
  <c r="E1333" i="2"/>
  <c r="E1334" i="2"/>
  <c r="E1335" i="2"/>
  <c r="E1336" i="2"/>
  <c r="E1337" i="2"/>
  <c r="E1338" i="2"/>
  <c r="E1339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5" i="2"/>
  <c r="E1357" i="2"/>
  <c r="E1358" i="2"/>
  <c r="E1360" i="2"/>
  <c r="E1361" i="2"/>
  <c r="E1362" i="2"/>
  <c r="E1363" i="2"/>
  <c r="E1364" i="2"/>
  <c r="E1366" i="2"/>
  <c r="E1367" i="2"/>
  <c r="E1368" i="2"/>
  <c r="E1369" i="2"/>
  <c r="E1370" i="2"/>
  <c r="E1371" i="2"/>
  <c r="E1372" i="2"/>
  <c r="E1373" i="2"/>
  <c r="E1374" i="2"/>
  <c r="E1375" i="2"/>
  <c r="E1376" i="2"/>
  <c r="E1378" i="2"/>
  <c r="E1379" i="2"/>
  <c r="E1380" i="2"/>
  <c r="E1381" i="2"/>
  <c r="E1382" i="2"/>
  <c r="E1383" i="2"/>
  <c r="E1384" i="2"/>
  <c r="E1385" i="2"/>
  <c r="E1386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7" i="2"/>
  <c r="E1428" i="2"/>
  <c r="E1430" i="2"/>
  <c r="E1431" i="2"/>
  <c r="E1433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1" i="2"/>
  <c r="E1452" i="2"/>
  <c r="E1454" i="2"/>
  <c r="E1456" i="2"/>
  <c r="E1457" i="2"/>
  <c r="E1458" i="2"/>
  <c r="E1459" i="2"/>
  <c r="E1460" i="2"/>
  <c r="E1461" i="2"/>
  <c r="E1463" i="2"/>
  <c r="E1464" i="2"/>
  <c r="E1465" i="2"/>
  <c r="E1466" i="2"/>
  <c r="E1467" i="2"/>
  <c r="E1468" i="2"/>
  <c r="E1469" i="2"/>
  <c r="E1470" i="2"/>
  <c r="E1471" i="2"/>
  <c r="E1473" i="2"/>
  <c r="E1474" i="2"/>
  <c r="E1475" i="2"/>
  <c r="E1476" i="2"/>
  <c r="E1480" i="2"/>
  <c r="E1481" i="2"/>
  <c r="E1482" i="2"/>
  <c r="E1483" i="2"/>
  <c r="E1484" i="2"/>
  <c r="E1485" i="2"/>
  <c r="E1486" i="2"/>
  <c r="E1487" i="2"/>
  <c r="E1488" i="2"/>
  <c r="E1491" i="2"/>
  <c r="E1492" i="2"/>
  <c r="E1493" i="2"/>
  <c r="E1494" i="2"/>
  <c r="E1495" i="2"/>
  <c r="E1496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9" i="2"/>
  <c r="E1520" i="2"/>
  <c r="E1521" i="2"/>
  <c r="E1523" i="2"/>
  <c r="E1524" i="2"/>
  <c r="E1525" i="2"/>
  <c r="E1526" i="2"/>
  <c r="E1527" i="2"/>
  <c r="E1528" i="2"/>
  <c r="E1530" i="2"/>
  <c r="E1531" i="2"/>
  <c r="E1532" i="2"/>
  <c r="E1533" i="2"/>
  <c r="E1534" i="2"/>
  <c r="E1536" i="2"/>
  <c r="E1537" i="2"/>
  <c r="E1538" i="2"/>
  <c r="E1539" i="2"/>
  <c r="E1541" i="2"/>
  <c r="E1542" i="2"/>
  <c r="E1543" i="2"/>
  <c r="E1544" i="2"/>
  <c r="E1545" i="2"/>
  <c r="E1546" i="2"/>
  <c r="E1550" i="2"/>
  <c r="E1551" i="2"/>
  <c r="E1552" i="2"/>
  <c r="E1553" i="2"/>
  <c r="E1554" i="2"/>
  <c r="E1555" i="2"/>
  <c r="E1556" i="2"/>
  <c r="E1557" i="2"/>
  <c r="E1558" i="2"/>
  <c r="E1559" i="2"/>
  <c r="E1560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7" i="2"/>
  <c r="E1628" i="2"/>
  <c r="E1629" i="2"/>
  <c r="E1630" i="2"/>
  <c r="E1631" i="2"/>
  <c r="E1632" i="2"/>
  <c r="E1633" i="2"/>
  <c r="E1634" i="2"/>
  <c r="E1636" i="2"/>
  <c r="E1637" i="2"/>
  <c r="E1638" i="2"/>
  <c r="E1639" i="2"/>
  <c r="E1640" i="2"/>
  <c r="E1641" i="2"/>
  <c r="E1642" i="2"/>
  <c r="E1643" i="2"/>
  <c r="E1644" i="2"/>
  <c r="E1645" i="2"/>
  <c r="E1647" i="2"/>
  <c r="E1648" i="2"/>
  <c r="E1649" i="2"/>
  <c r="E1650" i="2"/>
  <c r="E1651" i="2"/>
  <c r="E1652" i="2"/>
  <c r="E1653" i="2"/>
  <c r="E1654" i="2"/>
  <c r="E1655" i="2"/>
  <c r="E1656" i="2"/>
  <c r="E1657" i="2"/>
  <c r="E1659" i="2"/>
  <c r="E1660" i="2"/>
  <c r="E1661" i="2"/>
  <c r="E1662" i="2"/>
  <c r="E1663" i="2"/>
  <c r="E1664" i="2"/>
  <c r="E1665" i="2"/>
  <c r="E1666" i="2"/>
  <c r="E1667" i="2"/>
  <c r="E1668" i="2"/>
  <c r="E1669" i="2"/>
  <c r="E1671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7" i="2"/>
  <c r="E1698" i="2"/>
  <c r="E1699" i="2"/>
  <c r="E1700" i="2"/>
  <c r="E1701" i="2"/>
  <c r="E1702" i="2"/>
  <c r="E1703" i="2"/>
  <c r="E1705" i="2"/>
  <c r="E1706" i="2"/>
  <c r="E1707" i="2"/>
  <c r="E1709" i="2"/>
  <c r="E1710" i="2"/>
  <c r="E1711" i="2"/>
  <c r="E1712" i="2"/>
  <c r="E1714" i="2"/>
  <c r="E1715" i="2"/>
  <c r="E1716" i="2"/>
  <c r="E1717" i="2"/>
  <c r="E1718" i="2"/>
  <c r="E1719" i="2"/>
  <c r="E1720" i="2"/>
  <c r="E1721" i="2"/>
  <c r="E1722" i="2"/>
  <c r="E1724" i="2"/>
  <c r="E1725" i="2"/>
  <c r="E1726" i="2"/>
  <c r="E1727" i="2"/>
  <c r="E1728" i="2"/>
  <c r="E1729" i="2"/>
  <c r="E1730" i="2"/>
  <c r="E1731" i="2"/>
  <c r="E1732" i="2"/>
  <c r="E1733" i="2"/>
  <c r="E1734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1" i="2"/>
  <c r="E1752" i="2"/>
  <c r="E1753" i="2"/>
  <c r="E1754" i="2"/>
  <c r="E1755" i="2"/>
  <c r="E1756" i="2"/>
  <c r="E1757" i="2"/>
  <c r="E1759" i="2"/>
  <c r="E1760" i="2"/>
  <c r="E1761" i="2"/>
  <c r="E1762" i="2"/>
  <c r="E1763" i="2"/>
  <c r="E1764" i="2"/>
  <c r="E1765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1" i="2"/>
  <c r="E1792" i="2"/>
  <c r="E1793" i="2"/>
  <c r="E1794" i="2"/>
  <c r="E1795" i="2"/>
  <c r="E1796" i="2"/>
  <c r="E1797" i="2"/>
  <c r="E1798" i="2"/>
  <c r="E1799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2" i="2"/>
  <c r="E1863" i="2"/>
  <c r="E1864" i="2"/>
  <c r="E1865" i="2"/>
  <c r="E1866" i="2"/>
  <c r="E1867" i="2"/>
  <c r="E1868" i="2"/>
  <c r="E1869" i="2"/>
  <c r="E1870" i="2"/>
  <c r="E1872" i="2"/>
  <c r="E1873" i="2"/>
  <c r="E1874" i="2"/>
  <c r="E1875" i="2"/>
  <c r="E1876" i="2"/>
  <c r="E1877" i="2"/>
  <c r="E1878" i="2"/>
  <c r="E1879" i="2"/>
  <c r="E1880" i="2"/>
  <c r="E1882" i="2"/>
  <c r="E1883" i="2"/>
  <c r="E1884" i="2"/>
  <c r="E1885" i="2"/>
  <c r="E1886" i="2"/>
  <c r="E1887" i="2"/>
  <c r="E1888" i="2"/>
  <c r="E1889" i="2"/>
  <c r="E1890" i="2"/>
  <c r="E1895" i="2"/>
  <c r="E1896" i="2"/>
  <c r="E1897" i="2"/>
  <c r="E1898" i="2"/>
  <c r="E1899" i="2"/>
  <c r="E1900" i="2"/>
  <c r="E1903" i="2"/>
  <c r="E1904" i="2"/>
  <c r="E1905" i="2"/>
  <c r="E1906" i="2"/>
  <c r="E1907" i="2"/>
  <c r="E1908" i="2"/>
  <c r="E1910" i="2"/>
  <c r="E1911" i="2"/>
  <c r="E1912" i="2"/>
  <c r="E1913" i="2"/>
  <c r="E1914" i="2"/>
  <c r="E1915" i="2"/>
  <c r="E1916" i="2"/>
  <c r="E1917" i="2"/>
  <c r="E1918" i="2"/>
  <c r="E1919" i="2"/>
  <c r="E1920" i="2"/>
  <c r="E1923" i="2"/>
  <c r="E1924" i="2"/>
  <c r="E1925" i="2"/>
  <c r="E1926" i="2"/>
  <c r="E1930" i="2"/>
  <c r="E1931" i="2"/>
  <c r="E1932" i="2"/>
  <c r="E1933" i="2"/>
  <c r="E1934" i="2"/>
  <c r="E1935" i="2"/>
  <c r="E1937" i="2"/>
  <c r="E1938" i="2"/>
  <c r="E1939" i="2"/>
  <c r="E1940" i="2"/>
  <c r="E1941" i="2"/>
  <c r="E1942" i="2"/>
  <c r="E1943" i="2"/>
  <c r="E1945" i="2"/>
  <c r="E1947" i="2"/>
  <c r="E1948" i="2"/>
  <c r="E1949" i="2"/>
  <c r="E1950" i="2"/>
  <c r="E1951" i="2"/>
  <c r="E1952" i="2"/>
  <c r="E1954" i="2"/>
  <c r="E1955" i="2"/>
  <c r="E1956" i="2"/>
  <c r="E1958" i="2"/>
  <c r="E1959" i="2"/>
  <c r="E1960" i="2"/>
  <c r="E1961" i="2"/>
  <c r="E1962" i="2"/>
  <c r="E1964" i="2"/>
  <c r="E1965" i="2"/>
  <c r="E1966" i="2"/>
  <c r="E1967" i="2"/>
  <c r="E1968" i="2"/>
  <c r="E1969" i="2"/>
  <c r="E1971" i="2"/>
  <c r="E1972" i="2"/>
  <c r="E1973" i="2"/>
  <c r="E1974" i="2"/>
  <c r="E1975" i="2"/>
  <c r="E1976" i="2"/>
  <c r="E1977" i="2"/>
  <c r="E1978" i="2"/>
  <c r="E1979" i="2"/>
  <c r="E1980" i="2"/>
  <c r="E1981" i="2"/>
  <c r="E1983" i="2"/>
  <c r="E1984" i="2"/>
  <c r="E1986" i="2"/>
  <c r="E1987" i="2"/>
  <c r="E1988" i="2"/>
  <c r="E1989" i="2"/>
  <c r="E1990" i="2"/>
  <c r="E1992" i="2"/>
  <c r="E1994" i="2"/>
  <c r="E1996" i="2"/>
  <c r="E1998" i="2"/>
  <c r="E2000" i="2"/>
  <c r="E2001" i="2"/>
  <c r="E2002" i="2"/>
  <c r="E2004" i="2"/>
  <c r="E2006" i="2"/>
  <c r="E2008" i="2"/>
  <c r="E2009" i="2"/>
  <c r="E2010" i="2"/>
  <c r="E2011" i="2"/>
  <c r="E2012" i="2"/>
  <c r="E2013" i="2"/>
  <c r="E2014" i="2"/>
  <c r="E2015" i="2"/>
  <c r="E2016" i="2"/>
  <c r="E2018" i="2"/>
  <c r="E2019" i="2"/>
  <c r="E2020" i="2"/>
  <c r="E2021" i="2"/>
  <c r="E2023" i="2"/>
  <c r="E2024" i="2"/>
  <c r="E2025" i="2"/>
  <c r="E2102" i="2"/>
  <c r="E2103" i="2"/>
  <c r="E2104" i="2"/>
  <c r="E2106" i="2"/>
  <c r="E2107" i="2"/>
  <c r="E2108" i="2"/>
  <c r="E2109" i="2"/>
  <c r="E2110" i="2"/>
  <c r="E2111" i="2"/>
  <c r="E2112" i="2"/>
  <c r="E2113" i="2"/>
  <c r="E2115" i="2"/>
  <c r="E2118" i="2"/>
  <c r="E2119" i="2"/>
  <c r="E2120" i="2"/>
  <c r="E2121" i="2"/>
  <c r="E2123" i="2"/>
  <c r="E2125" i="2"/>
  <c r="E2127" i="2"/>
  <c r="E2129" i="2"/>
  <c r="E2131" i="2"/>
  <c r="E2132" i="2"/>
  <c r="E2133" i="2"/>
  <c r="E2134" i="2"/>
  <c r="E2135" i="2"/>
  <c r="E2137" i="2"/>
  <c r="E2138" i="2"/>
  <c r="E2140" i="2"/>
  <c r="E2142" i="2"/>
  <c r="E2143" i="2"/>
  <c r="E2145" i="2"/>
  <c r="E2154" i="2"/>
  <c r="E2155" i="2"/>
  <c r="E2156" i="2"/>
  <c r="E2157" i="2"/>
  <c r="E2158" i="2"/>
  <c r="E2159" i="2"/>
  <c r="E2160" i="2"/>
  <c r="E2161" i="2"/>
  <c r="E2162" i="2"/>
  <c r="E2163" i="2"/>
  <c r="E2166" i="2"/>
  <c r="E2167" i="2"/>
  <c r="E2168" i="2"/>
  <c r="E2169" i="2"/>
  <c r="E2170" i="2"/>
  <c r="E2171" i="2"/>
  <c r="E2174" i="2"/>
  <c r="E2175" i="2"/>
  <c r="E2176" i="2"/>
  <c r="E2177" i="2"/>
  <c r="E2178" i="2"/>
  <c r="E2179" i="2"/>
  <c r="E2182" i="2"/>
  <c r="E2183" i="2"/>
  <c r="E2186" i="2"/>
  <c r="E2187" i="2"/>
  <c r="E2190" i="2"/>
  <c r="E2191" i="2"/>
  <c r="E2192" i="2"/>
  <c r="E2193" i="2"/>
  <c r="E2194" i="2"/>
  <c r="E2195" i="2"/>
  <c r="E2196" i="2"/>
  <c r="E2197" i="2"/>
  <c r="E2198" i="2"/>
  <c r="E2199" i="2"/>
  <c r="E2200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5" i="2"/>
  <c r="E2216" i="2"/>
  <c r="E2217" i="2"/>
  <c r="E2218" i="2"/>
  <c r="E2219" i="2"/>
  <c r="E2220" i="2"/>
  <c r="E2221" i="2"/>
  <c r="E2222" i="2"/>
  <c r="E2223" i="2"/>
  <c r="E2224" i="2"/>
  <c r="E2226" i="2"/>
  <c r="E2227" i="2"/>
  <c r="E2228" i="2"/>
  <c r="E2229" i="2"/>
  <c r="E2230" i="2"/>
  <c r="E2231" i="2"/>
  <c r="E2232" i="2"/>
  <c r="E2233" i="2"/>
  <c r="E2234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5" i="2"/>
  <c r="E2276" i="2"/>
  <c r="E2278" i="2"/>
  <c r="E2279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6" i="2"/>
  <c r="E2327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5" i="2"/>
  <c r="E2346" i="2"/>
  <c r="E2348" i="2"/>
  <c r="E2349" i="2"/>
  <c r="E2350" i="2"/>
  <c r="E2351" i="2"/>
  <c r="E2352" i="2"/>
  <c r="E2353" i="2"/>
  <c r="E2355" i="2"/>
  <c r="E2356" i="2"/>
  <c r="E2357" i="2"/>
  <c r="E2358" i="2"/>
  <c r="E2359" i="2"/>
  <c r="E2360" i="2"/>
  <c r="E2361" i="2"/>
  <c r="E2362" i="2"/>
  <c r="E2363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9" i="2"/>
  <c r="E2380" i="2"/>
  <c r="E2381" i="2"/>
  <c r="E2382" i="2"/>
  <c r="E2383" i="2"/>
  <c r="E2384" i="2"/>
  <c r="E2386" i="2"/>
  <c r="E2387" i="2"/>
  <c r="E2388" i="2"/>
  <c r="E2389" i="2"/>
  <c r="E2391" i="2"/>
  <c r="E2392" i="2"/>
  <c r="E2393" i="2"/>
  <c r="E2394" i="2"/>
  <c r="E2395" i="2"/>
  <c r="E2397" i="2"/>
  <c r="E2398" i="2"/>
  <c r="E2399" i="2"/>
  <c r="E2400" i="2"/>
  <c r="E2401" i="2"/>
  <c r="E2402" i="2"/>
  <c r="E2403" i="2"/>
  <c r="E2404" i="2"/>
  <c r="E2405" i="2"/>
  <c r="E2406" i="2"/>
  <c r="E2407" i="2"/>
  <c r="E2409" i="2"/>
  <c r="E2410" i="2"/>
  <c r="E2411" i="2"/>
  <c r="E2412" i="2"/>
  <c r="E2415" i="2"/>
  <c r="E2416" i="2"/>
  <c r="E2417" i="2"/>
  <c r="E2418" i="2"/>
  <c r="E2419" i="2"/>
  <c r="E2420" i="2"/>
  <c r="E2421" i="2"/>
  <c r="E2422" i="2"/>
  <c r="E2423" i="2"/>
  <c r="E2425" i="2"/>
  <c r="E2426" i="2"/>
  <c r="E2427" i="2"/>
  <c r="E2428" i="2"/>
  <c r="E2429" i="2"/>
  <c r="E2430" i="2"/>
  <c r="E2433" i="2"/>
  <c r="E2434" i="2"/>
  <c r="E2435" i="2"/>
  <c r="E2436" i="2"/>
  <c r="E2437" i="2"/>
  <c r="E2438" i="2"/>
  <c r="E2439" i="2"/>
  <c r="E2440" i="2"/>
  <c r="E2441" i="2"/>
  <c r="E2444" i="2"/>
  <c r="E2445" i="2"/>
  <c r="E2446" i="2"/>
  <c r="E2447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9" i="2"/>
  <c r="E2470" i="2"/>
  <c r="E2471" i="2"/>
  <c r="E2473" i="2"/>
  <c r="E2474" i="2"/>
  <c r="E2475" i="2"/>
  <c r="E2476" i="2"/>
  <c r="E2477" i="2"/>
  <c r="E2478" i="2"/>
  <c r="E2480" i="2"/>
  <c r="E2481" i="2"/>
  <c r="E2482" i="2"/>
  <c r="E2483" i="2"/>
  <c r="E2484" i="2"/>
  <c r="E2486" i="2"/>
  <c r="E2487" i="2"/>
  <c r="E2488" i="2"/>
  <c r="E2490" i="2"/>
  <c r="E2491" i="2"/>
  <c r="E2492" i="2"/>
  <c r="E2493" i="2"/>
  <c r="E2494" i="2"/>
  <c r="E2495" i="2"/>
  <c r="E2500" i="2"/>
  <c r="E2501" i="2"/>
  <c r="E2502" i="2"/>
  <c r="E2503" i="2"/>
  <c r="E2504" i="2"/>
  <c r="E2505" i="2"/>
  <c r="E2508" i="2"/>
  <c r="E2509" i="2"/>
  <c r="E2510" i="2"/>
  <c r="E2511" i="2"/>
  <c r="E2514" i="2"/>
  <c r="E2515" i="2"/>
  <c r="E2516" i="2"/>
  <c r="E2517" i="2"/>
  <c r="E2518" i="2"/>
  <c r="E2519" i="2"/>
  <c r="E2522" i="2"/>
  <c r="E2523" i="2"/>
  <c r="E2524" i="2"/>
  <c r="E2525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3" i="2"/>
  <c r="E2544" i="2"/>
  <c r="E2545" i="2"/>
  <c r="E2546" i="2"/>
  <c r="E2547" i="2"/>
  <c r="E2548" i="2"/>
  <c r="E2550" i="2"/>
  <c r="E2551" i="2"/>
  <c r="E2552" i="2"/>
  <c r="E2553" i="2"/>
  <c r="E2554" i="2"/>
  <c r="E2555" i="2"/>
  <c r="E2557" i="2"/>
  <c r="E2558" i="2"/>
  <c r="E2559" i="2"/>
  <c r="E2560" i="2"/>
  <c r="E2561" i="2"/>
  <c r="E2562" i="2"/>
  <c r="E2563" i="2"/>
  <c r="E2564" i="2"/>
  <c r="E2566" i="2"/>
  <c r="E2567" i="2"/>
  <c r="E2568" i="2"/>
  <c r="E2569" i="2"/>
  <c r="E2570" i="2"/>
  <c r="E2571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90" i="2"/>
  <c r="E2591" i="2"/>
  <c r="E2592" i="2"/>
  <c r="E2593" i="2"/>
  <c r="E2594" i="2"/>
  <c r="E2596" i="2"/>
  <c r="E2598" i="2"/>
  <c r="E2599" i="2"/>
  <c r="E2600" i="2"/>
  <c r="E2601" i="2"/>
  <c r="E2603" i="2"/>
  <c r="E2605" i="2"/>
  <c r="E2606" i="2"/>
  <c r="E2607" i="2"/>
  <c r="E2608" i="2"/>
  <c r="E2609" i="2"/>
  <c r="E2611" i="2"/>
  <c r="E2612" i="2"/>
  <c r="E2613" i="2"/>
  <c r="E2614" i="2"/>
  <c r="E2615" i="2"/>
  <c r="E2616" i="2"/>
  <c r="E2617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3" i="2"/>
  <c r="E2634" i="2"/>
  <c r="E2635" i="2"/>
  <c r="E2637" i="2"/>
  <c r="E2638" i="2"/>
  <c r="E2639" i="2"/>
  <c r="E2640" i="2"/>
  <c r="E2641" i="2"/>
  <c r="E2643" i="2"/>
  <c r="E2644" i="2"/>
  <c r="E2645" i="2"/>
  <c r="E2647" i="2"/>
  <c r="E2648" i="2"/>
  <c r="E2649" i="2"/>
  <c r="E2650" i="2"/>
  <c r="E2651" i="2"/>
  <c r="E2652" i="2"/>
  <c r="E2654" i="2"/>
  <c r="E2655" i="2"/>
  <c r="E2656" i="2"/>
  <c r="E2660" i="2"/>
  <c r="E2661" i="2"/>
  <c r="E2662" i="2"/>
  <c r="E2663" i="2"/>
  <c r="E2664" i="2"/>
  <c r="E2665" i="2"/>
  <c r="E2666" i="2"/>
  <c r="E2667" i="2"/>
  <c r="E2670" i="2"/>
  <c r="E2671" i="2"/>
  <c r="E2672" i="2"/>
  <c r="E2673" i="2"/>
  <c r="E2674" i="2"/>
  <c r="E2675" i="2"/>
  <c r="E2676" i="2"/>
  <c r="E2677" i="2"/>
  <c r="E2680" i="2"/>
  <c r="E2681" i="2"/>
  <c r="E2682" i="2"/>
  <c r="E2683" i="2"/>
  <c r="E2684" i="2"/>
  <c r="E2685" i="2"/>
  <c r="E2686" i="2"/>
  <c r="E2687" i="2"/>
  <c r="E2688" i="2"/>
  <c r="E2691" i="2"/>
  <c r="E2692" i="2"/>
  <c r="E2693" i="2"/>
  <c r="E2694" i="2"/>
  <c r="E2695" i="2"/>
  <c r="E2696" i="2"/>
  <c r="E2697" i="2"/>
  <c r="E2698" i="2"/>
  <c r="E2699" i="2"/>
  <c r="E2701" i="2"/>
  <c r="E2702" i="2"/>
  <c r="E2703" i="2"/>
  <c r="E2704" i="2"/>
  <c r="E2705" i="2"/>
  <c r="E2706" i="2"/>
  <c r="E2707" i="2"/>
  <c r="E2708" i="2"/>
  <c r="E2710" i="2"/>
  <c r="E2712" i="2"/>
  <c r="E2714" i="2"/>
  <c r="E2715" i="2"/>
  <c r="E2716" i="2"/>
  <c r="E2717" i="2"/>
  <c r="E2718" i="2"/>
  <c r="E2719" i="2"/>
  <c r="E2720" i="2"/>
  <c r="E2721" i="2"/>
  <c r="E2722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40" i="2"/>
  <c r="E2741" i="2"/>
  <c r="E2742" i="2"/>
  <c r="E2745" i="2"/>
  <c r="E2746" i="2"/>
  <c r="E2747" i="2"/>
  <c r="E2748" i="2"/>
  <c r="E2749" i="2"/>
  <c r="E2750" i="2"/>
  <c r="E2751" i="2"/>
  <c r="E2752" i="2"/>
  <c r="E2753" i="2"/>
  <c r="E2754" i="2"/>
  <c r="E2756" i="2"/>
  <c r="E2757" i="2"/>
  <c r="E2758" i="2"/>
  <c r="E2759" i="2"/>
  <c r="E2760" i="2"/>
  <c r="E2761" i="2"/>
  <c r="E2762" i="2"/>
  <c r="E2763" i="2"/>
  <c r="E2764" i="2"/>
  <c r="E2766" i="2"/>
  <c r="E2767" i="2"/>
  <c r="E2768" i="2"/>
  <c r="E2769" i="2"/>
  <c r="E2770" i="2"/>
  <c r="E2771" i="2"/>
  <c r="E2772" i="2"/>
  <c r="E2773" i="2"/>
  <c r="E2774" i="2"/>
  <c r="E2776" i="2"/>
  <c r="E2777" i="2"/>
  <c r="E2778" i="2"/>
  <c r="E2779" i="2"/>
  <c r="E2781" i="2"/>
  <c r="E2782" i="2"/>
  <c r="E2783" i="2"/>
  <c r="E2784" i="2"/>
  <c r="E2786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8" i="2"/>
  <c r="E2869" i="2"/>
  <c r="E2870" i="2"/>
  <c r="E2871" i="2"/>
  <c r="E2872" i="2"/>
  <c r="E2873" i="2"/>
  <c r="E2874" i="2"/>
  <c r="E2875" i="2"/>
  <c r="E2876" i="2"/>
  <c r="E2877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5" i="2"/>
  <c r="E2896" i="2"/>
  <c r="E2897" i="2"/>
  <c r="E2898" i="2"/>
  <c r="E2899" i="2"/>
  <c r="E2901" i="2"/>
  <c r="E2902" i="2"/>
  <c r="E2903" i="2"/>
  <c r="E2904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8" i="2"/>
  <c r="E2932" i="2"/>
  <c r="E2935" i="2"/>
  <c r="E2936" i="2"/>
  <c r="E2937" i="2"/>
  <c r="E2938" i="2"/>
  <c r="E2940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6" i="2"/>
  <c r="E2957" i="2"/>
  <c r="E2959" i="2"/>
  <c r="E2960" i="2"/>
  <c r="E2961" i="2"/>
  <c r="E2964" i="2"/>
  <c r="E2965" i="2"/>
  <c r="E2967" i="2"/>
  <c r="E2968" i="2"/>
  <c r="E2970" i="2"/>
  <c r="E2972" i="2"/>
  <c r="E2974" i="2"/>
  <c r="E2976" i="2"/>
  <c r="E2977" i="2"/>
  <c r="E2978" i="2"/>
  <c r="E2979" i="2"/>
  <c r="E2981" i="2"/>
  <c r="E2982" i="2"/>
  <c r="E2983" i="2"/>
  <c r="E2985" i="2"/>
  <c r="E2986" i="2"/>
  <c r="E2988" i="2"/>
  <c r="E2989" i="2"/>
  <c r="E2990" i="2"/>
  <c r="E2991" i="2"/>
  <c r="E2992" i="2"/>
  <c r="E2994" i="2"/>
  <c r="E2995" i="2"/>
  <c r="E2996" i="2"/>
  <c r="E2997" i="2"/>
  <c r="E2998" i="2"/>
  <c r="E3000" i="2"/>
  <c r="E3001" i="2"/>
  <c r="E3003" i="2"/>
  <c r="E3005" i="2"/>
  <c r="E3006" i="2"/>
  <c r="E3007" i="2"/>
  <c r="E3008" i="2"/>
  <c r="E3009" i="2"/>
  <c r="E3010" i="2"/>
  <c r="E3012" i="2"/>
  <c r="E3013" i="2"/>
  <c r="E3014" i="2"/>
  <c r="E3016" i="2"/>
  <c r="E3017" i="2"/>
  <c r="E3018" i="2"/>
  <c r="E3019" i="2"/>
  <c r="E3020" i="2"/>
  <c r="E3021" i="2"/>
  <c r="E3023" i="2"/>
  <c r="E3024" i="2"/>
  <c r="E3025" i="2"/>
  <c r="E3026" i="2"/>
  <c r="E3027" i="2"/>
  <c r="E3028" i="2"/>
  <c r="E3029" i="2"/>
  <c r="E3030" i="2"/>
  <c r="E3031" i="2"/>
  <c r="E3033" i="2"/>
  <c r="E3035" i="2"/>
  <c r="E3036" i="2"/>
  <c r="E3037" i="2"/>
  <c r="E3039" i="2"/>
  <c r="E3040" i="2"/>
  <c r="E3041" i="2"/>
  <c r="E3043" i="2"/>
  <c r="E3045" i="2"/>
  <c r="E3046" i="2"/>
  <c r="E3047" i="2"/>
  <c r="E3049" i="2"/>
  <c r="E3051" i="2"/>
  <c r="E3052" i="2"/>
  <c r="E3053" i="2"/>
  <c r="E3054" i="2"/>
  <c r="E3058" i="2"/>
  <c r="E3059" i="2"/>
  <c r="E3060" i="2"/>
  <c r="E3061" i="2"/>
  <c r="E3062" i="2"/>
  <c r="E3063" i="2"/>
  <c r="E3065" i="2"/>
  <c r="E3066" i="2"/>
  <c r="E3068" i="2"/>
  <c r="E3069" i="2"/>
  <c r="E3070" i="2"/>
  <c r="E3071" i="2"/>
  <c r="E3072" i="2"/>
  <c r="E3074" i="2"/>
  <c r="E3075" i="2"/>
  <c r="E3077" i="2"/>
  <c r="E3078" i="2"/>
  <c r="E3079" i="2"/>
  <c r="E3080" i="2"/>
  <c r="E3082" i="2"/>
  <c r="E3083" i="2"/>
  <c r="E3084" i="2"/>
  <c r="E3085" i="2"/>
  <c r="E3086" i="2"/>
  <c r="E3087" i="2"/>
  <c r="E3088" i="2"/>
  <c r="E3090" i="2"/>
  <c r="E3091" i="2"/>
  <c r="E3093" i="2"/>
  <c r="E3094" i="2"/>
  <c r="E3095" i="2"/>
  <c r="E3096" i="2"/>
  <c r="E3097" i="2"/>
  <c r="E3099" i="2"/>
  <c r="E3100" i="2"/>
  <c r="E3102" i="2"/>
  <c r="E3103" i="2"/>
  <c r="E3104" i="2"/>
  <c r="E3106" i="2"/>
  <c r="E3107" i="2"/>
  <c r="E3108" i="2"/>
  <c r="E3109" i="2"/>
  <c r="E3110" i="2"/>
  <c r="E3112" i="2"/>
  <c r="E3113" i="2"/>
  <c r="E3114" i="2"/>
  <c r="E3115" i="2"/>
  <c r="E3116" i="2"/>
  <c r="E3118" i="2"/>
  <c r="E3119" i="2"/>
  <c r="E3120" i="2"/>
  <c r="E3121" i="2"/>
  <c r="E3122" i="2"/>
  <c r="E3124" i="2"/>
  <c r="E3125" i="2"/>
  <c r="E3126" i="2"/>
  <c r="E3127" i="2"/>
  <c r="E3128" i="2"/>
  <c r="E3130" i="2"/>
  <c r="E3131" i="2"/>
  <c r="E3132" i="2"/>
  <c r="E3133" i="2"/>
  <c r="E3134" i="2"/>
  <c r="E3136" i="2"/>
  <c r="E3137" i="2"/>
  <c r="E3138" i="2"/>
  <c r="E3139" i="2"/>
  <c r="E3140" i="2"/>
  <c r="E3142" i="2"/>
  <c r="E3143" i="2"/>
  <c r="E3144" i="2"/>
  <c r="E3145" i="2"/>
  <c r="E3147" i="2"/>
  <c r="E3148" i="2"/>
  <c r="E3150" i="2"/>
  <c r="E3152" i="2"/>
  <c r="E3153" i="2"/>
  <c r="E3154" i="2"/>
  <c r="E3156" i="2"/>
  <c r="E3157" i="2"/>
  <c r="E3158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8" i="2"/>
  <c r="E3199" i="2"/>
  <c r="E3201" i="2"/>
  <c r="E3202" i="2"/>
  <c r="E3204" i="2"/>
  <c r="E3205" i="2"/>
  <c r="E3207" i="2"/>
  <c r="E3208" i="2"/>
  <c r="E3210" i="2"/>
  <c r="E3211" i="2"/>
  <c r="E3213" i="2"/>
  <c r="E3215" i="2"/>
  <c r="E3216" i="2"/>
  <c r="E3217" i="2"/>
  <c r="E3218" i="2"/>
  <c r="E3220" i="2"/>
  <c r="E3222" i="2"/>
  <c r="E3224" i="2"/>
  <c r="E3225" i="2"/>
  <c r="E3227" i="2"/>
  <c r="E3228" i="2"/>
  <c r="E3229" i="2"/>
  <c r="E3230" i="2"/>
  <c r="E3231" i="2"/>
  <c r="E3232" i="2"/>
  <c r="E3233" i="2"/>
  <c r="E3234" i="2"/>
  <c r="E3235" i="2"/>
  <c r="E3236" i="2"/>
  <c r="E3237" i="2"/>
  <c r="E3239" i="2"/>
  <c r="E3240" i="2"/>
  <c r="E3241" i="2"/>
  <c r="E3242" i="2"/>
  <c r="E3243" i="2"/>
  <c r="E3244" i="2"/>
  <c r="E3245" i="2"/>
  <c r="E3247" i="2"/>
  <c r="E3249" i="2"/>
  <c r="E3251" i="2"/>
  <c r="E3252" i="2"/>
  <c r="E3253" i="2"/>
  <c r="N706" i="1"/>
  <c r="O706" i="1"/>
  <c r="L706" i="1"/>
  <c r="H691" i="2"/>
  <c r="J691" i="2"/>
  <c r="I691" i="2"/>
  <c r="M706" i="1"/>
  <c r="P706" i="1"/>
  <c r="Q706" i="1"/>
  <c r="AL706" i="1"/>
  <c r="S706" i="1"/>
  <c r="L691" i="2"/>
  <c r="M691" i="2"/>
  <c r="K691" i="2"/>
  <c r="L629" i="1"/>
  <c r="H620" i="2"/>
  <c r="N629" i="1"/>
  <c r="O629" i="1"/>
  <c r="I620" i="2"/>
  <c r="J620" i="2"/>
  <c r="M629" i="1"/>
  <c r="AL629" i="1"/>
  <c r="S629" i="1"/>
  <c r="P629" i="1"/>
  <c r="Q629" i="1"/>
  <c r="H733" i="2"/>
  <c r="H734" i="2"/>
  <c r="H738" i="2"/>
  <c r="H739" i="2"/>
  <c r="H740" i="2"/>
  <c r="H741" i="2"/>
  <c r="H748" i="2"/>
  <c r="H749" i="2"/>
  <c r="H750" i="2"/>
  <c r="H760" i="2"/>
  <c r="H761" i="2"/>
  <c r="H771" i="2"/>
  <c r="H779" i="2"/>
  <c r="H793" i="2"/>
  <c r="H802" i="2"/>
  <c r="H803" i="2"/>
  <c r="H808" i="2"/>
  <c r="H809" i="2"/>
  <c r="H818" i="2"/>
  <c r="H819" i="2"/>
  <c r="H821" i="2"/>
  <c r="H822" i="2"/>
  <c r="H825" i="2"/>
  <c r="H826" i="2"/>
  <c r="H828" i="2"/>
  <c r="H829" i="2"/>
  <c r="H830" i="2"/>
  <c r="H832" i="2"/>
  <c r="H834" i="2"/>
  <c r="H836" i="2"/>
  <c r="H838" i="2"/>
  <c r="H840" i="2"/>
  <c r="H842" i="2"/>
  <c r="H843" i="2"/>
  <c r="H845" i="2"/>
  <c r="H846" i="2"/>
  <c r="H851" i="2"/>
  <c r="H857" i="2"/>
  <c r="H859" i="2"/>
  <c r="H861" i="2"/>
  <c r="H862" i="2"/>
  <c r="H865" i="2"/>
  <c r="H868" i="2"/>
  <c r="H870" i="2"/>
  <c r="H872" i="2"/>
  <c r="H873" i="2"/>
  <c r="H875" i="2"/>
  <c r="H877" i="2"/>
  <c r="H879" i="2"/>
  <c r="H880" i="2"/>
  <c r="H883" i="2"/>
  <c r="H885" i="2"/>
  <c r="H887" i="2"/>
  <c r="H889" i="2"/>
  <c r="H891" i="2"/>
  <c r="H893" i="2"/>
  <c r="H895" i="2"/>
  <c r="H896" i="2"/>
  <c r="H898" i="2"/>
  <c r="H899" i="2"/>
  <c r="H903" i="2"/>
  <c r="H912" i="2"/>
  <c r="H914" i="2"/>
  <c r="H916" i="2"/>
  <c r="H918" i="2"/>
  <c r="H920" i="2"/>
  <c r="H921" i="2"/>
  <c r="H923" i="2"/>
  <c r="H925" i="2"/>
  <c r="H927" i="2"/>
  <c r="H928" i="2"/>
  <c r="H929" i="2"/>
  <c r="H941" i="2"/>
  <c r="H961" i="2"/>
  <c r="H964" i="2"/>
  <c r="H965" i="2"/>
  <c r="H971" i="2"/>
  <c r="H977" i="2"/>
  <c r="H982" i="2"/>
  <c r="H983" i="2"/>
  <c r="H994" i="2"/>
  <c r="H1003" i="2"/>
  <c r="H1019" i="2"/>
  <c r="H1026" i="2"/>
  <c r="H1028" i="2"/>
  <c r="H1031" i="2"/>
  <c r="H1034" i="2"/>
  <c r="H1035" i="2"/>
  <c r="H1037" i="2"/>
  <c r="H1038" i="2"/>
  <c r="H1041" i="2"/>
  <c r="H1043" i="2"/>
  <c r="H1047" i="2"/>
  <c r="H1048" i="2"/>
  <c r="H1049" i="2"/>
  <c r="H1059" i="2"/>
  <c r="H1060" i="2"/>
  <c r="H1062" i="2"/>
  <c r="H1066" i="2"/>
  <c r="H1067" i="2"/>
  <c r="H1069" i="2"/>
  <c r="H1070" i="2"/>
  <c r="H1072" i="2"/>
  <c r="H1073" i="2"/>
  <c r="H1074" i="2"/>
  <c r="H1075" i="2"/>
  <c r="H1077" i="2"/>
  <c r="H1079" i="2"/>
  <c r="H1081" i="2"/>
  <c r="H1083" i="2"/>
  <c r="H1084" i="2"/>
  <c r="H1087" i="2"/>
  <c r="H1090" i="2"/>
  <c r="H1092" i="2"/>
  <c r="H1095" i="2"/>
  <c r="H1098" i="2"/>
  <c r="H1100" i="2"/>
  <c r="H1101" i="2"/>
  <c r="H1102" i="2"/>
  <c r="H1103" i="2"/>
  <c r="H1104" i="2"/>
  <c r="H1111" i="2"/>
  <c r="H1118" i="2"/>
  <c r="H1119" i="2"/>
  <c r="H1120" i="2"/>
  <c r="H1121" i="2"/>
  <c r="H1122" i="2"/>
  <c r="H1124" i="2"/>
  <c r="H1131" i="2"/>
  <c r="H1133" i="2"/>
  <c r="H1134" i="2"/>
  <c r="H1135" i="2"/>
  <c r="H1136" i="2"/>
  <c r="H1137" i="2"/>
  <c r="H1138" i="2"/>
  <c r="H1145" i="2"/>
  <c r="H1152" i="2"/>
  <c r="H1164" i="2"/>
  <c r="H1165" i="2"/>
  <c r="H1166" i="2"/>
  <c r="H1167" i="2"/>
  <c r="H1179" i="2"/>
  <c r="H1180" i="2"/>
  <c r="H1181" i="2"/>
  <c r="H1182" i="2"/>
  <c r="H1183" i="2"/>
  <c r="H1195" i="2"/>
  <c r="H1196" i="2"/>
  <c r="H1208" i="2"/>
  <c r="H1211" i="2"/>
  <c r="H1213" i="2"/>
  <c r="H1214" i="2"/>
  <c r="K620" i="2"/>
  <c r="L620" i="2"/>
  <c r="M620" i="2"/>
  <c r="E3369" i="2"/>
  <c r="E3368" i="2"/>
  <c r="E3365" i="2"/>
  <c r="E3364" i="2"/>
  <c r="E3363" i="2"/>
  <c r="E3362" i="2"/>
  <c r="E3361" i="2"/>
  <c r="E3360" i="2"/>
  <c r="E3359" i="2"/>
  <c r="E3358" i="2"/>
  <c r="E3357" i="2"/>
  <c r="E3354" i="2"/>
  <c r="E3353" i="2"/>
  <c r="E3352" i="2"/>
  <c r="E3351" i="2"/>
  <c r="E3350" i="2"/>
  <c r="E3349" i="2"/>
  <c r="E3348" i="2"/>
  <c r="E3347" i="2"/>
  <c r="E3346" i="2"/>
  <c r="E3345" i="2"/>
  <c r="E3344" i="2"/>
  <c r="E3343" i="2"/>
  <c r="E3340" i="2"/>
  <c r="E3337" i="2"/>
  <c r="E3336" i="2"/>
  <c r="E3334" i="2"/>
  <c r="E3333" i="2"/>
  <c r="E3332" i="2"/>
  <c r="E3331" i="2"/>
  <c r="E3330" i="2"/>
  <c r="E3329" i="2"/>
  <c r="E3328" i="2"/>
  <c r="E3327" i="2"/>
  <c r="E3325" i="2"/>
  <c r="E3324" i="2"/>
  <c r="E3323" i="2"/>
  <c r="E3322" i="2"/>
  <c r="E3321" i="2"/>
  <c r="E3320" i="2"/>
  <c r="E3319" i="2"/>
  <c r="E3318" i="2"/>
  <c r="E3316" i="2"/>
  <c r="E3315" i="2"/>
  <c r="E3314" i="2"/>
  <c r="E3313" i="2"/>
  <c r="E3312" i="2"/>
  <c r="E3311" i="2"/>
  <c r="E3310" i="2"/>
  <c r="E3309" i="2"/>
  <c r="E3307" i="2"/>
  <c r="E3306" i="2"/>
  <c r="E3305" i="2"/>
  <c r="E3304" i="2"/>
  <c r="E3303" i="2"/>
  <c r="E3302" i="2"/>
  <c r="E3300" i="2"/>
  <c r="E3298" i="2"/>
  <c r="E3297" i="2"/>
  <c r="E3296" i="2"/>
  <c r="E3294" i="2"/>
  <c r="E3293" i="2"/>
  <c r="E3291" i="2"/>
  <c r="E3290" i="2"/>
  <c r="E3289" i="2"/>
  <c r="E3288" i="2"/>
  <c r="E3287" i="2"/>
  <c r="E3286" i="2"/>
  <c r="E3284" i="2"/>
  <c r="E3283" i="2"/>
  <c r="E3282" i="2"/>
  <c r="E3281" i="2"/>
  <c r="E3280" i="2"/>
  <c r="E3279" i="2"/>
  <c r="E3278" i="2"/>
  <c r="E3277" i="2"/>
  <c r="E3275" i="2"/>
  <c r="E3274" i="2"/>
  <c r="E3273" i="2"/>
  <c r="E3272" i="2"/>
  <c r="E3271" i="2"/>
  <c r="E3270" i="2"/>
  <c r="E3269" i="2"/>
  <c r="E3268" i="2"/>
  <c r="E3266" i="2"/>
  <c r="E3265" i="2"/>
  <c r="E3264" i="2"/>
  <c r="E3263" i="2"/>
  <c r="E3262" i="2"/>
  <c r="E3261" i="2"/>
  <c r="E3259" i="2"/>
  <c r="E3258" i="2"/>
  <c r="E3257" i="2"/>
  <c r="E3256" i="2"/>
  <c r="E3255" i="2"/>
  <c r="N705" i="1"/>
  <c r="P705" i="1"/>
  <c r="Q705" i="1"/>
  <c r="L705" i="1"/>
  <c r="H690" i="2"/>
  <c r="J690" i="2"/>
  <c r="I690" i="2"/>
  <c r="M705" i="1"/>
  <c r="AL705" i="1"/>
  <c r="S705" i="1"/>
  <c r="O705" i="1"/>
  <c r="N1279" i="1"/>
  <c r="P1279" i="1"/>
  <c r="Q1279" i="1"/>
  <c r="L1279" i="1"/>
  <c r="N1230" i="1"/>
  <c r="P1230" i="1"/>
  <c r="Q1230" i="1"/>
  <c r="L1230" i="1"/>
  <c r="L1250" i="1"/>
  <c r="N1250" i="1"/>
  <c r="O1250" i="1"/>
  <c r="L690" i="2"/>
  <c r="M690" i="2"/>
  <c r="K690" i="2"/>
  <c r="H1126" i="2"/>
  <c r="J1126" i="2"/>
  <c r="L1126" i="2"/>
  <c r="M1126" i="2"/>
  <c r="H1112" i="2"/>
  <c r="J1112" i="2"/>
  <c r="K1112" i="2"/>
  <c r="M1250" i="1"/>
  <c r="AL1250" i="1"/>
  <c r="S1250" i="1"/>
  <c r="M1279" i="1"/>
  <c r="AL1279" i="1"/>
  <c r="S1279" i="1"/>
  <c r="M1230" i="1"/>
  <c r="AL1230" i="1"/>
  <c r="S1230" i="1"/>
  <c r="O1279" i="1"/>
  <c r="O1230" i="1"/>
  <c r="P1250" i="1"/>
  <c r="Q1250" i="1"/>
  <c r="K1126" i="2"/>
  <c r="I1112" i="2"/>
  <c r="L1112" i="2"/>
  <c r="M1112" i="2"/>
  <c r="I1126" i="2"/>
  <c r="L646" i="1"/>
  <c r="H637" i="2"/>
  <c r="N646" i="1"/>
  <c r="O646" i="1"/>
  <c r="L647" i="1"/>
  <c r="H638" i="2"/>
  <c r="N647" i="1"/>
  <c r="O647" i="1"/>
  <c r="N645" i="1"/>
  <c r="O645" i="1"/>
  <c r="L645" i="1"/>
  <c r="H636" i="2"/>
  <c r="N644" i="1"/>
  <c r="P644" i="1"/>
  <c r="Q644" i="1"/>
  <c r="L644" i="1"/>
  <c r="H635" i="2"/>
  <c r="N643" i="1"/>
  <c r="O643" i="1"/>
  <c r="L643" i="1"/>
  <c r="H634" i="2"/>
  <c r="I636" i="2"/>
  <c r="J636" i="2"/>
  <c r="I638" i="2"/>
  <c r="J638" i="2"/>
  <c r="I635" i="2"/>
  <c r="J635" i="2"/>
  <c r="I637" i="2"/>
  <c r="J637" i="2"/>
  <c r="I634" i="2"/>
  <c r="J634" i="2"/>
  <c r="M645" i="1"/>
  <c r="AL645" i="1"/>
  <c r="S645" i="1"/>
  <c r="M647" i="1"/>
  <c r="AL647" i="1"/>
  <c r="S647" i="1"/>
  <c r="M643" i="1"/>
  <c r="AL643" i="1"/>
  <c r="S643" i="1"/>
  <c r="M646" i="1"/>
  <c r="AL646" i="1"/>
  <c r="S646" i="1"/>
  <c r="M644" i="1"/>
  <c r="AL644" i="1"/>
  <c r="S644" i="1"/>
  <c r="P643" i="1"/>
  <c r="Q643" i="1"/>
  <c r="P645" i="1"/>
  <c r="Q645" i="1"/>
  <c r="P646" i="1"/>
  <c r="Q646" i="1"/>
  <c r="P647" i="1"/>
  <c r="Q647" i="1"/>
  <c r="O644" i="1"/>
  <c r="K636" i="2"/>
  <c r="L636" i="2"/>
  <c r="M636" i="2"/>
  <c r="K637" i="2"/>
  <c r="L637" i="2"/>
  <c r="M637" i="2"/>
  <c r="L634" i="2"/>
  <c r="M634" i="2"/>
  <c r="K634" i="2"/>
  <c r="L635" i="2"/>
  <c r="M635" i="2"/>
  <c r="K635" i="2"/>
  <c r="K638" i="2"/>
  <c r="L638" i="2"/>
  <c r="M638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9" i="2"/>
  <c r="H2550" i="2"/>
  <c r="H2551" i="2"/>
  <c r="H2552" i="2"/>
  <c r="H2553" i="2"/>
  <c r="H2556" i="2"/>
  <c r="H2557" i="2"/>
  <c r="H2558" i="2"/>
  <c r="H2559" i="2"/>
  <c r="H2561" i="2"/>
  <c r="H2565" i="2"/>
  <c r="H2566" i="2"/>
  <c r="H2567" i="2"/>
  <c r="H2568" i="2"/>
  <c r="H2569" i="2"/>
  <c r="H2587" i="2"/>
  <c r="H2588" i="2"/>
  <c r="H2589" i="2"/>
  <c r="H2590" i="2"/>
  <c r="H2591" i="2"/>
  <c r="H2592" i="2"/>
  <c r="H2593" i="2"/>
  <c r="H2595" i="2"/>
  <c r="H2596" i="2"/>
  <c r="H2597" i="2"/>
  <c r="H2602" i="2"/>
  <c r="H2603" i="2"/>
  <c r="H2604" i="2"/>
  <c r="H2605" i="2"/>
  <c r="H2606" i="2"/>
  <c r="H2607" i="2"/>
  <c r="H2608" i="2"/>
  <c r="H2609" i="2"/>
  <c r="H2610" i="2"/>
  <c r="H2632" i="2"/>
  <c r="H2633" i="2"/>
  <c r="H2634" i="2"/>
  <c r="H2635" i="2"/>
  <c r="H2636" i="2"/>
  <c r="H2644" i="2"/>
  <c r="H2645" i="2"/>
  <c r="H2646" i="2"/>
  <c r="H2647" i="2"/>
  <c r="H2648" i="2"/>
  <c r="H2649" i="2"/>
  <c r="H2650" i="2"/>
  <c r="H2651" i="2"/>
  <c r="H2652" i="2"/>
  <c r="H2653" i="2"/>
  <c r="H2654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4" i="2"/>
  <c r="H2939" i="2"/>
  <c r="H2941" i="2"/>
  <c r="H2955" i="2"/>
  <c r="H2958" i="2"/>
  <c r="H2962" i="2"/>
  <c r="H2963" i="2"/>
  <c r="H2966" i="2"/>
  <c r="H2969" i="2"/>
  <c r="H2971" i="2"/>
  <c r="H2973" i="2"/>
  <c r="H2975" i="2"/>
  <c r="H2980" i="2"/>
  <c r="H2984" i="2"/>
  <c r="H2987" i="2"/>
  <c r="H2993" i="2"/>
  <c r="H2999" i="2"/>
  <c r="H3002" i="2"/>
  <c r="H3004" i="2"/>
  <c r="H3011" i="2"/>
  <c r="H3015" i="2"/>
  <c r="H3022" i="2"/>
  <c r="H3032" i="2"/>
  <c r="H3034" i="2"/>
  <c r="H3038" i="2"/>
  <c r="H3042" i="2"/>
  <c r="H3044" i="2"/>
  <c r="H3048" i="2"/>
  <c r="H3050" i="2"/>
  <c r="H3051" i="2"/>
  <c r="H3052" i="2"/>
  <c r="H3053" i="2"/>
  <c r="H3054" i="2"/>
  <c r="H3055" i="2"/>
  <c r="H3056" i="2"/>
  <c r="H3057" i="2"/>
  <c r="L474" i="1"/>
  <c r="H465" i="2"/>
  <c r="N474" i="1"/>
  <c r="O474" i="1"/>
  <c r="L475" i="1"/>
  <c r="H466" i="2"/>
  <c r="N475" i="1"/>
  <c r="O475" i="1"/>
  <c r="N473" i="1"/>
  <c r="P473" i="1"/>
  <c r="Q473" i="1"/>
  <c r="L473" i="1"/>
  <c r="H464" i="2"/>
  <c r="N472" i="1"/>
  <c r="P472" i="1"/>
  <c r="Q472" i="1"/>
  <c r="L472" i="1"/>
  <c r="H463" i="2"/>
  <c r="N486" i="1"/>
  <c r="O486" i="1"/>
  <c r="L486" i="1"/>
  <c r="H477" i="2"/>
  <c r="N485" i="1"/>
  <c r="P485" i="1"/>
  <c r="Q485" i="1"/>
  <c r="L485" i="1"/>
  <c r="H476" i="2"/>
  <c r="N324" i="1"/>
  <c r="P324" i="1"/>
  <c r="Q324" i="1"/>
  <c r="L324" i="1"/>
  <c r="H315" i="2"/>
  <c r="N323" i="1"/>
  <c r="P323" i="1"/>
  <c r="Q323" i="1"/>
  <c r="L323" i="1"/>
  <c r="H314" i="2"/>
  <c r="N321" i="1"/>
  <c r="O321" i="1"/>
  <c r="L321" i="1"/>
  <c r="H312" i="2"/>
  <c r="L294" i="1"/>
  <c r="H285" i="2"/>
  <c r="N294" i="1"/>
  <c r="O294" i="1"/>
  <c r="L295" i="1"/>
  <c r="H286" i="2"/>
  <c r="N295" i="1"/>
  <c r="O295" i="1"/>
  <c r="N293" i="1"/>
  <c r="O293" i="1"/>
  <c r="L293" i="1"/>
  <c r="H284" i="2"/>
  <c r="N292" i="1"/>
  <c r="O292" i="1"/>
  <c r="L292" i="1"/>
  <c r="H283" i="2"/>
  <c r="N248" i="1"/>
  <c r="O248" i="1"/>
  <c r="L248" i="1"/>
  <c r="H239" i="2"/>
  <c r="N245" i="1"/>
  <c r="P245" i="1"/>
  <c r="Q245" i="1"/>
  <c r="L245" i="1"/>
  <c r="H236" i="2"/>
  <c r="L201" i="1"/>
  <c r="H192" i="2"/>
  <c r="N201" i="1"/>
  <c r="O201" i="1"/>
  <c r="L203" i="1"/>
  <c r="H194" i="2"/>
  <c r="N203" i="1"/>
  <c r="O203" i="1"/>
  <c r="N200" i="1"/>
  <c r="P200" i="1"/>
  <c r="Q200" i="1"/>
  <c r="L200" i="1"/>
  <c r="H191" i="2"/>
  <c r="N199" i="1"/>
  <c r="O199" i="1"/>
  <c r="L199" i="1"/>
  <c r="H190" i="2"/>
  <c r="N184" i="1"/>
  <c r="O184" i="1"/>
  <c r="L184" i="1"/>
  <c r="H175" i="2"/>
  <c r="N182" i="1"/>
  <c r="P182" i="1"/>
  <c r="Q182" i="1"/>
  <c r="L182" i="1"/>
  <c r="H173" i="2"/>
  <c r="L135" i="1"/>
  <c r="H126" i="2"/>
  <c r="N135" i="1"/>
  <c r="O135" i="1"/>
  <c r="N134" i="1"/>
  <c r="P134" i="1"/>
  <c r="Q134" i="1"/>
  <c r="L134" i="1"/>
  <c r="H125" i="2"/>
  <c r="N133" i="1"/>
  <c r="P133" i="1"/>
  <c r="Q133" i="1"/>
  <c r="L133" i="1"/>
  <c r="H124" i="2"/>
  <c r="N132" i="1"/>
  <c r="O132" i="1"/>
  <c r="L132" i="1"/>
  <c r="H123" i="2"/>
  <c r="N131" i="1"/>
  <c r="P131" i="1"/>
  <c r="Q131" i="1"/>
  <c r="L131" i="1"/>
  <c r="H122" i="2"/>
  <c r="L75" i="1"/>
  <c r="H66" i="2"/>
  <c r="N75" i="1"/>
  <c r="O75" i="1"/>
  <c r="N74" i="1"/>
  <c r="O74" i="1"/>
  <c r="L74" i="1"/>
  <c r="H65" i="2"/>
  <c r="N73" i="1"/>
  <c r="P73" i="1"/>
  <c r="Q73" i="1"/>
  <c r="L73" i="1"/>
  <c r="H64" i="2"/>
  <c r="N72" i="1"/>
  <c r="O72" i="1"/>
  <c r="L72" i="1"/>
  <c r="H63" i="2"/>
  <c r="L52" i="1"/>
  <c r="H43" i="2"/>
  <c r="N52" i="1"/>
  <c r="P52" i="1"/>
  <c r="Q52" i="1"/>
  <c r="L53" i="1"/>
  <c r="H44" i="2"/>
  <c r="N53" i="1"/>
  <c r="O53" i="1"/>
  <c r="N51" i="1"/>
  <c r="P51" i="1"/>
  <c r="Q51" i="1"/>
  <c r="L51" i="1"/>
  <c r="H42" i="2"/>
  <c r="N50" i="1"/>
  <c r="P50" i="1"/>
  <c r="Q50" i="1"/>
  <c r="L50" i="1"/>
  <c r="H41" i="2"/>
  <c r="N19" i="1"/>
  <c r="O19" i="1"/>
  <c r="L19" i="1"/>
  <c r="H18" i="2"/>
  <c r="J66" i="2"/>
  <c r="I66" i="2"/>
  <c r="I64" i="2"/>
  <c r="J64" i="2"/>
  <c r="J477" i="2"/>
  <c r="I477" i="2"/>
  <c r="J65" i="2"/>
  <c r="I65" i="2"/>
  <c r="J284" i="2"/>
  <c r="I284" i="2"/>
  <c r="J314" i="2"/>
  <c r="I314" i="2"/>
  <c r="J192" i="2"/>
  <c r="I192" i="2"/>
  <c r="J464" i="2"/>
  <c r="I464" i="2"/>
  <c r="I18" i="2"/>
  <c r="J18" i="2"/>
  <c r="J315" i="2"/>
  <c r="I315" i="2"/>
  <c r="J286" i="2"/>
  <c r="I286" i="2"/>
  <c r="J173" i="2"/>
  <c r="I173" i="2"/>
  <c r="J283" i="2"/>
  <c r="I283" i="2"/>
  <c r="J465" i="2"/>
  <c r="I465" i="2"/>
  <c r="J175" i="2"/>
  <c r="I175" i="2"/>
  <c r="J463" i="2"/>
  <c r="I463" i="2"/>
  <c r="J44" i="2"/>
  <c r="I44" i="2"/>
  <c r="I125" i="2"/>
  <c r="J125" i="2"/>
  <c r="J236" i="2"/>
  <c r="I236" i="2"/>
  <c r="J43" i="2"/>
  <c r="I43" i="2"/>
  <c r="J41" i="2"/>
  <c r="I41" i="2"/>
  <c r="I63" i="2"/>
  <c r="J63" i="2"/>
  <c r="I122" i="2"/>
  <c r="J122" i="2"/>
  <c r="J191" i="2"/>
  <c r="I191" i="2"/>
  <c r="J239" i="2"/>
  <c r="I239" i="2"/>
  <c r="I476" i="2"/>
  <c r="J476" i="2"/>
  <c r="J190" i="2"/>
  <c r="I190" i="2"/>
  <c r="I126" i="2"/>
  <c r="J126" i="2"/>
  <c r="J285" i="2"/>
  <c r="I285" i="2"/>
  <c r="I466" i="2"/>
  <c r="J466" i="2"/>
  <c r="J42" i="2"/>
  <c r="I42" i="2"/>
  <c r="I123" i="2"/>
  <c r="J123" i="2"/>
  <c r="J312" i="2"/>
  <c r="I312" i="2"/>
  <c r="J194" i="2"/>
  <c r="I194" i="2"/>
  <c r="I124" i="2"/>
  <c r="J124" i="2"/>
  <c r="AL50" i="1"/>
  <c r="S50" i="1"/>
  <c r="AL72" i="1"/>
  <c r="S72" i="1"/>
  <c r="AL131" i="1"/>
  <c r="S131" i="1"/>
  <c r="AL200" i="1"/>
  <c r="S200" i="1"/>
  <c r="AL248" i="1"/>
  <c r="S248" i="1"/>
  <c r="AL485" i="1"/>
  <c r="S485" i="1"/>
  <c r="AL135" i="1"/>
  <c r="S135" i="1"/>
  <c r="AL294" i="1"/>
  <c r="S294" i="1"/>
  <c r="AL475" i="1"/>
  <c r="S475" i="1"/>
  <c r="AL203" i="1"/>
  <c r="S203" i="1"/>
  <c r="AL474" i="1"/>
  <c r="S474" i="1"/>
  <c r="AL53" i="1"/>
  <c r="S53" i="1"/>
  <c r="AL201" i="1"/>
  <c r="S201" i="1"/>
  <c r="AL51" i="1"/>
  <c r="S51" i="1"/>
  <c r="AL73" i="1"/>
  <c r="S73" i="1"/>
  <c r="AL132" i="1"/>
  <c r="S132" i="1"/>
  <c r="AL182" i="1"/>
  <c r="S182" i="1"/>
  <c r="AL292" i="1"/>
  <c r="S292" i="1"/>
  <c r="AL321" i="1"/>
  <c r="S321" i="1"/>
  <c r="AL486" i="1"/>
  <c r="S486" i="1"/>
  <c r="AL74" i="1"/>
  <c r="S74" i="1"/>
  <c r="AL133" i="1"/>
  <c r="S133" i="1"/>
  <c r="AL184" i="1"/>
  <c r="S184" i="1"/>
  <c r="AL293" i="1"/>
  <c r="S293" i="1"/>
  <c r="AL323" i="1"/>
  <c r="S323" i="1"/>
  <c r="AL472" i="1"/>
  <c r="S472" i="1"/>
  <c r="AL134" i="1"/>
  <c r="S134" i="1"/>
  <c r="AL199" i="1"/>
  <c r="S199" i="1"/>
  <c r="AL245" i="1"/>
  <c r="S245" i="1"/>
  <c r="AL324" i="1"/>
  <c r="S324" i="1"/>
  <c r="AL473" i="1"/>
  <c r="S473" i="1"/>
  <c r="AL52" i="1"/>
  <c r="S52" i="1"/>
  <c r="AL75" i="1"/>
  <c r="S75" i="1"/>
  <c r="AL295" i="1"/>
  <c r="S295" i="1"/>
  <c r="M19" i="1"/>
  <c r="AL19" i="1"/>
  <c r="S19" i="1"/>
  <c r="M135" i="1"/>
  <c r="M294" i="1"/>
  <c r="M475" i="1"/>
  <c r="M73" i="1"/>
  <c r="M182" i="1"/>
  <c r="M321" i="1"/>
  <c r="M203" i="1"/>
  <c r="M474" i="1"/>
  <c r="M52" i="1"/>
  <c r="M75" i="1"/>
  <c r="M295" i="1"/>
  <c r="M200" i="1"/>
  <c r="M485" i="1"/>
  <c r="M50" i="1"/>
  <c r="M131" i="1"/>
  <c r="M248" i="1"/>
  <c r="M51" i="1"/>
  <c r="M132" i="1"/>
  <c r="M292" i="1"/>
  <c r="M486" i="1"/>
  <c r="M74" i="1"/>
  <c r="M133" i="1"/>
  <c r="M184" i="1"/>
  <c r="M293" i="1"/>
  <c r="M323" i="1"/>
  <c r="M472" i="1"/>
  <c r="M53" i="1"/>
  <c r="M201" i="1"/>
  <c r="M134" i="1"/>
  <c r="M199" i="1"/>
  <c r="M245" i="1"/>
  <c r="M324" i="1"/>
  <c r="M473" i="1"/>
  <c r="M72" i="1"/>
  <c r="P135" i="1"/>
  <c r="Q135" i="1"/>
  <c r="P474" i="1"/>
  <c r="Q474" i="1"/>
  <c r="P248" i="1"/>
  <c r="Q248" i="1"/>
  <c r="P475" i="1"/>
  <c r="Q475" i="1"/>
  <c r="O472" i="1"/>
  <c r="O473" i="1"/>
  <c r="P321" i="1"/>
  <c r="Q321" i="1"/>
  <c r="O133" i="1"/>
  <c r="P201" i="1"/>
  <c r="Q201" i="1"/>
  <c r="O134" i="1"/>
  <c r="P184" i="1"/>
  <c r="Q184" i="1"/>
  <c r="P292" i="1"/>
  <c r="Q292" i="1"/>
  <c r="P486" i="1"/>
  <c r="Q486" i="1"/>
  <c r="O485" i="1"/>
  <c r="O324" i="1"/>
  <c r="O323" i="1"/>
  <c r="P294" i="1"/>
  <c r="Q294" i="1"/>
  <c r="P295" i="1"/>
  <c r="Q295" i="1"/>
  <c r="P293" i="1"/>
  <c r="Q293" i="1"/>
  <c r="O245" i="1"/>
  <c r="P203" i="1"/>
  <c r="Q203" i="1"/>
  <c r="O200" i="1"/>
  <c r="P199" i="1"/>
  <c r="Q199" i="1"/>
  <c r="O182" i="1"/>
  <c r="P132" i="1"/>
  <c r="Q132" i="1"/>
  <c r="O131" i="1"/>
  <c r="P72" i="1"/>
  <c r="Q72" i="1"/>
  <c r="P74" i="1"/>
  <c r="Q74" i="1"/>
  <c r="P75" i="1"/>
  <c r="Q75" i="1"/>
  <c r="O73" i="1"/>
  <c r="O50" i="1"/>
  <c r="O52" i="1"/>
  <c r="P53" i="1"/>
  <c r="Q53" i="1"/>
  <c r="O51" i="1"/>
  <c r="P19" i="1"/>
  <c r="Q19" i="1"/>
  <c r="N683" i="1"/>
  <c r="P683" i="1"/>
  <c r="Q683" i="1"/>
  <c r="L683" i="1"/>
  <c r="H668" i="2"/>
  <c r="I668" i="2"/>
  <c r="J668" i="2"/>
  <c r="L66" i="2"/>
  <c r="M66" i="2"/>
  <c r="K66" i="2"/>
  <c r="K312" i="2"/>
  <c r="L312" i="2"/>
  <c r="M312" i="2"/>
  <c r="L285" i="2"/>
  <c r="M285" i="2"/>
  <c r="K285" i="2"/>
  <c r="K239" i="2"/>
  <c r="L239" i="2"/>
  <c r="M239" i="2"/>
  <c r="L41" i="2"/>
  <c r="M41" i="2"/>
  <c r="K41" i="2"/>
  <c r="L44" i="2"/>
  <c r="M44" i="2"/>
  <c r="K44" i="2"/>
  <c r="L283" i="2"/>
  <c r="M283" i="2"/>
  <c r="K283" i="2"/>
  <c r="L284" i="2"/>
  <c r="M284" i="2"/>
  <c r="K284" i="2"/>
  <c r="L123" i="2"/>
  <c r="M123" i="2"/>
  <c r="K123" i="2"/>
  <c r="L126" i="2"/>
  <c r="M126" i="2"/>
  <c r="K126" i="2"/>
  <c r="L191" i="2"/>
  <c r="M191" i="2"/>
  <c r="K191" i="2"/>
  <c r="L43" i="2"/>
  <c r="M43" i="2"/>
  <c r="K43" i="2"/>
  <c r="L463" i="2"/>
  <c r="M463" i="2"/>
  <c r="K463" i="2"/>
  <c r="L173" i="2"/>
  <c r="M173" i="2"/>
  <c r="K173" i="2"/>
  <c r="L464" i="2"/>
  <c r="M464" i="2"/>
  <c r="K464" i="2"/>
  <c r="L65" i="2"/>
  <c r="M65" i="2"/>
  <c r="K65" i="2"/>
  <c r="L124" i="2"/>
  <c r="M124" i="2"/>
  <c r="K124" i="2"/>
  <c r="L122" i="2"/>
  <c r="M122" i="2"/>
  <c r="K122" i="2"/>
  <c r="L42" i="2"/>
  <c r="M42" i="2"/>
  <c r="K42" i="2"/>
  <c r="K190" i="2"/>
  <c r="L190" i="2"/>
  <c r="M190" i="2"/>
  <c r="L236" i="2"/>
  <c r="M236" i="2"/>
  <c r="K236" i="2"/>
  <c r="K175" i="2"/>
  <c r="L175" i="2"/>
  <c r="M175" i="2"/>
  <c r="L286" i="2"/>
  <c r="M286" i="2"/>
  <c r="K286" i="2"/>
  <c r="L192" i="2"/>
  <c r="M192" i="2"/>
  <c r="K192" i="2"/>
  <c r="K477" i="2"/>
  <c r="L477" i="2"/>
  <c r="M477" i="2"/>
  <c r="K466" i="2"/>
  <c r="L466" i="2"/>
  <c r="M466" i="2"/>
  <c r="K476" i="2"/>
  <c r="L476" i="2"/>
  <c r="M476" i="2"/>
  <c r="L63" i="2"/>
  <c r="M63" i="2"/>
  <c r="K63" i="2"/>
  <c r="L125" i="2"/>
  <c r="M125" i="2"/>
  <c r="K125" i="2"/>
  <c r="L64" i="2"/>
  <c r="M64" i="2"/>
  <c r="K64" i="2"/>
  <c r="K18" i="2"/>
  <c r="L18" i="2"/>
  <c r="M18" i="2"/>
  <c r="K194" i="2"/>
  <c r="L194" i="2"/>
  <c r="M194" i="2"/>
  <c r="L465" i="2"/>
  <c r="M465" i="2"/>
  <c r="K465" i="2"/>
  <c r="K315" i="2"/>
  <c r="L315" i="2"/>
  <c r="M315" i="2"/>
  <c r="K314" i="2"/>
  <c r="L314" i="2"/>
  <c r="M314" i="2"/>
  <c r="AL683" i="1"/>
  <c r="S683" i="1"/>
  <c r="M683" i="1"/>
  <c r="O683" i="1"/>
  <c r="N1081" i="1"/>
  <c r="P1081" i="1"/>
  <c r="Q1081" i="1"/>
  <c r="L1081" i="1"/>
  <c r="L668" i="2"/>
  <c r="M668" i="2"/>
  <c r="K668" i="2"/>
  <c r="AL1081" i="1"/>
  <c r="S1081" i="1"/>
  <c r="H1024" i="2"/>
  <c r="J1024" i="2"/>
  <c r="L1024" i="2"/>
  <c r="M1024" i="2"/>
  <c r="M1081" i="1"/>
  <c r="O1081" i="1"/>
  <c r="L98" i="1"/>
  <c r="H89" i="2"/>
  <c r="I89" i="2"/>
  <c r="J89" i="2"/>
  <c r="AL98" i="1"/>
  <c r="S98" i="1"/>
  <c r="I1024" i="2"/>
  <c r="K1024" i="2"/>
  <c r="L89" i="2"/>
  <c r="M89" i="2"/>
  <c r="K89" i="2"/>
  <c r="AL1958" i="1"/>
  <c r="AL1955" i="1"/>
  <c r="AL1952" i="1"/>
  <c r="AL1959" i="1"/>
  <c r="AL1956" i="1"/>
  <c r="AL1953" i="1"/>
  <c r="AL1957" i="1"/>
  <c r="AL1954" i="1"/>
  <c r="N461" i="1"/>
  <c r="P461" i="1"/>
  <c r="Q461" i="1"/>
  <c r="L461" i="1"/>
  <c r="H452" i="2"/>
  <c r="L539" i="1"/>
  <c r="H530" i="2"/>
  <c r="N539" i="1"/>
  <c r="O539" i="1"/>
  <c r="L540" i="1"/>
  <c r="H531" i="2"/>
  <c r="N540" i="1"/>
  <c r="O540" i="1"/>
  <c r="N538" i="1"/>
  <c r="O538" i="1"/>
  <c r="L538" i="1"/>
  <c r="H529" i="2"/>
  <c r="N537" i="1"/>
  <c r="P537" i="1"/>
  <c r="Q537" i="1"/>
  <c r="L537" i="1"/>
  <c r="H528" i="2"/>
  <c r="L404" i="1"/>
  <c r="H395" i="2"/>
  <c r="N404" i="1"/>
  <c r="O404" i="1"/>
  <c r="L406" i="1"/>
  <c r="H397" i="2"/>
  <c r="N406" i="1"/>
  <c r="O406" i="1"/>
  <c r="L407" i="1"/>
  <c r="H398" i="2"/>
  <c r="N407" i="1"/>
  <c r="P407" i="1"/>
  <c r="Q407" i="1"/>
  <c r="L409" i="1"/>
  <c r="H400" i="2"/>
  <c r="N409" i="1"/>
  <c r="O409" i="1"/>
  <c r="N403" i="1"/>
  <c r="P403" i="1"/>
  <c r="Q403" i="1"/>
  <c r="L403" i="1"/>
  <c r="H394" i="2"/>
  <c r="N402" i="1"/>
  <c r="O402" i="1"/>
  <c r="L402" i="1"/>
  <c r="H393" i="2"/>
  <c r="L363" i="1"/>
  <c r="H354" i="2"/>
  <c r="N363" i="1"/>
  <c r="O363" i="1"/>
  <c r="L364" i="1"/>
  <c r="H355" i="2"/>
  <c r="N364" i="1"/>
  <c r="O364" i="1"/>
  <c r="L365" i="1"/>
  <c r="H356" i="2"/>
  <c r="N365" i="1"/>
  <c r="P365" i="1"/>
  <c r="Q365" i="1"/>
  <c r="L366" i="1"/>
  <c r="H357" i="2"/>
  <c r="N366" i="1"/>
  <c r="O366" i="1"/>
  <c r="L367" i="1"/>
  <c r="H358" i="2"/>
  <c r="N367" i="1"/>
  <c r="O367" i="1"/>
  <c r="L369" i="1"/>
  <c r="H360" i="2"/>
  <c r="N369" i="1"/>
  <c r="O369" i="1"/>
  <c r="N361" i="1"/>
  <c r="P361" i="1"/>
  <c r="Q361" i="1"/>
  <c r="L361" i="1"/>
  <c r="H352" i="2"/>
  <c r="N360" i="1"/>
  <c r="O360" i="1"/>
  <c r="L360" i="1"/>
  <c r="H351" i="2"/>
  <c r="N587" i="1"/>
  <c r="P587" i="1"/>
  <c r="Q587" i="1"/>
  <c r="L587" i="1"/>
  <c r="H578" i="2"/>
  <c r="L584" i="1"/>
  <c r="H575" i="2"/>
  <c r="N584" i="1"/>
  <c r="O584" i="1"/>
  <c r="L585" i="1"/>
  <c r="H576" i="2"/>
  <c r="N585" i="1"/>
  <c r="O585" i="1"/>
  <c r="N581" i="1"/>
  <c r="P581" i="1"/>
  <c r="Q581" i="1"/>
  <c r="L581" i="1"/>
  <c r="H572" i="2"/>
  <c r="N580" i="1"/>
  <c r="P580" i="1"/>
  <c r="Q580" i="1"/>
  <c r="L580" i="1"/>
  <c r="H571" i="2"/>
  <c r="N579" i="1"/>
  <c r="P579" i="1"/>
  <c r="Q579" i="1"/>
  <c r="L579" i="1"/>
  <c r="H570" i="2"/>
  <c r="L434" i="1"/>
  <c r="H425" i="2"/>
  <c r="N434" i="1"/>
  <c r="O434" i="1"/>
  <c r="L435" i="1"/>
  <c r="H426" i="2"/>
  <c r="N435" i="1"/>
  <c r="O435" i="1"/>
  <c r="L436" i="1"/>
  <c r="H427" i="2"/>
  <c r="N436" i="1"/>
  <c r="P436" i="1"/>
  <c r="Q436" i="1"/>
  <c r="L437" i="1"/>
  <c r="H428" i="2"/>
  <c r="N437" i="1"/>
  <c r="O437" i="1"/>
  <c r="N433" i="1"/>
  <c r="P433" i="1"/>
  <c r="Q433" i="1"/>
  <c r="L433" i="1"/>
  <c r="H424" i="2"/>
  <c r="N432" i="1"/>
  <c r="O432" i="1"/>
  <c r="L432" i="1"/>
  <c r="H423" i="2"/>
  <c r="I578" i="2"/>
  <c r="J578" i="2"/>
  <c r="I452" i="2"/>
  <c r="J452" i="2"/>
  <c r="I428" i="2"/>
  <c r="J428" i="2"/>
  <c r="J427" i="2"/>
  <c r="I427" i="2"/>
  <c r="J358" i="2"/>
  <c r="I358" i="2"/>
  <c r="J354" i="2"/>
  <c r="I354" i="2"/>
  <c r="I398" i="2"/>
  <c r="J398" i="2"/>
  <c r="J423" i="2"/>
  <c r="I423" i="2"/>
  <c r="I572" i="2"/>
  <c r="J572" i="2"/>
  <c r="J351" i="2"/>
  <c r="I351" i="2"/>
  <c r="J393" i="2"/>
  <c r="I393" i="2"/>
  <c r="J426" i="2"/>
  <c r="I426" i="2"/>
  <c r="J357" i="2"/>
  <c r="I357" i="2"/>
  <c r="I397" i="2"/>
  <c r="J397" i="2"/>
  <c r="J531" i="2"/>
  <c r="I531" i="2"/>
  <c r="J529" i="2"/>
  <c r="I529" i="2"/>
  <c r="J424" i="2"/>
  <c r="I424" i="2"/>
  <c r="I352" i="2"/>
  <c r="J352" i="2"/>
  <c r="I394" i="2"/>
  <c r="J394" i="2"/>
  <c r="I571" i="2"/>
  <c r="J571" i="2"/>
  <c r="I576" i="2"/>
  <c r="J576" i="2"/>
  <c r="J356" i="2"/>
  <c r="I356" i="2"/>
  <c r="I395" i="2"/>
  <c r="J395" i="2"/>
  <c r="J530" i="2"/>
  <c r="I530" i="2"/>
  <c r="J425" i="2"/>
  <c r="I425" i="2"/>
  <c r="I570" i="2"/>
  <c r="J570" i="2"/>
  <c r="J528" i="2"/>
  <c r="I528" i="2"/>
  <c r="I575" i="2"/>
  <c r="J575" i="2"/>
  <c r="J360" i="2"/>
  <c r="I360" i="2"/>
  <c r="I355" i="2"/>
  <c r="J355" i="2"/>
  <c r="I400" i="2"/>
  <c r="J400" i="2"/>
  <c r="AL434" i="1"/>
  <c r="S434" i="1"/>
  <c r="AL585" i="1"/>
  <c r="S585" i="1"/>
  <c r="AL365" i="1"/>
  <c r="S365" i="1"/>
  <c r="AL579" i="1"/>
  <c r="S579" i="1"/>
  <c r="AL437" i="1"/>
  <c r="S437" i="1"/>
  <c r="AL584" i="1"/>
  <c r="S584" i="1"/>
  <c r="AL369" i="1"/>
  <c r="S369" i="1"/>
  <c r="AL364" i="1"/>
  <c r="S364" i="1"/>
  <c r="AL409" i="1"/>
  <c r="S409" i="1"/>
  <c r="AL581" i="1"/>
  <c r="S581" i="1"/>
  <c r="AL539" i="1"/>
  <c r="S539" i="1"/>
  <c r="AL580" i="1"/>
  <c r="S580" i="1"/>
  <c r="AL587" i="1"/>
  <c r="S587" i="1"/>
  <c r="AL538" i="1"/>
  <c r="S538" i="1"/>
  <c r="AL432" i="1"/>
  <c r="S432" i="1"/>
  <c r="AL404" i="1"/>
  <c r="S404" i="1"/>
  <c r="AL537" i="1"/>
  <c r="S537" i="1"/>
  <c r="AL436" i="1"/>
  <c r="S436" i="1"/>
  <c r="AL367" i="1"/>
  <c r="S367" i="1"/>
  <c r="AL363" i="1"/>
  <c r="S363" i="1"/>
  <c r="AL407" i="1"/>
  <c r="S407" i="1"/>
  <c r="AL360" i="1"/>
  <c r="S360" i="1"/>
  <c r="AL402" i="1"/>
  <c r="S402" i="1"/>
  <c r="AL435" i="1"/>
  <c r="S435" i="1"/>
  <c r="AL366" i="1"/>
  <c r="S366" i="1"/>
  <c r="AL406" i="1"/>
  <c r="S406" i="1"/>
  <c r="AL540" i="1"/>
  <c r="S540" i="1"/>
  <c r="AL433" i="1"/>
  <c r="S433" i="1"/>
  <c r="AL361" i="1"/>
  <c r="S361" i="1"/>
  <c r="AL403" i="1"/>
  <c r="S403" i="1"/>
  <c r="AL461" i="1"/>
  <c r="S461" i="1"/>
  <c r="M361" i="1"/>
  <c r="M403" i="1"/>
  <c r="M585" i="1"/>
  <c r="M365" i="1"/>
  <c r="M539" i="1"/>
  <c r="M579" i="1"/>
  <c r="M537" i="1"/>
  <c r="M437" i="1"/>
  <c r="M584" i="1"/>
  <c r="M369" i="1"/>
  <c r="M364" i="1"/>
  <c r="M409" i="1"/>
  <c r="M434" i="1"/>
  <c r="M404" i="1"/>
  <c r="M580" i="1"/>
  <c r="M587" i="1"/>
  <c r="M538" i="1"/>
  <c r="M436" i="1"/>
  <c r="M367" i="1"/>
  <c r="M363" i="1"/>
  <c r="M407" i="1"/>
  <c r="M432" i="1"/>
  <c r="M581" i="1"/>
  <c r="M360" i="1"/>
  <c r="M402" i="1"/>
  <c r="M435" i="1"/>
  <c r="M366" i="1"/>
  <c r="M406" i="1"/>
  <c r="M540" i="1"/>
  <c r="M433" i="1"/>
  <c r="M461" i="1"/>
  <c r="O461" i="1"/>
  <c r="P360" i="1"/>
  <c r="Q360" i="1"/>
  <c r="P540" i="1"/>
  <c r="Q540" i="1"/>
  <c r="P539" i="1"/>
  <c r="Q539" i="1"/>
  <c r="P538" i="1"/>
  <c r="Q538" i="1"/>
  <c r="O537" i="1"/>
  <c r="O365" i="1"/>
  <c r="P367" i="1"/>
  <c r="Q367" i="1"/>
  <c r="P409" i="1"/>
  <c r="Q409" i="1"/>
  <c r="P366" i="1"/>
  <c r="Q366" i="1"/>
  <c r="P404" i="1"/>
  <c r="Q404" i="1"/>
  <c r="P402" i="1"/>
  <c r="Q402" i="1"/>
  <c r="O407" i="1"/>
  <c r="P406" i="1"/>
  <c r="Q406" i="1"/>
  <c r="O403" i="1"/>
  <c r="O580" i="1"/>
  <c r="P363" i="1"/>
  <c r="Q363" i="1"/>
  <c r="P369" i="1"/>
  <c r="Q369" i="1"/>
  <c r="P364" i="1"/>
  <c r="Q364" i="1"/>
  <c r="O361" i="1"/>
  <c r="O587" i="1"/>
  <c r="P584" i="1"/>
  <c r="Q584" i="1"/>
  <c r="P585" i="1"/>
  <c r="Q585" i="1"/>
  <c r="O579" i="1"/>
  <c r="O581" i="1"/>
  <c r="O436" i="1"/>
  <c r="P432" i="1"/>
  <c r="Q432" i="1"/>
  <c r="P437" i="1"/>
  <c r="Q437" i="1"/>
  <c r="P434" i="1"/>
  <c r="Q434" i="1"/>
  <c r="O433" i="1"/>
  <c r="P435" i="1"/>
  <c r="Q435" i="1"/>
  <c r="K578" i="2"/>
  <c r="L578" i="2"/>
  <c r="M578" i="2"/>
  <c r="K428" i="2"/>
  <c r="L428" i="2"/>
  <c r="M428" i="2"/>
  <c r="L452" i="2"/>
  <c r="M452" i="2"/>
  <c r="K452" i="2"/>
  <c r="K427" i="2"/>
  <c r="L427" i="2"/>
  <c r="M427" i="2"/>
  <c r="L394" i="2"/>
  <c r="M394" i="2"/>
  <c r="K394" i="2"/>
  <c r="L528" i="2"/>
  <c r="M528" i="2"/>
  <c r="K528" i="2"/>
  <c r="L531" i="2"/>
  <c r="M531" i="2"/>
  <c r="K531" i="2"/>
  <c r="L393" i="2"/>
  <c r="M393" i="2"/>
  <c r="K393" i="2"/>
  <c r="K529" i="2"/>
  <c r="L529" i="2"/>
  <c r="M529" i="2"/>
  <c r="L395" i="2"/>
  <c r="M395" i="2"/>
  <c r="K395" i="2"/>
  <c r="L398" i="2"/>
  <c r="M398" i="2"/>
  <c r="K398" i="2"/>
  <c r="K355" i="2"/>
  <c r="L355" i="2"/>
  <c r="M355" i="2"/>
  <c r="L570" i="2"/>
  <c r="M570" i="2"/>
  <c r="K570" i="2"/>
  <c r="L352" i="2"/>
  <c r="M352" i="2"/>
  <c r="K352" i="2"/>
  <c r="L397" i="2"/>
  <c r="M397" i="2"/>
  <c r="K397" i="2"/>
  <c r="L423" i="2"/>
  <c r="M423" i="2"/>
  <c r="K423" i="2"/>
  <c r="L356" i="2"/>
  <c r="M356" i="2"/>
  <c r="K356" i="2"/>
  <c r="L351" i="2"/>
  <c r="M351" i="2"/>
  <c r="K351" i="2"/>
  <c r="L354" i="2"/>
  <c r="M354" i="2"/>
  <c r="K354" i="2"/>
  <c r="L530" i="2"/>
  <c r="M530" i="2"/>
  <c r="K530" i="2"/>
  <c r="K426" i="2"/>
  <c r="L426" i="2"/>
  <c r="M426" i="2"/>
  <c r="K400" i="2"/>
  <c r="L400" i="2"/>
  <c r="M400" i="2"/>
  <c r="L576" i="2"/>
  <c r="M576" i="2"/>
  <c r="K576" i="2"/>
  <c r="L572" i="2"/>
  <c r="M572" i="2"/>
  <c r="K572" i="2"/>
  <c r="K360" i="2"/>
  <c r="L360" i="2"/>
  <c r="M360" i="2"/>
  <c r="L425" i="2"/>
  <c r="M425" i="2"/>
  <c r="K425" i="2"/>
  <c r="K424" i="2"/>
  <c r="L424" i="2"/>
  <c r="M424" i="2"/>
  <c r="L357" i="2"/>
  <c r="M357" i="2"/>
  <c r="K357" i="2"/>
  <c r="L358" i="2"/>
  <c r="M358" i="2"/>
  <c r="K358" i="2"/>
  <c r="K575" i="2"/>
  <c r="L575" i="2"/>
  <c r="M575" i="2"/>
  <c r="K571" i="2"/>
  <c r="L571" i="2"/>
  <c r="M571" i="2"/>
  <c r="N668" i="1"/>
  <c r="P668" i="1"/>
  <c r="Q668" i="1"/>
  <c r="L668" i="1"/>
  <c r="H652" i="2"/>
  <c r="N667" i="1"/>
  <c r="O667" i="1"/>
  <c r="L667" i="1"/>
  <c r="H651" i="2"/>
  <c r="I651" i="2"/>
  <c r="J651" i="2"/>
  <c r="I652" i="2"/>
  <c r="J652" i="2"/>
  <c r="AL668" i="1"/>
  <c r="S668" i="1"/>
  <c r="AL667" i="1"/>
  <c r="S667" i="1"/>
  <c r="M668" i="1"/>
  <c r="M667" i="1"/>
  <c r="P667" i="1"/>
  <c r="Q667" i="1"/>
  <c r="O668" i="1"/>
  <c r="L651" i="2"/>
  <c r="M651" i="2"/>
  <c r="K651" i="2"/>
  <c r="L652" i="2"/>
  <c r="M652" i="2"/>
  <c r="K652" i="2"/>
  <c r="N1895" i="1"/>
  <c r="O1895" i="1"/>
  <c r="L1895" i="1"/>
  <c r="L664" i="1"/>
  <c r="L665" i="1"/>
  <c r="H649" i="2"/>
  <c r="L666" i="1"/>
  <c r="H650" i="2"/>
  <c r="N666" i="1"/>
  <c r="P666" i="1"/>
  <c r="Q666" i="1"/>
  <c r="N665" i="1"/>
  <c r="N664" i="1"/>
  <c r="N455" i="1"/>
  <c r="P455" i="1"/>
  <c r="Q455" i="1"/>
  <c r="L455" i="1"/>
  <c r="H446" i="2"/>
  <c r="N663" i="1"/>
  <c r="L663" i="1"/>
  <c r="N765" i="1"/>
  <c r="P765" i="1"/>
  <c r="Q765" i="1"/>
  <c r="L765" i="1"/>
  <c r="H747" i="2"/>
  <c r="N764" i="1"/>
  <c r="P764" i="1"/>
  <c r="Q764" i="1"/>
  <c r="L764" i="1"/>
  <c r="N1050" i="1"/>
  <c r="O1050" i="1"/>
  <c r="L1050" i="1"/>
  <c r="N1049" i="1"/>
  <c r="O1049" i="1"/>
  <c r="L1049" i="1"/>
  <c r="N1429" i="1"/>
  <c r="P1429" i="1"/>
  <c r="Q1429" i="1"/>
  <c r="L1429" i="1"/>
  <c r="N1428" i="1"/>
  <c r="P1428" i="1"/>
  <c r="Q1428" i="1"/>
  <c r="L1428" i="1"/>
  <c r="N1427" i="1"/>
  <c r="L1427" i="1"/>
  <c r="N1426" i="1"/>
  <c r="P1426" i="1"/>
  <c r="Q1426" i="1"/>
  <c r="L1426" i="1"/>
  <c r="L1425" i="1"/>
  <c r="N1425" i="1"/>
  <c r="O1425" i="1"/>
  <c r="N1087" i="1"/>
  <c r="L1087" i="1"/>
  <c r="H1030" i="2"/>
  <c r="N1086" i="1"/>
  <c r="P1086" i="1"/>
  <c r="Q1086" i="1"/>
  <c r="L1086" i="1"/>
  <c r="H1029" i="2"/>
  <c r="N491" i="1"/>
  <c r="O491" i="1"/>
  <c r="L491" i="1"/>
  <c r="H482" i="2"/>
  <c r="L35" i="1"/>
  <c r="H34" i="2"/>
  <c r="N35" i="1"/>
  <c r="P35" i="1"/>
  <c r="Q35" i="1"/>
  <c r="N34" i="1"/>
  <c r="P34" i="1"/>
  <c r="Q34" i="1"/>
  <c r="L34" i="1"/>
  <c r="H33" i="2"/>
  <c r="N33" i="1"/>
  <c r="P33" i="1"/>
  <c r="Q33" i="1"/>
  <c r="L33" i="1"/>
  <c r="H32" i="2"/>
  <c r="N32" i="1"/>
  <c r="P32" i="1"/>
  <c r="Q32" i="1"/>
  <c r="L32" i="1"/>
  <c r="H31" i="2"/>
  <c r="N763" i="1"/>
  <c r="O763" i="1"/>
  <c r="L763" i="1"/>
  <c r="H745" i="2"/>
  <c r="N30" i="1"/>
  <c r="P30" i="1"/>
  <c r="Q30" i="1"/>
  <c r="L30" i="1"/>
  <c r="H29" i="2"/>
  <c r="N29" i="1"/>
  <c r="O29" i="1"/>
  <c r="L29" i="1"/>
  <c r="H28" i="2"/>
  <c r="N28" i="1"/>
  <c r="L28" i="1"/>
  <c r="H27" i="2"/>
  <c r="N760" i="1"/>
  <c r="P760" i="1"/>
  <c r="Q760" i="1"/>
  <c r="L760" i="1"/>
  <c r="H742" i="2"/>
  <c r="N1056" i="1"/>
  <c r="O1056" i="1"/>
  <c r="L1056" i="1"/>
  <c r="N1055" i="1"/>
  <c r="P1055" i="1"/>
  <c r="Q1055" i="1"/>
  <c r="L1055" i="1"/>
  <c r="H1001" i="2"/>
  <c r="N1054" i="1"/>
  <c r="P1054" i="1"/>
  <c r="Q1054" i="1"/>
  <c r="L1054" i="1"/>
  <c r="H1000" i="2"/>
  <c r="N1053" i="1"/>
  <c r="P1053" i="1"/>
  <c r="Q1053" i="1"/>
  <c r="L1053" i="1"/>
  <c r="N1052" i="1"/>
  <c r="O1052" i="1"/>
  <c r="L1052" i="1"/>
  <c r="N1051" i="1"/>
  <c r="O1051" i="1"/>
  <c r="L1051" i="1"/>
  <c r="N1048" i="1"/>
  <c r="O1048" i="1"/>
  <c r="L1048" i="1"/>
  <c r="N1047" i="1"/>
  <c r="P1047" i="1"/>
  <c r="Q1047" i="1"/>
  <c r="L1047" i="1"/>
  <c r="N1046" i="1"/>
  <c r="O1046" i="1"/>
  <c r="L1046" i="1"/>
  <c r="N1044" i="1"/>
  <c r="P1044" i="1"/>
  <c r="Q1044" i="1"/>
  <c r="L1044" i="1"/>
  <c r="H993" i="2"/>
  <c r="N1043" i="1"/>
  <c r="P1043" i="1"/>
  <c r="Q1043" i="1"/>
  <c r="L1043" i="1"/>
  <c r="N1042" i="1"/>
  <c r="P1042" i="1"/>
  <c r="Q1042" i="1"/>
  <c r="L1042" i="1"/>
  <c r="N1041" i="1"/>
  <c r="O1041" i="1"/>
  <c r="L1041" i="1"/>
  <c r="H990" i="2"/>
  <c r="N1040" i="1"/>
  <c r="P1040" i="1"/>
  <c r="Q1040" i="1"/>
  <c r="L1040" i="1"/>
  <c r="H989" i="2"/>
  <c r="N1039" i="1"/>
  <c r="P1039" i="1"/>
  <c r="Q1039" i="1"/>
  <c r="L1039" i="1"/>
  <c r="N1038" i="1"/>
  <c r="O1038" i="1"/>
  <c r="L1038" i="1"/>
  <c r="H987" i="2"/>
  <c r="N1037" i="1"/>
  <c r="O1037" i="1"/>
  <c r="L1037" i="1"/>
  <c r="H986" i="2"/>
  <c r="N1036" i="1"/>
  <c r="O1036" i="1"/>
  <c r="L1036" i="1"/>
  <c r="H985" i="2"/>
  <c r="N1035" i="1"/>
  <c r="O1035" i="1"/>
  <c r="L1035" i="1"/>
  <c r="H984" i="2"/>
  <c r="L38" i="1"/>
  <c r="H37" i="2"/>
  <c r="N38" i="1"/>
  <c r="O38" i="1"/>
  <c r="L39" i="1"/>
  <c r="H38" i="2"/>
  <c r="N39" i="1"/>
  <c r="N37" i="1"/>
  <c r="P37" i="1"/>
  <c r="Q37" i="1"/>
  <c r="L37" i="1"/>
  <c r="H36" i="2"/>
  <c r="L24" i="1"/>
  <c r="H23" i="2"/>
  <c r="N24" i="1"/>
  <c r="O24" i="1"/>
  <c r="L25" i="1"/>
  <c r="H24" i="2"/>
  <c r="N25" i="1"/>
  <c r="P25" i="1"/>
  <c r="Q25" i="1"/>
  <c r="L26" i="1"/>
  <c r="H25" i="2"/>
  <c r="N26" i="1"/>
  <c r="O26" i="1"/>
  <c r="L27" i="1"/>
  <c r="H26" i="2"/>
  <c r="N27" i="1"/>
  <c r="P27" i="1"/>
  <c r="Q27" i="1"/>
  <c r="L761" i="1"/>
  <c r="N761" i="1"/>
  <c r="P761" i="1"/>
  <c r="Q761" i="1"/>
  <c r="L762" i="1"/>
  <c r="N762" i="1"/>
  <c r="O762" i="1"/>
  <c r="L626" i="1"/>
  <c r="H617" i="2"/>
  <c r="N626" i="1"/>
  <c r="L627" i="1"/>
  <c r="H618" i="2"/>
  <c r="N627" i="1"/>
  <c r="O627" i="1"/>
  <c r="N625" i="1"/>
  <c r="O625" i="1"/>
  <c r="L625" i="1"/>
  <c r="H616" i="2"/>
  <c r="L493" i="1"/>
  <c r="H484" i="2"/>
  <c r="N493" i="1"/>
  <c r="O493" i="1"/>
  <c r="L92" i="1"/>
  <c r="H83" i="2"/>
  <c r="N92" i="1"/>
  <c r="P92" i="1"/>
  <c r="Q92" i="1"/>
  <c r="L17" i="1"/>
  <c r="H16" i="2"/>
  <c r="N17" i="1"/>
  <c r="O17" i="1"/>
  <c r="L41" i="1"/>
  <c r="N41" i="1"/>
  <c r="O41" i="1"/>
  <c r="L42" i="1"/>
  <c r="N42" i="1"/>
  <c r="O42" i="1"/>
  <c r="L43" i="1"/>
  <c r="N43" i="1"/>
  <c r="O43" i="1"/>
  <c r="L44" i="1"/>
  <c r="N44" i="1"/>
  <c r="P44" i="1"/>
  <c r="Q44" i="1"/>
  <c r="L45" i="1"/>
  <c r="N45" i="1"/>
  <c r="P45" i="1"/>
  <c r="Q45" i="1"/>
  <c r="L46" i="1"/>
  <c r="N46" i="1"/>
  <c r="P46" i="1"/>
  <c r="Q46" i="1"/>
  <c r="L47" i="1"/>
  <c r="N47" i="1"/>
  <c r="P47" i="1"/>
  <c r="Q47" i="1"/>
  <c r="L58" i="1"/>
  <c r="H49" i="2"/>
  <c r="N58" i="1"/>
  <c r="P58" i="1"/>
  <c r="Q58" i="1"/>
  <c r="L59" i="1"/>
  <c r="H50" i="2"/>
  <c r="N59" i="1"/>
  <c r="O59" i="1"/>
  <c r="L60" i="1"/>
  <c r="H51" i="2"/>
  <c r="N60" i="1"/>
  <c r="O60" i="1"/>
  <c r="L61" i="1"/>
  <c r="H52" i="2"/>
  <c r="N61" i="1"/>
  <c r="O61" i="1"/>
  <c r="L62" i="1"/>
  <c r="H53" i="2"/>
  <c r="N62" i="1"/>
  <c r="P62" i="1"/>
  <c r="Q62" i="1"/>
  <c r="L63" i="1"/>
  <c r="H54" i="2"/>
  <c r="N63" i="1"/>
  <c r="P63" i="1"/>
  <c r="Q63" i="1"/>
  <c r="L64" i="1"/>
  <c r="H55" i="2"/>
  <c r="N64" i="1"/>
  <c r="O64" i="1"/>
  <c r="L80" i="1"/>
  <c r="H71" i="2"/>
  <c r="N80" i="1"/>
  <c r="O80" i="1"/>
  <c r="L81" i="1"/>
  <c r="H72" i="2"/>
  <c r="N81" i="1"/>
  <c r="O81" i="1"/>
  <c r="L82" i="1"/>
  <c r="H73" i="2"/>
  <c r="N82" i="1"/>
  <c r="O82" i="1"/>
  <c r="L83" i="1"/>
  <c r="H74" i="2"/>
  <c r="N83" i="1"/>
  <c r="P83" i="1"/>
  <c r="Q83" i="1"/>
  <c r="L84" i="1"/>
  <c r="H75" i="2"/>
  <c r="N84" i="1"/>
  <c r="P84" i="1"/>
  <c r="Q84" i="1"/>
  <c r="L86" i="1"/>
  <c r="H77" i="2"/>
  <c r="N86" i="1"/>
  <c r="O86" i="1"/>
  <c r="L87" i="1"/>
  <c r="H78" i="2"/>
  <c r="N87" i="1"/>
  <c r="P87" i="1"/>
  <c r="Q87" i="1"/>
  <c r="L89" i="1"/>
  <c r="H80" i="2"/>
  <c r="N89" i="1"/>
  <c r="O89" i="1"/>
  <c r="L90" i="1"/>
  <c r="H81" i="2"/>
  <c r="N90" i="1"/>
  <c r="O90" i="1"/>
  <c r="L91" i="1"/>
  <c r="H82" i="2"/>
  <c r="N91" i="1"/>
  <c r="L93" i="1"/>
  <c r="H84" i="2"/>
  <c r="N93" i="1"/>
  <c r="P93" i="1"/>
  <c r="Q93" i="1"/>
  <c r="L94" i="1"/>
  <c r="H85" i="2"/>
  <c r="N94" i="1"/>
  <c r="P94" i="1"/>
  <c r="Q94" i="1"/>
  <c r="N98" i="1"/>
  <c r="L99" i="1"/>
  <c r="H90" i="2"/>
  <c r="N99" i="1"/>
  <c r="O99" i="1"/>
  <c r="L100" i="1"/>
  <c r="H91" i="2"/>
  <c r="N100" i="1"/>
  <c r="O100" i="1"/>
  <c r="L106" i="1"/>
  <c r="H97" i="2"/>
  <c r="N106" i="1"/>
  <c r="O106" i="1"/>
  <c r="L107" i="1"/>
  <c r="H98" i="2"/>
  <c r="N107" i="1"/>
  <c r="L108" i="1"/>
  <c r="H99" i="2"/>
  <c r="N108" i="1"/>
  <c r="P108" i="1"/>
  <c r="Q108" i="1"/>
  <c r="L109" i="1"/>
  <c r="H100" i="2"/>
  <c r="N109" i="1"/>
  <c r="O109" i="1"/>
  <c r="L110" i="1"/>
  <c r="H101" i="2"/>
  <c r="N110" i="1"/>
  <c r="O110" i="1"/>
  <c r="L111" i="1"/>
  <c r="H102" i="2"/>
  <c r="N111" i="1"/>
  <c r="L112" i="1"/>
  <c r="H103" i="2"/>
  <c r="N112" i="1"/>
  <c r="O112" i="1"/>
  <c r="L113" i="1"/>
  <c r="H104" i="2"/>
  <c r="N113" i="1"/>
  <c r="P113" i="1"/>
  <c r="Q113" i="1"/>
  <c r="L117" i="1"/>
  <c r="H108" i="2"/>
  <c r="N117" i="1"/>
  <c r="P117" i="1"/>
  <c r="Q117" i="1"/>
  <c r="L118" i="1"/>
  <c r="H109" i="2"/>
  <c r="N118" i="1"/>
  <c r="L119" i="1"/>
  <c r="H110" i="2"/>
  <c r="N119" i="1"/>
  <c r="P119" i="1"/>
  <c r="Q119" i="1"/>
  <c r="L149" i="1"/>
  <c r="H140" i="2"/>
  <c r="N149" i="1"/>
  <c r="P149" i="1"/>
  <c r="Q149" i="1"/>
  <c r="L150" i="1"/>
  <c r="H141" i="2"/>
  <c r="N150" i="1"/>
  <c r="O150" i="1"/>
  <c r="L151" i="1"/>
  <c r="H142" i="2"/>
  <c r="N151" i="1"/>
  <c r="L152" i="1"/>
  <c r="H143" i="2"/>
  <c r="N152" i="1"/>
  <c r="O152" i="1"/>
  <c r="L153" i="1"/>
  <c r="H144" i="2"/>
  <c r="N153" i="1"/>
  <c r="P153" i="1"/>
  <c r="Q153" i="1"/>
  <c r="L154" i="1"/>
  <c r="H145" i="2"/>
  <c r="N154" i="1"/>
  <c r="P154" i="1"/>
  <c r="Q154" i="1"/>
  <c r="L155" i="1"/>
  <c r="H146" i="2"/>
  <c r="N155" i="1"/>
  <c r="L156" i="1"/>
  <c r="H147" i="2"/>
  <c r="N156" i="1"/>
  <c r="O156" i="1"/>
  <c r="L157" i="1"/>
  <c r="H148" i="2"/>
  <c r="N157" i="1"/>
  <c r="O157" i="1"/>
  <c r="L159" i="1"/>
  <c r="H150" i="2"/>
  <c r="N159" i="1"/>
  <c r="O159" i="1"/>
  <c r="L160" i="1"/>
  <c r="H151" i="2"/>
  <c r="N160" i="1"/>
  <c r="L161" i="1"/>
  <c r="H152" i="2"/>
  <c r="N161" i="1"/>
  <c r="O161" i="1"/>
  <c r="L162" i="1"/>
  <c r="H153" i="2"/>
  <c r="N162" i="1"/>
  <c r="O162" i="1"/>
  <c r="L163" i="1"/>
  <c r="H154" i="2"/>
  <c r="N163" i="1"/>
  <c r="P163" i="1"/>
  <c r="Q163" i="1"/>
  <c r="L164" i="1"/>
  <c r="H155" i="2"/>
  <c r="N164" i="1"/>
  <c r="L165" i="1"/>
  <c r="H156" i="2"/>
  <c r="N165" i="1"/>
  <c r="O165" i="1"/>
  <c r="L166" i="1"/>
  <c r="H157" i="2"/>
  <c r="N166" i="1"/>
  <c r="O166" i="1"/>
  <c r="L168" i="1"/>
  <c r="H159" i="2"/>
  <c r="N168" i="1"/>
  <c r="P168" i="1"/>
  <c r="Q168" i="1"/>
  <c r="L169" i="1"/>
  <c r="H160" i="2"/>
  <c r="N169" i="1"/>
  <c r="L170" i="1"/>
  <c r="H161" i="2"/>
  <c r="N170" i="1"/>
  <c r="P170" i="1"/>
  <c r="Q170" i="1"/>
  <c r="L171" i="1"/>
  <c r="H162" i="2"/>
  <c r="N171" i="1"/>
  <c r="O171" i="1"/>
  <c r="L172" i="1"/>
  <c r="H163" i="2"/>
  <c r="N172" i="1"/>
  <c r="P172" i="1"/>
  <c r="Q172" i="1"/>
  <c r="L173" i="1"/>
  <c r="H164" i="2"/>
  <c r="N173" i="1"/>
  <c r="L174" i="1"/>
  <c r="H165" i="2"/>
  <c r="N174" i="1"/>
  <c r="O174" i="1"/>
  <c r="L211" i="1"/>
  <c r="H202" i="2"/>
  <c r="N211" i="1"/>
  <c r="P211" i="1"/>
  <c r="Q211" i="1"/>
  <c r="L212" i="1"/>
  <c r="H203" i="2"/>
  <c r="N212" i="1"/>
  <c r="O212" i="1"/>
  <c r="L213" i="1"/>
  <c r="H204" i="2"/>
  <c r="N213" i="1"/>
  <c r="L214" i="1"/>
  <c r="H205" i="2"/>
  <c r="N214" i="1"/>
  <c r="O214" i="1"/>
  <c r="L215" i="1"/>
  <c r="H206" i="2"/>
  <c r="N215" i="1"/>
  <c r="P215" i="1"/>
  <c r="Q215" i="1"/>
  <c r="L217" i="1"/>
  <c r="H208" i="2"/>
  <c r="N217" i="1"/>
  <c r="O217" i="1"/>
  <c r="L218" i="1"/>
  <c r="H209" i="2"/>
  <c r="N218" i="1"/>
  <c r="L220" i="1"/>
  <c r="H211" i="2"/>
  <c r="N220" i="1"/>
  <c r="O220" i="1"/>
  <c r="L221" i="1"/>
  <c r="H212" i="2"/>
  <c r="N221" i="1"/>
  <c r="O221" i="1"/>
  <c r="L222" i="1"/>
  <c r="H213" i="2"/>
  <c r="N222" i="1"/>
  <c r="O222" i="1"/>
  <c r="L223" i="1"/>
  <c r="H214" i="2"/>
  <c r="N223" i="1"/>
  <c r="L224" i="1"/>
  <c r="H215" i="2"/>
  <c r="N224" i="1"/>
  <c r="O224" i="1"/>
  <c r="L225" i="1"/>
  <c r="H216" i="2"/>
  <c r="N225" i="1"/>
  <c r="P225" i="1"/>
  <c r="Q225" i="1"/>
  <c r="L226" i="1"/>
  <c r="H217" i="2"/>
  <c r="N226" i="1"/>
  <c r="O226" i="1"/>
  <c r="L227" i="1"/>
  <c r="H218" i="2"/>
  <c r="N227" i="1"/>
  <c r="L228" i="1"/>
  <c r="H219" i="2"/>
  <c r="N228" i="1"/>
  <c r="O228" i="1"/>
  <c r="L229" i="1"/>
  <c r="H220" i="2"/>
  <c r="N229" i="1"/>
  <c r="O229" i="1"/>
  <c r="L231" i="1"/>
  <c r="H222" i="2"/>
  <c r="N231" i="1"/>
  <c r="P231" i="1"/>
  <c r="Q231" i="1"/>
  <c r="L233" i="1"/>
  <c r="H224" i="2"/>
  <c r="N233" i="1"/>
  <c r="L234" i="1"/>
  <c r="H225" i="2"/>
  <c r="N234" i="1"/>
  <c r="P234" i="1"/>
  <c r="Q234" i="1"/>
  <c r="L235" i="1"/>
  <c r="H226" i="2"/>
  <c r="N235" i="1"/>
  <c r="P235" i="1"/>
  <c r="Q235" i="1"/>
  <c r="L236" i="1"/>
  <c r="H227" i="2"/>
  <c r="N236" i="1"/>
  <c r="P236" i="1"/>
  <c r="Q236" i="1"/>
  <c r="L237" i="1"/>
  <c r="H228" i="2"/>
  <c r="N237" i="1"/>
  <c r="L251" i="1"/>
  <c r="H242" i="2"/>
  <c r="N251" i="1"/>
  <c r="P251" i="1"/>
  <c r="Q251" i="1"/>
  <c r="L252" i="1"/>
  <c r="H243" i="2"/>
  <c r="N252" i="1"/>
  <c r="P252" i="1"/>
  <c r="Q252" i="1"/>
  <c r="L253" i="1"/>
  <c r="H244" i="2"/>
  <c r="N253" i="1"/>
  <c r="O253" i="1"/>
  <c r="L254" i="1"/>
  <c r="H245" i="2"/>
  <c r="N254" i="1"/>
  <c r="O254" i="1"/>
  <c r="L255" i="1"/>
  <c r="H246" i="2"/>
  <c r="N255" i="1"/>
  <c r="P255" i="1"/>
  <c r="Q255" i="1"/>
  <c r="L257" i="1"/>
  <c r="H248" i="2"/>
  <c r="N257" i="1"/>
  <c r="O257" i="1"/>
  <c r="L265" i="1"/>
  <c r="H256" i="2"/>
  <c r="N265" i="1"/>
  <c r="P265" i="1"/>
  <c r="Q265" i="1"/>
  <c r="L266" i="1"/>
  <c r="H257" i="2"/>
  <c r="N266" i="1"/>
  <c r="L267" i="1"/>
  <c r="H258" i="2"/>
  <c r="N267" i="1"/>
  <c r="P267" i="1"/>
  <c r="Q267" i="1"/>
  <c r="L278" i="1"/>
  <c r="H269" i="2"/>
  <c r="N278" i="1"/>
  <c r="P278" i="1"/>
  <c r="Q278" i="1"/>
  <c r="L279" i="1"/>
  <c r="H270" i="2"/>
  <c r="N279" i="1"/>
  <c r="O279" i="1"/>
  <c r="L280" i="1"/>
  <c r="H271" i="2"/>
  <c r="N280" i="1"/>
  <c r="L281" i="1"/>
  <c r="H272" i="2"/>
  <c r="N281" i="1"/>
  <c r="P281" i="1"/>
  <c r="Q281" i="1"/>
  <c r="L282" i="1"/>
  <c r="H273" i="2"/>
  <c r="N282" i="1"/>
  <c r="P282" i="1"/>
  <c r="Q282" i="1"/>
  <c r="L283" i="1"/>
  <c r="H274" i="2"/>
  <c r="N283" i="1"/>
  <c r="O283" i="1"/>
  <c r="L284" i="1"/>
  <c r="H275" i="2"/>
  <c r="N284" i="1"/>
  <c r="O284" i="1"/>
  <c r="L300" i="1"/>
  <c r="H291" i="2"/>
  <c r="N300" i="1"/>
  <c r="O300" i="1"/>
  <c r="L301" i="1"/>
  <c r="H292" i="2"/>
  <c r="N301" i="1"/>
  <c r="O301" i="1"/>
  <c r="L302" i="1"/>
  <c r="H293" i="2"/>
  <c r="N302" i="1"/>
  <c r="O302" i="1"/>
  <c r="L303" i="1"/>
  <c r="H294" i="2"/>
  <c r="N303" i="1"/>
  <c r="O303" i="1"/>
  <c r="L304" i="1"/>
  <c r="H295" i="2"/>
  <c r="N304" i="1"/>
  <c r="O304" i="1"/>
  <c r="L305" i="1"/>
  <c r="H296" i="2"/>
  <c r="N305" i="1"/>
  <c r="O305" i="1"/>
  <c r="L306" i="1"/>
  <c r="H297" i="2"/>
  <c r="N306" i="1"/>
  <c r="O306" i="1"/>
  <c r="L308" i="1"/>
  <c r="H299" i="2"/>
  <c r="N308" i="1"/>
  <c r="O308" i="1"/>
  <c r="L309" i="1"/>
  <c r="H300" i="2"/>
  <c r="N309" i="1"/>
  <c r="O309" i="1"/>
  <c r="L310" i="1"/>
  <c r="H301" i="2"/>
  <c r="N310" i="1"/>
  <c r="P310" i="1"/>
  <c r="Q310" i="1"/>
  <c r="L311" i="1"/>
  <c r="H302" i="2"/>
  <c r="N311" i="1"/>
  <c r="O311" i="1"/>
  <c r="L312" i="1"/>
  <c r="H303" i="2"/>
  <c r="N312" i="1"/>
  <c r="L331" i="1"/>
  <c r="H322" i="2"/>
  <c r="N331" i="1"/>
  <c r="O331" i="1"/>
  <c r="L332" i="1"/>
  <c r="H323" i="2"/>
  <c r="N332" i="1"/>
  <c r="P332" i="1"/>
  <c r="Q332" i="1"/>
  <c r="L333" i="1"/>
  <c r="H324" i="2"/>
  <c r="N333" i="1"/>
  <c r="O333" i="1"/>
  <c r="L334" i="1"/>
  <c r="H325" i="2"/>
  <c r="N334" i="1"/>
  <c r="O334" i="1"/>
  <c r="L335" i="1"/>
  <c r="H326" i="2"/>
  <c r="N335" i="1"/>
  <c r="P335" i="1"/>
  <c r="Q335" i="1"/>
  <c r="L336" i="1"/>
  <c r="H327" i="2"/>
  <c r="N336" i="1"/>
  <c r="O336" i="1"/>
  <c r="L337" i="1"/>
  <c r="H328" i="2"/>
  <c r="N337" i="1"/>
  <c r="P337" i="1"/>
  <c r="Q337" i="1"/>
  <c r="L338" i="1"/>
  <c r="H329" i="2"/>
  <c r="N338" i="1"/>
  <c r="L339" i="1"/>
  <c r="H330" i="2"/>
  <c r="N339" i="1"/>
  <c r="O339" i="1"/>
  <c r="L341" i="1"/>
  <c r="H332" i="2"/>
  <c r="N341" i="1"/>
  <c r="O341" i="1"/>
  <c r="L342" i="1"/>
  <c r="H333" i="2"/>
  <c r="N342" i="1"/>
  <c r="O342" i="1"/>
  <c r="L343" i="1"/>
  <c r="H334" i="2"/>
  <c r="N343" i="1"/>
  <c r="L344" i="1"/>
  <c r="H335" i="2"/>
  <c r="N344" i="1"/>
  <c r="P344" i="1"/>
  <c r="Q344" i="1"/>
  <c r="L375" i="1"/>
  <c r="H366" i="2"/>
  <c r="N375" i="1"/>
  <c r="O375" i="1"/>
  <c r="L376" i="1"/>
  <c r="H367" i="2"/>
  <c r="N376" i="1"/>
  <c r="P376" i="1"/>
  <c r="Q376" i="1"/>
  <c r="L377" i="1"/>
  <c r="H368" i="2"/>
  <c r="N377" i="1"/>
  <c r="P377" i="1"/>
  <c r="Q377" i="1"/>
  <c r="L378" i="1"/>
  <c r="H369" i="2"/>
  <c r="N378" i="1"/>
  <c r="L379" i="1"/>
  <c r="H370" i="2"/>
  <c r="N379" i="1"/>
  <c r="O379" i="1"/>
  <c r="L380" i="1"/>
  <c r="H371" i="2"/>
  <c r="N380" i="1"/>
  <c r="O380" i="1"/>
  <c r="L381" i="1"/>
  <c r="H372" i="2"/>
  <c r="N381" i="1"/>
  <c r="O381" i="1"/>
  <c r="L382" i="1"/>
  <c r="H373" i="2"/>
  <c r="N382" i="1"/>
  <c r="L383" i="1"/>
  <c r="H374" i="2"/>
  <c r="N383" i="1"/>
  <c r="P383" i="1"/>
  <c r="Q383" i="1"/>
  <c r="L384" i="1"/>
  <c r="H375" i="2"/>
  <c r="N384" i="1"/>
  <c r="O384" i="1"/>
  <c r="L385" i="1"/>
  <c r="H376" i="2"/>
  <c r="N385" i="1"/>
  <c r="O385" i="1"/>
  <c r="L386" i="1"/>
  <c r="H377" i="2"/>
  <c r="N386" i="1"/>
  <c r="L387" i="1"/>
  <c r="H378" i="2"/>
  <c r="N387" i="1"/>
  <c r="O387" i="1"/>
  <c r="L388" i="1"/>
  <c r="H379" i="2"/>
  <c r="N388" i="1"/>
  <c r="O388" i="1"/>
  <c r="L389" i="1"/>
  <c r="H380" i="2"/>
  <c r="N389" i="1"/>
  <c r="O389" i="1"/>
  <c r="L390" i="1"/>
  <c r="H381" i="2"/>
  <c r="N390" i="1"/>
  <c r="L412" i="1"/>
  <c r="H403" i="2"/>
  <c r="N412" i="1"/>
  <c r="O412" i="1"/>
  <c r="L413" i="1"/>
  <c r="H404" i="2"/>
  <c r="N413" i="1"/>
  <c r="O413" i="1"/>
  <c r="L414" i="1"/>
  <c r="H405" i="2"/>
  <c r="N414" i="1"/>
  <c r="O414" i="1"/>
  <c r="L415" i="1"/>
  <c r="H406" i="2"/>
  <c r="N415" i="1"/>
  <c r="P415" i="1"/>
  <c r="Q415" i="1"/>
  <c r="L416" i="1"/>
  <c r="H407" i="2"/>
  <c r="N416" i="1"/>
  <c r="O416" i="1"/>
  <c r="L417" i="1"/>
  <c r="H408" i="2"/>
  <c r="N417" i="1"/>
  <c r="O417" i="1"/>
  <c r="L418" i="1"/>
  <c r="H409" i="2"/>
  <c r="N418" i="1"/>
  <c r="O418" i="1"/>
  <c r="L419" i="1"/>
  <c r="H410" i="2"/>
  <c r="N419" i="1"/>
  <c r="L420" i="1"/>
  <c r="H411" i="2"/>
  <c r="N420" i="1"/>
  <c r="O420" i="1"/>
  <c r="L442" i="1"/>
  <c r="H433" i="2"/>
  <c r="N442" i="1"/>
  <c r="O442" i="1"/>
  <c r="L443" i="1"/>
  <c r="H434" i="2"/>
  <c r="N443" i="1"/>
  <c r="P443" i="1"/>
  <c r="Q443" i="1"/>
  <c r="L444" i="1"/>
  <c r="H435" i="2"/>
  <c r="N444" i="1"/>
  <c r="O444" i="1"/>
  <c r="L445" i="1"/>
  <c r="H436" i="2"/>
  <c r="N445" i="1"/>
  <c r="O445" i="1"/>
  <c r="L446" i="1"/>
  <c r="H437" i="2"/>
  <c r="N446" i="1"/>
  <c r="O446" i="1"/>
  <c r="L447" i="1"/>
  <c r="H438" i="2"/>
  <c r="N447" i="1"/>
  <c r="O447" i="1"/>
  <c r="L448" i="1"/>
  <c r="H439" i="2"/>
  <c r="N448" i="1"/>
  <c r="L449" i="1"/>
  <c r="H440" i="2"/>
  <c r="N449" i="1"/>
  <c r="O449" i="1"/>
  <c r="L450" i="1"/>
  <c r="H441" i="2"/>
  <c r="N450" i="1"/>
  <c r="P450" i="1"/>
  <c r="Q450" i="1"/>
  <c r="L451" i="1"/>
  <c r="H442" i="2"/>
  <c r="N451" i="1"/>
  <c r="O451" i="1"/>
  <c r="L452" i="1"/>
  <c r="H443" i="2"/>
  <c r="N452" i="1"/>
  <c r="O452" i="1"/>
  <c r="L453" i="1"/>
  <c r="H444" i="2"/>
  <c r="N453" i="1"/>
  <c r="P453" i="1"/>
  <c r="Q453" i="1"/>
  <c r="L463" i="1"/>
  <c r="H454" i="2"/>
  <c r="N463" i="1"/>
  <c r="O463" i="1"/>
  <c r="L464" i="1"/>
  <c r="H455" i="2"/>
  <c r="N464" i="1"/>
  <c r="O464" i="1"/>
  <c r="L480" i="1"/>
  <c r="H471" i="2"/>
  <c r="N480" i="1"/>
  <c r="O480" i="1"/>
  <c r="L481" i="1"/>
  <c r="H472" i="2"/>
  <c r="N481" i="1"/>
  <c r="O481" i="1"/>
  <c r="L482" i="1"/>
  <c r="H473" i="2"/>
  <c r="N482" i="1"/>
  <c r="O482" i="1"/>
  <c r="L483" i="1"/>
  <c r="H474" i="2"/>
  <c r="N483" i="1"/>
  <c r="O483" i="1"/>
  <c r="L484" i="1"/>
  <c r="H475" i="2"/>
  <c r="N484" i="1"/>
  <c r="O484" i="1"/>
  <c r="L488" i="1"/>
  <c r="H479" i="2"/>
  <c r="N488" i="1"/>
  <c r="P488" i="1"/>
  <c r="Q488" i="1"/>
  <c r="L489" i="1"/>
  <c r="H480" i="2"/>
  <c r="N489" i="1"/>
  <c r="L490" i="1"/>
  <c r="H481" i="2"/>
  <c r="N490" i="1"/>
  <c r="P490" i="1"/>
  <c r="Q490" i="1"/>
  <c r="L492" i="1"/>
  <c r="H483" i="2"/>
  <c r="N492" i="1"/>
  <c r="O492" i="1"/>
  <c r="L509" i="1"/>
  <c r="H500" i="2"/>
  <c r="N509" i="1"/>
  <c r="O509" i="1"/>
  <c r="L510" i="1"/>
  <c r="H501" i="2"/>
  <c r="N510" i="1"/>
  <c r="O510" i="1"/>
  <c r="L505" i="1"/>
  <c r="H496" i="2"/>
  <c r="N505" i="1"/>
  <c r="P505" i="1"/>
  <c r="Q505" i="1"/>
  <c r="L506" i="1"/>
  <c r="H497" i="2"/>
  <c r="N506" i="1"/>
  <c r="O506" i="1"/>
  <c r="L507" i="1"/>
  <c r="H498" i="2"/>
  <c r="N507" i="1"/>
  <c r="O507" i="1"/>
  <c r="L508" i="1"/>
  <c r="H499" i="2"/>
  <c r="N508" i="1"/>
  <c r="O508" i="1"/>
  <c r="L521" i="1"/>
  <c r="H512" i="2"/>
  <c r="N521" i="1"/>
  <c r="O521" i="1"/>
  <c r="L522" i="1"/>
  <c r="N522" i="1"/>
  <c r="O522" i="1"/>
  <c r="L523" i="1"/>
  <c r="N523" i="1"/>
  <c r="P523" i="1"/>
  <c r="Q523" i="1"/>
  <c r="L524" i="1"/>
  <c r="N524" i="1"/>
  <c r="L526" i="1"/>
  <c r="H517" i="2"/>
  <c r="N526" i="1"/>
  <c r="O526" i="1"/>
  <c r="L527" i="1"/>
  <c r="N527" i="1"/>
  <c r="P527" i="1"/>
  <c r="Q527" i="1"/>
  <c r="L528" i="1"/>
  <c r="N528" i="1"/>
  <c r="O528" i="1"/>
  <c r="L529" i="1"/>
  <c r="N529" i="1"/>
  <c r="O529" i="1"/>
  <c r="L543" i="1"/>
  <c r="H534" i="2"/>
  <c r="N543" i="1"/>
  <c r="P543" i="1"/>
  <c r="Q543" i="1"/>
  <c r="L544" i="1"/>
  <c r="H535" i="2"/>
  <c r="N544" i="1"/>
  <c r="O544" i="1"/>
  <c r="L545" i="1"/>
  <c r="H536" i="2"/>
  <c r="N545" i="1"/>
  <c r="P545" i="1"/>
  <c r="Q545" i="1"/>
  <c r="L546" i="1"/>
  <c r="H537" i="2"/>
  <c r="N546" i="1"/>
  <c r="O546" i="1"/>
  <c r="L547" i="1"/>
  <c r="H538" i="2"/>
  <c r="N547" i="1"/>
  <c r="P547" i="1"/>
  <c r="Q547" i="1"/>
  <c r="L548" i="1"/>
  <c r="H539" i="2"/>
  <c r="N548" i="1"/>
  <c r="P548" i="1"/>
  <c r="Q548" i="1"/>
  <c r="L590" i="1"/>
  <c r="H581" i="2"/>
  <c r="N590" i="1"/>
  <c r="P590" i="1"/>
  <c r="Q590" i="1"/>
  <c r="L591" i="1"/>
  <c r="H582" i="2"/>
  <c r="N591" i="1"/>
  <c r="O591" i="1"/>
  <c r="L592" i="1"/>
  <c r="H583" i="2"/>
  <c r="N592" i="1"/>
  <c r="O592" i="1"/>
  <c r="L593" i="1"/>
  <c r="H584" i="2"/>
  <c r="N593" i="1"/>
  <c r="P593" i="1"/>
  <c r="Q593" i="1"/>
  <c r="L595" i="1"/>
  <c r="H586" i="2"/>
  <c r="N595" i="1"/>
  <c r="O595" i="1"/>
  <c r="L596" i="1"/>
  <c r="H587" i="2"/>
  <c r="N596" i="1"/>
  <c r="P596" i="1"/>
  <c r="Q596" i="1"/>
  <c r="L598" i="1"/>
  <c r="H589" i="2"/>
  <c r="N598" i="1"/>
  <c r="P598" i="1"/>
  <c r="Q598" i="1"/>
  <c r="L599" i="1"/>
  <c r="H590" i="2"/>
  <c r="N599" i="1"/>
  <c r="P599" i="1"/>
  <c r="Q599" i="1"/>
  <c r="L600" i="1"/>
  <c r="H591" i="2"/>
  <c r="N600" i="1"/>
  <c r="L606" i="1"/>
  <c r="H597" i="2"/>
  <c r="N606" i="1"/>
  <c r="O606" i="1"/>
  <c r="L607" i="1"/>
  <c r="H598" i="2"/>
  <c r="N607" i="1"/>
  <c r="P607" i="1"/>
  <c r="Q607" i="1"/>
  <c r="L608" i="1"/>
  <c r="H599" i="2"/>
  <c r="N608" i="1"/>
  <c r="P608" i="1"/>
  <c r="Q608" i="1"/>
  <c r="L609" i="1"/>
  <c r="H600" i="2"/>
  <c r="N609" i="1"/>
  <c r="L611" i="1"/>
  <c r="H602" i="2"/>
  <c r="N611" i="1"/>
  <c r="O611" i="1"/>
  <c r="L612" i="1"/>
  <c r="H603" i="2"/>
  <c r="N612" i="1"/>
  <c r="O612" i="1"/>
  <c r="L614" i="1"/>
  <c r="H605" i="2"/>
  <c r="N614" i="1"/>
  <c r="O614" i="1"/>
  <c r="L622" i="1"/>
  <c r="H613" i="2"/>
  <c r="N622" i="1"/>
  <c r="L623" i="1"/>
  <c r="H614" i="2"/>
  <c r="N623" i="1"/>
  <c r="P623" i="1"/>
  <c r="Q623" i="1"/>
  <c r="L637" i="1"/>
  <c r="H628" i="2"/>
  <c r="N637" i="1"/>
  <c r="O637" i="1"/>
  <c r="L634" i="1"/>
  <c r="H625" i="2"/>
  <c r="N634" i="1"/>
  <c r="P634" i="1"/>
  <c r="Q634" i="1"/>
  <c r="L636" i="1"/>
  <c r="H627" i="2"/>
  <c r="N636" i="1"/>
  <c r="O636" i="1"/>
  <c r="L639" i="1"/>
  <c r="H630" i="2"/>
  <c r="N639" i="1"/>
  <c r="P639" i="1"/>
  <c r="Q639" i="1"/>
  <c r="L640" i="1"/>
  <c r="H631" i="2"/>
  <c r="N640" i="1"/>
  <c r="P640" i="1"/>
  <c r="Q640" i="1"/>
  <c r="L635" i="1"/>
  <c r="H626" i="2"/>
  <c r="N635" i="1"/>
  <c r="O635" i="1"/>
  <c r="L641" i="1"/>
  <c r="H632" i="2"/>
  <c r="N641" i="1"/>
  <c r="O641" i="1"/>
  <c r="L652" i="1"/>
  <c r="H643" i="2"/>
  <c r="N652" i="1"/>
  <c r="P652" i="1"/>
  <c r="Q652" i="1"/>
  <c r="L653" i="1"/>
  <c r="H644" i="2"/>
  <c r="N653" i="1"/>
  <c r="O653" i="1"/>
  <c r="L670" i="1"/>
  <c r="H657" i="2"/>
  <c r="N670" i="1"/>
  <c r="O670" i="1"/>
  <c r="L671" i="1"/>
  <c r="H658" i="2"/>
  <c r="N671" i="1"/>
  <c r="O671" i="1"/>
  <c r="L672" i="1"/>
  <c r="H659" i="2"/>
  <c r="N672" i="1"/>
  <c r="O672" i="1"/>
  <c r="L673" i="1"/>
  <c r="H660" i="2"/>
  <c r="N673" i="1"/>
  <c r="L674" i="1"/>
  <c r="H661" i="2"/>
  <c r="N674" i="1"/>
  <c r="O674" i="1"/>
  <c r="L675" i="1"/>
  <c r="H662" i="2"/>
  <c r="N675" i="1"/>
  <c r="O675" i="1"/>
  <c r="L679" i="1"/>
  <c r="H664" i="2"/>
  <c r="N679" i="1"/>
  <c r="O679" i="1"/>
  <c r="L681" i="1"/>
  <c r="H666" i="2"/>
  <c r="N681" i="1"/>
  <c r="L687" i="1"/>
  <c r="H672" i="2"/>
  <c r="N687" i="1"/>
  <c r="O687" i="1"/>
  <c r="L688" i="1"/>
  <c r="H673" i="2"/>
  <c r="N688" i="1"/>
  <c r="O688" i="1"/>
  <c r="L690" i="1"/>
  <c r="H675" i="2"/>
  <c r="N690" i="1"/>
  <c r="O690" i="1"/>
  <c r="L691" i="1"/>
  <c r="H676" i="2"/>
  <c r="N691" i="1"/>
  <c r="P691" i="1"/>
  <c r="Q691" i="1"/>
  <c r="L692" i="1"/>
  <c r="H677" i="2"/>
  <c r="N692" i="1"/>
  <c r="O692" i="1"/>
  <c r="L693" i="1"/>
  <c r="H678" i="2"/>
  <c r="N693" i="1"/>
  <c r="L694" i="1"/>
  <c r="H679" i="2"/>
  <c r="N694" i="1"/>
  <c r="O694" i="1"/>
  <c r="L695" i="1"/>
  <c r="H680" i="2"/>
  <c r="N695" i="1"/>
  <c r="O695" i="1"/>
  <c r="L696" i="1"/>
  <c r="H681" i="2"/>
  <c r="N696" i="1"/>
  <c r="O696" i="1"/>
  <c r="L697" i="1"/>
  <c r="H682" i="2"/>
  <c r="N697" i="1"/>
  <c r="L698" i="1"/>
  <c r="H683" i="2"/>
  <c r="N698" i="1"/>
  <c r="P698" i="1"/>
  <c r="Q698" i="1"/>
  <c r="L699" i="1"/>
  <c r="H684" i="2"/>
  <c r="N699" i="1"/>
  <c r="O699" i="1"/>
  <c r="L700" i="1"/>
  <c r="H685" i="2"/>
  <c r="N700" i="1"/>
  <c r="O700" i="1"/>
  <c r="L708" i="1"/>
  <c r="H693" i="2"/>
  <c r="N708" i="1"/>
  <c r="L709" i="1"/>
  <c r="H694" i="2"/>
  <c r="N709" i="1"/>
  <c r="O709" i="1"/>
  <c r="L711" i="1"/>
  <c r="H696" i="2"/>
  <c r="N711" i="1"/>
  <c r="P711" i="1"/>
  <c r="Q711" i="1"/>
  <c r="L712" i="1"/>
  <c r="H697" i="2"/>
  <c r="N712" i="1"/>
  <c r="O712" i="1"/>
  <c r="L713" i="1"/>
  <c r="H698" i="2"/>
  <c r="N713" i="1"/>
  <c r="O713" i="1"/>
  <c r="L714" i="1"/>
  <c r="H699" i="2"/>
  <c r="N714" i="1"/>
  <c r="O714" i="1"/>
  <c r="L715" i="1"/>
  <c r="H700" i="2"/>
  <c r="N715" i="1"/>
  <c r="O715" i="1"/>
  <c r="L716" i="1"/>
  <c r="H701" i="2"/>
  <c r="N716" i="1"/>
  <c r="O716" i="1"/>
  <c r="L718" i="1"/>
  <c r="H703" i="2"/>
  <c r="N718" i="1"/>
  <c r="P718" i="1"/>
  <c r="Q718" i="1"/>
  <c r="L719" i="1"/>
  <c r="H704" i="2"/>
  <c r="N719" i="1"/>
  <c r="P719" i="1"/>
  <c r="Q719" i="1"/>
  <c r="L720" i="1"/>
  <c r="H705" i="2"/>
  <c r="N720" i="1"/>
  <c r="L721" i="1"/>
  <c r="H706" i="2"/>
  <c r="N721" i="1"/>
  <c r="O721" i="1"/>
  <c r="L722" i="1"/>
  <c r="H707" i="2"/>
  <c r="N722" i="1"/>
  <c r="P722" i="1"/>
  <c r="Q722" i="1"/>
  <c r="L723" i="1"/>
  <c r="H708" i="2"/>
  <c r="N723" i="1"/>
  <c r="O723" i="1"/>
  <c r="L725" i="1"/>
  <c r="H710" i="2"/>
  <c r="N725" i="1"/>
  <c r="O725" i="1"/>
  <c r="L726" i="1"/>
  <c r="H711" i="2"/>
  <c r="N726" i="1"/>
  <c r="P726" i="1"/>
  <c r="Q726" i="1"/>
  <c r="L727" i="1"/>
  <c r="H712" i="2"/>
  <c r="N727" i="1"/>
  <c r="O727" i="1"/>
  <c r="L728" i="1"/>
  <c r="H713" i="2"/>
  <c r="N728" i="1"/>
  <c r="O728" i="1"/>
  <c r="L732" i="1"/>
  <c r="H717" i="2"/>
  <c r="N732" i="1"/>
  <c r="L733" i="1"/>
  <c r="H718" i="2"/>
  <c r="N733" i="1"/>
  <c r="P733" i="1"/>
  <c r="Q733" i="1"/>
  <c r="L734" i="1"/>
  <c r="H719" i="2"/>
  <c r="N734" i="1"/>
  <c r="O734" i="1"/>
  <c r="L738" i="1"/>
  <c r="N738" i="1"/>
  <c r="L739" i="1"/>
  <c r="N739" i="1"/>
  <c r="O739" i="1"/>
  <c r="L741" i="1"/>
  <c r="H723" i="2"/>
  <c r="N741" i="1"/>
  <c r="P741" i="1"/>
  <c r="Q741" i="1"/>
  <c r="L742" i="1"/>
  <c r="H724" i="2"/>
  <c r="N742" i="1"/>
  <c r="O742" i="1"/>
  <c r="L743" i="1"/>
  <c r="H725" i="2"/>
  <c r="N743" i="1"/>
  <c r="P743" i="1"/>
  <c r="Q743" i="1"/>
  <c r="L744" i="1"/>
  <c r="H726" i="2"/>
  <c r="N744" i="1"/>
  <c r="P744" i="1"/>
  <c r="Q744" i="1"/>
  <c r="L746" i="1"/>
  <c r="H728" i="2"/>
  <c r="N746" i="1"/>
  <c r="P746" i="1"/>
  <c r="Q746" i="1"/>
  <c r="L747" i="1"/>
  <c r="H729" i="2"/>
  <c r="N747" i="1"/>
  <c r="O747" i="1"/>
  <c r="L748" i="1"/>
  <c r="H730" i="2"/>
  <c r="N748" i="1"/>
  <c r="L749" i="1"/>
  <c r="H731" i="2"/>
  <c r="N749" i="1"/>
  <c r="P749" i="1"/>
  <c r="Q749" i="1"/>
  <c r="L753" i="1"/>
  <c r="N753" i="1"/>
  <c r="O753" i="1"/>
  <c r="L754" i="1"/>
  <c r="H736" i="2"/>
  <c r="N754" i="1"/>
  <c r="L755" i="1"/>
  <c r="N755" i="1"/>
  <c r="P755" i="1"/>
  <c r="Q755" i="1"/>
  <c r="L767" i="1"/>
  <c r="N767" i="1"/>
  <c r="P767" i="1"/>
  <c r="Q767" i="1"/>
  <c r="L768" i="1"/>
  <c r="N768" i="1"/>
  <c r="P768" i="1"/>
  <c r="Q768" i="1"/>
  <c r="L769" i="1"/>
  <c r="N769" i="1"/>
  <c r="P769" i="1"/>
  <c r="Q769" i="1"/>
  <c r="L770" i="1"/>
  <c r="N770" i="1"/>
  <c r="O770" i="1"/>
  <c r="L771" i="1"/>
  <c r="N771" i="1"/>
  <c r="O771" i="1"/>
  <c r="L772" i="1"/>
  <c r="N772" i="1"/>
  <c r="P772" i="1"/>
  <c r="Q772" i="1"/>
  <c r="L773" i="1"/>
  <c r="N773" i="1"/>
  <c r="L774" i="1"/>
  <c r="N774" i="1"/>
  <c r="O774" i="1"/>
  <c r="L775" i="1"/>
  <c r="N775" i="1"/>
  <c r="P775" i="1"/>
  <c r="Q775" i="1"/>
  <c r="L776" i="1"/>
  <c r="N776" i="1"/>
  <c r="O776" i="1"/>
  <c r="L777" i="1"/>
  <c r="N777" i="1"/>
  <c r="L778" i="1"/>
  <c r="N778" i="1"/>
  <c r="O778" i="1"/>
  <c r="L779" i="1"/>
  <c r="N779" i="1"/>
  <c r="O779" i="1"/>
  <c r="L780" i="1"/>
  <c r="N780" i="1"/>
  <c r="O780" i="1"/>
  <c r="L781" i="1"/>
  <c r="N781" i="1"/>
  <c r="L784" i="1"/>
  <c r="N784" i="1"/>
  <c r="O784" i="1"/>
  <c r="L785" i="1"/>
  <c r="N785" i="1"/>
  <c r="P785" i="1"/>
  <c r="Q785" i="1"/>
  <c r="L786" i="1"/>
  <c r="N786" i="1"/>
  <c r="O786" i="1"/>
  <c r="L787" i="1"/>
  <c r="N787" i="1"/>
  <c r="L788" i="1"/>
  <c r="N788" i="1"/>
  <c r="O788" i="1"/>
  <c r="L792" i="1"/>
  <c r="N792" i="1"/>
  <c r="O792" i="1"/>
  <c r="L793" i="1"/>
  <c r="N793" i="1"/>
  <c r="O793" i="1"/>
  <c r="L794" i="1"/>
  <c r="N794" i="1"/>
  <c r="L795" i="1"/>
  <c r="N795" i="1"/>
  <c r="O795" i="1"/>
  <c r="L796" i="1"/>
  <c r="N796" i="1"/>
  <c r="O796" i="1"/>
  <c r="L797" i="1"/>
  <c r="N797" i="1"/>
  <c r="P797" i="1"/>
  <c r="Q797" i="1"/>
  <c r="L803" i="1"/>
  <c r="N803" i="1"/>
  <c r="O803" i="1"/>
  <c r="L804" i="1"/>
  <c r="N804" i="1"/>
  <c r="P804" i="1"/>
  <c r="Q804" i="1"/>
  <c r="L805" i="1"/>
  <c r="N805" i="1"/>
  <c r="O805" i="1"/>
  <c r="L806" i="1"/>
  <c r="N806" i="1"/>
  <c r="O806" i="1"/>
  <c r="L807" i="1"/>
  <c r="N807" i="1"/>
  <c r="L808" i="1"/>
  <c r="N808" i="1"/>
  <c r="O808" i="1"/>
  <c r="L813" i="1"/>
  <c r="N813" i="1"/>
  <c r="O813" i="1"/>
  <c r="L814" i="1"/>
  <c r="N814" i="1"/>
  <c r="O814" i="1"/>
  <c r="L815" i="1"/>
  <c r="H774" i="2"/>
  <c r="N815" i="1"/>
  <c r="L816" i="1"/>
  <c r="N816" i="1"/>
  <c r="P816" i="1"/>
  <c r="Q816" i="1"/>
  <c r="L817" i="1"/>
  <c r="N817" i="1"/>
  <c r="O817" i="1"/>
  <c r="L818" i="1"/>
  <c r="N818" i="1"/>
  <c r="P818" i="1"/>
  <c r="Q818" i="1"/>
  <c r="L819" i="1"/>
  <c r="N819" i="1"/>
  <c r="L820" i="1"/>
  <c r="N820" i="1"/>
  <c r="P820" i="1"/>
  <c r="Q820" i="1"/>
  <c r="L822" i="1"/>
  <c r="N822" i="1"/>
  <c r="O822" i="1"/>
  <c r="L823" i="1"/>
  <c r="N823" i="1"/>
  <c r="P823" i="1"/>
  <c r="Q823" i="1"/>
  <c r="L824" i="1"/>
  <c r="N824" i="1"/>
  <c r="L825" i="1"/>
  <c r="N825" i="1"/>
  <c r="P825" i="1"/>
  <c r="Q825" i="1"/>
  <c r="L826" i="1"/>
  <c r="N826" i="1"/>
  <c r="O826" i="1"/>
  <c r="L827" i="1"/>
  <c r="N827" i="1"/>
  <c r="O827" i="1"/>
  <c r="L828" i="1"/>
  <c r="N828" i="1"/>
  <c r="L829" i="1"/>
  <c r="N829" i="1"/>
  <c r="P829" i="1"/>
  <c r="Q829" i="1"/>
  <c r="L836" i="1"/>
  <c r="N836" i="1"/>
  <c r="O836" i="1"/>
  <c r="L837" i="1"/>
  <c r="N837" i="1"/>
  <c r="P837" i="1"/>
  <c r="Q837" i="1"/>
  <c r="L838" i="1"/>
  <c r="N838" i="1"/>
  <c r="O838" i="1"/>
  <c r="L839" i="1"/>
  <c r="N839" i="1"/>
  <c r="O839" i="1"/>
  <c r="L840" i="1"/>
  <c r="N840" i="1"/>
  <c r="P840" i="1"/>
  <c r="Q840" i="1"/>
  <c r="L846" i="1"/>
  <c r="N846" i="1"/>
  <c r="O846" i="1"/>
  <c r="L847" i="1"/>
  <c r="N847" i="1"/>
  <c r="O847" i="1"/>
  <c r="L848" i="1"/>
  <c r="N848" i="1"/>
  <c r="O848" i="1"/>
  <c r="L849" i="1"/>
  <c r="H807" i="2"/>
  <c r="N849" i="1"/>
  <c r="O849" i="1"/>
  <c r="L851" i="1"/>
  <c r="N851" i="1"/>
  <c r="O851" i="1"/>
  <c r="L852" i="1"/>
  <c r="N852" i="1"/>
  <c r="L853" i="1"/>
  <c r="N853" i="1"/>
  <c r="P853" i="1"/>
  <c r="Q853" i="1"/>
  <c r="L854" i="1"/>
  <c r="M854" i="1"/>
  <c r="N854" i="1"/>
  <c r="O854" i="1"/>
  <c r="L855" i="1"/>
  <c r="N855" i="1"/>
  <c r="O855" i="1"/>
  <c r="L856" i="1"/>
  <c r="N856" i="1"/>
  <c r="L857" i="1"/>
  <c r="N857" i="1"/>
  <c r="P857" i="1"/>
  <c r="Q857" i="1"/>
  <c r="L858" i="1"/>
  <c r="N858" i="1"/>
  <c r="O858" i="1"/>
  <c r="L860" i="1"/>
  <c r="N860" i="1"/>
  <c r="O860" i="1"/>
  <c r="L862" i="1"/>
  <c r="N862" i="1"/>
  <c r="L863" i="1"/>
  <c r="N863" i="1"/>
  <c r="O863" i="1"/>
  <c r="L865" i="1"/>
  <c r="N865" i="1"/>
  <c r="P865" i="1"/>
  <c r="Q865" i="1"/>
  <c r="L868" i="1"/>
  <c r="H831" i="2"/>
  <c r="N868" i="1"/>
  <c r="P868" i="1"/>
  <c r="Q868" i="1"/>
  <c r="L870" i="1"/>
  <c r="N870" i="1"/>
  <c r="L872" i="1"/>
  <c r="N872" i="1"/>
  <c r="O872" i="1"/>
  <c r="L874" i="1"/>
  <c r="N874" i="1"/>
  <c r="O874" i="1"/>
  <c r="L876" i="1"/>
  <c r="N876" i="1"/>
  <c r="O876" i="1"/>
  <c r="L878" i="1"/>
  <c r="N878" i="1"/>
  <c r="L881" i="1"/>
  <c r="N881" i="1"/>
  <c r="O881" i="1"/>
  <c r="L882" i="1"/>
  <c r="N882" i="1"/>
  <c r="O882" i="1"/>
  <c r="L885" i="1"/>
  <c r="N885" i="1"/>
  <c r="O885" i="1"/>
  <c r="L886" i="1"/>
  <c r="N886" i="1"/>
  <c r="O886" i="1"/>
  <c r="L887" i="1"/>
  <c r="N887" i="1"/>
  <c r="P887" i="1"/>
  <c r="Q887" i="1"/>
  <c r="L888" i="1"/>
  <c r="N888" i="1"/>
  <c r="O888" i="1"/>
  <c r="L889" i="1"/>
  <c r="N889" i="1"/>
  <c r="P889" i="1"/>
  <c r="Q889" i="1"/>
  <c r="L894" i="1"/>
  <c r="N894" i="1"/>
  <c r="O894" i="1"/>
  <c r="L896" i="1"/>
  <c r="N896" i="1"/>
  <c r="P896" i="1"/>
  <c r="Q896" i="1"/>
  <c r="L898" i="1"/>
  <c r="N898" i="1"/>
  <c r="P898" i="1"/>
  <c r="Q898" i="1"/>
  <c r="L901" i="1"/>
  <c r="N901" i="1"/>
  <c r="O901" i="1"/>
  <c r="L902" i="1"/>
  <c r="N902" i="1"/>
  <c r="O902" i="1"/>
  <c r="L904" i="1"/>
  <c r="N904" i="1"/>
  <c r="O904" i="1"/>
  <c r="L905" i="1"/>
  <c r="N905" i="1"/>
  <c r="O905" i="1"/>
  <c r="L907" i="1"/>
  <c r="N907" i="1"/>
  <c r="P907" i="1"/>
  <c r="Q907" i="1"/>
  <c r="L909" i="1"/>
  <c r="N909" i="1"/>
  <c r="L912" i="1"/>
  <c r="N912" i="1"/>
  <c r="P912" i="1"/>
  <c r="Q912" i="1"/>
  <c r="L914" i="1"/>
  <c r="N914" i="1"/>
  <c r="O914" i="1"/>
  <c r="L916" i="1"/>
  <c r="N916" i="1"/>
  <c r="O916" i="1"/>
  <c r="L919" i="1"/>
  <c r="H881" i="2"/>
  <c r="N919" i="1"/>
  <c r="L920" i="1"/>
  <c r="N920" i="1"/>
  <c r="O920" i="1"/>
  <c r="L922" i="1"/>
  <c r="N922" i="1"/>
  <c r="O922" i="1"/>
  <c r="L924" i="1"/>
  <c r="N924" i="1"/>
  <c r="O924" i="1"/>
  <c r="L926" i="1"/>
  <c r="N926" i="1"/>
  <c r="L928" i="1"/>
  <c r="N928" i="1"/>
  <c r="O928" i="1"/>
  <c r="L930" i="1"/>
  <c r="N930" i="1"/>
  <c r="O930" i="1"/>
  <c r="L932" i="1"/>
  <c r="N932" i="1"/>
  <c r="P932" i="1"/>
  <c r="Q932" i="1"/>
  <c r="L935" i="1"/>
  <c r="N935" i="1"/>
  <c r="L937" i="1"/>
  <c r="N937" i="1"/>
  <c r="O937" i="1"/>
  <c r="L939" i="1"/>
  <c r="N939" i="1"/>
  <c r="O939" i="1"/>
  <c r="L942" i="1"/>
  <c r="H900" i="2"/>
  <c r="N942" i="1"/>
  <c r="O942" i="1"/>
  <c r="L943" i="1"/>
  <c r="N943" i="1"/>
  <c r="O943" i="1"/>
  <c r="L945" i="1"/>
  <c r="N945" i="1"/>
  <c r="O945" i="1"/>
  <c r="L951" i="1"/>
  <c r="N951" i="1"/>
  <c r="O951" i="1"/>
  <c r="L952" i="1"/>
  <c r="N952" i="1"/>
  <c r="O952" i="1"/>
  <c r="L953" i="1"/>
  <c r="N953" i="1"/>
  <c r="O953" i="1"/>
  <c r="L954" i="1"/>
  <c r="N954" i="1"/>
  <c r="O954" i="1"/>
  <c r="L956" i="1"/>
  <c r="N956" i="1"/>
  <c r="O956" i="1"/>
  <c r="L958" i="1"/>
  <c r="N958" i="1"/>
  <c r="O958" i="1"/>
  <c r="L960" i="1"/>
  <c r="N960" i="1"/>
  <c r="O960" i="1"/>
  <c r="L962" i="1"/>
  <c r="N962" i="1"/>
  <c r="O962" i="1"/>
  <c r="L964" i="1"/>
  <c r="N964" i="1"/>
  <c r="O964" i="1"/>
  <c r="L967" i="1"/>
  <c r="N967" i="1"/>
  <c r="P967" i="1"/>
  <c r="Q967" i="1"/>
  <c r="L969" i="1"/>
  <c r="N969" i="1"/>
  <c r="P969" i="1"/>
  <c r="Q969" i="1"/>
  <c r="L971" i="1"/>
  <c r="N971" i="1"/>
  <c r="O971" i="1"/>
  <c r="L975" i="1"/>
  <c r="N975" i="1"/>
  <c r="O975" i="1"/>
  <c r="L976" i="1"/>
  <c r="N976" i="1"/>
  <c r="P976" i="1"/>
  <c r="Q976" i="1"/>
  <c r="L977" i="1"/>
  <c r="H932" i="2"/>
  <c r="N977" i="1"/>
  <c r="O977" i="1"/>
  <c r="L978" i="1"/>
  <c r="N978" i="1"/>
  <c r="P978" i="1"/>
  <c r="Q978" i="1"/>
  <c r="L979" i="1"/>
  <c r="N979" i="1"/>
  <c r="O979" i="1"/>
  <c r="L980" i="1"/>
  <c r="N980" i="1"/>
  <c r="O980" i="1"/>
  <c r="L981" i="1"/>
  <c r="N981" i="1"/>
  <c r="O981" i="1"/>
  <c r="L982" i="1"/>
  <c r="H937" i="2"/>
  <c r="N982" i="1"/>
  <c r="P982" i="1"/>
  <c r="Q982" i="1"/>
  <c r="L983" i="1"/>
  <c r="N983" i="1"/>
  <c r="P983" i="1"/>
  <c r="Q983" i="1"/>
  <c r="L984" i="1"/>
  <c r="N984" i="1"/>
  <c r="O984" i="1"/>
  <c r="L985" i="1"/>
  <c r="N985" i="1"/>
  <c r="L987" i="1"/>
  <c r="N987" i="1"/>
  <c r="P987" i="1"/>
  <c r="Q987" i="1"/>
  <c r="L988" i="1"/>
  <c r="N988" i="1"/>
  <c r="P988" i="1"/>
  <c r="Q988" i="1"/>
  <c r="L989" i="1"/>
  <c r="N989" i="1"/>
  <c r="O989" i="1"/>
  <c r="L990" i="1"/>
  <c r="N990" i="1"/>
  <c r="L991" i="1"/>
  <c r="N991" i="1"/>
  <c r="P991" i="1"/>
  <c r="Q991" i="1"/>
  <c r="L992" i="1"/>
  <c r="N992" i="1"/>
  <c r="O992" i="1"/>
  <c r="L993" i="1"/>
  <c r="N993" i="1"/>
  <c r="O993" i="1"/>
  <c r="L994" i="1"/>
  <c r="N994" i="1"/>
  <c r="L995" i="1"/>
  <c r="N995" i="1"/>
  <c r="O995" i="1"/>
  <c r="L996" i="1"/>
  <c r="N996" i="1"/>
  <c r="O996" i="1"/>
  <c r="L997" i="1"/>
  <c r="N997" i="1"/>
  <c r="P997" i="1"/>
  <c r="Q997" i="1"/>
  <c r="L998" i="1"/>
  <c r="N998" i="1"/>
  <c r="P998" i="1"/>
  <c r="Q998" i="1"/>
  <c r="L999" i="1"/>
  <c r="N999" i="1"/>
  <c r="O999" i="1"/>
  <c r="L1000" i="1"/>
  <c r="N1000" i="1"/>
  <c r="P1000" i="1"/>
  <c r="Q1000" i="1"/>
  <c r="L1001" i="1"/>
  <c r="N1001" i="1"/>
  <c r="O1001" i="1"/>
  <c r="L1002" i="1"/>
  <c r="N1002" i="1"/>
  <c r="L1003" i="1"/>
  <c r="N1003" i="1"/>
  <c r="O1003" i="1"/>
  <c r="L1004" i="1"/>
  <c r="N1004" i="1"/>
  <c r="P1004" i="1"/>
  <c r="Q1004" i="1"/>
  <c r="L1008" i="1"/>
  <c r="N1008" i="1"/>
  <c r="P1008" i="1"/>
  <c r="Q1008" i="1"/>
  <c r="L1009" i="1"/>
  <c r="N1009" i="1"/>
  <c r="L1011" i="1"/>
  <c r="N1011" i="1"/>
  <c r="P1011" i="1"/>
  <c r="Q1011" i="1"/>
  <c r="L1014" i="1"/>
  <c r="N1014" i="1"/>
  <c r="O1014" i="1"/>
  <c r="L1015" i="1"/>
  <c r="N1015" i="1"/>
  <c r="O1015" i="1"/>
  <c r="L1016" i="1"/>
  <c r="N1016" i="1"/>
  <c r="L1017" i="1"/>
  <c r="N1017" i="1"/>
  <c r="P1017" i="1"/>
  <c r="Q1017" i="1"/>
  <c r="L1018" i="1"/>
  <c r="N1018" i="1"/>
  <c r="O1018" i="1"/>
  <c r="L1019" i="1"/>
  <c r="AL1019" i="1"/>
  <c r="S1019" i="1"/>
  <c r="N1019" i="1"/>
  <c r="P1019" i="1"/>
  <c r="Q1019" i="1"/>
  <c r="L1021" i="1"/>
  <c r="N1021" i="1"/>
  <c r="L1022" i="1"/>
  <c r="N1022" i="1"/>
  <c r="P1022" i="1"/>
  <c r="Q1022" i="1"/>
  <c r="L1023" i="1"/>
  <c r="N1023" i="1"/>
  <c r="P1023" i="1"/>
  <c r="Q1023" i="1"/>
  <c r="L1024" i="1"/>
  <c r="N1024" i="1"/>
  <c r="P1024" i="1"/>
  <c r="Q1024" i="1"/>
  <c r="L1025" i="1"/>
  <c r="N1025" i="1"/>
  <c r="L1026" i="1"/>
  <c r="N1026" i="1"/>
  <c r="P1026" i="1"/>
  <c r="Q1026" i="1"/>
  <c r="L1028" i="1"/>
  <c r="N1028" i="1"/>
  <c r="P1028" i="1"/>
  <c r="Q1028" i="1"/>
  <c r="L1029" i="1"/>
  <c r="N1029" i="1"/>
  <c r="P1029" i="1"/>
  <c r="Q1029" i="1"/>
  <c r="L1030" i="1"/>
  <c r="N1030" i="1"/>
  <c r="L1031" i="1"/>
  <c r="N1031" i="1"/>
  <c r="O1031" i="1"/>
  <c r="L1058" i="1"/>
  <c r="N1058" i="1"/>
  <c r="P1058" i="1"/>
  <c r="Q1058" i="1"/>
  <c r="L1059" i="1"/>
  <c r="N1059" i="1"/>
  <c r="P1059" i="1"/>
  <c r="Q1059" i="1"/>
  <c r="L1060" i="1"/>
  <c r="N1060" i="1"/>
  <c r="L1061" i="1"/>
  <c r="H1007" i="2"/>
  <c r="N1061" i="1"/>
  <c r="P1061" i="1"/>
  <c r="Q1061" i="1"/>
  <c r="L1062" i="1"/>
  <c r="N1062" i="1"/>
  <c r="O1062" i="1"/>
  <c r="L1063" i="1"/>
  <c r="N1063" i="1"/>
  <c r="P1063" i="1"/>
  <c r="Q1063" i="1"/>
  <c r="L1064" i="1"/>
  <c r="N1064" i="1"/>
  <c r="L1071" i="1"/>
  <c r="H1016" i="2"/>
  <c r="N1071" i="1"/>
  <c r="O1071" i="1"/>
  <c r="L1072" i="1"/>
  <c r="N1072" i="1"/>
  <c r="P1072" i="1"/>
  <c r="Q1072" i="1"/>
  <c r="L1074" i="1"/>
  <c r="N1074" i="1"/>
  <c r="P1074" i="1"/>
  <c r="Q1074" i="1"/>
  <c r="L1075" i="1"/>
  <c r="N1075" i="1"/>
  <c r="O1075" i="1"/>
  <c r="L1077" i="1"/>
  <c r="N1077" i="1"/>
  <c r="P1077" i="1"/>
  <c r="Q1077" i="1"/>
  <c r="L1078" i="1"/>
  <c r="N1078" i="1"/>
  <c r="O1078" i="1"/>
  <c r="L1079" i="1"/>
  <c r="N1079" i="1"/>
  <c r="O1079" i="1"/>
  <c r="L1080" i="1"/>
  <c r="N1080" i="1"/>
  <c r="L1084" i="1"/>
  <c r="H1027" i="2"/>
  <c r="N1084" i="1"/>
  <c r="O1084" i="1"/>
  <c r="L1089" i="1"/>
  <c r="N1089" i="1"/>
  <c r="O1089" i="1"/>
  <c r="L1090" i="1"/>
  <c r="N1090" i="1"/>
  <c r="O1090" i="1"/>
  <c r="L1092" i="1"/>
  <c r="N1092" i="1"/>
  <c r="L1094" i="1"/>
  <c r="H1032" i="2"/>
  <c r="N1094" i="1"/>
  <c r="P1094" i="1"/>
  <c r="Q1094" i="1"/>
  <c r="L1095" i="1"/>
  <c r="N1095" i="1"/>
  <c r="O1095" i="1"/>
  <c r="L1098" i="1"/>
  <c r="N1098" i="1"/>
  <c r="O1098" i="1"/>
  <c r="L1099" i="1"/>
  <c r="N1099" i="1"/>
  <c r="L1100" i="1"/>
  <c r="N1100" i="1"/>
  <c r="P1100" i="1"/>
  <c r="Q1100" i="1"/>
  <c r="L1101" i="1"/>
  <c r="N1101" i="1"/>
  <c r="O1101" i="1"/>
  <c r="L1102" i="1"/>
  <c r="N1102" i="1"/>
  <c r="O1102" i="1"/>
  <c r="L1103" i="1"/>
  <c r="N1103" i="1"/>
  <c r="O1103" i="1"/>
  <c r="L1104" i="1"/>
  <c r="N1104" i="1"/>
  <c r="P1104" i="1"/>
  <c r="Q1104" i="1"/>
  <c r="L1105" i="1"/>
  <c r="N1105" i="1"/>
  <c r="O1105" i="1"/>
  <c r="L1106" i="1"/>
  <c r="N1106" i="1"/>
  <c r="P1106" i="1"/>
  <c r="Q1106" i="1"/>
  <c r="L1109" i="1"/>
  <c r="N1109" i="1"/>
  <c r="L1112" i="1"/>
  <c r="N1112" i="1"/>
  <c r="P1112" i="1"/>
  <c r="Q1112" i="1"/>
  <c r="L1113" i="1"/>
  <c r="H1040" i="2"/>
  <c r="N1113" i="1"/>
  <c r="P1113" i="1"/>
  <c r="Q1113" i="1"/>
  <c r="L1115" i="1"/>
  <c r="N1115" i="1"/>
  <c r="O1115" i="1"/>
  <c r="L1117" i="1"/>
  <c r="N1117" i="1"/>
  <c r="L1119" i="1"/>
  <c r="N1119" i="1"/>
  <c r="P1119" i="1"/>
  <c r="Q1119" i="1"/>
  <c r="L1121" i="1"/>
  <c r="N1121" i="1"/>
  <c r="P1121" i="1"/>
  <c r="Q1121" i="1"/>
  <c r="L1124" i="1"/>
  <c r="N1124" i="1"/>
  <c r="P1124" i="1"/>
  <c r="Q1124" i="1"/>
  <c r="L1125" i="1"/>
  <c r="N1125" i="1"/>
  <c r="L1127" i="1"/>
  <c r="N1127" i="1"/>
  <c r="O1127" i="1"/>
  <c r="L1129" i="1"/>
  <c r="N1129" i="1"/>
  <c r="O1129" i="1"/>
  <c r="L1131" i="1"/>
  <c r="N1131" i="1"/>
  <c r="O1131" i="1"/>
  <c r="L1132" i="1"/>
  <c r="N1132" i="1"/>
  <c r="L1133" i="1"/>
  <c r="N1133" i="1"/>
  <c r="O1133" i="1"/>
  <c r="L1137" i="1"/>
  <c r="N1137" i="1"/>
  <c r="O1137" i="1"/>
  <c r="L1138" i="1"/>
  <c r="N1138" i="1"/>
  <c r="P1138" i="1"/>
  <c r="Q1138" i="1"/>
  <c r="L1139" i="1"/>
  <c r="N1139" i="1"/>
  <c r="O1139" i="1"/>
  <c r="L1140" i="1"/>
  <c r="N1140" i="1"/>
  <c r="P1140" i="1"/>
  <c r="Q1140" i="1"/>
  <c r="L1141" i="1"/>
  <c r="AL1141" i="1"/>
  <c r="S1141" i="1"/>
  <c r="N1141" i="1"/>
  <c r="P1141" i="1"/>
  <c r="Q1141" i="1"/>
  <c r="L1142" i="1"/>
  <c r="N1142" i="1"/>
  <c r="O1142" i="1"/>
  <c r="L1143" i="1"/>
  <c r="N1143" i="1"/>
  <c r="L1144" i="1"/>
  <c r="N1144" i="1"/>
  <c r="P1144" i="1"/>
  <c r="Q1144" i="1"/>
  <c r="L1145" i="1"/>
  <c r="N1145" i="1"/>
  <c r="O1145" i="1"/>
  <c r="L1146" i="1"/>
  <c r="N1146" i="1"/>
  <c r="O1146" i="1"/>
  <c r="L1147" i="1"/>
  <c r="N1147" i="1"/>
  <c r="L1148" i="1"/>
  <c r="N1148" i="1"/>
  <c r="P1148" i="1"/>
  <c r="Q1148" i="1"/>
  <c r="L1149" i="1"/>
  <c r="N1149" i="1"/>
  <c r="O1149" i="1"/>
  <c r="L1150" i="1"/>
  <c r="N1150" i="1"/>
  <c r="P1150" i="1"/>
  <c r="Q1150" i="1"/>
  <c r="L1153" i="1"/>
  <c r="N1153" i="1"/>
  <c r="O1153" i="1"/>
  <c r="L1154" i="1"/>
  <c r="AL1154" i="1"/>
  <c r="S1154" i="1"/>
  <c r="N1154" i="1"/>
  <c r="P1154" i="1"/>
  <c r="Q1154" i="1"/>
  <c r="L1155" i="1"/>
  <c r="N1155" i="1"/>
  <c r="P1155" i="1"/>
  <c r="Q1155" i="1"/>
  <c r="L1156" i="1"/>
  <c r="N1156" i="1"/>
  <c r="O1156" i="1"/>
  <c r="L1157" i="1"/>
  <c r="N1157" i="1"/>
  <c r="L1158" i="1"/>
  <c r="N1158" i="1"/>
  <c r="P1158" i="1"/>
  <c r="Q1158" i="1"/>
  <c r="L1161" i="1"/>
  <c r="N1161" i="1"/>
  <c r="O1161" i="1"/>
  <c r="L1163" i="1"/>
  <c r="N1163" i="1"/>
  <c r="O1163" i="1"/>
  <c r="L1165" i="1"/>
  <c r="N1165" i="1"/>
  <c r="L1167" i="1"/>
  <c r="N1167" i="1"/>
  <c r="O1167" i="1"/>
  <c r="L1168" i="1"/>
  <c r="N1168" i="1"/>
  <c r="P1168" i="1"/>
  <c r="Q1168" i="1"/>
  <c r="L1169" i="1"/>
  <c r="N1169" i="1"/>
  <c r="O1169" i="1"/>
  <c r="L1172" i="1"/>
  <c r="H2964" i="2"/>
  <c r="N1172" i="1"/>
  <c r="O1172" i="1"/>
  <c r="L1175" i="1"/>
  <c r="N1175" i="1"/>
  <c r="O1175" i="1"/>
  <c r="L1176" i="1"/>
  <c r="N1176" i="1"/>
  <c r="O1176" i="1"/>
  <c r="L1181" i="1"/>
  <c r="N1181" i="1"/>
  <c r="P1181" i="1"/>
  <c r="Q1181" i="1"/>
  <c r="L1182" i="1"/>
  <c r="N1182" i="1"/>
  <c r="L1183" i="1"/>
  <c r="N1183" i="1"/>
  <c r="P1183" i="1"/>
  <c r="Q1183" i="1"/>
  <c r="L1184" i="1"/>
  <c r="N1184" i="1"/>
  <c r="P1184" i="1"/>
  <c r="Q1184" i="1"/>
  <c r="L1185" i="1"/>
  <c r="N1185" i="1"/>
  <c r="O1185" i="1"/>
  <c r="L1187" i="1"/>
  <c r="H1076" i="2"/>
  <c r="N1187" i="1"/>
  <c r="L1189" i="1"/>
  <c r="N1189" i="1"/>
  <c r="O1189" i="1"/>
  <c r="L1191" i="1"/>
  <c r="N1191" i="1"/>
  <c r="O1191" i="1"/>
  <c r="L1193" i="1"/>
  <c r="N1193" i="1"/>
  <c r="O1193" i="1"/>
  <c r="L1195" i="1"/>
  <c r="N1195" i="1"/>
  <c r="L1196" i="1"/>
  <c r="N1196" i="1"/>
  <c r="P1196" i="1"/>
  <c r="Q1196" i="1"/>
  <c r="L1198" i="1"/>
  <c r="N1198" i="1"/>
  <c r="O1198" i="1"/>
  <c r="L1199" i="1"/>
  <c r="H2145" i="2"/>
  <c r="N1199" i="1"/>
  <c r="O1199" i="1"/>
  <c r="L1201" i="1"/>
  <c r="N1201" i="1"/>
  <c r="L1202" i="1"/>
  <c r="N1202" i="1"/>
  <c r="P1202" i="1"/>
  <c r="Q1202" i="1"/>
  <c r="L1204" i="1"/>
  <c r="N1204" i="1"/>
  <c r="P1204" i="1"/>
  <c r="Q1204" i="1"/>
  <c r="L1206" i="1"/>
  <c r="N1206" i="1"/>
  <c r="P1206" i="1"/>
  <c r="Q1206" i="1"/>
  <c r="L1207" i="1"/>
  <c r="N1207" i="1"/>
  <c r="L1209" i="1"/>
  <c r="N1209" i="1"/>
  <c r="O1209" i="1"/>
  <c r="L1210" i="1"/>
  <c r="N1210" i="1"/>
  <c r="O1210" i="1"/>
  <c r="L1212" i="1"/>
  <c r="N1212" i="1"/>
  <c r="O1212" i="1"/>
  <c r="L1218" i="1"/>
  <c r="N1218" i="1"/>
  <c r="L1219" i="1"/>
  <c r="N1219" i="1"/>
  <c r="P1219" i="1"/>
  <c r="Q1219" i="1"/>
  <c r="L1220" i="1"/>
  <c r="N1220" i="1"/>
  <c r="O1220" i="1"/>
  <c r="L1225" i="1"/>
  <c r="AL1225" i="1"/>
  <c r="N1225" i="1"/>
  <c r="P1225" i="1"/>
  <c r="Q1225" i="1"/>
  <c r="L1226" i="1"/>
  <c r="AL1226" i="1"/>
  <c r="N1226" i="1"/>
  <c r="P1226" i="1"/>
  <c r="Q1226" i="1"/>
  <c r="L1227" i="1"/>
  <c r="N1227" i="1"/>
  <c r="O1227" i="1"/>
  <c r="L1228" i="1"/>
  <c r="N1228" i="1"/>
  <c r="P1228" i="1"/>
  <c r="Q1228" i="1"/>
  <c r="L1231" i="1"/>
  <c r="N1231" i="1"/>
  <c r="O1231" i="1"/>
  <c r="L1232" i="1"/>
  <c r="N1232" i="1"/>
  <c r="L1233" i="1"/>
  <c r="N1233" i="1"/>
  <c r="O1233" i="1"/>
  <c r="L1234" i="1"/>
  <c r="N1234" i="1"/>
  <c r="P1234" i="1"/>
  <c r="Q1234" i="1"/>
  <c r="L1235" i="1"/>
  <c r="N1235" i="1"/>
  <c r="P1235" i="1"/>
  <c r="Q1235" i="1"/>
  <c r="L1241" i="1"/>
  <c r="N1241" i="1"/>
  <c r="L1242" i="1"/>
  <c r="N1242" i="1"/>
  <c r="O1242" i="1"/>
  <c r="L1243" i="1"/>
  <c r="N1243" i="1"/>
  <c r="O1243" i="1"/>
  <c r="L1244" i="1"/>
  <c r="N1244" i="1"/>
  <c r="P1244" i="1"/>
  <c r="Q1244" i="1"/>
  <c r="L1246" i="1"/>
  <c r="N1246" i="1"/>
  <c r="L1247" i="1"/>
  <c r="N1247" i="1"/>
  <c r="P1247" i="1"/>
  <c r="Q1247" i="1"/>
  <c r="L1249" i="1"/>
  <c r="N1249" i="1"/>
  <c r="O1249" i="1"/>
  <c r="L1251" i="1"/>
  <c r="N1251" i="1"/>
  <c r="O1251" i="1"/>
  <c r="L1252" i="1"/>
  <c r="N1252" i="1"/>
  <c r="L1253" i="1"/>
  <c r="N1253" i="1"/>
  <c r="O1253" i="1"/>
  <c r="L1254" i="1"/>
  <c r="N1254" i="1"/>
  <c r="P1254" i="1"/>
  <c r="Q1254" i="1"/>
  <c r="L1256" i="1"/>
  <c r="N1256" i="1"/>
  <c r="P1256" i="1"/>
  <c r="Q1256" i="1"/>
  <c r="L1257" i="1"/>
  <c r="N1257" i="1"/>
  <c r="P1257" i="1"/>
  <c r="Q1257" i="1"/>
  <c r="L1264" i="1"/>
  <c r="N1264" i="1"/>
  <c r="P1264" i="1"/>
  <c r="Q1264" i="1"/>
  <c r="L1265" i="1"/>
  <c r="N1265" i="1"/>
  <c r="P1265" i="1"/>
  <c r="Q1265" i="1"/>
  <c r="L1266" i="1"/>
  <c r="N1266" i="1"/>
  <c r="O1266" i="1"/>
  <c r="L1267" i="1"/>
  <c r="N1267" i="1"/>
  <c r="P1267" i="1"/>
  <c r="Q1267" i="1"/>
  <c r="L1272" i="1"/>
  <c r="N1272" i="1"/>
  <c r="P1272" i="1"/>
  <c r="Q1272" i="1"/>
  <c r="L1273" i="1"/>
  <c r="N1273" i="1"/>
  <c r="O1273" i="1"/>
  <c r="L1274" i="1"/>
  <c r="N1274" i="1"/>
  <c r="O1274" i="1"/>
  <c r="L1275" i="1"/>
  <c r="N1275" i="1"/>
  <c r="L1277" i="1"/>
  <c r="N1277" i="1"/>
  <c r="O1277" i="1"/>
  <c r="L1278" i="1"/>
  <c r="N1278" i="1"/>
  <c r="P1278" i="1"/>
  <c r="Q1278" i="1"/>
  <c r="L1280" i="1"/>
  <c r="N1280" i="1"/>
  <c r="O1280" i="1"/>
  <c r="L1281" i="1"/>
  <c r="N1281" i="1"/>
  <c r="L1282" i="1"/>
  <c r="N1282" i="1"/>
  <c r="O1282" i="1"/>
  <c r="L1283" i="1"/>
  <c r="N1283" i="1"/>
  <c r="P1283" i="1"/>
  <c r="Q1283" i="1"/>
  <c r="L1285" i="1"/>
  <c r="N1285" i="1"/>
  <c r="P1285" i="1"/>
  <c r="Q1285" i="1"/>
  <c r="L1286" i="1"/>
  <c r="N1286" i="1"/>
  <c r="L1287" i="1"/>
  <c r="N1287" i="1"/>
  <c r="P1287" i="1"/>
  <c r="Q1287" i="1"/>
  <c r="L1288" i="1"/>
  <c r="N1288" i="1"/>
  <c r="O1288" i="1"/>
  <c r="L1289" i="1"/>
  <c r="N1289" i="1"/>
  <c r="P1289" i="1"/>
  <c r="Q1289" i="1"/>
  <c r="L1290" i="1"/>
  <c r="N1290" i="1"/>
  <c r="L1291" i="1"/>
  <c r="N1291" i="1"/>
  <c r="P1291" i="1"/>
  <c r="Q1291" i="1"/>
  <c r="L1292" i="1"/>
  <c r="N1292" i="1"/>
  <c r="P1292" i="1"/>
  <c r="Q1292" i="1"/>
  <c r="L1293" i="1"/>
  <c r="N1293" i="1"/>
  <c r="O1293" i="1"/>
  <c r="L1294" i="1"/>
  <c r="N1294" i="1"/>
  <c r="O1294" i="1"/>
  <c r="L1295" i="1"/>
  <c r="N1295" i="1"/>
  <c r="O1295" i="1"/>
  <c r="L1300" i="1"/>
  <c r="N1300" i="1"/>
  <c r="P1300" i="1"/>
  <c r="Q1300" i="1"/>
  <c r="L1301" i="1"/>
  <c r="N1301" i="1"/>
  <c r="P1301" i="1"/>
  <c r="Q1301" i="1"/>
  <c r="L1302" i="1"/>
  <c r="H1170" i="2"/>
  <c r="N1302" i="1"/>
  <c r="O1302" i="1"/>
  <c r="L1303" i="1"/>
  <c r="H1171" i="2"/>
  <c r="N1303" i="1"/>
  <c r="P1303" i="1"/>
  <c r="Q1303" i="1"/>
  <c r="L1304" i="1"/>
  <c r="N1304" i="1"/>
  <c r="P1304" i="1"/>
  <c r="Q1304" i="1"/>
  <c r="L1305" i="1"/>
  <c r="N1305" i="1"/>
  <c r="P1305" i="1"/>
  <c r="Q1305" i="1"/>
  <c r="L1306" i="1"/>
  <c r="N1306" i="1"/>
  <c r="L1307" i="1"/>
  <c r="H1175" i="2"/>
  <c r="N1307" i="1"/>
  <c r="P1307" i="1"/>
  <c r="Q1307" i="1"/>
  <c r="L1308" i="1"/>
  <c r="N1308" i="1"/>
  <c r="O1308" i="1"/>
  <c r="L1309" i="1"/>
  <c r="N1309" i="1"/>
  <c r="O1309" i="1"/>
  <c r="L1310" i="1"/>
  <c r="N1310" i="1"/>
  <c r="L1316" i="1"/>
  <c r="N1316" i="1"/>
  <c r="P1316" i="1"/>
  <c r="Q1316" i="1"/>
  <c r="L1317" i="1"/>
  <c r="N1317" i="1"/>
  <c r="P1317" i="1"/>
  <c r="Q1317" i="1"/>
  <c r="L1318" i="1"/>
  <c r="N1318" i="1"/>
  <c r="P1318" i="1"/>
  <c r="Q1318" i="1"/>
  <c r="L1319" i="1"/>
  <c r="N1319" i="1"/>
  <c r="O1319" i="1"/>
  <c r="L1320" i="1"/>
  <c r="H1188" i="2"/>
  <c r="N1320" i="1"/>
  <c r="P1320" i="1"/>
  <c r="Q1320" i="1"/>
  <c r="L1321" i="1"/>
  <c r="N1321" i="1"/>
  <c r="P1321" i="1"/>
  <c r="Q1321" i="1"/>
  <c r="L1322" i="1"/>
  <c r="N1322" i="1"/>
  <c r="O1322" i="1"/>
  <c r="L1323" i="1"/>
  <c r="N1323" i="1"/>
  <c r="L1324" i="1"/>
  <c r="N1324" i="1"/>
  <c r="O1324" i="1"/>
  <c r="L1325" i="1"/>
  <c r="N1325" i="1"/>
  <c r="P1325" i="1"/>
  <c r="Q1325" i="1"/>
  <c r="L1326" i="1"/>
  <c r="N1326" i="1"/>
  <c r="O1326" i="1"/>
  <c r="L1329" i="1"/>
  <c r="N1329" i="1"/>
  <c r="P1329" i="1"/>
  <c r="Q1329" i="1"/>
  <c r="L1330" i="1"/>
  <c r="H1198" i="2"/>
  <c r="N1330" i="1"/>
  <c r="O1330" i="1"/>
  <c r="L1331" i="1"/>
  <c r="N1331" i="1"/>
  <c r="P1331" i="1"/>
  <c r="Q1331" i="1"/>
  <c r="L1332" i="1"/>
  <c r="N1332" i="1"/>
  <c r="O1332" i="1"/>
  <c r="L1333" i="1"/>
  <c r="N1333" i="1"/>
  <c r="O1333" i="1"/>
  <c r="L1334" i="1"/>
  <c r="N1334" i="1"/>
  <c r="O1334" i="1"/>
  <c r="L1335" i="1"/>
  <c r="N1335" i="1"/>
  <c r="P1335" i="1"/>
  <c r="Q1335" i="1"/>
  <c r="L1336" i="1"/>
  <c r="H1204" i="2"/>
  <c r="N1336" i="1"/>
  <c r="O1336" i="1"/>
  <c r="L1337" i="1"/>
  <c r="H1205" i="2"/>
  <c r="N1337" i="1"/>
  <c r="L1338" i="1"/>
  <c r="N1338" i="1"/>
  <c r="O1338" i="1"/>
  <c r="L1339" i="1"/>
  <c r="N1339" i="1"/>
  <c r="P1339" i="1"/>
  <c r="Q1339" i="1"/>
  <c r="L1341" i="1"/>
  <c r="N1341" i="1"/>
  <c r="O1341" i="1"/>
  <c r="L1342" i="1"/>
  <c r="N1342" i="1"/>
  <c r="L1344" i="1"/>
  <c r="N1344" i="1"/>
  <c r="P1344" i="1"/>
  <c r="Q1344" i="1"/>
  <c r="L1347" i="1"/>
  <c r="N1347" i="1"/>
  <c r="O1347" i="1"/>
  <c r="L1348" i="1"/>
  <c r="N1348" i="1"/>
  <c r="P1348" i="1"/>
  <c r="Q1348" i="1"/>
  <c r="L1352" i="1"/>
  <c r="H2932" i="2"/>
  <c r="N1352" i="1"/>
  <c r="L1353" i="1"/>
  <c r="N1353" i="1"/>
  <c r="P1353" i="1"/>
  <c r="Q1353" i="1"/>
  <c r="L1356" i="1"/>
  <c r="N1356" i="1"/>
  <c r="P1356" i="1"/>
  <c r="Q1356" i="1"/>
  <c r="L1357" i="1"/>
  <c r="N1357" i="1"/>
  <c r="P1357" i="1"/>
  <c r="Q1357" i="1"/>
  <c r="L1358" i="1"/>
  <c r="N1358" i="1"/>
  <c r="L1359" i="1"/>
  <c r="N1359" i="1"/>
  <c r="P1359" i="1"/>
  <c r="Q1359" i="1"/>
  <c r="L1361" i="1"/>
  <c r="N1361" i="1"/>
  <c r="P1361" i="1"/>
  <c r="Q1361" i="1"/>
  <c r="L1363" i="1"/>
  <c r="N1363" i="1"/>
  <c r="O1363" i="1"/>
  <c r="L1364" i="1"/>
  <c r="H2943" i="2"/>
  <c r="N1364" i="1"/>
  <c r="L1365" i="1"/>
  <c r="N1365" i="1"/>
  <c r="P1365" i="1"/>
  <c r="Q1365" i="1"/>
  <c r="L1366" i="1"/>
  <c r="N1366" i="1"/>
  <c r="P1366" i="1"/>
  <c r="Q1366" i="1"/>
  <c r="L1367" i="1"/>
  <c r="N1367" i="1"/>
  <c r="P1367" i="1"/>
  <c r="Q1367" i="1"/>
  <c r="L1368" i="1"/>
  <c r="H2947" i="2"/>
  <c r="N1368" i="1"/>
  <c r="P1368" i="1"/>
  <c r="Q1368" i="1"/>
  <c r="L1369" i="1"/>
  <c r="N1369" i="1"/>
  <c r="O1369" i="1"/>
  <c r="L1370" i="1"/>
  <c r="N1370" i="1"/>
  <c r="P1370" i="1"/>
  <c r="Q1370" i="1"/>
  <c r="L1371" i="1"/>
  <c r="N1371" i="1"/>
  <c r="O1371" i="1"/>
  <c r="L1372" i="1"/>
  <c r="H2951" i="2"/>
  <c r="N1372" i="1"/>
  <c r="O1372" i="1"/>
  <c r="L1373" i="1"/>
  <c r="N1373" i="1"/>
  <c r="O1373" i="1"/>
  <c r="L1374" i="1"/>
  <c r="N1374" i="1"/>
  <c r="P1374" i="1"/>
  <c r="Q1374" i="1"/>
  <c r="L1375" i="1"/>
  <c r="N1375" i="1"/>
  <c r="P1375" i="1"/>
  <c r="Q1375" i="1"/>
  <c r="L1377" i="1"/>
  <c r="N1377" i="1"/>
  <c r="P1377" i="1"/>
  <c r="Q1377" i="1"/>
  <c r="L1378" i="1"/>
  <c r="N1378" i="1"/>
  <c r="P1378" i="1"/>
  <c r="Q1378" i="1"/>
  <c r="L1379" i="1"/>
  <c r="N1379" i="1"/>
  <c r="P1379" i="1"/>
  <c r="Q1379" i="1"/>
  <c r="L1380" i="1"/>
  <c r="N1380" i="1"/>
  <c r="O1380" i="1"/>
  <c r="L1381" i="1"/>
  <c r="N1381" i="1"/>
  <c r="L1382" i="1"/>
  <c r="N1382" i="1"/>
  <c r="P1382" i="1"/>
  <c r="Q1382" i="1"/>
  <c r="L1383" i="1"/>
  <c r="N1383" i="1"/>
  <c r="O1383" i="1"/>
  <c r="L1384" i="1"/>
  <c r="N1384" i="1"/>
  <c r="O1384" i="1"/>
  <c r="L1386" i="1"/>
  <c r="N1386" i="1"/>
  <c r="L1387" i="1"/>
  <c r="H2957" i="2"/>
  <c r="N1387" i="1"/>
  <c r="O1387" i="1"/>
  <c r="L1389" i="1"/>
  <c r="N1389" i="1"/>
  <c r="O1389" i="1"/>
  <c r="L1390" i="1"/>
  <c r="N1390" i="1"/>
  <c r="P1390" i="1"/>
  <c r="Q1390" i="1"/>
  <c r="L1391" i="1"/>
  <c r="N1391" i="1"/>
  <c r="L1392" i="1"/>
  <c r="N1392" i="1"/>
  <c r="O1392" i="1"/>
  <c r="L1393" i="1"/>
  <c r="N1393" i="1"/>
  <c r="O1393" i="1"/>
  <c r="L1394" i="1"/>
  <c r="N1394" i="1"/>
  <c r="P1394" i="1"/>
  <c r="Q1394" i="1"/>
  <c r="L1395" i="1"/>
  <c r="N1395" i="1"/>
  <c r="L1397" i="1"/>
  <c r="N1397" i="1"/>
  <c r="O1397" i="1"/>
  <c r="L1398" i="1"/>
  <c r="N1398" i="1"/>
  <c r="P1398" i="1"/>
  <c r="Q1398" i="1"/>
  <c r="L1400" i="1"/>
  <c r="N1400" i="1"/>
  <c r="O1400" i="1"/>
  <c r="L1401" i="1"/>
  <c r="N1401" i="1"/>
  <c r="L1403" i="1"/>
  <c r="H2967" i="2"/>
  <c r="N1403" i="1"/>
  <c r="P1403" i="1"/>
  <c r="Q1403" i="1"/>
  <c r="L1404" i="1"/>
  <c r="N1404" i="1"/>
  <c r="O1404" i="1"/>
  <c r="L1406" i="1"/>
  <c r="N1406" i="1"/>
  <c r="P1406" i="1"/>
  <c r="Q1406" i="1"/>
  <c r="L1408" i="1"/>
  <c r="N1408" i="1"/>
  <c r="O1408" i="1"/>
  <c r="L1410" i="1"/>
  <c r="H2974" i="2"/>
  <c r="N1410" i="1"/>
  <c r="P1410" i="1"/>
  <c r="Q1410" i="1"/>
  <c r="L1412" i="1"/>
  <c r="N1412" i="1"/>
  <c r="O1412" i="1"/>
  <c r="L1413" i="1"/>
  <c r="N1413" i="1"/>
  <c r="P1413" i="1"/>
  <c r="Q1413" i="1"/>
  <c r="L1414" i="1"/>
  <c r="N1414" i="1"/>
  <c r="P1414" i="1"/>
  <c r="Q1414" i="1"/>
  <c r="L1415" i="1"/>
  <c r="H2979" i="2"/>
  <c r="N1415" i="1"/>
  <c r="P1415" i="1"/>
  <c r="Q1415" i="1"/>
  <c r="L1417" i="1"/>
  <c r="N1417" i="1"/>
  <c r="P1417" i="1"/>
  <c r="Q1417" i="1"/>
  <c r="L1418" i="1"/>
  <c r="N1418" i="1"/>
  <c r="P1418" i="1"/>
  <c r="Q1418" i="1"/>
  <c r="L1419" i="1"/>
  <c r="N1419" i="1"/>
  <c r="L1421" i="1"/>
  <c r="N1421" i="1"/>
  <c r="O1421" i="1"/>
  <c r="L1422" i="1"/>
  <c r="N1422" i="1"/>
  <c r="O1422" i="1"/>
  <c r="L1423" i="1"/>
  <c r="N1423" i="1"/>
  <c r="O1423" i="1"/>
  <c r="L1431" i="1"/>
  <c r="N1431" i="1"/>
  <c r="L1432" i="1"/>
  <c r="H2995" i="2"/>
  <c r="N1432" i="1"/>
  <c r="P1432" i="1"/>
  <c r="Q1432" i="1"/>
  <c r="L1433" i="1"/>
  <c r="H2996" i="2"/>
  <c r="N1433" i="1"/>
  <c r="P1433" i="1"/>
  <c r="Q1433" i="1"/>
  <c r="L1434" i="1"/>
  <c r="N1434" i="1"/>
  <c r="O1434" i="1"/>
  <c r="L1435" i="1"/>
  <c r="N1435" i="1"/>
  <c r="L1437" i="1"/>
  <c r="H3000" i="2"/>
  <c r="N1437" i="1"/>
  <c r="O1437" i="1"/>
  <c r="L1438" i="1"/>
  <c r="N1438" i="1"/>
  <c r="O1438" i="1"/>
  <c r="L1440" i="1"/>
  <c r="N1440" i="1"/>
  <c r="P1440" i="1"/>
  <c r="Q1440" i="1"/>
  <c r="L1442" i="1"/>
  <c r="N1442" i="1"/>
  <c r="L1443" i="1"/>
  <c r="H3006" i="2"/>
  <c r="N1443" i="1"/>
  <c r="O1443" i="1"/>
  <c r="L1444" i="1"/>
  <c r="N1444" i="1"/>
  <c r="P1444" i="1"/>
  <c r="Q1444" i="1"/>
  <c r="L1445" i="1"/>
  <c r="N1445" i="1"/>
  <c r="P1445" i="1"/>
  <c r="Q1445" i="1"/>
  <c r="L1446" i="1"/>
  <c r="N1446" i="1"/>
  <c r="O1446" i="1"/>
  <c r="L1447" i="1"/>
  <c r="H3010" i="2"/>
  <c r="N1447" i="1"/>
  <c r="O1447" i="1"/>
  <c r="L1449" i="1"/>
  <c r="N1449" i="1"/>
  <c r="O1449" i="1"/>
  <c r="L1450" i="1"/>
  <c r="N1450" i="1"/>
  <c r="O1450" i="1"/>
  <c r="L1451" i="1"/>
  <c r="N1451" i="1"/>
  <c r="L1453" i="1"/>
  <c r="N1453" i="1"/>
  <c r="O1453" i="1"/>
  <c r="L1454" i="1"/>
  <c r="N1454" i="1"/>
  <c r="O1454" i="1"/>
  <c r="L1455" i="1"/>
  <c r="N1455" i="1"/>
  <c r="O1455" i="1"/>
  <c r="L1456" i="1"/>
  <c r="N1456" i="1"/>
  <c r="P1456" i="1"/>
  <c r="Q1456" i="1"/>
  <c r="L1457" i="1"/>
  <c r="N1457" i="1"/>
  <c r="P1457" i="1"/>
  <c r="Q1457" i="1"/>
  <c r="L1458" i="1"/>
  <c r="H3021" i="2"/>
  <c r="N1458" i="1"/>
  <c r="O1458" i="1"/>
  <c r="L1460" i="1"/>
  <c r="N1460" i="1"/>
  <c r="P1460" i="1"/>
  <c r="Q1460" i="1"/>
  <c r="L1461" i="1"/>
  <c r="N1461" i="1"/>
  <c r="L1462" i="1"/>
  <c r="N1462" i="1"/>
  <c r="P1462" i="1"/>
  <c r="Q1462" i="1"/>
  <c r="L1463" i="1"/>
  <c r="N1463" i="1"/>
  <c r="O1463" i="1"/>
  <c r="L1464" i="1"/>
  <c r="N1464" i="1"/>
  <c r="P1464" i="1"/>
  <c r="Q1464" i="1"/>
  <c r="L1465" i="1"/>
  <c r="N1465" i="1"/>
  <c r="P1465" i="1"/>
  <c r="Q1465" i="1"/>
  <c r="L1466" i="1"/>
  <c r="N1466" i="1"/>
  <c r="P1466" i="1"/>
  <c r="Q1466" i="1"/>
  <c r="L1467" i="1"/>
  <c r="N1467" i="1"/>
  <c r="P1467" i="1"/>
  <c r="Q1467" i="1"/>
  <c r="L1468" i="1"/>
  <c r="N1468" i="1"/>
  <c r="O1468" i="1"/>
  <c r="L1470" i="1"/>
  <c r="N1470" i="1"/>
  <c r="P1470" i="1"/>
  <c r="Q1470" i="1"/>
  <c r="L1472" i="1"/>
  <c r="N1472" i="1"/>
  <c r="P1472" i="1"/>
  <c r="Q1472" i="1"/>
  <c r="L1473" i="1"/>
  <c r="N1473" i="1"/>
  <c r="O1473" i="1"/>
  <c r="L1474" i="1"/>
  <c r="N1474" i="1"/>
  <c r="P1474" i="1"/>
  <c r="Q1474" i="1"/>
  <c r="L1475" i="1"/>
  <c r="N1475" i="1"/>
  <c r="L1476" i="1"/>
  <c r="N1476" i="1"/>
  <c r="P1476" i="1"/>
  <c r="Q1476" i="1"/>
  <c r="L1477" i="1"/>
  <c r="N1477" i="1"/>
  <c r="O1477" i="1"/>
  <c r="L1478" i="1"/>
  <c r="N1478" i="1"/>
  <c r="P1478" i="1"/>
  <c r="Q1478" i="1"/>
  <c r="L1479" i="1"/>
  <c r="N1479" i="1"/>
  <c r="L1480" i="1"/>
  <c r="N1480" i="1"/>
  <c r="O1480" i="1"/>
  <c r="L1481" i="1"/>
  <c r="N1481" i="1"/>
  <c r="O1481" i="1"/>
  <c r="L1482" i="1"/>
  <c r="N1482" i="1"/>
  <c r="O1482" i="1"/>
  <c r="L1483" i="1"/>
  <c r="N1483" i="1"/>
  <c r="L1485" i="1"/>
  <c r="N1485" i="1"/>
  <c r="O1485" i="1"/>
  <c r="L1486" i="1"/>
  <c r="N1486" i="1"/>
  <c r="P1486" i="1"/>
  <c r="Q1486" i="1"/>
  <c r="L1487" i="1"/>
  <c r="N1487" i="1"/>
  <c r="P1487" i="1"/>
  <c r="Q1487" i="1"/>
  <c r="L1488" i="1"/>
  <c r="N1488" i="1"/>
  <c r="L1489" i="1"/>
  <c r="N1489" i="1"/>
  <c r="P1489" i="1"/>
  <c r="Q1489" i="1"/>
  <c r="L1491" i="1"/>
  <c r="N1491" i="1"/>
  <c r="O1491" i="1"/>
  <c r="L1492" i="1"/>
  <c r="N1492" i="1"/>
  <c r="P1492" i="1"/>
  <c r="Q1492" i="1"/>
  <c r="L1493" i="1"/>
  <c r="N1493" i="1"/>
  <c r="L1494" i="1"/>
  <c r="H3041" i="2"/>
  <c r="N1494" i="1"/>
  <c r="O1494" i="1"/>
  <c r="L1496" i="1"/>
  <c r="N1496" i="1"/>
  <c r="P1496" i="1"/>
  <c r="Q1496" i="1"/>
  <c r="L1497" i="1"/>
  <c r="N1497" i="1"/>
  <c r="O1497" i="1"/>
  <c r="L1499" i="1"/>
  <c r="N1499" i="1"/>
  <c r="L1500" i="1"/>
  <c r="H3046" i="2"/>
  <c r="N1500" i="1"/>
  <c r="P1500" i="1"/>
  <c r="Q1500" i="1"/>
  <c r="L1501" i="1"/>
  <c r="N1501" i="1"/>
  <c r="O1501" i="1"/>
  <c r="L1502" i="1"/>
  <c r="N1502" i="1"/>
  <c r="P1502" i="1"/>
  <c r="Q1502" i="1"/>
  <c r="L1503" i="1"/>
  <c r="N1503" i="1"/>
  <c r="O1503" i="1"/>
  <c r="L1507" i="1"/>
  <c r="N1507" i="1"/>
  <c r="O1507" i="1"/>
  <c r="L1516" i="1"/>
  <c r="N1516" i="1"/>
  <c r="P1516" i="1"/>
  <c r="Q1516" i="1"/>
  <c r="L1517" i="1"/>
  <c r="H3059" i="2"/>
  <c r="N1517" i="1"/>
  <c r="P1517" i="1"/>
  <c r="Q1517" i="1"/>
  <c r="L1518" i="1"/>
  <c r="N1518" i="1"/>
  <c r="L1519" i="1"/>
  <c r="N1519" i="1"/>
  <c r="O1519" i="1"/>
  <c r="L1520" i="1"/>
  <c r="N1520" i="1"/>
  <c r="P1520" i="1"/>
  <c r="Q1520" i="1"/>
  <c r="L1521" i="1"/>
  <c r="N1521" i="1"/>
  <c r="O1521" i="1"/>
  <c r="L1523" i="1"/>
  <c r="N1523" i="1"/>
  <c r="L1524" i="1"/>
  <c r="N1524" i="1"/>
  <c r="P1524" i="1"/>
  <c r="Q1524" i="1"/>
  <c r="L1525" i="1"/>
  <c r="N1525" i="1"/>
  <c r="O1525" i="1"/>
  <c r="L1526" i="1"/>
  <c r="N1526" i="1"/>
  <c r="P1526" i="1"/>
  <c r="Q1526" i="1"/>
  <c r="L1528" i="1"/>
  <c r="N1528" i="1"/>
  <c r="L1529" i="1"/>
  <c r="H3066" i="2"/>
  <c r="N1529" i="1"/>
  <c r="O1529" i="1"/>
  <c r="L1530" i="1"/>
  <c r="N1530" i="1"/>
  <c r="P1530" i="1"/>
  <c r="Q1530" i="1"/>
  <c r="L1532" i="1"/>
  <c r="N1532" i="1"/>
  <c r="P1532" i="1"/>
  <c r="Q1532" i="1"/>
  <c r="L1533" i="1"/>
  <c r="N1533" i="1"/>
  <c r="L1534" i="1"/>
  <c r="H3070" i="2"/>
  <c r="N1534" i="1"/>
  <c r="P1534" i="1"/>
  <c r="Q1534" i="1"/>
  <c r="L1535" i="1"/>
  <c r="N1535" i="1"/>
  <c r="P1535" i="1"/>
  <c r="Q1535" i="1"/>
  <c r="L1536" i="1"/>
  <c r="N1536" i="1"/>
  <c r="P1536" i="1"/>
  <c r="Q1536" i="1"/>
  <c r="L1538" i="1"/>
  <c r="N1538" i="1"/>
  <c r="L1539" i="1"/>
  <c r="H3075" i="2"/>
  <c r="N1539" i="1"/>
  <c r="P1539" i="1"/>
  <c r="Q1539" i="1"/>
  <c r="L1541" i="1"/>
  <c r="N1541" i="1"/>
  <c r="O1541" i="1"/>
  <c r="L1542" i="1"/>
  <c r="N1542" i="1"/>
  <c r="P1542" i="1"/>
  <c r="Q1542" i="1"/>
  <c r="L1543" i="1"/>
  <c r="N1543" i="1"/>
  <c r="L1544" i="1"/>
  <c r="H3080" i="2"/>
  <c r="N1544" i="1"/>
  <c r="P1544" i="1"/>
  <c r="Q1544" i="1"/>
  <c r="L1545" i="1"/>
  <c r="N1545" i="1"/>
  <c r="O1545" i="1"/>
  <c r="L1547" i="1"/>
  <c r="N1547" i="1"/>
  <c r="P1547" i="1"/>
  <c r="Q1547" i="1"/>
  <c r="L1548" i="1"/>
  <c r="N1548" i="1"/>
  <c r="P1548" i="1"/>
  <c r="Q1548" i="1"/>
  <c r="L1549" i="1"/>
  <c r="N1549" i="1"/>
  <c r="P1549" i="1"/>
  <c r="Q1549" i="1"/>
  <c r="L1550" i="1"/>
  <c r="N1550" i="1"/>
  <c r="P1550" i="1"/>
  <c r="Q1550" i="1"/>
  <c r="L1551" i="1"/>
  <c r="N1551" i="1"/>
  <c r="P1551" i="1"/>
  <c r="Q1551" i="1"/>
  <c r="L1552" i="1"/>
  <c r="N1552" i="1"/>
  <c r="L1553" i="1"/>
  <c r="N1553" i="1"/>
  <c r="P1553" i="1"/>
  <c r="Q1553" i="1"/>
  <c r="L1555" i="1"/>
  <c r="N1555" i="1"/>
  <c r="P1555" i="1"/>
  <c r="Q1555" i="1"/>
  <c r="L1556" i="1"/>
  <c r="N1556" i="1"/>
  <c r="O1556" i="1"/>
  <c r="L1557" i="1"/>
  <c r="N1557" i="1"/>
  <c r="L1558" i="1"/>
  <c r="N1558" i="1"/>
  <c r="O1558" i="1"/>
  <c r="L1559" i="1"/>
  <c r="N1559" i="1"/>
  <c r="O1559" i="1"/>
  <c r="L1561" i="1"/>
  <c r="N1561" i="1"/>
  <c r="O1561" i="1"/>
  <c r="L1562" i="1"/>
  <c r="N1562" i="1"/>
  <c r="L1563" i="1"/>
  <c r="N1563" i="1"/>
  <c r="P1563" i="1"/>
  <c r="Q1563" i="1"/>
  <c r="L1565" i="1"/>
  <c r="N1565" i="1"/>
  <c r="P1565" i="1"/>
  <c r="Q1565" i="1"/>
  <c r="L1566" i="1"/>
  <c r="N1566" i="1"/>
  <c r="P1566" i="1"/>
  <c r="Q1566" i="1"/>
  <c r="L1567" i="1"/>
  <c r="N1567" i="1"/>
  <c r="L1568" i="1"/>
  <c r="N1568" i="1"/>
  <c r="O1568" i="1"/>
  <c r="L1569" i="1"/>
  <c r="N1569" i="1"/>
  <c r="O1569" i="1"/>
  <c r="L1571" i="1"/>
  <c r="N1571" i="1"/>
  <c r="O1571" i="1"/>
  <c r="L1572" i="1"/>
  <c r="N1572" i="1"/>
  <c r="L1573" i="1"/>
  <c r="N1573" i="1"/>
  <c r="P1573" i="1"/>
  <c r="Q1573" i="1"/>
  <c r="L1574" i="1"/>
  <c r="N1574" i="1"/>
  <c r="O1574" i="1"/>
  <c r="L1575" i="1"/>
  <c r="N1575" i="1"/>
  <c r="O1575" i="1"/>
  <c r="L1576" i="1"/>
  <c r="N1576" i="1"/>
  <c r="L1578" i="1"/>
  <c r="N1578" i="1"/>
  <c r="O1578" i="1"/>
  <c r="L1579" i="1"/>
  <c r="N1579" i="1"/>
  <c r="P1579" i="1"/>
  <c r="Q1579" i="1"/>
  <c r="L1580" i="1"/>
  <c r="N1580" i="1"/>
  <c r="P1580" i="1"/>
  <c r="Q1580" i="1"/>
  <c r="L1581" i="1"/>
  <c r="N1581" i="1"/>
  <c r="L1584" i="1"/>
  <c r="N1584" i="1"/>
  <c r="O1584" i="1"/>
  <c r="L1585" i="1"/>
  <c r="N1585" i="1"/>
  <c r="P1585" i="1"/>
  <c r="Q1585" i="1"/>
  <c r="L1586" i="1"/>
  <c r="N1586" i="1"/>
  <c r="O1586" i="1"/>
  <c r="L1587" i="1"/>
  <c r="N1587" i="1"/>
  <c r="L1589" i="1"/>
  <c r="N1589" i="1"/>
  <c r="P1589" i="1"/>
  <c r="Q1589" i="1"/>
  <c r="L1590" i="1"/>
  <c r="N1590" i="1"/>
  <c r="O1590" i="1"/>
  <c r="L1591" i="1"/>
  <c r="N1591" i="1"/>
  <c r="O1591" i="1"/>
  <c r="L1592" i="1"/>
  <c r="N1592" i="1"/>
  <c r="L1594" i="1"/>
  <c r="N1594" i="1"/>
  <c r="O1594" i="1"/>
  <c r="L1595" i="1"/>
  <c r="N1595" i="1"/>
  <c r="O1595" i="1"/>
  <c r="L1596" i="1"/>
  <c r="N1596" i="1"/>
  <c r="O1596" i="1"/>
  <c r="L1598" i="1"/>
  <c r="N1598" i="1"/>
  <c r="L1599" i="1"/>
  <c r="N1599" i="1"/>
  <c r="P1599" i="1"/>
  <c r="Q1599" i="1"/>
  <c r="L1600" i="1"/>
  <c r="N1600" i="1"/>
  <c r="P1600" i="1"/>
  <c r="Q1600" i="1"/>
  <c r="L1602" i="1"/>
  <c r="N1602" i="1"/>
  <c r="O1602" i="1"/>
  <c r="L1603" i="1"/>
  <c r="N1603" i="1"/>
  <c r="L1604" i="1"/>
  <c r="N1604" i="1"/>
  <c r="O1604" i="1"/>
  <c r="L1605" i="1"/>
  <c r="N1605" i="1"/>
  <c r="P1605" i="1"/>
  <c r="Q1605" i="1"/>
  <c r="L1606" i="1"/>
  <c r="N1606" i="1"/>
  <c r="O1606" i="1"/>
  <c r="L1608" i="1"/>
  <c r="N1608" i="1"/>
  <c r="P1608" i="1"/>
  <c r="Q1608" i="1"/>
  <c r="L1609" i="1"/>
  <c r="N1609" i="1"/>
  <c r="O1609" i="1"/>
  <c r="L1610" i="1"/>
  <c r="N1610" i="1"/>
  <c r="O1610" i="1"/>
  <c r="L1611" i="1"/>
  <c r="N1611" i="1"/>
  <c r="O1611" i="1"/>
  <c r="L1612" i="1"/>
  <c r="N1612" i="1"/>
  <c r="L1614" i="1"/>
  <c r="N1614" i="1"/>
  <c r="O1614" i="1"/>
  <c r="L1615" i="1"/>
  <c r="H3119" i="2"/>
  <c r="N1615" i="1"/>
  <c r="O1615" i="1"/>
  <c r="L1616" i="1"/>
  <c r="N1616" i="1"/>
  <c r="O1616" i="1"/>
  <c r="L1617" i="1"/>
  <c r="N1617" i="1"/>
  <c r="L1618" i="1"/>
  <c r="N1618" i="1"/>
  <c r="O1618" i="1"/>
  <c r="L1619" i="1"/>
  <c r="N1619" i="1"/>
  <c r="O1619" i="1"/>
  <c r="L1621" i="1"/>
  <c r="N1621" i="1"/>
  <c r="O1621" i="1"/>
  <c r="L1622" i="1"/>
  <c r="N1622" i="1"/>
  <c r="L1623" i="1"/>
  <c r="N1623" i="1"/>
  <c r="P1623" i="1"/>
  <c r="Q1623" i="1"/>
  <c r="L1624" i="1"/>
  <c r="N1624" i="1"/>
  <c r="O1624" i="1"/>
  <c r="L1625" i="1"/>
  <c r="N1625" i="1"/>
  <c r="P1625" i="1"/>
  <c r="Q1625" i="1"/>
  <c r="L1627" i="1"/>
  <c r="H3130" i="2"/>
  <c r="N1627" i="1"/>
  <c r="L1628" i="1"/>
  <c r="H3131" i="2"/>
  <c r="N1628" i="1"/>
  <c r="P1628" i="1"/>
  <c r="Q1628" i="1"/>
  <c r="L1629" i="1"/>
  <c r="N1629" i="1"/>
  <c r="O1629" i="1"/>
  <c r="L1630" i="1"/>
  <c r="N1630" i="1"/>
  <c r="O1630" i="1"/>
  <c r="L1631" i="1"/>
  <c r="N1631" i="1"/>
  <c r="L1633" i="1"/>
  <c r="N1633" i="1"/>
  <c r="P1633" i="1"/>
  <c r="Q1633" i="1"/>
  <c r="L1634" i="1"/>
  <c r="N1634" i="1"/>
  <c r="O1634" i="1"/>
  <c r="L1635" i="1"/>
  <c r="N1635" i="1"/>
  <c r="P1635" i="1"/>
  <c r="Q1635" i="1"/>
  <c r="L1636" i="1"/>
  <c r="N1636" i="1"/>
  <c r="L1637" i="1"/>
  <c r="N1637" i="1"/>
  <c r="O1637" i="1"/>
  <c r="L1639" i="1"/>
  <c r="N1639" i="1"/>
  <c r="O1639" i="1"/>
  <c r="L1640" i="1"/>
  <c r="N1640" i="1"/>
  <c r="P1640" i="1"/>
  <c r="Q1640" i="1"/>
  <c r="L1641" i="1"/>
  <c r="H3144" i="2"/>
  <c r="N1641" i="1"/>
  <c r="L1642" i="1"/>
  <c r="N1642" i="1"/>
  <c r="O1642" i="1"/>
  <c r="L1644" i="1"/>
  <c r="N1644" i="1"/>
  <c r="P1644" i="1"/>
  <c r="Q1644" i="1"/>
  <c r="L1645" i="1"/>
  <c r="N1645" i="1"/>
  <c r="P1645" i="1"/>
  <c r="Q1645" i="1"/>
  <c r="L1647" i="1"/>
  <c r="N1647" i="1"/>
  <c r="L1649" i="1"/>
  <c r="N1649" i="1"/>
  <c r="P1649" i="1"/>
  <c r="Q1649" i="1"/>
  <c r="L1650" i="1"/>
  <c r="N1650" i="1"/>
  <c r="O1650" i="1"/>
  <c r="L1651" i="1"/>
  <c r="N1651" i="1"/>
  <c r="O1651" i="1"/>
  <c r="L1653" i="1"/>
  <c r="N1653" i="1"/>
  <c r="L1654" i="1"/>
  <c r="N1654" i="1"/>
  <c r="O1654" i="1"/>
  <c r="L1655" i="1"/>
  <c r="N1655" i="1"/>
  <c r="O1655" i="1"/>
  <c r="L1657" i="1"/>
  <c r="H3160" i="2"/>
  <c r="N1657" i="1"/>
  <c r="O1657" i="1"/>
  <c r="L1658" i="1"/>
  <c r="N1658" i="1"/>
  <c r="L1659" i="1"/>
  <c r="N1659" i="1"/>
  <c r="P1659" i="1"/>
  <c r="Q1659" i="1"/>
  <c r="L1660" i="1"/>
  <c r="N1660" i="1"/>
  <c r="O1660" i="1"/>
  <c r="L1661" i="1"/>
  <c r="H3164" i="2"/>
  <c r="N1661" i="1"/>
  <c r="P1661" i="1"/>
  <c r="Q1661" i="1"/>
  <c r="L1662" i="1"/>
  <c r="N1662" i="1"/>
  <c r="L1663" i="1"/>
  <c r="N1663" i="1"/>
  <c r="O1663" i="1"/>
  <c r="L1664" i="1"/>
  <c r="N1664" i="1"/>
  <c r="O1664" i="1"/>
  <c r="L1665" i="1"/>
  <c r="N1665" i="1"/>
  <c r="P1665" i="1"/>
  <c r="Q1665" i="1"/>
  <c r="L1666" i="1"/>
  <c r="N1666" i="1"/>
  <c r="L1667" i="1"/>
  <c r="N1667" i="1"/>
  <c r="O1667" i="1"/>
  <c r="L1668" i="1"/>
  <c r="N1668" i="1"/>
  <c r="O1668" i="1"/>
  <c r="L1669" i="1"/>
  <c r="N1669" i="1"/>
  <c r="O1669" i="1"/>
  <c r="L1670" i="1"/>
  <c r="N1670" i="1"/>
  <c r="L1671" i="1"/>
  <c r="N1671" i="1"/>
  <c r="O1671" i="1"/>
  <c r="L1672" i="1"/>
  <c r="N1672" i="1"/>
  <c r="O1672" i="1"/>
  <c r="L1673" i="1"/>
  <c r="N1673" i="1"/>
  <c r="P1673" i="1"/>
  <c r="Q1673" i="1"/>
  <c r="L1674" i="1"/>
  <c r="H3177" i="2"/>
  <c r="N1674" i="1"/>
  <c r="L1675" i="1"/>
  <c r="N1675" i="1"/>
  <c r="P1675" i="1"/>
  <c r="Q1675" i="1"/>
  <c r="L1676" i="1"/>
  <c r="N1676" i="1"/>
  <c r="P1676" i="1"/>
  <c r="Q1676" i="1"/>
  <c r="L1677" i="1"/>
  <c r="N1677" i="1"/>
  <c r="O1677" i="1"/>
  <c r="L1678" i="1"/>
  <c r="N1678" i="1"/>
  <c r="L1679" i="1"/>
  <c r="N1679" i="1"/>
  <c r="O1679" i="1"/>
  <c r="L1680" i="1"/>
  <c r="N1680" i="1"/>
  <c r="O1680" i="1"/>
  <c r="L1681" i="1"/>
  <c r="N1681" i="1"/>
  <c r="O1681" i="1"/>
  <c r="L1682" i="1"/>
  <c r="N1682" i="1"/>
  <c r="P1682" i="1"/>
  <c r="Q1682" i="1"/>
  <c r="L1683" i="1"/>
  <c r="N1683" i="1"/>
  <c r="P1683" i="1"/>
  <c r="Q1683" i="1"/>
  <c r="L1684" i="1"/>
  <c r="H3187" i="2"/>
  <c r="N1684" i="1"/>
  <c r="O1684" i="1"/>
  <c r="L1685" i="1"/>
  <c r="N1685" i="1"/>
  <c r="P1685" i="1"/>
  <c r="Q1685" i="1"/>
  <c r="L1686" i="1"/>
  <c r="H3189" i="2"/>
  <c r="N1686" i="1"/>
  <c r="L1687" i="1"/>
  <c r="N1687" i="1"/>
  <c r="O1687" i="1"/>
  <c r="L1688" i="1"/>
  <c r="N1688" i="1"/>
  <c r="O1688" i="1"/>
  <c r="L1689" i="1"/>
  <c r="N1689" i="1"/>
  <c r="O1689" i="1"/>
  <c r="L1690" i="1"/>
  <c r="N1690" i="1"/>
  <c r="L1691" i="1"/>
  <c r="N1691" i="1"/>
  <c r="P1691" i="1"/>
  <c r="Q1691" i="1"/>
  <c r="L1692" i="1"/>
  <c r="N1692" i="1"/>
  <c r="O1692" i="1"/>
  <c r="L1693" i="1"/>
  <c r="N1693" i="1"/>
  <c r="O1693" i="1"/>
  <c r="L1695" i="1"/>
  <c r="N1695" i="1"/>
  <c r="L1696" i="1"/>
  <c r="N1696" i="1"/>
  <c r="O1696" i="1"/>
  <c r="L1698" i="1"/>
  <c r="N1698" i="1"/>
  <c r="O1698" i="1"/>
  <c r="L1699" i="1"/>
  <c r="N1699" i="1"/>
  <c r="P1699" i="1"/>
  <c r="Q1699" i="1"/>
  <c r="L1701" i="1"/>
  <c r="H3204" i="2"/>
  <c r="N1701" i="1"/>
  <c r="O1701" i="1"/>
  <c r="L1702" i="1"/>
  <c r="N1702" i="1"/>
  <c r="O1702" i="1"/>
  <c r="L1704" i="1"/>
  <c r="N1704" i="1"/>
  <c r="O1704" i="1"/>
  <c r="L1705" i="1"/>
  <c r="N1705" i="1"/>
  <c r="P1705" i="1"/>
  <c r="Q1705" i="1"/>
  <c r="L1707" i="1"/>
  <c r="H3210" i="2"/>
  <c r="N1707" i="1"/>
  <c r="P1707" i="1"/>
  <c r="Q1707" i="1"/>
  <c r="L1708" i="1"/>
  <c r="H3211" i="2"/>
  <c r="N1708" i="1"/>
  <c r="O1708" i="1"/>
  <c r="L1710" i="1"/>
  <c r="N1710" i="1"/>
  <c r="O1710" i="1"/>
  <c r="L1712" i="1"/>
  <c r="N1712" i="1"/>
  <c r="P1712" i="1"/>
  <c r="Q1712" i="1"/>
  <c r="L1713" i="1"/>
  <c r="N1713" i="1"/>
  <c r="O1713" i="1"/>
  <c r="L1714" i="1"/>
  <c r="N1714" i="1"/>
  <c r="O1714" i="1"/>
  <c r="L1715" i="1"/>
  <c r="N1715" i="1"/>
  <c r="P1715" i="1"/>
  <c r="Q1715" i="1"/>
  <c r="L1717" i="1"/>
  <c r="N1717" i="1"/>
  <c r="P1717" i="1"/>
  <c r="Q1717" i="1"/>
  <c r="L1719" i="1"/>
  <c r="N1719" i="1"/>
  <c r="L1721" i="1"/>
  <c r="N1721" i="1"/>
  <c r="O1721" i="1"/>
  <c r="L1722" i="1"/>
  <c r="N1722" i="1"/>
  <c r="O1722" i="1"/>
  <c r="L1724" i="1"/>
  <c r="N1724" i="1"/>
  <c r="P1724" i="1"/>
  <c r="Q1724" i="1"/>
  <c r="L1725" i="1"/>
  <c r="N1725" i="1"/>
  <c r="O1725" i="1"/>
  <c r="L1726" i="1"/>
  <c r="H3229" i="2"/>
  <c r="N1726" i="1"/>
  <c r="O1726" i="1"/>
  <c r="L1727" i="1"/>
  <c r="N1727" i="1"/>
  <c r="P1727" i="1"/>
  <c r="Q1727" i="1"/>
  <c r="L1728" i="1"/>
  <c r="N1728" i="1"/>
  <c r="O1728" i="1"/>
  <c r="L1729" i="1"/>
  <c r="H3231" i="2"/>
  <c r="N1729" i="1"/>
  <c r="P1729" i="1"/>
  <c r="Q1729" i="1"/>
  <c r="L1730" i="1"/>
  <c r="H3232" i="2"/>
  <c r="N1730" i="1"/>
  <c r="O1730" i="1"/>
  <c r="L1731" i="1"/>
  <c r="N1731" i="1"/>
  <c r="P1731" i="1"/>
  <c r="Q1731" i="1"/>
  <c r="L1732" i="1"/>
  <c r="N1732" i="1"/>
  <c r="O1732" i="1"/>
  <c r="L1733" i="1"/>
  <c r="N1733" i="1"/>
  <c r="P1733" i="1"/>
  <c r="Q1733" i="1"/>
  <c r="L1734" i="1"/>
  <c r="H3236" i="2"/>
  <c r="N1734" i="1"/>
  <c r="P1734" i="1"/>
  <c r="Q1734" i="1"/>
  <c r="L1735" i="1"/>
  <c r="N1735" i="1"/>
  <c r="O1735" i="1"/>
  <c r="L1737" i="1"/>
  <c r="N1737" i="1"/>
  <c r="P1737" i="1"/>
  <c r="Q1737" i="1"/>
  <c r="L1738" i="1"/>
  <c r="H3240" i="2"/>
  <c r="N1738" i="1"/>
  <c r="P1738" i="1"/>
  <c r="Q1738" i="1"/>
  <c r="L1739" i="1"/>
  <c r="N1739" i="1"/>
  <c r="O1739" i="1"/>
  <c r="L1740" i="1"/>
  <c r="N1740" i="1"/>
  <c r="O1740" i="1"/>
  <c r="L1741" i="1"/>
  <c r="N1741" i="1"/>
  <c r="P1741" i="1"/>
  <c r="Q1741" i="1"/>
  <c r="L1742" i="1"/>
  <c r="H3244" i="2"/>
  <c r="N1742" i="1"/>
  <c r="L1743" i="1"/>
  <c r="N1743" i="1"/>
  <c r="P1743" i="1"/>
  <c r="Q1743" i="1"/>
  <c r="L1745" i="1"/>
  <c r="N1745" i="1"/>
  <c r="O1745" i="1"/>
  <c r="L1746" i="1"/>
  <c r="N1746" i="1"/>
  <c r="O1746" i="1"/>
  <c r="L1748" i="1"/>
  <c r="N1748" i="1"/>
  <c r="L1750" i="1"/>
  <c r="N1750" i="1"/>
  <c r="O1750" i="1"/>
  <c r="L1751" i="1"/>
  <c r="N1751" i="1"/>
  <c r="O1751" i="1"/>
  <c r="L1752" i="1"/>
  <c r="N1752" i="1"/>
  <c r="P1752" i="1"/>
  <c r="Q1752" i="1"/>
  <c r="L1753" i="1"/>
  <c r="N1753" i="1"/>
  <c r="L1755" i="1"/>
  <c r="N1755" i="1"/>
  <c r="O1755" i="1"/>
  <c r="L1756" i="1"/>
  <c r="N1756" i="1"/>
  <c r="O1756" i="1"/>
  <c r="L1757" i="1"/>
  <c r="N1757" i="1"/>
  <c r="O1757" i="1"/>
  <c r="L1760" i="1"/>
  <c r="N1760" i="1"/>
  <c r="L1761" i="1"/>
  <c r="N1761" i="1"/>
  <c r="O1761" i="1"/>
  <c r="L1762" i="1"/>
  <c r="N1762" i="1"/>
  <c r="O1762" i="1"/>
  <c r="L1763" i="1"/>
  <c r="N1763" i="1"/>
  <c r="O1763" i="1"/>
  <c r="L1764" i="1"/>
  <c r="N1764" i="1"/>
  <c r="L1766" i="1"/>
  <c r="N1766" i="1"/>
  <c r="P1766" i="1"/>
  <c r="Q1766" i="1"/>
  <c r="L1767" i="1"/>
  <c r="N1767" i="1"/>
  <c r="O1767" i="1"/>
  <c r="L1768" i="1"/>
  <c r="N1768" i="1"/>
  <c r="P1768" i="1"/>
  <c r="Q1768" i="1"/>
  <c r="L1769" i="1"/>
  <c r="N1769" i="1"/>
  <c r="L1770" i="1"/>
  <c r="N1770" i="1"/>
  <c r="O1770" i="1"/>
  <c r="L1771" i="1"/>
  <c r="N1771" i="1"/>
  <c r="O1771" i="1"/>
  <c r="L1773" i="1"/>
  <c r="N1773" i="1"/>
  <c r="O1773" i="1"/>
  <c r="L1774" i="1"/>
  <c r="N1774" i="1"/>
  <c r="L1775" i="1"/>
  <c r="N1775" i="1"/>
  <c r="O1775" i="1"/>
  <c r="L1776" i="1"/>
  <c r="N1776" i="1"/>
  <c r="P1776" i="1"/>
  <c r="Q1776" i="1"/>
  <c r="L1777" i="1"/>
  <c r="N1777" i="1"/>
  <c r="P1777" i="1"/>
  <c r="Q1777" i="1"/>
  <c r="L1778" i="1"/>
  <c r="N1778" i="1"/>
  <c r="L1779" i="1"/>
  <c r="N1779" i="1"/>
  <c r="O1779" i="1"/>
  <c r="L1780" i="1"/>
  <c r="N1780" i="1"/>
  <c r="P1780" i="1"/>
  <c r="Q1780" i="1"/>
  <c r="L1782" i="1"/>
  <c r="N1782" i="1"/>
  <c r="P1782" i="1"/>
  <c r="Q1782" i="1"/>
  <c r="L1783" i="1"/>
  <c r="N1783" i="1"/>
  <c r="P1783" i="1"/>
  <c r="Q1783" i="1"/>
  <c r="L1784" i="1"/>
  <c r="H3279" i="2"/>
  <c r="N1784" i="1"/>
  <c r="O1784" i="1"/>
  <c r="L1785" i="1"/>
  <c r="N1785" i="1"/>
  <c r="O1785" i="1"/>
  <c r="L1786" i="1"/>
  <c r="N1786" i="1"/>
  <c r="O1786" i="1"/>
  <c r="L1787" i="1"/>
  <c r="N1787" i="1"/>
  <c r="L1788" i="1"/>
  <c r="N1788" i="1"/>
  <c r="O1788" i="1"/>
  <c r="L1789" i="1"/>
  <c r="N1789" i="1"/>
  <c r="P1789" i="1"/>
  <c r="Q1789" i="1"/>
  <c r="L1791" i="1"/>
  <c r="N1791" i="1"/>
  <c r="O1791" i="1"/>
  <c r="L1792" i="1"/>
  <c r="N1792" i="1"/>
  <c r="L1793" i="1"/>
  <c r="N1793" i="1"/>
  <c r="P1793" i="1"/>
  <c r="Q1793" i="1"/>
  <c r="L1794" i="1"/>
  <c r="N1794" i="1"/>
  <c r="P1794" i="1"/>
  <c r="Q1794" i="1"/>
  <c r="L1795" i="1"/>
  <c r="N1795" i="1"/>
  <c r="O1795" i="1"/>
  <c r="L1796" i="1"/>
  <c r="N1796" i="1"/>
  <c r="O1796" i="1"/>
  <c r="L1798" i="1"/>
  <c r="H3293" i="2"/>
  <c r="N1798" i="1"/>
  <c r="O1798" i="1"/>
  <c r="L1799" i="1"/>
  <c r="H3294" i="2"/>
  <c r="N1799" i="1"/>
  <c r="O1799" i="1"/>
  <c r="L1801" i="1"/>
  <c r="N1801" i="1"/>
  <c r="O1801" i="1"/>
  <c r="L1802" i="1"/>
  <c r="N1802" i="1"/>
  <c r="L1803" i="1"/>
  <c r="N1803" i="1"/>
  <c r="O1803" i="1"/>
  <c r="L1805" i="1"/>
  <c r="N1805" i="1"/>
  <c r="P1805" i="1"/>
  <c r="Q1805" i="1"/>
  <c r="L1806" i="1"/>
  <c r="N1806" i="1"/>
  <c r="P1806" i="1"/>
  <c r="Q1806" i="1"/>
  <c r="L1807" i="1"/>
  <c r="N1807" i="1"/>
  <c r="L1809" i="1"/>
  <c r="N1809" i="1"/>
  <c r="O1809" i="1"/>
  <c r="L1812" i="1"/>
  <c r="N1812" i="1"/>
  <c r="O1812" i="1"/>
  <c r="L1813" i="1"/>
  <c r="N1813" i="1"/>
  <c r="O1813" i="1"/>
  <c r="L1814" i="1"/>
  <c r="N1814" i="1"/>
  <c r="L1815" i="1"/>
  <c r="N1815" i="1"/>
  <c r="O1815" i="1"/>
  <c r="L1816" i="1"/>
  <c r="N1816" i="1"/>
  <c r="O1816" i="1"/>
  <c r="L1817" i="1"/>
  <c r="N1817" i="1"/>
  <c r="O1817" i="1"/>
  <c r="L1819" i="1"/>
  <c r="N1819" i="1"/>
  <c r="P1819" i="1"/>
  <c r="Q1819" i="1"/>
  <c r="L1820" i="1"/>
  <c r="N1820" i="1"/>
  <c r="O1820" i="1"/>
  <c r="L1821" i="1"/>
  <c r="N1821" i="1"/>
  <c r="O1821" i="1"/>
  <c r="L1822" i="1"/>
  <c r="N1822" i="1"/>
  <c r="P1822" i="1"/>
  <c r="Q1822" i="1"/>
  <c r="L1823" i="1"/>
  <c r="N1823" i="1"/>
  <c r="L1824" i="1"/>
  <c r="N1824" i="1"/>
  <c r="O1824" i="1"/>
  <c r="L1825" i="1"/>
  <c r="N1825" i="1"/>
  <c r="P1825" i="1"/>
  <c r="Q1825" i="1"/>
  <c r="L1826" i="1"/>
  <c r="N1826" i="1"/>
  <c r="O1826" i="1"/>
  <c r="L1828" i="1"/>
  <c r="H3318" i="2"/>
  <c r="N1828" i="1"/>
  <c r="L1829" i="1"/>
  <c r="N1829" i="1"/>
  <c r="O1829" i="1"/>
  <c r="L1830" i="1"/>
  <c r="N1830" i="1"/>
  <c r="O1830" i="1"/>
  <c r="L1831" i="1"/>
  <c r="N1831" i="1"/>
  <c r="O1831" i="1"/>
  <c r="L1832" i="1"/>
  <c r="N1832" i="1"/>
  <c r="O1832" i="1"/>
  <c r="L1833" i="1"/>
  <c r="H3323" i="2"/>
  <c r="N1833" i="1"/>
  <c r="O1833" i="1"/>
  <c r="L1834" i="1"/>
  <c r="N1834" i="1"/>
  <c r="O1834" i="1"/>
  <c r="L1835" i="1"/>
  <c r="N1835" i="1"/>
  <c r="O1835" i="1"/>
  <c r="L1837" i="1"/>
  <c r="N1837" i="1"/>
  <c r="O1837" i="1"/>
  <c r="L1838" i="1"/>
  <c r="N1838" i="1"/>
  <c r="O1838" i="1"/>
  <c r="L1839" i="1"/>
  <c r="N1839" i="1"/>
  <c r="O1839" i="1"/>
  <c r="L1840" i="1"/>
  <c r="N1840" i="1"/>
  <c r="O1840" i="1"/>
  <c r="L1841" i="1"/>
  <c r="N1841" i="1"/>
  <c r="O1841" i="1"/>
  <c r="L1842" i="1"/>
  <c r="N1842" i="1"/>
  <c r="P1842" i="1"/>
  <c r="Q1842" i="1"/>
  <c r="L1843" i="1"/>
  <c r="N1843" i="1"/>
  <c r="O1843" i="1"/>
  <c r="L1844" i="1"/>
  <c r="N1844" i="1"/>
  <c r="O1844" i="1"/>
  <c r="L1846" i="1"/>
  <c r="N1846" i="1"/>
  <c r="L1847" i="1"/>
  <c r="N1847" i="1"/>
  <c r="O1847" i="1"/>
  <c r="L1850" i="1"/>
  <c r="N1850" i="1"/>
  <c r="O1850" i="1"/>
  <c r="L1851" i="1"/>
  <c r="N1851" i="1"/>
  <c r="O1851" i="1"/>
  <c r="L1852" i="1"/>
  <c r="N1852" i="1"/>
  <c r="P1852" i="1"/>
  <c r="Q1852" i="1"/>
  <c r="L1853" i="1"/>
  <c r="N1853" i="1"/>
  <c r="P1853" i="1"/>
  <c r="Q1853" i="1"/>
  <c r="L1854" i="1"/>
  <c r="N1854" i="1"/>
  <c r="O1854" i="1"/>
  <c r="L1856" i="1"/>
  <c r="N1856" i="1"/>
  <c r="O1856" i="1"/>
  <c r="L1857" i="1"/>
  <c r="N1857" i="1"/>
  <c r="P1857" i="1"/>
  <c r="Q1857" i="1"/>
  <c r="L1858" i="1"/>
  <c r="N1858" i="1"/>
  <c r="O1858" i="1"/>
  <c r="L1859" i="1"/>
  <c r="N1859" i="1"/>
  <c r="O1859" i="1"/>
  <c r="L1860" i="1"/>
  <c r="N1860" i="1"/>
  <c r="O1860" i="1"/>
  <c r="L1861" i="1"/>
  <c r="N1861" i="1"/>
  <c r="L1862" i="1"/>
  <c r="N1862" i="1"/>
  <c r="O1862" i="1"/>
  <c r="L1864" i="1"/>
  <c r="N1864" i="1"/>
  <c r="O1864" i="1"/>
  <c r="L1865" i="1"/>
  <c r="N1865" i="1"/>
  <c r="O1865" i="1"/>
  <c r="L1866" i="1"/>
  <c r="N1866" i="1"/>
  <c r="L1867" i="1"/>
  <c r="N1867" i="1"/>
  <c r="O1867" i="1"/>
  <c r="L1870" i="1"/>
  <c r="N1870" i="1"/>
  <c r="O1870" i="1"/>
  <c r="L1872" i="1"/>
  <c r="N1872" i="1"/>
  <c r="O1872" i="1"/>
  <c r="L1873" i="1"/>
  <c r="N1873" i="1"/>
  <c r="L1874" i="1"/>
  <c r="N1874" i="1"/>
  <c r="O1874" i="1"/>
  <c r="L1875" i="1"/>
  <c r="N1875" i="1"/>
  <c r="O1875" i="1"/>
  <c r="L1876" i="1"/>
  <c r="N1876" i="1"/>
  <c r="O1876" i="1"/>
  <c r="L1877" i="1"/>
  <c r="N1877" i="1"/>
  <c r="L1878" i="1"/>
  <c r="N1878" i="1"/>
  <c r="O1878" i="1"/>
  <c r="L1880" i="1"/>
  <c r="N1880" i="1"/>
  <c r="O1880" i="1"/>
  <c r="L1881" i="1"/>
  <c r="N1881" i="1"/>
  <c r="O1881" i="1"/>
  <c r="L1882" i="1"/>
  <c r="N1882" i="1"/>
  <c r="L1883" i="1"/>
  <c r="N1883" i="1"/>
  <c r="P1883" i="1"/>
  <c r="Q1883" i="1"/>
  <c r="L1884" i="1"/>
  <c r="N1884" i="1"/>
  <c r="O1884" i="1"/>
  <c r="L1885" i="1"/>
  <c r="N1885" i="1"/>
  <c r="O1885" i="1"/>
  <c r="L1886" i="1"/>
  <c r="N1886" i="1"/>
  <c r="P1886" i="1"/>
  <c r="Q1886" i="1"/>
  <c r="L1888" i="1"/>
  <c r="N1888" i="1"/>
  <c r="O1888" i="1"/>
  <c r="L1889" i="1"/>
  <c r="N1889" i="1"/>
  <c r="P1889" i="1"/>
  <c r="Q1889" i="1"/>
  <c r="L1891" i="1"/>
  <c r="N1891" i="1"/>
  <c r="O1891" i="1"/>
  <c r="L1892" i="1"/>
  <c r="N1892" i="1"/>
  <c r="O1892" i="1"/>
  <c r="L1893" i="1"/>
  <c r="N1893" i="1"/>
  <c r="O1893" i="1"/>
  <c r="L1897" i="1"/>
  <c r="N1897" i="1"/>
  <c r="O1897" i="1"/>
  <c r="L1898" i="1"/>
  <c r="N1898" i="1"/>
  <c r="O1898" i="1"/>
  <c r="L1901" i="1"/>
  <c r="N1901" i="1"/>
  <c r="O1901" i="1"/>
  <c r="L1902" i="1"/>
  <c r="N1902" i="1"/>
  <c r="P1902" i="1"/>
  <c r="Q1902" i="1"/>
  <c r="L1903" i="1"/>
  <c r="N1903" i="1"/>
  <c r="O1903" i="1"/>
  <c r="L1904" i="1"/>
  <c r="N1904" i="1"/>
  <c r="P1904" i="1"/>
  <c r="Q1904" i="1"/>
  <c r="L1905" i="1"/>
  <c r="N1905" i="1"/>
  <c r="L1906" i="1"/>
  <c r="N1906" i="1"/>
  <c r="P1906" i="1"/>
  <c r="Q1906" i="1"/>
  <c r="L1907" i="1"/>
  <c r="N1907" i="1"/>
  <c r="P1907" i="1"/>
  <c r="Q1907" i="1"/>
  <c r="L1908" i="1"/>
  <c r="N1908" i="1"/>
  <c r="O1908" i="1"/>
  <c r="L1909" i="1"/>
  <c r="N1909" i="1"/>
  <c r="L1910" i="1"/>
  <c r="N1910" i="1"/>
  <c r="O1910" i="1"/>
  <c r="L1911" i="1"/>
  <c r="N1911" i="1"/>
  <c r="O1911" i="1"/>
  <c r="L1912" i="1"/>
  <c r="N1912" i="1"/>
  <c r="O1912" i="1"/>
  <c r="L1915" i="1"/>
  <c r="N1915" i="1"/>
  <c r="L1916" i="1"/>
  <c r="N1916" i="1"/>
  <c r="O1916" i="1"/>
  <c r="L1917" i="1"/>
  <c r="N1917" i="1"/>
  <c r="O1917" i="1"/>
  <c r="L1918" i="1"/>
  <c r="N1918" i="1"/>
  <c r="O1918" i="1"/>
  <c r="L1919" i="1"/>
  <c r="H3361" i="2"/>
  <c r="N1919" i="1"/>
  <c r="L1920" i="1"/>
  <c r="N1920" i="1"/>
  <c r="O1920" i="1"/>
  <c r="L1921" i="1"/>
  <c r="N1921" i="1"/>
  <c r="O1921" i="1"/>
  <c r="L1922" i="1"/>
  <c r="N1922" i="1"/>
  <c r="O1922" i="1"/>
  <c r="L1923" i="1"/>
  <c r="N1923" i="1"/>
  <c r="P1923" i="1"/>
  <c r="Q1923" i="1"/>
  <c r="L1926" i="1"/>
  <c r="N1926" i="1"/>
  <c r="P1926" i="1"/>
  <c r="Q1926" i="1"/>
  <c r="L1927" i="1"/>
  <c r="N1927" i="1"/>
  <c r="P1927" i="1"/>
  <c r="Q1927" i="1"/>
  <c r="L1928" i="1"/>
  <c r="N1928" i="1"/>
  <c r="P1928" i="1"/>
  <c r="Q1928" i="1"/>
  <c r="L1930" i="1"/>
  <c r="N1930" i="1"/>
  <c r="L1933" i="1"/>
  <c r="N1933" i="1"/>
  <c r="O1933" i="1"/>
  <c r="L1934" i="1"/>
  <c r="N1934" i="1"/>
  <c r="O1934" i="1"/>
  <c r="L1935" i="1"/>
  <c r="N1935" i="1"/>
  <c r="P1935" i="1"/>
  <c r="Q1935" i="1"/>
  <c r="L1936" i="1"/>
  <c r="N1936" i="1"/>
  <c r="L1937" i="1"/>
  <c r="N1937" i="1"/>
  <c r="P1937" i="1"/>
  <c r="Q1937" i="1"/>
  <c r="L1938" i="1"/>
  <c r="N1938" i="1"/>
  <c r="O1938" i="1"/>
  <c r="L1939" i="1"/>
  <c r="N1939" i="1"/>
  <c r="P1939" i="1"/>
  <c r="Q1939" i="1"/>
  <c r="L1940" i="1"/>
  <c r="N1940" i="1"/>
  <c r="L1941" i="1"/>
  <c r="N1941" i="1"/>
  <c r="O1941" i="1"/>
  <c r="L1942" i="1"/>
  <c r="N1942" i="1"/>
  <c r="O1942" i="1"/>
  <c r="L1943" i="1"/>
  <c r="AL1943" i="1"/>
  <c r="S1943" i="1"/>
  <c r="N1943" i="1"/>
  <c r="P1943" i="1"/>
  <c r="Q1943" i="1"/>
  <c r="L1944" i="1"/>
  <c r="N1944" i="1"/>
  <c r="O1944" i="1"/>
  <c r="L1945" i="1"/>
  <c r="N1945" i="1"/>
  <c r="O1945" i="1"/>
  <c r="N10" i="2"/>
  <c r="N9" i="2"/>
  <c r="J845" i="2"/>
  <c r="J733" i="2"/>
  <c r="L733" i="2"/>
  <c r="M733" i="2"/>
  <c r="J734" i="2"/>
  <c r="J738" i="2"/>
  <c r="L738" i="2"/>
  <c r="M738" i="2"/>
  <c r="I740" i="2"/>
  <c r="J741" i="2"/>
  <c r="L741" i="2"/>
  <c r="M741" i="2"/>
  <c r="I749" i="2"/>
  <c r="J761" i="2"/>
  <c r="K761" i="2"/>
  <c r="J771" i="2"/>
  <c r="L771" i="2"/>
  <c r="M771" i="2"/>
  <c r="J779" i="2"/>
  <c r="J802" i="2"/>
  <c r="J803" i="2"/>
  <c r="L803" i="2"/>
  <c r="M803" i="2"/>
  <c r="J819" i="2"/>
  <c r="K819" i="2"/>
  <c r="J822" i="2"/>
  <c r="L822" i="2"/>
  <c r="M822" i="2"/>
  <c r="J826" i="2"/>
  <c r="K826" i="2"/>
  <c r="J829" i="2"/>
  <c r="L829" i="2"/>
  <c r="M829" i="2"/>
  <c r="J832" i="2"/>
  <c r="J834" i="2"/>
  <c r="K834" i="2"/>
  <c r="J836" i="2"/>
  <c r="K836" i="2"/>
  <c r="J840" i="2"/>
  <c r="L840" i="2"/>
  <c r="M840" i="2"/>
  <c r="J842" i="2"/>
  <c r="K842" i="2"/>
  <c r="I843" i="2"/>
  <c r="J851" i="2"/>
  <c r="L851" i="2"/>
  <c r="M851" i="2"/>
  <c r="J857" i="2"/>
  <c r="K857" i="2"/>
  <c r="I861" i="2"/>
  <c r="J862" i="2"/>
  <c r="L862" i="2"/>
  <c r="M862" i="2"/>
  <c r="I865" i="2"/>
  <c r="I868" i="2"/>
  <c r="J872" i="2"/>
  <c r="J873" i="2"/>
  <c r="L873" i="2"/>
  <c r="M873" i="2"/>
  <c r="J875" i="2"/>
  <c r="K875" i="2"/>
  <c r="J877" i="2"/>
  <c r="J879" i="2"/>
  <c r="L879" i="2"/>
  <c r="M879" i="2"/>
  <c r="J880" i="2"/>
  <c r="K880" i="2"/>
  <c r="J883" i="2"/>
  <c r="I889" i="2"/>
  <c r="J895" i="2"/>
  <c r="L895" i="2"/>
  <c r="M895" i="2"/>
  <c r="J896" i="2"/>
  <c r="L896" i="2"/>
  <c r="M896" i="2"/>
  <c r="I912" i="2"/>
  <c r="J914" i="2"/>
  <c r="K914" i="2"/>
  <c r="J918" i="2"/>
  <c r="K918" i="2"/>
  <c r="J920" i="2"/>
  <c r="J921" i="2"/>
  <c r="K921" i="2"/>
  <c r="J923" i="2"/>
  <c r="K923" i="2"/>
  <c r="J927" i="2"/>
  <c r="L927" i="2"/>
  <c r="M927" i="2"/>
  <c r="J928" i="2"/>
  <c r="J929" i="2"/>
  <c r="K929" i="2"/>
  <c r="J961" i="2"/>
  <c r="L961" i="2"/>
  <c r="M961" i="2"/>
  <c r="J964" i="2"/>
  <c r="K964" i="2"/>
  <c r="J971" i="2"/>
  <c r="L971" i="2"/>
  <c r="M971" i="2"/>
  <c r="J977" i="2"/>
  <c r="J982" i="2"/>
  <c r="I1019" i="2"/>
  <c r="J1028" i="2"/>
  <c r="L1028" i="2"/>
  <c r="M1028" i="2"/>
  <c r="J1034" i="2"/>
  <c r="J1035" i="2"/>
  <c r="K1035" i="2"/>
  <c r="J1037" i="2"/>
  <c r="J1038" i="2"/>
  <c r="J1041" i="2"/>
  <c r="K1041" i="2"/>
  <c r="J1043" i="2"/>
  <c r="K1043" i="2"/>
  <c r="J1048" i="2"/>
  <c r="J1049" i="2"/>
  <c r="K1049" i="2"/>
  <c r="J1059" i="2"/>
  <c r="L1059" i="2"/>
  <c r="M1059" i="2"/>
  <c r="J1060" i="2"/>
  <c r="I1062" i="2"/>
  <c r="J1066" i="2"/>
  <c r="K1066" i="2"/>
  <c r="I1070" i="2"/>
  <c r="J1072" i="2"/>
  <c r="L1072" i="2"/>
  <c r="M1072" i="2"/>
  <c r="J1073" i="2"/>
  <c r="K1073" i="2"/>
  <c r="I1075" i="2"/>
  <c r="J1081" i="2"/>
  <c r="L1081" i="2"/>
  <c r="M1081" i="2"/>
  <c r="J1083" i="2"/>
  <c r="K1083" i="2"/>
  <c r="J1084" i="2"/>
  <c r="L1084" i="2"/>
  <c r="M1084" i="2"/>
  <c r="J1087" i="2"/>
  <c r="L1087" i="2"/>
  <c r="M1087" i="2"/>
  <c r="J1090" i="2"/>
  <c r="K1090" i="2"/>
  <c r="J1092" i="2"/>
  <c r="K1092" i="2"/>
  <c r="J1100" i="2"/>
  <c r="K1100" i="2"/>
  <c r="J1101" i="2"/>
  <c r="K1101" i="2"/>
  <c r="J1103" i="2"/>
  <c r="K1103" i="2"/>
  <c r="J1104" i="2"/>
  <c r="L1104" i="2"/>
  <c r="M1104" i="2"/>
  <c r="J1111" i="2"/>
  <c r="K1111" i="2"/>
  <c r="J1119" i="2"/>
  <c r="K1119" i="2"/>
  <c r="I1120" i="2"/>
  <c r="I1121" i="2"/>
  <c r="J1122" i="2"/>
  <c r="L1122" i="2"/>
  <c r="M1122" i="2"/>
  <c r="J1124" i="2"/>
  <c r="K1124" i="2"/>
  <c r="J1131" i="2"/>
  <c r="K1131" i="2"/>
  <c r="J1133" i="2"/>
  <c r="L1133" i="2"/>
  <c r="M1133" i="2"/>
  <c r="J1136" i="2"/>
  <c r="L1136" i="2"/>
  <c r="M1136" i="2"/>
  <c r="J1137" i="2"/>
  <c r="K1137" i="2"/>
  <c r="J1138" i="2"/>
  <c r="L1138" i="2"/>
  <c r="M1138" i="2"/>
  <c r="J1145" i="2"/>
  <c r="K1145" i="2"/>
  <c r="J1152" i="2"/>
  <c r="K1152" i="2"/>
  <c r="J1164" i="2"/>
  <c r="L1164" i="2"/>
  <c r="M1164" i="2"/>
  <c r="I1166" i="2"/>
  <c r="J1167" i="2"/>
  <c r="L1167" i="2"/>
  <c r="M1167" i="2"/>
  <c r="I1179" i="2"/>
  <c r="J1180" i="2"/>
  <c r="L1180" i="2"/>
  <c r="M1180" i="2"/>
  <c r="J1181" i="2"/>
  <c r="I1182" i="2"/>
  <c r="J1183" i="2"/>
  <c r="L1183" i="2"/>
  <c r="M1183" i="2"/>
  <c r="I1196" i="2"/>
  <c r="J1208" i="2"/>
  <c r="L1208" i="2"/>
  <c r="M1208" i="2"/>
  <c r="J1214" i="2"/>
  <c r="K1214" i="2"/>
  <c r="J1217" i="2"/>
  <c r="K1217" i="2"/>
  <c r="I1219" i="2"/>
  <c r="J1235" i="2"/>
  <c r="L1235" i="2"/>
  <c r="M1235" i="2"/>
  <c r="J1249" i="2"/>
  <c r="J1250" i="2"/>
  <c r="K1250" i="2"/>
  <c r="J1264" i="2"/>
  <c r="I1265" i="2"/>
  <c r="J1279" i="2"/>
  <c r="I1280" i="2"/>
  <c r="I1291" i="2"/>
  <c r="J1303" i="2"/>
  <c r="L1303" i="2"/>
  <c r="M1303" i="2"/>
  <c r="J1329" i="2"/>
  <c r="L1329" i="2"/>
  <c r="M1329" i="2"/>
  <c r="I1340" i="2"/>
  <c r="J1354" i="2"/>
  <c r="I1356" i="2"/>
  <c r="J1359" i="2"/>
  <c r="J1365" i="2"/>
  <c r="J1377" i="2"/>
  <c r="L1377" i="2"/>
  <c r="M1377" i="2"/>
  <c r="J1400" i="2"/>
  <c r="I1432" i="2"/>
  <c r="I1450" i="2"/>
  <c r="I1453" i="2"/>
  <c r="J1455" i="2"/>
  <c r="J1462" i="2"/>
  <c r="K1462" i="2"/>
  <c r="J1477" i="2"/>
  <c r="L1477" i="2"/>
  <c r="M1477" i="2"/>
  <c r="J1478" i="2"/>
  <c r="J1479" i="2"/>
  <c r="L1479" i="2"/>
  <c r="M1479" i="2"/>
  <c r="J1489" i="2"/>
  <c r="K1489" i="2"/>
  <c r="J1490" i="2"/>
  <c r="J1518" i="2"/>
  <c r="L1518" i="2"/>
  <c r="M1518" i="2"/>
  <c r="J1522" i="2"/>
  <c r="I1529" i="2"/>
  <c r="J1540" i="2"/>
  <c r="J1547" i="2"/>
  <c r="L1547" i="2"/>
  <c r="M1547" i="2"/>
  <c r="I1549" i="2"/>
  <c r="J1561" i="2"/>
  <c r="K1561" i="2"/>
  <c r="J1584" i="2"/>
  <c r="K1584" i="2"/>
  <c r="J1626" i="2"/>
  <c r="J1635" i="2"/>
  <c r="L1635" i="2"/>
  <c r="M1635" i="2"/>
  <c r="J1646" i="2"/>
  <c r="J1658" i="2"/>
  <c r="K1658" i="2"/>
  <c r="J1670" i="2"/>
  <c r="K1670" i="2"/>
  <c r="I1696" i="2"/>
  <c r="J1704" i="2"/>
  <c r="J1708" i="2"/>
  <c r="L1708" i="2"/>
  <c r="M1708" i="2"/>
  <c r="J1713" i="2"/>
  <c r="L1713" i="2"/>
  <c r="M1713" i="2"/>
  <c r="J1750" i="2"/>
  <c r="J1766" i="2"/>
  <c r="J1790" i="2"/>
  <c r="L1790" i="2"/>
  <c r="M1790" i="2"/>
  <c r="J1800" i="2"/>
  <c r="J1861" i="2"/>
  <c r="L1861" i="2"/>
  <c r="M1861" i="2"/>
  <c r="I1871" i="2"/>
  <c r="J1891" i="2"/>
  <c r="L1891" i="2"/>
  <c r="M1891" i="2"/>
  <c r="J1892" i="2"/>
  <c r="L1892" i="2"/>
  <c r="M1892" i="2"/>
  <c r="I1893" i="2"/>
  <c r="J1894" i="2"/>
  <c r="K1894" i="2"/>
  <c r="J1902" i="2"/>
  <c r="K1902" i="2"/>
  <c r="J1909" i="2"/>
  <c r="J1921" i="2"/>
  <c r="J1922" i="2"/>
  <c r="J1929" i="2"/>
  <c r="K1929" i="2"/>
  <c r="I1936" i="2"/>
  <c r="J1963" i="2"/>
  <c r="L1963" i="2"/>
  <c r="M1963" i="2"/>
  <c r="J1970" i="2"/>
  <c r="K1970" i="2"/>
  <c r="J1982" i="2"/>
  <c r="L1982" i="2"/>
  <c r="M1982" i="2"/>
  <c r="J1985" i="2"/>
  <c r="K1985" i="2"/>
  <c r="J1995" i="2"/>
  <c r="K1995" i="2"/>
  <c r="J1997" i="2"/>
  <c r="L1997" i="2"/>
  <c r="M1997" i="2"/>
  <c r="J1999" i="2"/>
  <c r="L1999" i="2"/>
  <c r="M1999" i="2"/>
  <c r="J2003" i="2"/>
  <c r="L2003" i="2"/>
  <c r="M2003" i="2"/>
  <c r="J2005" i="2"/>
  <c r="K2005" i="2"/>
  <c r="I2007" i="2"/>
  <c r="J2017" i="2"/>
  <c r="J2022" i="2"/>
  <c r="L2022" i="2"/>
  <c r="M2022" i="2"/>
  <c r="I2026" i="2"/>
  <c r="J2100" i="2"/>
  <c r="K2100" i="2"/>
  <c r="J2105" i="2"/>
  <c r="I2114" i="2"/>
  <c r="J2116" i="2"/>
  <c r="J2117" i="2"/>
  <c r="L2117" i="2"/>
  <c r="M2117" i="2"/>
  <c r="I2122" i="2"/>
  <c r="I2126" i="2"/>
  <c r="J2130" i="2"/>
  <c r="K2130" i="2"/>
  <c r="J2139" i="2"/>
  <c r="K2139" i="2"/>
  <c r="J2146" i="2"/>
  <c r="L2146" i="2"/>
  <c r="M2146" i="2"/>
  <c r="J2147" i="2"/>
  <c r="K2147" i="2"/>
  <c r="J2148" i="2"/>
  <c r="K2148" i="2"/>
  <c r="J2149" i="2"/>
  <c r="J2150" i="2"/>
  <c r="K2150" i="2"/>
  <c r="J2152" i="2"/>
  <c r="K2152" i="2"/>
  <c r="J2153" i="2"/>
  <c r="J2164" i="2"/>
  <c r="L2164" i="2"/>
  <c r="M2164" i="2"/>
  <c r="J2165" i="2"/>
  <c r="L2165" i="2"/>
  <c r="M2165" i="2"/>
  <c r="J2173" i="2"/>
  <c r="J2180" i="2"/>
  <c r="L2180" i="2"/>
  <c r="M2180" i="2"/>
  <c r="J2181" i="2"/>
  <c r="K2181" i="2"/>
  <c r="J2184" i="2"/>
  <c r="K2184" i="2"/>
  <c r="J2188" i="2"/>
  <c r="K2188" i="2"/>
  <c r="J2189" i="2"/>
  <c r="K2189" i="2"/>
  <c r="J2214" i="2"/>
  <c r="L2214" i="2"/>
  <c r="M2214" i="2"/>
  <c r="J2225" i="2"/>
  <c r="K2225" i="2"/>
  <c r="I2235" i="2"/>
  <c r="J2248" i="2"/>
  <c r="J2274" i="2"/>
  <c r="K2274" i="2"/>
  <c r="I2277" i="2"/>
  <c r="J2280" i="2"/>
  <c r="L2280" i="2"/>
  <c r="M2280" i="2"/>
  <c r="J2325" i="2"/>
  <c r="K2325" i="2"/>
  <c r="J2328" i="2"/>
  <c r="L2328" i="2"/>
  <c r="M2328" i="2"/>
  <c r="J2344" i="2"/>
  <c r="L2344" i="2"/>
  <c r="M2344" i="2"/>
  <c r="J2354" i="2"/>
  <c r="K2354" i="2"/>
  <c r="J2364" i="2"/>
  <c r="K2364" i="2"/>
  <c r="I2378" i="2"/>
  <c r="J2385" i="2"/>
  <c r="L2385" i="2"/>
  <c r="M2385" i="2"/>
  <c r="J2396" i="2"/>
  <c r="L2396" i="2"/>
  <c r="M2396" i="2"/>
  <c r="I2408" i="2"/>
  <c r="J2414" i="2"/>
  <c r="L2414" i="2"/>
  <c r="M2414" i="2"/>
  <c r="I2431" i="2"/>
  <c r="I2432" i="2"/>
  <c r="I2442" i="2"/>
  <c r="J2443" i="2"/>
  <c r="L2443" i="2"/>
  <c r="M2443" i="2"/>
  <c r="J2448" i="2"/>
  <c r="I2468" i="2"/>
  <c r="J2472" i="2"/>
  <c r="J2479" i="2"/>
  <c r="L2479" i="2"/>
  <c r="M2479" i="2"/>
  <c r="J2485" i="2"/>
  <c r="L2485" i="2"/>
  <c r="M2485" i="2"/>
  <c r="I2489" i="2"/>
  <c r="J2496" i="2"/>
  <c r="L2496" i="2"/>
  <c r="M2496" i="2"/>
  <c r="J2498" i="2"/>
  <c r="J2499" i="2"/>
  <c r="I2506" i="2"/>
  <c r="J2507" i="2"/>
  <c r="J2512" i="2"/>
  <c r="J2521" i="2"/>
  <c r="L2521" i="2"/>
  <c r="M2521" i="2"/>
  <c r="J2526" i="2"/>
  <c r="K2526" i="2"/>
  <c r="I2527" i="2"/>
  <c r="J2565" i="2"/>
  <c r="K2565" i="2"/>
  <c r="J2572" i="2"/>
  <c r="J2589" i="2"/>
  <c r="J2595" i="2"/>
  <c r="K2595" i="2"/>
  <c r="I2604" i="2"/>
  <c r="I2610" i="2"/>
  <c r="J2618" i="2"/>
  <c r="K2618" i="2"/>
  <c r="J2632" i="2"/>
  <c r="L2632" i="2"/>
  <c r="M2632" i="2"/>
  <c r="J2636" i="2"/>
  <c r="J2653" i="2"/>
  <c r="L2653" i="2"/>
  <c r="M2653" i="2"/>
  <c r="J2657" i="2"/>
  <c r="J2659" i="2"/>
  <c r="J2668" i="2"/>
  <c r="J2669" i="2"/>
  <c r="L2669" i="2"/>
  <c r="M2669" i="2"/>
  <c r="I2689" i="2"/>
  <c r="J2700" i="2"/>
  <c r="L2700" i="2"/>
  <c r="M2700" i="2"/>
  <c r="I2709" i="2"/>
  <c r="J2711" i="2"/>
  <c r="K2711" i="2"/>
  <c r="I2713" i="2"/>
  <c r="I2723" i="2"/>
  <c r="J2743" i="2"/>
  <c r="L2743" i="2"/>
  <c r="M2743" i="2"/>
  <c r="I2744" i="2"/>
  <c r="J2755" i="2"/>
  <c r="K2755" i="2"/>
  <c r="J2765" i="2"/>
  <c r="L2765" i="2"/>
  <c r="M2765" i="2"/>
  <c r="J2775" i="2"/>
  <c r="K2775" i="2"/>
  <c r="J2780" i="2"/>
  <c r="I2785" i="2"/>
  <c r="I2867" i="2"/>
  <c r="J2894" i="2"/>
  <c r="K2894" i="2"/>
  <c r="J2900" i="2"/>
  <c r="K2900" i="2"/>
  <c r="J2905" i="2"/>
  <c r="L2905" i="2"/>
  <c r="M2905" i="2"/>
  <c r="J2930" i="2"/>
  <c r="L2930" i="2"/>
  <c r="M2930" i="2"/>
  <c r="J2931" i="2"/>
  <c r="L2931" i="2"/>
  <c r="M2931" i="2"/>
  <c r="I2934" i="2"/>
  <c r="I2939" i="2"/>
  <c r="J2955" i="2"/>
  <c r="K2955" i="2"/>
  <c r="J2963" i="2"/>
  <c r="I2966" i="2"/>
  <c r="J2969" i="2"/>
  <c r="L2969" i="2"/>
  <c r="M2969" i="2"/>
  <c r="J2971" i="2"/>
  <c r="K2971" i="2"/>
  <c r="I2973" i="2"/>
  <c r="J2984" i="2"/>
  <c r="I2999" i="2"/>
  <c r="J3002" i="2"/>
  <c r="K3002" i="2"/>
  <c r="J3004" i="2"/>
  <c r="L3004" i="2"/>
  <c r="M3004" i="2"/>
  <c r="J3011" i="2"/>
  <c r="K3011" i="2"/>
  <c r="J3015" i="2"/>
  <c r="J3038" i="2"/>
  <c r="L3038" i="2"/>
  <c r="M3038" i="2"/>
  <c r="J3048" i="2"/>
  <c r="K3048" i="2"/>
  <c r="J3050" i="2"/>
  <c r="K3050" i="2"/>
  <c r="I3056" i="2"/>
  <c r="J3064" i="2"/>
  <c r="K3064" i="2"/>
  <c r="J3073" i="2"/>
  <c r="J3098" i="2"/>
  <c r="K3098" i="2"/>
  <c r="J3101" i="2"/>
  <c r="L3101" i="2"/>
  <c r="M3101" i="2"/>
  <c r="J3105" i="2"/>
  <c r="J3123" i="2"/>
  <c r="L3123" i="2"/>
  <c r="M3123" i="2"/>
  <c r="I3135" i="2"/>
  <c r="I3141" i="2"/>
  <c r="J3151" i="2"/>
  <c r="L3151" i="2"/>
  <c r="M3151" i="2"/>
  <c r="J3155" i="2"/>
  <c r="K3155" i="2"/>
  <c r="J3209" i="2"/>
  <c r="J3212" i="2"/>
  <c r="L3212" i="2"/>
  <c r="M3212" i="2"/>
  <c r="J3219" i="2"/>
  <c r="J3221" i="2"/>
  <c r="K3221" i="2"/>
  <c r="J3238" i="2"/>
  <c r="K3238" i="2"/>
  <c r="J3250" i="2"/>
  <c r="J3254" i="2"/>
  <c r="K3254" i="2"/>
  <c r="J3260" i="2"/>
  <c r="L3260" i="2"/>
  <c r="M3260" i="2"/>
  <c r="I3276" i="2"/>
  <c r="J3295" i="2"/>
  <c r="L3295" i="2"/>
  <c r="M3295" i="2"/>
  <c r="J3299" i="2"/>
  <c r="J3301" i="2"/>
  <c r="L3301" i="2"/>
  <c r="M3301" i="2"/>
  <c r="I3308" i="2"/>
  <c r="J3338" i="2"/>
  <c r="K3338" i="2"/>
  <c r="J3339" i="2"/>
  <c r="L3339" i="2"/>
  <c r="M3339" i="2"/>
  <c r="J3342" i="2"/>
  <c r="L3342" i="2"/>
  <c r="M3342" i="2"/>
  <c r="J3367" i="2"/>
  <c r="H3370" i="2"/>
  <c r="J2430" i="2"/>
  <c r="L2430" i="2"/>
  <c r="M2430" i="2"/>
  <c r="J2428" i="2"/>
  <c r="L2428" i="2"/>
  <c r="M2428" i="2"/>
  <c r="I2423" i="2"/>
  <c r="I2417" i="2"/>
  <c r="I2323" i="2"/>
  <c r="I2321" i="2"/>
  <c r="J2319" i="2"/>
  <c r="L2319" i="2"/>
  <c r="M2319" i="2"/>
  <c r="J2317" i="2"/>
  <c r="K2317" i="2"/>
  <c r="J2303" i="2"/>
  <c r="K2303" i="2"/>
  <c r="I2299" i="2"/>
  <c r="I2142" i="2"/>
  <c r="I2318" i="2"/>
  <c r="I2420" i="2"/>
  <c r="I2300" i="2"/>
  <c r="J2304" i="2"/>
  <c r="K2304" i="2"/>
  <c r="I2316" i="2"/>
  <c r="J2320" i="2"/>
  <c r="K2320" i="2"/>
  <c r="I2418" i="2"/>
  <c r="I3053" i="2"/>
  <c r="I2306" i="2"/>
  <c r="J3051" i="2"/>
  <c r="L3051" i="2"/>
  <c r="M3051" i="2"/>
  <c r="J2322" i="2"/>
  <c r="K2322" i="2"/>
  <c r="J2928" i="2"/>
  <c r="K2928" i="2"/>
  <c r="J2926" i="2"/>
  <c r="L2926" i="2"/>
  <c r="M2926" i="2"/>
  <c r="I2923" i="2"/>
  <c r="J2921" i="2"/>
  <c r="J2919" i="2"/>
  <c r="K2919" i="2"/>
  <c r="J2918" i="2"/>
  <c r="K2918" i="2"/>
  <c r="J2915" i="2"/>
  <c r="L2915" i="2"/>
  <c r="M2915" i="2"/>
  <c r="I2914" i="2"/>
  <c r="J2910" i="2"/>
  <c r="L2910" i="2"/>
  <c r="M2910" i="2"/>
  <c r="J2907" i="2"/>
  <c r="J2906" i="2"/>
  <c r="K2906" i="2"/>
  <c r="J2899" i="2"/>
  <c r="L2899" i="2"/>
  <c r="M2899" i="2"/>
  <c r="J2898" i="2"/>
  <c r="L2898" i="2"/>
  <c r="M2898" i="2"/>
  <c r="J2897" i="2"/>
  <c r="J2895" i="2"/>
  <c r="I2890" i="2"/>
  <c r="J2889" i="2"/>
  <c r="L2889" i="2"/>
  <c r="M2889" i="2"/>
  <c r="J2888" i="2"/>
  <c r="L2888" i="2"/>
  <c r="M2888" i="2"/>
  <c r="I2887" i="2"/>
  <c r="J2886" i="2"/>
  <c r="K2886" i="2"/>
  <c r="J2881" i="2"/>
  <c r="K2881" i="2"/>
  <c r="J2880" i="2"/>
  <c r="J2873" i="2"/>
  <c r="J2871" i="2"/>
  <c r="L2871" i="2"/>
  <c r="M2871" i="2"/>
  <c r="J2869" i="2"/>
  <c r="J2868" i="2"/>
  <c r="J2865" i="2"/>
  <c r="L2865" i="2"/>
  <c r="M2865" i="2"/>
  <c r="J2864" i="2"/>
  <c r="L2864" i="2"/>
  <c r="M2864" i="2"/>
  <c r="I2863" i="2"/>
  <c r="J2861" i="2"/>
  <c r="K2861" i="2"/>
  <c r="J2856" i="2"/>
  <c r="L2856" i="2"/>
  <c r="M2856" i="2"/>
  <c r="I2854" i="2"/>
  <c r="J2852" i="2"/>
  <c r="L2852" i="2"/>
  <c r="M2852" i="2"/>
  <c r="J2848" i="2"/>
  <c r="J2847" i="2"/>
  <c r="L2847" i="2"/>
  <c r="M2847" i="2"/>
  <c r="I2845" i="2"/>
  <c r="J2844" i="2"/>
  <c r="K2844" i="2"/>
  <c r="J2840" i="2"/>
  <c r="J2839" i="2"/>
  <c r="J2837" i="2"/>
  <c r="K2837" i="2"/>
  <c r="J2833" i="2"/>
  <c r="K2833" i="2"/>
  <c r="J2832" i="2"/>
  <c r="L2832" i="2"/>
  <c r="M2832" i="2"/>
  <c r="J2831" i="2"/>
  <c r="L2831" i="2"/>
  <c r="M2831" i="2"/>
  <c r="J2827" i="2"/>
  <c r="L2827" i="2"/>
  <c r="M2827" i="2"/>
  <c r="I2824" i="2"/>
  <c r="J2823" i="2"/>
  <c r="K2823" i="2"/>
  <c r="J2822" i="2"/>
  <c r="K2822" i="2"/>
  <c r="J2819" i="2"/>
  <c r="K2819" i="2"/>
  <c r="J2816" i="2"/>
  <c r="L2816" i="2"/>
  <c r="M2816" i="2"/>
  <c r="J2815" i="2"/>
  <c r="L2815" i="2"/>
  <c r="M2815" i="2"/>
  <c r="J2814" i="2"/>
  <c r="K2814" i="2"/>
  <c r="I2812" i="2"/>
  <c r="J2810" i="2"/>
  <c r="I2808" i="2"/>
  <c r="J2807" i="2"/>
  <c r="L2807" i="2"/>
  <c r="M2807" i="2"/>
  <c r="J2806" i="2"/>
  <c r="L2806" i="2"/>
  <c r="M2806" i="2"/>
  <c r="I2804" i="2"/>
  <c r="I2803" i="2"/>
  <c r="I2799" i="2"/>
  <c r="J2798" i="2"/>
  <c r="K2798" i="2"/>
  <c r="J2795" i="2"/>
  <c r="L2795" i="2"/>
  <c r="M2795" i="2"/>
  <c r="J2794" i="2"/>
  <c r="I2791" i="2"/>
  <c r="I2790" i="2"/>
  <c r="I2782" i="2"/>
  <c r="J2781" i="2"/>
  <c r="L2781" i="2"/>
  <c r="M2781" i="2"/>
  <c r="J2779" i="2"/>
  <c r="K2779" i="2"/>
  <c r="I2776" i="2"/>
  <c r="J2772" i="2"/>
  <c r="L2772" i="2"/>
  <c r="M2772" i="2"/>
  <c r="I2771" i="2"/>
  <c r="I2770" i="2"/>
  <c r="I2768" i="2"/>
  <c r="J2767" i="2"/>
  <c r="L2767" i="2"/>
  <c r="M2767" i="2"/>
  <c r="J2763" i="2"/>
  <c r="L2763" i="2"/>
  <c r="M2763" i="2"/>
  <c r="J2762" i="2"/>
  <c r="L2762" i="2"/>
  <c r="M2762" i="2"/>
  <c r="I2761" i="2"/>
  <c r="J2760" i="2"/>
  <c r="L2760" i="2"/>
  <c r="M2760" i="2"/>
  <c r="J2759" i="2"/>
  <c r="L2759" i="2"/>
  <c r="M2759" i="2"/>
  <c r="I2758" i="2"/>
  <c r="I2754" i="2"/>
  <c r="J2753" i="2"/>
  <c r="K2753" i="2"/>
  <c r="I2752" i="2"/>
  <c r="I2750" i="2"/>
  <c r="I2749" i="2"/>
  <c r="I2746" i="2"/>
  <c r="J2745" i="2"/>
  <c r="L2745" i="2"/>
  <c r="M2745" i="2"/>
  <c r="J2741" i="2"/>
  <c r="J2740" i="2"/>
  <c r="J2737" i="2"/>
  <c r="K2737" i="2"/>
  <c r="J2735" i="2"/>
  <c r="J2734" i="2"/>
  <c r="I2733" i="2"/>
  <c r="J2732" i="2"/>
  <c r="K2732" i="2"/>
  <c r="J2730" i="2"/>
  <c r="I2729" i="2"/>
  <c r="J2726" i="2"/>
  <c r="L2726" i="2"/>
  <c r="M2726" i="2"/>
  <c r="I2725" i="2"/>
  <c r="J2722" i="2"/>
  <c r="I2721" i="2"/>
  <c r="I2720" i="2"/>
  <c r="I2717" i="2"/>
  <c r="J2716" i="2"/>
  <c r="K2716" i="2"/>
  <c r="J2715" i="2"/>
  <c r="K2715" i="2"/>
  <c r="J2710" i="2"/>
  <c r="L2710" i="2"/>
  <c r="M2710" i="2"/>
  <c r="I2706" i="2"/>
  <c r="I2705" i="2"/>
  <c r="J2702" i="2"/>
  <c r="L2702" i="2"/>
  <c r="M2702" i="2"/>
  <c r="I2701" i="2"/>
  <c r="J2699" i="2"/>
  <c r="J2697" i="2"/>
  <c r="J2696" i="2"/>
  <c r="J2695" i="2"/>
  <c r="K2695" i="2"/>
  <c r="J2693" i="2"/>
  <c r="I2692" i="2"/>
  <c r="I2687" i="2"/>
  <c r="J2686" i="2"/>
  <c r="K2686" i="2"/>
  <c r="J2683" i="2"/>
  <c r="K2683" i="2"/>
  <c r="I2677" i="2"/>
  <c r="J2676" i="2"/>
  <c r="L2676" i="2"/>
  <c r="M2676" i="2"/>
  <c r="J2675" i="2"/>
  <c r="L2675" i="2"/>
  <c r="M2675" i="2"/>
  <c r="J2673" i="2"/>
  <c r="K2673" i="2"/>
  <c r="J2672" i="2"/>
  <c r="K2672" i="2"/>
  <c r="I2667" i="2"/>
  <c r="I2666" i="2"/>
  <c r="J2663" i="2"/>
  <c r="L2663" i="2"/>
  <c r="M2663" i="2"/>
  <c r="I2662" i="2"/>
  <c r="J2652" i="2"/>
  <c r="J2651" i="2"/>
  <c r="L2651" i="2"/>
  <c r="M2651" i="2"/>
  <c r="J2650" i="2"/>
  <c r="L2650" i="2"/>
  <c r="M2650" i="2"/>
  <c r="J2647" i="2"/>
  <c r="I2645" i="2"/>
  <c r="I2644" i="2"/>
  <c r="J2643" i="2"/>
  <c r="I2634" i="2"/>
  <c r="I2633" i="2"/>
  <c r="J2608" i="2"/>
  <c r="K2608" i="2"/>
  <c r="J2607" i="2"/>
  <c r="J2606" i="2"/>
  <c r="J2596" i="2"/>
  <c r="J2591" i="2"/>
  <c r="J2587" i="2"/>
  <c r="L2587" i="2"/>
  <c r="M2587" i="2"/>
  <c r="I2578" i="2"/>
  <c r="I2577" i="2"/>
  <c r="J2574" i="2"/>
  <c r="K2574" i="2"/>
  <c r="I2573" i="2"/>
  <c r="J2569" i="2"/>
  <c r="J2568" i="2"/>
  <c r="J2561" i="2"/>
  <c r="L2561" i="2"/>
  <c r="M2561" i="2"/>
  <c r="J2559" i="2"/>
  <c r="L2559" i="2"/>
  <c r="M2559" i="2"/>
  <c r="I2552" i="2"/>
  <c r="J2551" i="2"/>
  <c r="I2550" i="2"/>
  <c r="J2546" i="2"/>
  <c r="I2543" i="2"/>
  <c r="I2540" i="2"/>
  <c r="I2538" i="2"/>
  <c r="J2537" i="2"/>
  <c r="I2536" i="2"/>
  <c r="J2535" i="2"/>
  <c r="J2533" i="2"/>
  <c r="L2533" i="2"/>
  <c r="M2533" i="2"/>
  <c r="I2532" i="2"/>
  <c r="I2531" i="2"/>
  <c r="J2530" i="2"/>
  <c r="J2529" i="2"/>
  <c r="K2529" i="2"/>
  <c r="I2528" i="2"/>
  <c r="J2525" i="2"/>
  <c r="L2525" i="2"/>
  <c r="M2525" i="2"/>
  <c r="I2523" i="2"/>
  <c r="J2522" i="2"/>
  <c r="K2522" i="2"/>
  <c r="I2516" i="2"/>
  <c r="I2514" i="2"/>
  <c r="J2511" i="2"/>
  <c r="L2511" i="2"/>
  <c r="M2511" i="2"/>
  <c r="J2510" i="2"/>
  <c r="L2510" i="2"/>
  <c r="M2510" i="2"/>
  <c r="J2508" i="2"/>
  <c r="K2508" i="2"/>
  <c r="J2504" i="2"/>
  <c r="L2504" i="2"/>
  <c r="M2504" i="2"/>
  <c r="I2503" i="2"/>
  <c r="I2501" i="2"/>
  <c r="J2500" i="2"/>
  <c r="L2500" i="2"/>
  <c r="M2500" i="2"/>
  <c r="J2491" i="2"/>
  <c r="J2490" i="2"/>
  <c r="I2488" i="2"/>
  <c r="J2487" i="2"/>
  <c r="K2487" i="2"/>
  <c r="J2483" i="2"/>
  <c r="K2483" i="2"/>
  <c r="I2478" i="2"/>
  <c r="J2477" i="2"/>
  <c r="J2473" i="2"/>
  <c r="K2473" i="2"/>
  <c r="J2471" i="2"/>
  <c r="J2470" i="2"/>
  <c r="L2470" i="2"/>
  <c r="M2470" i="2"/>
  <c r="I2469" i="2"/>
  <c r="J2467" i="2"/>
  <c r="K2467" i="2"/>
  <c r="J2460" i="2"/>
  <c r="L2460" i="2"/>
  <c r="M2460" i="2"/>
  <c r="I2459" i="2"/>
  <c r="I2457" i="2"/>
  <c r="I2455" i="2"/>
  <c r="J1952" i="2"/>
  <c r="I1951" i="2"/>
  <c r="J1866" i="2"/>
  <c r="K1866" i="2"/>
  <c r="I1864" i="2"/>
  <c r="I1863" i="2"/>
  <c r="I1862" i="2"/>
  <c r="J1860" i="2"/>
  <c r="J1858" i="2"/>
  <c r="L1858" i="2"/>
  <c r="M1858" i="2"/>
  <c r="I1857" i="2"/>
  <c r="I1856" i="2"/>
  <c r="I1855" i="2"/>
  <c r="J1853" i="2"/>
  <c r="J1852" i="2"/>
  <c r="L1852" i="2"/>
  <c r="M1852" i="2"/>
  <c r="J1850" i="2"/>
  <c r="I1849" i="2"/>
  <c r="J1848" i="2"/>
  <c r="L1848" i="2"/>
  <c r="M1848" i="2"/>
  <c r="J1847" i="2"/>
  <c r="J1845" i="2"/>
  <c r="L1845" i="2"/>
  <c r="M1845" i="2"/>
  <c r="J1844" i="2"/>
  <c r="J1841" i="2"/>
  <c r="L1841" i="2"/>
  <c r="M1841" i="2"/>
  <c r="J1840" i="2"/>
  <c r="J1959" i="2"/>
  <c r="K1959" i="2"/>
  <c r="J1973" i="2"/>
  <c r="L1973" i="2"/>
  <c r="M1973" i="2"/>
  <c r="J2138" i="2"/>
  <c r="J1964" i="2"/>
  <c r="K1964" i="2"/>
  <c r="I1992" i="2"/>
  <c r="J2019" i="2"/>
  <c r="I2133" i="2"/>
  <c r="J1960" i="2"/>
  <c r="I1965" i="2"/>
  <c r="J1969" i="2"/>
  <c r="J1974" i="2"/>
  <c r="L1974" i="2"/>
  <c r="M1974" i="2"/>
  <c r="J1978" i="2"/>
  <c r="K1978" i="2"/>
  <c r="I2001" i="2"/>
  <c r="J2006" i="2"/>
  <c r="K2006" i="2"/>
  <c r="J2015" i="2"/>
  <c r="L2015" i="2"/>
  <c r="M2015" i="2"/>
  <c r="I2123" i="2"/>
  <c r="J2134" i="2"/>
  <c r="L2134" i="2"/>
  <c r="M2134" i="2"/>
  <c r="J2140" i="2"/>
  <c r="K2140" i="2"/>
  <c r="J1968" i="2"/>
  <c r="L1968" i="2"/>
  <c r="M1968" i="2"/>
  <c r="I2129" i="2"/>
  <c r="J1977" i="2"/>
  <c r="L1977" i="2"/>
  <c r="M1977" i="2"/>
  <c r="I2110" i="2"/>
  <c r="J1956" i="2"/>
  <c r="J1961" i="2"/>
  <c r="L1961" i="2"/>
  <c r="M1961" i="2"/>
  <c r="J1971" i="2"/>
  <c r="K1971" i="2"/>
  <c r="I1984" i="2"/>
  <c r="J1989" i="2"/>
  <c r="L1989" i="2"/>
  <c r="M1989" i="2"/>
  <c r="J1996" i="2"/>
  <c r="K1996" i="2"/>
  <c r="I2002" i="2"/>
  <c r="J2112" i="2"/>
  <c r="K2112" i="2"/>
  <c r="J2119" i="2"/>
  <c r="J2125" i="2"/>
  <c r="L2125" i="2"/>
  <c r="M2125" i="2"/>
  <c r="J2131" i="2"/>
  <c r="L2131" i="2"/>
  <c r="M2131" i="2"/>
  <c r="J1955" i="2"/>
  <c r="J2024" i="2"/>
  <c r="K2024" i="2"/>
  <c r="I2106" i="2"/>
  <c r="J2121" i="2"/>
  <c r="L2121" i="2"/>
  <c r="M2121" i="2"/>
  <c r="J1967" i="2"/>
  <c r="K1967" i="2"/>
  <c r="J1972" i="2"/>
  <c r="J1980" i="2"/>
  <c r="K1980" i="2"/>
  <c r="J1998" i="2"/>
  <c r="K1998" i="2"/>
  <c r="J2009" i="2"/>
  <c r="K2009" i="2"/>
  <c r="J2013" i="2"/>
  <c r="K2013" i="2"/>
  <c r="J2018" i="2"/>
  <c r="L2018" i="2"/>
  <c r="M2018" i="2"/>
  <c r="J2023" i="2"/>
  <c r="L2023" i="2"/>
  <c r="M2023" i="2"/>
  <c r="I2104" i="2"/>
  <c r="J2120" i="2"/>
  <c r="K2120" i="2"/>
  <c r="I2132" i="2"/>
  <c r="J1747" i="2"/>
  <c r="K1747" i="2"/>
  <c r="J1752" i="2"/>
  <c r="L1752" i="2"/>
  <c r="M1752" i="2"/>
  <c r="I1765" i="2"/>
  <c r="J1785" i="2"/>
  <c r="L1785" i="2"/>
  <c r="M1785" i="2"/>
  <c r="I1875" i="2"/>
  <c r="I1877" i="2"/>
  <c r="J1882" i="2"/>
  <c r="K1882" i="2"/>
  <c r="I1890" i="2"/>
  <c r="J1903" i="2"/>
  <c r="K1903" i="2"/>
  <c r="I1910" i="2"/>
  <c r="I1920" i="2"/>
  <c r="I1940" i="2"/>
  <c r="J1942" i="2"/>
  <c r="I1945" i="2"/>
  <c r="I1742" i="2"/>
  <c r="J1769" i="2"/>
  <c r="J1780" i="2"/>
  <c r="L1780" i="2"/>
  <c r="M1780" i="2"/>
  <c r="I1798" i="2"/>
  <c r="J1801" i="2"/>
  <c r="K1801" i="2"/>
  <c r="J1803" i="2"/>
  <c r="I1809" i="2"/>
  <c r="J1819" i="2"/>
  <c r="K1819" i="2"/>
  <c r="J1834" i="2"/>
  <c r="K1834" i="2"/>
  <c r="J1836" i="2"/>
  <c r="K1836" i="2"/>
  <c r="J1838" i="2"/>
  <c r="K1838" i="2"/>
  <c r="I1745" i="2"/>
  <c r="J1749" i="2"/>
  <c r="K1749" i="2"/>
  <c r="J1754" i="2"/>
  <c r="I1759" i="2"/>
  <c r="J1763" i="2"/>
  <c r="I1768" i="2"/>
  <c r="J1779" i="2"/>
  <c r="I1722" i="2"/>
  <c r="I1727" i="2"/>
  <c r="I1740" i="2"/>
  <c r="J1744" i="2"/>
  <c r="I1762" i="2"/>
  <c r="J1775" i="2"/>
  <c r="L1775" i="2"/>
  <c r="M1775" i="2"/>
  <c r="I1778" i="2"/>
  <c r="J1782" i="2"/>
  <c r="K1782" i="2"/>
  <c r="I1791" i="2"/>
  <c r="J1793" i="2"/>
  <c r="I1799" i="2"/>
  <c r="I1804" i="2"/>
  <c r="I1816" i="2"/>
  <c r="J1820" i="2"/>
  <c r="I1831" i="2"/>
  <c r="J1837" i="2"/>
  <c r="K1837" i="2"/>
  <c r="I1876" i="2"/>
  <c r="I1878" i="2"/>
  <c r="I1885" i="2"/>
  <c r="I1898" i="2"/>
  <c r="I1900" i="2"/>
  <c r="I1908" i="2"/>
  <c r="J1917" i="2"/>
  <c r="J1919" i="2"/>
  <c r="J1937" i="2"/>
  <c r="I1261" i="2"/>
  <c r="I1224" i="2"/>
  <c r="I1226" i="2"/>
  <c r="J1228" i="2"/>
  <c r="L1228" i="2"/>
  <c r="M1228" i="2"/>
  <c r="I1227" i="2"/>
  <c r="I1229" i="2"/>
  <c r="I1239" i="2"/>
  <c r="J1262" i="2"/>
  <c r="I1275" i="2"/>
  <c r="J1299" i="2"/>
  <c r="J1314" i="2"/>
  <c r="K1314" i="2"/>
  <c r="J1334" i="2"/>
  <c r="I1346" i="2"/>
  <c r="J1371" i="2"/>
  <c r="K1371" i="2"/>
  <c r="J1373" i="2"/>
  <c r="K1373" i="2"/>
  <c r="I1385" i="2"/>
  <c r="I1406" i="2"/>
  <c r="J1569" i="2"/>
  <c r="L1569" i="2"/>
  <c r="M1569" i="2"/>
  <c r="I1573" i="2"/>
  <c r="I1589" i="2"/>
  <c r="I1602" i="2"/>
  <c r="J1607" i="2"/>
  <c r="I1620" i="2"/>
  <c r="J1622" i="2"/>
  <c r="L1622" i="2"/>
  <c r="M1622" i="2"/>
  <c r="J1624" i="2"/>
  <c r="J1657" i="2"/>
  <c r="K1657" i="2"/>
  <c r="I2170" i="2"/>
  <c r="J2191" i="2"/>
  <c r="J2206" i="2"/>
  <c r="L2206" i="2"/>
  <c r="M2206" i="2"/>
  <c r="J2208" i="2"/>
  <c r="L2208" i="2"/>
  <c r="M2208" i="2"/>
  <c r="I2210" i="2"/>
  <c r="I2229" i="2"/>
  <c r="J2231" i="2"/>
  <c r="J2241" i="2"/>
  <c r="I2243" i="2"/>
  <c r="J2273" i="2"/>
  <c r="J2293" i="2"/>
  <c r="L2293" i="2"/>
  <c r="M2293" i="2"/>
  <c r="I2309" i="2"/>
  <c r="I2335" i="2"/>
  <c r="J2339" i="2"/>
  <c r="L2339" i="2"/>
  <c r="M2339" i="2"/>
  <c r="J2355" i="2"/>
  <c r="J2357" i="2"/>
  <c r="J2371" i="2"/>
  <c r="L2371" i="2"/>
  <c r="M2371" i="2"/>
  <c r="J2375" i="2"/>
  <c r="I2440" i="2"/>
  <c r="I1251" i="2"/>
  <c r="J1270" i="2"/>
  <c r="K1270" i="2"/>
  <c r="I1287" i="2"/>
  <c r="I1320" i="2"/>
  <c r="I1326" i="2"/>
  <c r="J1358" i="2"/>
  <c r="J1375" i="2"/>
  <c r="L1375" i="2"/>
  <c r="M1375" i="2"/>
  <c r="J1410" i="2"/>
  <c r="L1410" i="2"/>
  <c r="M1410" i="2"/>
  <c r="I1411" i="2"/>
  <c r="J1421" i="2"/>
  <c r="I1425" i="2"/>
  <c r="J1435" i="2"/>
  <c r="L1435" i="2"/>
  <c r="M1435" i="2"/>
  <c r="J1447" i="2"/>
  <c r="J1459" i="2"/>
  <c r="L1459" i="2"/>
  <c r="M1459" i="2"/>
  <c r="J1461" i="2"/>
  <c r="L1461" i="2"/>
  <c r="M1461" i="2"/>
  <c r="J1473" i="2"/>
  <c r="L1473" i="2"/>
  <c r="M1473" i="2"/>
  <c r="J1481" i="2"/>
  <c r="K1481" i="2"/>
  <c r="I1491" i="2"/>
  <c r="I1501" i="2"/>
  <c r="J1505" i="2"/>
  <c r="I1511" i="2"/>
  <c r="J1515" i="2"/>
  <c r="K1515" i="2"/>
  <c r="J1517" i="2"/>
  <c r="I1523" i="2"/>
  <c r="J1545" i="2"/>
  <c r="J1562" i="2"/>
  <c r="K1562" i="2"/>
  <c r="J1564" i="2"/>
  <c r="I1593" i="2"/>
  <c r="J1613" i="2"/>
  <c r="I1662" i="2"/>
  <c r="I1664" i="2"/>
  <c r="I1682" i="2"/>
  <c r="J1699" i="2"/>
  <c r="K1699" i="2"/>
  <c r="I1709" i="2"/>
  <c r="I1711" i="2"/>
  <c r="J2157" i="2"/>
  <c r="L2157" i="2"/>
  <c r="M2157" i="2"/>
  <c r="J2161" i="2"/>
  <c r="J2221" i="2"/>
  <c r="K2221" i="2"/>
  <c r="J2233" i="2"/>
  <c r="K2233" i="2"/>
  <c r="I2240" i="2"/>
  <c r="J2250" i="2"/>
  <c r="J2256" i="2"/>
  <c r="K2256" i="2"/>
  <c r="I2286" i="2"/>
  <c r="J2313" i="2"/>
  <c r="K2313" i="2"/>
  <c r="J2327" i="2"/>
  <c r="J2343" i="2"/>
  <c r="L2343" i="2"/>
  <c r="M2343" i="2"/>
  <c r="I2359" i="2"/>
  <c r="J2363" i="2"/>
  <c r="J2400" i="2"/>
  <c r="K2400" i="2"/>
  <c r="I2406" i="2"/>
  <c r="J2411" i="2"/>
  <c r="L2411" i="2"/>
  <c r="M2411" i="2"/>
  <c r="J2450" i="2"/>
  <c r="I1294" i="2"/>
  <c r="J1298" i="2"/>
  <c r="K1298" i="2"/>
  <c r="I1335" i="2"/>
  <c r="J1370" i="2"/>
  <c r="K1370" i="2"/>
  <c r="J1372" i="2"/>
  <c r="L1372" i="2"/>
  <c r="M1372" i="2"/>
  <c r="J1389" i="2"/>
  <c r="K1389" i="2"/>
  <c r="J1405" i="2"/>
  <c r="J1590" i="2"/>
  <c r="J1603" i="2"/>
  <c r="J1623" i="2"/>
  <c r="L1623" i="2"/>
  <c r="M1623" i="2"/>
  <c r="I1636" i="2"/>
  <c r="I1638" i="2"/>
  <c r="J1642" i="2"/>
  <c r="K1642" i="2"/>
  <c r="I1659" i="2"/>
  <c r="I1661" i="2"/>
  <c r="J2169" i="2"/>
  <c r="I2226" i="2"/>
  <c r="J2258" i="2"/>
  <c r="K2258" i="2"/>
  <c r="I2275" i="2"/>
  <c r="I2278" i="2"/>
  <c r="I2281" i="2"/>
  <c r="J2294" i="2"/>
  <c r="I2296" i="2"/>
  <c r="J2312" i="2"/>
  <c r="J2336" i="2"/>
  <c r="L2336" i="2"/>
  <c r="M2336" i="2"/>
  <c r="J2338" i="2"/>
  <c r="J2356" i="2"/>
  <c r="I2370" i="2"/>
  <c r="J2372" i="2"/>
  <c r="K2372" i="2"/>
  <c r="J2441" i="2"/>
  <c r="J1221" i="2"/>
  <c r="J1232" i="2"/>
  <c r="K1232" i="2"/>
  <c r="J1269" i="2"/>
  <c r="L1269" i="2"/>
  <c r="M1269" i="2"/>
  <c r="J1271" i="2"/>
  <c r="L1271" i="2"/>
  <c r="M1271" i="2"/>
  <c r="J1273" i="2"/>
  <c r="L1273" i="2"/>
  <c r="M1273" i="2"/>
  <c r="J1286" i="2"/>
  <c r="I1302" i="2"/>
  <c r="J1310" i="2"/>
  <c r="J1344" i="2"/>
  <c r="L1344" i="2"/>
  <c r="M1344" i="2"/>
  <c r="J1360" i="2"/>
  <c r="J1374" i="2"/>
  <c r="I1409" i="2"/>
  <c r="I1412" i="2"/>
  <c r="J1440" i="2"/>
  <c r="I1446" i="2"/>
  <c r="I1451" i="2"/>
  <c r="J1463" i="2"/>
  <c r="J1467" i="2"/>
  <c r="L1467" i="2"/>
  <c r="M1467" i="2"/>
  <c r="J1474" i="2"/>
  <c r="I1480" i="2"/>
  <c r="I1482" i="2"/>
  <c r="J1492" i="2"/>
  <c r="I1496" i="2"/>
  <c r="J1500" i="2"/>
  <c r="I1512" i="2"/>
  <c r="I1514" i="2"/>
  <c r="J1524" i="2"/>
  <c r="L1524" i="2"/>
  <c r="M1524" i="2"/>
  <c r="I1531" i="2"/>
  <c r="I1552" i="2"/>
  <c r="J1567" i="2"/>
  <c r="L1567" i="2"/>
  <c r="M1567" i="2"/>
  <c r="J1576" i="2"/>
  <c r="L1576" i="2"/>
  <c r="M1576" i="2"/>
  <c r="I1582" i="2"/>
  <c r="J1667" i="2"/>
  <c r="J1679" i="2"/>
  <c r="I1681" i="2"/>
  <c r="J1687" i="2"/>
  <c r="K1687" i="2"/>
  <c r="I1691" i="2"/>
  <c r="I1695" i="2"/>
  <c r="J1700" i="2"/>
  <c r="K1700" i="2"/>
  <c r="I2162" i="2"/>
  <c r="J2177" i="2"/>
  <c r="L2177" i="2"/>
  <c r="M2177" i="2"/>
  <c r="I2183" i="2"/>
  <c r="I2232" i="2"/>
  <c r="J2239" i="2"/>
  <c r="K2239" i="2"/>
  <c r="I2251" i="2"/>
  <c r="I2257" i="2"/>
  <c r="J2269" i="2"/>
  <c r="J2271" i="2"/>
  <c r="I2285" i="2"/>
  <c r="I2287" i="2"/>
  <c r="J2291" i="2"/>
  <c r="L2291" i="2"/>
  <c r="M2291" i="2"/>
  <c r="I2329" i="2"/>
  <c r="I2345" i="2"/>
  <c r="I2360" i="2"/>
  <c r="J2376" i="2"/>
  <c r="J2379" i="2"/>
  <c r="J2381" i="2"/>
  <c r="L2381" i="2"/>
  <c r="M2381" i="2"/>
  <c r="J2403" i="2"/>
  <c r="J2407" i="2"/>
  <c r="I2447" i="2"/>
  <c r="I2449" i="2"/>
  <c r="J2451" i="2"/>
  <c r="O44" i="1"/>
  <c r="M98" i="1"/>
  <c r="O91" i="1"/>
  <c r="P91" i="1"/>
  <c r="Q91" i="1"/>
  <c r="P81" i="1"/>
  <c r="Q81" i="1"/>
  <c r="O1043" i="1"/>
  <c r="J726" i="2"/>
  <c r="I726" i="2"/>
  <c r="AL739" i="1"/>
  <c r="S739" i="1"/>
  <c r="J711" i="2"/>
  <c r="I711" i="2"/>
  <c r="J701" i="2"/>
  <c r="I701" i="2"/>
  <c r="J697" i="2"/>
  <c r="I697" i="2"/>
  <c r="J683" i="2"/>
  <c r="I683" i="2"/>
  <c r="J679" i="2"/>
  <c r="I679" i="2"/>
  <c r="J675" i="2"/>
  <c r="I675" i="2"/>
  <c r="I626" i="2"/>
  <c r="J626" i="2"/>
  <c r="I616" i="2"/>
  <c r="J616" i="2"/>
  <c r="J482" i="2"/>
  <c r="I482" i="2"/>
  <c r="I649" i="2"/>
  <c r="J649" i="2"/>
  <c r="J731" i="2"/>
  <c r="I731" i="2"/>
  <c r="J718" i="2"/>
  <c r="I718" i="2"/>
  <c r="J706" i="2"/>
  <c r="I706" i="2"/>
  <c r="J694" i="2"/>
  <c r="I694" i="2"/>
  <c r="J725" i="2"/>
  <c r="I725" i="2"/>
  <c r="AL738" i="1"/>
  <c r="S738" i="1"/>
  <c r="J710" i="2"/>
  <c r="I710" i="2"/>
  <c r="I700" i="2"/>
  <c r="J700" i="2"/>
  <c r="J693" i="2"/>
  <c r="I693" i="2"/>
  <c r="I682" i="2"/>
  <c r="J682" i="2"/>
  <c r="I628" i="2"/>
  <c r="J628" i="2"/>
  <c r="J501" i="2"/>
  <c r="I501" i="2"/>
  <c r="I36" i="2"/>
  <c r="J36" i="2"/>
  <c r="J446" i="2"/>
  <c r="I446" i="2"/>
  <c r="J730" i="2"/>
  <c r="I730" i="2"/>
  <c r="J717" i="2"/>
  <c r="I717" i="2"/>
  <c r="J705" i="2"/>
  <c r="I705" i="2"/>
  <c r="J696" i="2"/>
  <c r="I696" i="2"/>
  <c r="J678" i="2"/>
  <c r="I678" i="2"/>
  <c r="J724" i="2"/>
  <c r="I724" i="2"/>
  <c r="J713" i="2"/>
  <c r="I713" i="2"/>
  <c r="J704" i="2"/>
  <c r="I704" i="2"/>
  <c r="J685" i="2"/>
  <c r="I685" i="2"/>
  <c r="J681" i="2"/>
  <c r="I681" i="2"/>
  <c r="I632" i="2"/>
  <c r="J632" i="2"/>
  <c r="J500" i="2"/>
  <c r="I500" i="2"/>
  <c r="J729" i="2"/>
  <c r="I729" i="2"/>
  <c r="J708" i="2"/>
  <c r="I708" i="2"/>
  <c r="J699" i="2"/>
  <c r="I699" i="2"/>
  <c r="J677" i="2"/>
  <c r="I677" i="2"/>
  <c r="I83" i="2"/>
  <c r="J83" i="2"/>
  <c r="J728" i="2"/>
  <c r="I728" i="2"/>
  <c r="J719" i="2"/>
  <c r="I719" i="2"/>
  <c r="J707" i="2"/>
  <c r="I707" i="2"/>
  <c r="J703" i="2"/>
  <c r="I703" i="2"/>
  <c r="J698" i="2"/>
  <c r="I698" i="2"/>
  <c r="J684" i="2"/>
  <c r="I684" i="2"/>
  <c r="J680" i="2"/>
  <c r="I680" i="2"/>
  <c r="J676" i="2"/>
  <c r="I676" i="2"/>
  <c r="J723" i="2"/>
  <c r="I723" i="2"/>
  <c r="J712" i="2"/>
  <c r="I712" i="2"/>
  <c r="J484" i="2"/>
  <c r="I484" i="2"/>
  <c r="I34" i="2"/>
  <c r="J34" i="2"/>
  <c r="I650" i="2"/>
  <c r="J650" i="2"/>
  <c r="J673" i="2"/>
  <c r="I673" i="2"/>
  <c r="I661" i="2"/>
  <c r="J661" i="2"/>
  <c r="I630" i="2"/>
  <c r="J630" i="2"/>
  <c r="I613" i="2"/>
  <c r="J613" i="2"/>
  <c r="I600" i="2"/>
  <c r="J600" i="2"/>
  <c r="I591" i="2"/>
  <c r="J591" i="2"/>
  <c r="I586" i="2"/>
  <c r="J586" i="2"/>
  <c r="I581" i="2"/>
  <c r="J581" i="2"/>
  <c r="J536" i="2"/>
  <c r="I536" i="2"/>
  <c r="H2033" i="2"/>
  <c r="J2033" i="2"/>
  <c r="H519" i="2"/>
  <c r="H2029" i="2"/>
  <c r="H514" i="2"/>
  <c r="J498" i="2"/>
  <c r="I498" i="2"/>
  <c r="J479" i="2"/>
  <c r="I479" i="2"/>
  <c r="J472" i="2"/>
  <c r="I472" i="2"/>
  <c r="J442" i="2"/>
  <c r="I442" i="2"/>
  <c r="J438" i="2"/>
  <c r="I438" i="2"/>
  <c r="J434" i="2"/>
  <c r="I434" i="2"/>
  <c r="I409" i="2"/>
  <c r="J409" i="2"/>
  <c r="I405" i="2"/>
  <c r="J405" i="2"/>
  <c r="I380" i="2"/>
  <c r="J380" i="2"/>
  <c r="J376" i="2"/>
  <c r="I376" i="2"/>
  <c r="J372" i="2"/>
  <c r="I372" i="2"/>
  <c r="J368" i="2"/>
  <c r="I368" i="2"/>
  <c r="J333" i="2"/>
  <c r="I333" i="2"/>
  <c r="J328" i="2"/>
  <c r="I328" i="2"/>
  <c r="I324" i="2"/>
  <c r="J324" i="2"/>
  <c r="J302" i="2"/>
  <c r="I302" i="2"/>
  <c r="J297" i="2"/>
  <c r="I297" i="2"/>
  <c r="J293" i="2"/>
  <c r="I293" i="2"/>
  <c r="J274" i="2"/>
  <c r="I274" i="2"/>
  <c r="J270" i="2"/>
  <c r="I270" i="2"/>
  <c r="J256" i="2"/>
  <c r="I256" i="2"/>
  <c r="J244" i="2"/>
  <c r="I244" i="2"/>
  <c r="J227" i="2"/>
  <c r="I227" i="2"/>
  <c r="I222" i="2"/>
  <c r="J222" i="2"/>
  <c r="J217" i="2"/>
  <c r="I217" i="2"/>
  <c r="J213" i="2"/>
  <c r="I213" i="2"/>
  <c r="J208" i="2"/>
  <c r="I208" i="2"/>
  <c r="J203" i="2"/>
  <c r="I203" i="2"/>
  <c r="I163" i="2"/>
  <c r="J163" i="2"/>
  <c r="I159" i="2"/>
  <c r="J159" i="2"/>
  <c r="I154" i="2"/>
  <c r="J154" i="2"/>
  <c r="I150" i="2"/>
  <c r="J150" i="2"/>
  <c r="I145" i="2"/>
  <c r="J145" i="2"/>
  <c r="I141" i="2"/>
  <c r="J141" i="2"/>
  <c r="I108" i="2"/>
  <c r="J108" i="2"/>
  <c r="I101" i="2"/>
  <c r="J101" i="2"/>
  <c r="I97" i="2"/>
  <c r="J97" i="2"/>
  <c r="I29" i="2"/>
  <c r="J29" i="2"/>
  <c r="I33" i="2"/>
  <c r="J33" i="2"/>
  <c r="I657" i="2"/>
  <c r="J657" i="2"/>
  <c r="I84" i="2"/>
  <c r="J84" i="2"/>
  <c r="I78" i="2"/>
  <c r="J78" i="2"/>
  <c r="I73" i="2"/>
  <c r="J73" i="2"/>
  <c r="J54" i="2"/>
  <c r="I54" i="2"/>
  <c r="J50" i="2"/>
  <c r="I50" i="2"/>
  <c r="M45" i="1"/>
  <c r="I617" i="2"/>
  <c r="J617" i="2"/>
  <c r="I25" i="2"/>
  <c r="J25" i="2"/>
  <c r="I38" i="2"/>
  <c r="J38" i="2"/>
  <c r="J672" i="2"/>
  <c r="I672" i="2"/>
  <c r="I660" i="2"/>
  <c r="J660" i="2"/>
  <c r="I605" i="2"/>
  <c r="J605" i="2"/>
  <c r="J590" i="2"/>
  <c r="I590" i="2"/>
  <c r="I584" i="2"/>
  <c r="J584" i="2"/>
  <c r="J539" i="2"/>
  <c r="I539" i="2"/>
  <c r="J535" i="2"/>
  <c r="I535" i="2"/>
  <c r="H2032" i="2"/>
  <c r="J2032" i="2"/>
  <c r="H518" i="2"/>
  <c r="H2028" i="2"/>
  <c r="J2028" i="2"/>
  <c r="H513" i="2"/>
  <c r="J497" i="2"/>
  <c r="I497" i="2"/>
  <c r="J483" i="2"/>
  <c r="I483" i="2"/>
  <c r="J475" i="2"/>
  <c r="I475" i="2"/>
  <c r="J471" i="2"/>
  <c r="I471" i="2"/>
  <c r="J441" i="2"/>
  <c r="I441" i="2"/>
  <c r="J437" i="2"/>
  <c r="I437" i="2"/>
  <c r="J433" i="2"/>
  <c r="I433" i="2"/>
  <c r="J408" i="2"/>
  <c r="I408" i="2"/>
  <c r="J404" i="2"/>
  <c r="I404" i="2"/>
  <c r="I379" i="2"/>
  <c r="J379" i="2"/>
  <c r="J375" i="2"/>
  <c r="I375" i="2"/>
  <c r="J371" i="2"/>
  <c r="I371" i="2"/>
  <c r="J367" i="2"/>
  <c r="I367" i="2"/>
  <c r="I332" i="2"/>
  <c r="J332" i="2"/>
  <c r="I327" i="2"/>
  <c r="J327" i="2"/>
  <c r="J323" i="2"/>
  <c r="I323" i="2"/>
  <c r="J301" i="2"/>
  <c r="I301" i="2"/>
  <c r="J296" i="2"/>
  <c r="I296" i="2"/>
  <c r="I292" i="2"/>
  <c r="J292" i="2"/>
  <c r="J273" i="2"/>
  <c r="I273" i="2"/>
  <c r="J269" i="2"/>
  <c r="I269" i="2"/>
  <c r="J248" i="2"/>
  <c r="I248" i="2"/>
  <c r="J243" i="2"/>
  <c r="I243" i="2"/>
  <c r="J226" i="2"/>
  <c r="I226" i="2"/>
  <c r="J220" i="2"/>
  <c r="I220" i="2"/>
  <c r="J216" i="2"/>
  <c r="I216" i="2"/>
  <c r="J212" i="2"/>
  <c r="I212" i="2"/>
  <c r="J206" i="2"/>
  <c r="I206" i="2"/>
  <c r="J202" i="2"/>
  <c r="I202" i="2"/>
  <c r="I162" i="2"/>
  <c r="J162" i="2"/>
  <c r="I157" i="2"/>
  <c r="J157" i="2"/>
  <c r="I153" i="2"/>
  <c r="J153" i="2"/>
  <c r="I148" i="2"/>
  <c r="J148" i="2"/>
  <c r="I144" i="2"/>
  <c r="J144" i="2"/>
  <c r="I140" i="2"/>
  <c r="J140" i="2"/>
  <c r="I104" i="2"/>
  <c r="J104" i="2"/>
  <c r="I100" i="2"/>
  <c r="J100" i="2"/>
  <c r="I91" i="2"/>
  <c r="J91" i="2"/>
  <c r="J664" i="2"/>
  <c r="I664" i="2"/>
  <c r="I644" i="2"/>
  <c r="J644" i="2"/>
  <c r="I627" i="2"/>
  <c r="J627" i="2"/>
  <c r="I599" i="2"/>
  <c r="J599" i="2"/>
  <c r="I82" i="2"/>
  <c r="J82" i="2"/>
  <c r="I77" i="2"/>
  <c r="J77" i="2"/>
  <c r="I72" i="2"/>
  <c r="J72" i="2"/>
  <c r="I53" i="2"/>
  <c r="J53" i="2"/>
  <c r="J49" i="2"/>
  <c r="I49" i="2"/>
  <c r="I24" i="2"/>
  <c r="J24" i="2"/>
  <c r="J37" i="2"/>
  <c r="I37" i="2"/>
  <c r="I643" i="2"/>
  <c r="J643" i="2"/>
  <c r="I625" i="2"/>
  <c r="J625" i="2"/>
  <c r="I603" i="2"/>
  <c r="J603" i="2"/>
  <c r="I598" i="2"/>
  <c r="J598" i="2"/>
  <c r="I589" i="2"/>
  <c r="J589" i="2"/>
  <c r="I583" i="2"/>
  <c r="J583" i="2"/>
  <c r="J538" i="2"/>
  <c r="I538" i="2"/>
  <c r="J534" i="2"/>
  <c r="I534" i="2"/>
  <c r="J517" i="2"/>
  <c r="I517" i="2"/>
  <c r="I512" i="2"/>
  <c r="J512" i="2"/>
  <c r="J496" i="2"/>
  <c r="I496" i="2"/>
  <c r="J481" i="2"/>
  <c r="I481" i="2"/>
  <c r="I474" i="2"/>
  <c r="J474" i="2"/>
  <c r="I455" i="2"/>
  <c r="J455" i="2"/>
  <c r="I444" i="2"/>
  <c r="J444" i="2"/>
  <c r="J440" i="2"/>
  <c r="I440" i="2"/>
  <c r="J436" i="2"/>
  <c r="I436" i="2"/>
  <c r="J411" i="2"/>
  <c r="I411" i="2"/>
  <c r="J407" i="2"/>
  <c r="I407" i="2"/>
  <c r="J403" i="2"/>
  <c r="I403" i="2"/>
  <c r="J378" i="2"/>
  <c r="I378" i="2"/>
  <c r="I374" i="2"/>
  <c r="J374" i="2"/>
  <c r="J370" i="2"/>
  <c r="I370" i="2"/>
  <c r="I366" i="2"/>
  <c r="J366" i="2"/>
  <c r="J335" i="2"/>
  <c r="I335" i="2"/>
  <c r="I330" i="2"/>
  <c r="J330" i="2"/>
  <c r="J326" i="2"/>
  <c r="I326" i="2"/>
  <c r="I322" i="2"/>
  <c r="J322" i="2"/>
  <c r="J300" i="2"/>
  <c r="I300" i="2"/>
  <c r="J295" i="2"/>
  <c r="I295" i="2"/>
  <c r="J291" i="2"/>
  <c r="I291" i="2"/>
  <c r="J272" i="2"/>
  <c r="I272" i="2"/>
  <c r="J258" i="2"/>
  <c r="I258" i="2"/>
  <c r="J246" i="2"/>
  <c r="I246" i="2"/>
  <c r="J242" i="2"/>
  <c r="I242" i="2"/>
  <c r="I225" i="2"/>
  <c r="J225" i="2"/>
  <c r="J219" i="2"/>
  <c r="I219" i="2"/>
  <c r="J215" i="2"/>
  <c r="I215" i="2"/>
  <c r="J211" i="2"/>
  <c r="I211" i="2"/>
  <c r="J205" i="2"/>
  <c r="I205" i="2"/>
  <c r="I165" i="2"/>
  <c r="J165" i="2"/>
  <c r="I161" i="2"/>
  <c r="J161" i="2"/>
  <c r="I156" i="2"/>
  <c r="J156" i="2"/>
  <c r="I152" i="2"/>
  <c r="J152" i="2"/>
  <c r="I147" i="2"/>
  <c r="J147" i="2"/>
  <c r="I143" i="2"/>
  <c r="J143" i="2"/>
  <c r="I110" i="2"/>
  <c r="J110" i="2"/>
  <c r="I103" i="2"/>
  <c r="J103" i="2"/>
  <c r="I99" i="2"/>
  <c r="J99" i="2"/>
  <c r="I90" i="2"/>
  <c r="J90" i="2"/>
  <c r="I27" i="2"/>
  <c r="J27" i="2"/>
  <c r="I31" i="2"/>
  <c r="J31" i="2"/>
  <c r="I666" i="2"/>
  <c r="J666" i="2"/>
  <c r="I659" i="2"/>
  <c r="J659" i="2"/>
  <c r="I81" i="2"/>
  <c r="J81" i="2"/>
  <c r="I75" i="2"/>
  <c r="J75" i="2"/>
  <c r="I71" i="2"/>
  <c r="J71" i="2"/>
  <c r="J52" i="2"/>
  <c r="I52" i="2"/>
  <c r="I23" i="2"/>
  <c r="J23" i="2"/>
  <c r="I658" i="2"/>
  <c r="J658" i="2"/>
  <c r="I602" i="2"/>
  <c r="J602" i="2"/>
  <c r="I587" i="2"/>
  <c r="J587" i="2"/>
  <c r="J582" i="2"/>
  <c r="I582" i="2"/>
  <c r="J537" i="2"/>
  <c r="I537" i="2"/>
  <c r="H2034" i="2"/>
  <c r="H520" i="2"/>
  <c r="H2030" i="2"/>
  <c r="I2030" i="2"/>
  <c r="H515" i="2"/>
  <c r="J499" i="2"/>
  <c r="I499" i="2"/>
  <c r="J473" i="2"/>
  <c r="I473" i="2"/>
  <c r="I454" i="2"/>
  <c r="J454" i="2"/>
  <c r="J443" i="2"/>
  <c r="I443" i="2"/>
  <c r="I439" i="2"/>
  <c r="J439" i="2"/>
  <c r="J435" i="2"/>
  <c r="I435" i="2"/>
  <c r="J410" i="2"/>
  <c r="I410" i="2"/>
  <c r="I406" i="2"/>
  <c r="J406" i="2"/>
  <c r="I381" i="2"/>
  <c r="J381" i="2"/>
  <c r="J377" i="2"/>
  <c r="I377" i="2"/>
  <c r="J373" i="2"/>
  <c r="I373" i="2"/>
  <c r="J369" i="2"/>
  <c r="I369" i="2"/>
  <c r="I334" i="2"/>
  <c r="J334" i="2"/>
  <c r="J329" i="2"/>
  <c r="I329" i="2"/>
  <c r="J325" i="2"/>
  <c r="I325" i="2"/>
  <c r="J303" i="2"/>
  <c r="I303" i="2"/>
  <c r="J299" i="2"/>
  <c r="I299" i="2"/>
  <c r="J294" i="2"/>
  <c r="I294" i="2"/>
  <c r="J275" i="2"/>
  <c r="I275" i="2"/>
  <c r="J271" i="2"/>
  <c r="I271" i="2"/>
  <c r="J257" i="2"/>
  <c r="I257" i="2"/>
  <c r="J245" i="2"/>
  <c r="I245" i="2"/>
  <c r="I228" i="2"/>
  <c r="J228" i="2"/>
  <c r="J224" i="2"/>
  <c r="I224" i="2"/>
  <c r="J218" i="2"/>
  <c r="I218" i="2"/>
  <c r="J214" i="2"/>
  <c r="I214" i="2"/>
  <c r="J209" i="2"/>
  <c r="I209" i="2"/>
  <c r="J204" i="2"/>
  <c r="I204" i="2"/>
  <c r="I164" i="2"/>
  <c r="J164" i="2"/>
  <c r="I160" i="2"/>
  <c r="J160" i="2"/>
  <c r="I155" i="2"/>
  <c r="J155" i="2"/>
  <c r="I151" i="2"/>
  <c r="J151" i="2"/>
  <c r="I146" i="2"/>
  <c r="J146" i="2"/>
  <c r="I142" i="2"/>
  <c r="J142" i="2"/>
  <c r="I109" i="2"/>
  <c r="J109" i="2"/>
  <c r="I102" i="2"/>
  <c r="J102" i="2"/>
  <c r="I98" i="2"/>
  <c r="J98" i="2"/>
  <c r="I28" i="2"/>
  <c r="J28" i="2"/>
  <c r="I32" i="2"/>
  <c r="J32" i="2"/>
  <c r="I662" i="2"/>
  <c r="J662" i="2"/>
  <c r="I631" i="2"/>
  <c r="J631" i="2"/>
  <c r="J614" i="2"/>
  <c r="I614" i="2"/>
  <c r="I597" i="2"/>
  <c r="J597" i="2"/>
  <c r="J480" i="2"/>
  <c r="I480" i="2"/>
  <c r="I85" i="2"/>
  <c r="J85" i="2"/>
  <c r="I80" i="2"/>
  <c r="J80" i="2"/>
  <c r="I74" i="2"/>
  <c r="J74" i="2"/>
  <c r="J55" i="2"/>
  <c r="I55" i="2"/>
  <c r="I51" i="2"/>
  <c r="J51" i="2"/>
  <c r="J16" i="2"/>
  <c r="I16" i="2"/>
  <c r="I618" i="2"/>
  <c r="J618" i="2"/>
  <c r="I26" i="2"/>
  <c r="J26" i="2"/>
  <c r="AL640" i="1"/>
  <c r="S640" i="1"/>
  <c r="AL637" i="1"/>
  <c r="S637" i="1"/>
  <c r="H2099" i="2"/>
  <c r="J2099" i="2"/>
  <c r="H2090" i="2"/>
  <c r="I2090" i="2"/>
  <c r="H2086" i="2"/>
  <c r="I2086" i="2"/>
  <c r="H962" i="2"/>
  <c r="I962" i="2"/>
  <c r="H2098" i="2"/>
  <c r="J2098" i="2"/>
  <c r="M226" i="1"/>
  <c r="H2062" i="2"/>
  <c r="I2062" i="2"/>
  <c r="H2084" i="2"/>
  <c r="I2084" i="2"/>
  <c r="P86" i="1"/>
  <c r="Q86" i="1"/>
  <c r="AL1927" i="1"/>
  <c r="S1927" i="1"/>
  <c r="H3368" i="2"/>
  <c r="J3368" i="2"/>
  <c r="AL1921" i="1"/>
  <c r="S1921" i="1"/>
  <c r="H3363" i="2"/>
  <c r="J3363" i="2"/>
  <c r="AL1917" i="1"/>
  <c r="S1917" i="1"/>
  <c r="H3359" i="2"/>
  <c r="I3359" i="2"/>
  <c r="AL1911" i="1"/>
  <c r="S1911" i="1"/>
  <c r="H3353" i="2"/>
  <c r="I3353" i="2"/>
  <c r="AL1907" i="1"/>
  <c r="S1907" i="1"/>
  <c r="H3349" i="2"/>
  <c r="I3349" i="2"/>
  <c r="AL1903" i="1"/>
  <c r="S1903" i="1"/>
  <c r="H3345" i="2"/>
  <c r="I3345" i="2"/>
  <c r="AL1843" i="1"/>
  <c r="S1843" i="1"/>
  <c r="H3333" i="2"/>
  <c r="J3333" i="2"/>
  <c r="AL1839" i="1"/>
  <c r="S1839" i="1"/>
  <c r="H3329" i="2"/>
  <c r="I3329" i="2"/>
  <c r="AL1834" i="1"/>
  <c r="S1834" i="1"/>
  <c r="H3324" i="2"/>
  <c r="I3324" i="2"/>
  <c r="AL1830" i="1"/>
  <c r="S1830" i="1"/>
  <c r="H3320" i="2"/>
  <c r="I3320" i="2"/>
  <c r="AL1825" i="1"/>
  <c r="S1825" i="1"/>
  <c r="H3315" i="2"/>
  <c r="I3315" i="2"/>
  <c r="AL1821" i="1"/>
  <c r="S1821" i="1"/>
  <c r="H3311" i="2"/>
  <c r="I3311" i="2"/>
  <c r="AL1816" i="1"/>
  <c r="S1816" i="1"/>
  <c r="H3306" i="2"/>
  <c r="J3306" i="2"/>
  <c r="L3306" i="2"/>
  <c r="M3306" i="2"/>
  <c r="AL1812" i="1"/>
  <c r="S1812" i="1"/>
  <c r="H3302" i="2"/>
  <c r="J3302" i="2"/>
  <c r="K3302" i="2"/>
  <c r="AL1805" i="1"/>
  <c r="S1805" i="1"/>
  <c r="H3296" i="2"/>
  <c r="I3296" i="2"/>
  <c r="AL1794" i="1"/>
  <c r="S1794" i="1"/>
  <c r="H3289" i="2"/>
  <c r="J3289" i="2"/>
  <c r="K3289" i="2"/>
  <c r="AL1789" i="1"/>
  <c r="S1789" i="1"/>
  <c r="H3284" i="2"/>
  <c r="J3284" i="2"/>
  <c r="AL1785" i="1"/>
  <c r="S1785" i="1"/>
  <c r="H3280" i="2"/>
  <c r="I3280" i="2"/>
  <c r="AL1780" i="1"/>
  <c r="S1780" i="1"/>
  <c r="H3275" i="2"/>
  <c r="J3275" i="2"/>
  <c r="AL1776" i="1"/>
  <c r="S1776" i="1"/>
  <c r="H3271" i="2"/>
  <c r="J3271" i="2"/>
  <c r="L3271" i="2"/>
  <c r="M3271" i="2"/>
  <c r="AL1771" i="1"/>
  <c r="S1771" i="1"/>
  <c r="H3266" i="2"/>
  <c r="J3266" i="2"/>
  <c r="AL1767" i="1"/>
  <c r="S1767" i="1"/>
  <c r="H3262" i="2"/>
  <c r="I3262" i="2"/>
  <c r="AL1762" i="1"/>
  <c r="S1762" i="1"/>
  <c r="H3257" i="2"/>
  <c r="I3257" i="2"/>
  <c r="AL1756" i="1"/>
  <c r="S1756" i="1"/>
  <c r="H3252" i="2"/>
  <c r="J3252" i="2"/>
  <c r="L3252" i="2"/>
  <c r="M3252" i="2"/>
  <c r="AL1745" i="1"/>
  <c r="S1745" i="1"/>
  <c r="H3247" i="2"/>
  <c r="J3247" i="2"/>
  <c r="K3247" i="2"/>
  <c r="AL1740" i="1"/>
  <c r="S1740" i="1"/>
  <c r="H3242" i="2"/>
  <c r="J3242" i="2"/>
  <c r="AL1735" i="1"/>
  <c r="S1735" i="1"/>
  <c r="H3237" i="2"/>
  <c r="I3237" i="2"/>
  <c r="AL1731" i="1"/>
  <c r="S1731" i="1"/>
  <c r="H3233" i="2"/>
  <c r="J3233" i="2"/>
  <c r="AL1727" i="1"/>
  <c r="S1727" i="1"/>
  <c r="H3230" i="2"/>
  <c r="I3230" i="2"/>
  <c r="AL1722" i="1"/>
  <c r="S1722" i="1"/>
  <c r="H3225" i="2"/>
  <c r="J3225" i="2"/>
  <c r="L3225" i="2"/>
  <c r="M3225" i="2"/>
  <c r="AL1715" i="1"/>
  <c r="S1715" i="1"/>
  <c r="H3218" i="2"/>
  <c r="J3218" i="2"/>
  <c r="K3218" i="2"/>
  <c r="AL1710" i="1"/>
  <c r="S1710" i="1"/>
  <c r="H3213" i="2"/>
  <c r="I3213" i="2"/>
  <c r="AL1704" i="1"/>
  <c r="S1704" i="1"/>
  <c r="H3207" i="2"/>
  <c r="I3207" i="2"/>
  <c r="AL1698" i="1"/>
  <c r="S1698" i="1"/>
  <c r="H3201" i="2"/>
  <c r="I3201" i="2"/>
  <c r="AL1692" i="1"/>
  <c r="S1692" i="1"/>
  <c r="H3195" i="2"/>
  <c r="J3195" i="2"/>
  <c r="K3195" i="2"/>
  <c r="AL1688" i="1"/>
  <c r="S1688" i="1"/>
  <c r="H3191" i="2"/>
  <c r="I3191" i="2"/>
  <c r="AL1680" i="1"/>
  <c r="S1680" i="1"/>
  <c r="H3183" i="2"/>
  <c r="J3183" i="2"/>
  <c r="AL1676" i="1"/>
  <c r="S1676" i="1"/>
  <c r="H3179" i="2"/>
  <c r="J3179" i="2"/>
  <c r="AL1672" i="1"/>
  <c r="S1672" i="1"/>
  <c r="H3175" i="2"/>
  <c r="J3175" i="2"/>
  <c r="AL1668" i="1"/>
  <c r="S1668" i="1"/>
  <c r="H3171" i="2"/>
  <c r="J3171" i="2"/>
  <c r="AL1664" i="1"/>
  <c r="S1664" i="1"/>
  <c r="H3167" i="2"/>
  <c r="I3167" i="2"/>
  <c r="AL1660" i="1"/>
  <c r="S1660" i="1"/>
  <c r="H3163" i="2"/>
  <c r="J3163" i="2"/>
  <c r="AL1655" i="1"/>
  <c r="S1655" i="1"/>
  <c r="H3158" i="2"/>
  <c r="J3158" i="2"/>
  <c r="L3158" i="2"/>
  <c r="M3158" i="2"/>
  <c r="AL1650" i="1"/>
  <c r="S1650" i="1"/>
  <c r="H3153" i="2"/>
  <c r="I3153" i="2"/>
  <c r="AL1644" i="1"/>
  <c r="S1644" i="1"/>
  <c r="H3147" i="2"/>
  <c r="J3147" i="2"/>
  <c r="AL1639" i="1"/>
  <c r="S1639" i="1"/>
  <c r="H3142" i="2"/>
  <c r="J3142" i="2"/>
  <c r="L3142" i="2"/>
  <c r="M3142" i="2"/>
  <c r="AL1634" i="1"/>
  <c r="S1634" i="1"/>
  <c r="H3137" i="2"/>
  <c r="I3137" i="2"/>
  <c r="AL1629" i="1"/>
  <c r="S1629" i="1"/>
  <c r="H3132" i="2"/>
  <c r="I3132" i="2"/>
  <c r="AL1624" i="1"/>
  <c r="S1624" i="1"/>
  <c r="H3127" i="2"/>
  <c r="J3127" i="2"/>
  <c r="AL1619" i="1"/>
  <c r="S1619" i="1"/>
  <c r="H3122" i="2"/>
  <c r="J3122" i="2"/>
  <c r="AL1610" i="1"/>
  <c r="S1610" i="1"/>
  <c r="H3114" i="2"/>
  <c r="I3114" i="2"/>
  <c r="AL1605" i="1"/>
  <c r="S1605" i="1"/>
  <c r="H3109" i="2"/>
  <c r="J3109" i="2"/>
  <c r="L3109" i="2"/>
  <c r="M3109" i="2"/>
  <c r="AL1600" i="1"/>
  <c r="S1600" i="1"/>
  <c r="H3104" i="2"/>
  <c r="AL1569" i="1"/>
  <c r="S1569" i="1"/>
  <c r="H3097" i="2"/>
  <c r="J3097" i="2"/>
  <c r="K3097" i="2"/>
  <c r="AL1565" i="1"/>
  <c r="S1565" i="1"/>
  <c r="H3093" i="2"/>
  <c r="I3093" i="2"/>
  <c r="AL1559" i="1"/>
  <c r="S1559" i="1"/>
  <c r="H3088" i="2"/>
  <c r="AL1555" i="1"/>
  <c r="S1555" i="1"/>
  <c r="H3084" i="2"/>
  <c r="AL1541" i="1"/>
  <c r="S1541" i="1"/>
  <c r="H3077" i="2"/>
  <c r="I3077" i="2"/>
  <c r="AL1535" i="1"/>
  <c r="S1535" i="1"/>
  <c r="H3071" i="2"/>
  <c r="J3071" i="2"/>
  <c r="AL1525" i="1"/>
  <c r="S1525" i="1"/>
  <c r="H3062" i="2"/>
  <c r="AL1516" i="1"/>
  <c r="S1516" i="1"/>
  <c r="H3058" i="2"/>
  <c r="J3058" i="2"/>
  <c r="AL1496" i="1"/>
  <c r="S1496" i="1"/>
  <c r="H3043" i="2"/>
  <c r="I3043" i="2"/>
  <c r="AL1491" i="1"/>
  <c r="S1491" i="1"/>
  <c r="H3039" i="2"/>
  <c r="I3039" i="2"/>
  <c r="AL1467" i="1"/>
  <c r="S1467" i="1"/>
  <c r="H3030" i="2"/>
  <c r="I3030" i="2"/>
  <c r="AL1463" i="1"/>
  <c r="S1463" i="1"/>
  <c r="H3026" i="2"/>
  <c r="J3026" i="2"/>
  <c r="K3026" i="2"/>
  <c r="AL1454" i="1"/>
  <c r="S1454" i="1"/>
  <c r="H3017" i="2"/>
  <c r="J3017" i="2"/>
  <c r="L3017" i="2"/>
  <c r="M3017" i="2"/>
  <c r="AL1449" i="1"/>
  <c r="S1449" i="1"/>
  <c r="H3012" i="2"/>
  <c r="J3012" i="2"/>
  <c r="L3012" i="2"/>
  <c r="M3012" i="2"/>
  <c r="AL1444" i="1"/>
  <c r="S1444" i="1"/>
  <c r="H3007" i="2"/>
  <c r="J3007" i="2"/>
  <c r="L3007" i="2"/>
  <c r="M3007" i="2"/>
  <c r="AL1438" i="1"/>
  <c r="S1438" i="1"/>
  <c r="H3001" i="2"/>
  <c r="I3001" i="2"/>
  <c r="AL1422" i="1"/>
  <c r="S1422" i="1"/>
  <c r="H2986" i="2"/>
  <c r="J2986" i="2"/>
  <c r="L2986" i="2"/>
  <c r="M2986" i="2"/>
  <c r="H3014" i="2"/>
  <c r="I3014" i="2"/>
  <c r="AL1417" i="1"/>
  <c r="S1417" i="1"/>
  <c r="H2981" i="2"/>
  <c r="J2981" i="2"/>
  <c r="L2981" i="2"/>
  <c r="M2981" i="2"/>
  <c r="AL1412" i="1"/>
  <c r="S1412" i="1"/>
  <c r="H2976" i="2"/>
  <c r="J2976" i="2"/>
  <c r="L2976" i="2"/>
  <c r="M2976" i="2"/>
  <c r="AL1404" i="1"/>
  <c r="S1404" i="1"/>
  <c r="H2968" i="2"/>
  <c r="J2968" i="2"/>
  <c r="K2968" i="2"/>
  <c r="AL1393" i="1"/>
  <c r="S1393" i="1"/>
  <c r="H2960" i="2"/>
  <c r="J2960" i="2"/>
  <c r="AL1374" i="1"/>
  <c r="S1374" i="1"/>
  <c r="H2953" i="2"/>
  <c r="J2953" i="2"/>
  <c r="K2953" i="2"/>
  <c r="AL1370" i="1"/>
  <c r="S1370" i="1"/>
  <c r="H2949" i="2"/>
  <c r="J2949" i="2"/>
  <c r="AL1366" i="1"/>
  <c r="S1366" i="1"/>
  <c r="H2945" i="2"/>
  <c r="J2945" i="2"/>
  <c r="L2945" i="2"/>
  <c r="M2945" i="2"/>
  <c r="AL1361" i="1"/>
  <c r="S1361" i="1"/>
  <c r="H2940" i="2"/>
  <c r="J2940" i="2"/>
  <c r="K2940" i="2"/>
  <c r="AL1356" i="1"/>
  <c r="S1356" i="1"/>
  <c r="H2935" i="2"/>
  <c r="J2935" i="2"/>
  <c r="K2935" i="2"/>
  <c r="H2095" i="2"/>
  <c r="H2640" i="2"/>
  <c r="J2640" i="2"/>
  <c r="H2065" i="2"/>
  <c r="H2617" i="2"/>
  <c r="I2617" i="2"/>
  <c r="H2061" i="2"/>
  <c r="H2614" i="2"/>
  <c r="J2614" i="2"/>
  <c r="H2053" i="2"/>
  <c r="H2628" i="2"/>
  <c r="J2628" i="2"/>
  <c r="K2628" i="2"/>
  <c r="H2049" i="2"/>
  <c r="H2624" i="2"/>
  <c r="I2624" i="2"/>
  <c r="H2045" i="2"/>
  <c r="H2620" i="2"/>
  <c r="J2620" i="2"/>
  <c r="L2620" i="2"/>
  <c r="M2620" i="2"/>
  <c r="H2042" i="2"/>
  <c r="H2564" i="2"/>
  <c r="J2564" i="2"/>
  <c r="K2564" i="2"/>
  <c r="H2599" i="2"/>
  <c r="I2599" i="2"/>
  <c r="H2087" i="2"/>
  <c r="H2585" i="2"/>
  <c r="J2585" i="2"/>
  <c r="L2585" i="2"/>
  <c r="M2585" i="2"/>
  <c r="H2079" i="2"/>
  <c r="H2581" i="2"/>
  <c r="I2581" i="2"/>
  <c r="H2075" i="2"/>
  <c r="AL1425" i="1"/>
  <c r="S1425" i="1"/>
  <c r="H2988" i="2"/>
  <c r="AL1426" i="1"/>
  <c r="S1426" i="1"/>
  <c r="H2989" i="2"/>
  <c r="I2989" i="2"/>
  <c r="AL1920" i="1"/>
  <c r="S1920" i="1"/>
  <c r="H3362" i="2"/>
  <c r="I3362" i="2"/>
  <c r="AL1916" i="1"/>
  <c r="S1916" i="1"/>
  <c r="H3358" i="2"/>
  <c r="J3358" i="2"/>
  <c r="AL1910" i="1"/>
  <c r="S1910" i="1"/>
  <c r="H3352" i="2"/>
  <c r="J3352" i="2"/>
  <c r="K3352" i="2"/>
  <c r="AL1906" i="1"/>
  <c r="S1906" i="1"/>
  <c r="H3348" i="2"/>
  <c r="I3348" i="2"/>
  <c r="AL1902" i="1"/>
  <c r="S1902" i="1"/>
  <c r="H3344" i="2"/>
  <c r="I3344" i="2"/>
  <c r="AL1847" i="1"/>
  <c r="S1847" i="1"/>
  <c r="H3337" i="2"/>
  <c r="I3337" i="2"/>
  <c r="AL1842" i="1"/>
  <c r="S1842" i="1"/>
  <c r="H3332" i="2"/>
  <c r="I3332" i="2"/>
  <c r="AL1838" i="1"/>
  <c r="S1838" i="1"/>
  <c r="H3328" i="2"/>
  <c r="J3328" i="2"/>
  <c r="AL1793" i="1"/>
  <c r="S1793" i="1"/>
  <c r="H3288" i="2"/>
  <c r="J3288" i="2"/>
  <c r="AL1788" i="1"/>
  <c r="S1788" i="1"/>
  <c r="H3283" i="2"/>
  <c r="J3283" i="2"/>
  <c r="K3283" i="2"/>
  <c r="AL1721" i="1"/>
  <c r="S1721" i="1"/>
  <c r="H3224" i="2"/>
  <c r="J3224" i="2"/>
  <c r="AL1714" i="1"/>
  <c r="S1714" i="1"/>
  <c r="H3217" i="2"/>
  <c r="J3217" i="2"/>
  <c r="L3217" i="2"/>
  <c r="M3217" i="2"/>
  <c r="AL1702" i="1"/>
  <c r="S1702" i="1"/>
  <c r="H3205" i="2"/>
  <c r="I3205" i="2"/>
  <c r="AL1696" i="1"/>
  <c r="S1696" i="1"/>
  <c r="H3199" i="2"/>
  <c r="I3199" i="2"/>
  <c r="AL1691" i="1"/>
  <c r="S1691" i="1"/>
  <c r="H3194" i="2"/>
  <c r="J3194" i="2"/>
  <c r="L3194" i="2"/>
  <c r="M3194" i="2"/>
  <c r="AL1687" i="1"/>
  <c r="S1687" i="1"/>
  <c r="H3190" i="2"/>
  <c r="J3190" i="2"/>
  <c r="K3190" i="2"/>
  <c r="AL1683" i="1"/>
  <c r="S1683" i="1"/>
  <c r="H3186" i="2"/>
  <c r="J3186" i="2"/>
  <c r="L3186" i="2"/>
  <c r="M3186" i="2"/>
  <c r="AL1679" i="1"/>
  <c r="S1679" i="1"/>
  <c r="H3182" i="2"/>
  <c r="I3182" i="2"/>
  <c r="AL1675" i="1"/>
  <c r="S1675" i="1"/>
  <c r="H3178" i="2"/>
  <c r="I3178" i="2"/>
  <c r="AL1671" i="1"/>
  <c r="S1671" i="1"/>
  <c r="H3174" i="2"/>
  <c r="J3174" i="2"/>
  <c r="AL1667" i="1"/>
  <c r="S1667" i="1"/>
  <c r="H3170" i="2"/>
  <c r="J3170" i="2"/>
  <c r="L3170" i="2"/>
  <c r="M3170" i="2"/>
  <c r="AL1663" i="1"/>
  <c r="S1663" i="1"/>
  <c r="H3166" i="2"/>
  <c r="J3166" i="2"/>
  <c r="L3166" i="2"/>
  <c r="M3166" i="2"/>
  <c r="AL1659" i="1"/>
  <c r="S1659" i="1"/>
  <c r="H3162" i="2"/>
  <c r="J3162" i="2"/>
  <c r="AL1654" i="1"/>
  <c r="S1654" i="1"/>
  <c r="H3157" i="2"/>
  <c r="J3157" i="2"/>
  <c r="L3157" i="2"/>
  <c r="M3157" i="2"/>
  <c r="AL1649" i="1"/>
  <c r="S1649" i="1"/>
  <c r="H3152" i="2"/>
  <c r="J3152" i="2"/>
  <c r="L3152" i="2"/>
  <c r="M3152" i="2"/>
  <c r="AL1642" i="1"/>
  <c r="S1642" i="1"/>
  <c r="H3145" i="2"/>
  <c r="I3145" i="2"/>
  <c r="AL1637" i="1"/>
  <c r="S1637" i="1"/>
  <c r="H3140" i="2"/>
  <c r="I3140" i="2"/>
  <c r="AL1633" i="1"/>
  <c r="S1633" i="1"/>
  <c r="H3136" i="2"/>
  <c r="J3136" i="2"/>
  <c r="AL1623" i="1"/>
  <c r="S1623" i="1"/>
  <c r="H3126" i="2"/>
  <c r="I3126" i="2"/>
  <c r="AL1618" i="1"/>
  <c r="S1618" i="1"/>
  <c r="H3121" i="2"/>
  <c r="J3121" i="2"/>
  <c r="AL1614" i="1"/>
  <c r="S1614" i="1"/>
  <c r="H3118" i="2"/>
  <c r="I3118" i="2"/>
  <c r="AL1609" i="1"/>
  <c r="S1609" i="1"/>
  <c r="H3113" i="2"/>
  <c r="I3113" i="2"/>
  <c r="AL1604" i="1"/>
  <c r="S1604" i="1"/>
  <c r="H3108" i="2"/>
  <c r="J3108" i="2"/>
  <c r="L3108" i="2"/>
  <c r="M3108" i="2"/>
  <c r="AL1599" i="1"/>
  <c r="S1599" i="1"/>
  <c r="H3103" i="2"/>
  <c r="AL1568" i="1"/>
  <c r="S1568" i="1"/>
  <c r="H3096" i="2"/>
  <c r="I3096" i="2"/>
  <c r="AL1558" i="1"/>
  <c r="S1558" i="1"/>
  <c r="H3087" i="2"/>
  <c r="AL1524" i="1"/>
  <c r="S1524" i="1"/>
  <c r="H3061" i="2"/>
  <c r="AL1507" i="1"/>
  <c r="S1507" i="1"/>
  <c r="H3049" i="2"/>
  <c r="J3049" i="2"/>
  <c r="K3049" i="2"/>
  <c r="AL1489" i="1"/>
  <c r="S1489" i="1"/>
  <c r="H3037" i="2"/>
  <c r="I3037" i="2"/>
  <c r="AL1485" i="1"/>
  <c r="S1485" i="1"/>
  <c r="H3035" i="2"/>
  <c r="J3035" i="2"/>
  <c r="K3035" i="2"/>
  <c r="AL1466" i="1"/>
  <c r="S1466" i="1"/>
  <c r="H3029" i="2"/>
  <c r="I3029" i="2"/>
  <c r="AL1462" i="1"/>
  <c r="S1462" i="1"/>
  <c r="H3025" i="2"/>
  <c r="I3025" i="2"/>
  <c r="AL1457" i="1"/>
  <c r="S1457" i="1"/>
  <c r="H3020" i="2"/>
  <c r="J3020" i="2"/>
  <c r="AL1453" i="1"/>
  <c r="S1453" i="1"/>
  <c r="H3016" i="2"/>
  <c r="I3016" i="2"/>
  <c r="H2985" i="2"/>
  <c r="J2985" i="2"/>
  <c r="K2985" i="2"/>
  <c r="H3013" i="2"/>
  <c r="I3013" i="2"/>
  <c r="AL1373" i="1"/>
  <c r="S1373" i="1"/>
  <c r="H2952" i="2"/>
  <c r="J2952" i="2"/>
  <c r="K2952" i="2"/>
  <c r="AL1369" i="1"/>
  <c r="S1369" i="1"/>
  <c r="H2948" i="2"/>
  <c r="I2948" i="2"/>
  <c r="AL1365" i="1"/>
  <c r="S1365" i="1"/>
  <c r="H2944" i="2"/>
  <c r="J2944" i="2"/>
  <c r="AL1359" i="1"/>
  <c r="S1359" i="1"/>
  <c r="H2938" i="2"/>
  <c r="I2938" i="2"/>
  <c r="H2094" i="2"/>
  <c r="H2639" i="2"/>
  <c r="I2639" i="2"/>
  <c r="J2034" i="2"/>
  <c r="I2034" i="2"/>
  <c r="H2656" i="2"/>
  <c r="J2656" i="2"/>
  <c r="K2656" i="2"/>
  <c r="H2068" i="2"/>
  <c r="H2064" i="2"/>
  <c r="H2616" i="2"/>
  <c r="I2616" i="2"/>
  <c r="H2613" i="2"/>
  <c r="J2613" i="2"/>
  <c r="H2060" i="2"/>
  <c r="H2056" i="2"/>
  <c r="H2631" i="2"/>
  <c r="J2631" i="2"/>
  <c r="H2627" i="2"/>
  <c r="J2627" i="2"/>
  <c r="K2627" i="2"/>
  <c r="H2052" i="2"/>
  <c r="H2048" i="2"/>
  <c r="H2623" i="2"/>
  <c r="J2623" i="2"/>
  <c r="L2623" i="2"/>
  <c r="M2623" i="2"/>
  <c r="H2619" i="2"/>
  <c r="I2619" i="2"/>
  <c r="H2044" i="2"/>
  <c r="H2041" i="2"/>
  <c r="H2563" i="2"/>
  <c r="J2563" i="2"/>
  <c r="L2563" i="2"/>
  <c r="M2563" i="2"/>
  <c r="J2086" i="2"/>
  <c r="H2584" i="2"/>
  <c r="J2584" i="2"/>
  <c r="H2078" i="2"/>
  <c r="H2580" i="2"/>
  <c r="J2580" i="2"/>
  <c r="K2580" i="2"/>
  <c r="H2074" i="2"/>
  <c r="AL1829" i="1"/>
  <c r="S1829" i="1"/>
  <c r="H3319" i="2"/>
  <c r="J3319" i="2"/>
  <c r="L3319" i="2"/>
  <c r="M3319" i="2"/>
  <c r="AL1824" i="1"/>
  <c r="S1824" i="1"/>
  <c r="H3314" i="2"/>
  <c r="J3314" i="2"/>
  <c r="AL1820" i="1"/>
  <c r="S1820" i="1"/>
  <c r="H3310" i="2"/>
  <c r="I3310" i="2"/>
  <c r="AL1815" i="1"/>
  <c r="S1815" i="1"/>
  <c r="H3305" i="2"/>
  <c r="I3305" i="2"/>
  <c r="AL1809" i="1"/>
  <c r="S1809" i="1"/>
  <c r="H3300" i="2"/>
  <c r="J3300" i="2"/>
  <c r="K3300" i="2"/>
  <c r="AL1779" i="1"/>
  <c r="S1779" i="1"/>
  <c r="H3274" i="2"/>
  <c r="J3274" i="2"/>
  <c r="K3274" i="2"/>
  <c r="AL1775" i="1"/>
  <c r="S1775" i="1"/>
  <c r="H3270" i="2"/>
  <c r="I3270" i="2"/>
  <c r="AL1770" i="1"/>
  <c r="S1770" i="1"/>
  <c r="H3265" i="2"/>
  <c r="I3265" i="2"/>
  <c r="AL1766" i="1"/>
  <c r="S1766" i="1"/>
  <c r="H3261" i="2"/>
  <c r="I3261" i="2"/>
  <c r="AL1761" i="1"/>
  <c r="S1761" i="1"/>
  <c r="H3256" i="2"/>
  <c r="J3256" i="2"/>
  <c r="AL1755" i="1"/>
  <c r="S1755" i="1"/>
  <c r="H3251" i="2"/>
  <c r="J3251" i="2"/>
  <c r="AL1743" i="1"/>
  <c r="S1743" i="1"/>
  <c r="H3245" i="2"/>
  <c r="J3245" i="2"/>
  <c r="K3245" i="2"/>
  <c r="AL1739" i="1"/>
  <c r="S1739" i="1"/>
  <c r="H3241" i="2"/>
  <c r="I3241" i="2"/>
  <c r="H2548" i="2"/>
  <c r="J2548" i="2"/>
  <c r="H1928" i="2"/>
  <c r="AL1427" i="1"/>
  <c r="S1427" i="1"/>
  <c r="H2990" i="2"/>
  <c r="I2990" i="2"/>
  <c r="AL1895" i="1"/>
  <c r="S1895" i="1"/>
  <c r="H3340" i="2"/>
  <c r="J3340" i="2"/>
  <c r="L3340" i="2"/>
  <c r="M3340" i="2"/>
  <c r="AL1915" i="1"/>
  <c r="S1915" i="1"/>
  <c r="H3357" i="2"/>
  <c r="J3357" i="2"/>
  <c r="AL1909" i="1"/>
  <c r="S1909" i="1"/>
  <c r="H3351" i="2"/>
  <c r="J3351" i="2"/>
  <c r="L3351" i="2"/>
  <c r="M3351" i="2"/>
  <c r="AL1905" i="1"/>
  <c r="S1905" i="1"/>
  <c r="H3347" i="2"/>
  <c r="J3347" i="2"/>
  <c r="L3347" i="2"/>
  <c r="M3347" i="2"/>
  <c r="AL1901" i="1"/>
  <c r="S1901" i="1"/>
  <c r="H3343" i="2"/>
  <c r="J3343" i="2"/>
  <c r="L3343" i="2"/>
  <c r="M3343" i="2"/>
  <c r="AL1846" i="1"/>
  <c r="S1846" i="1"/>
  <c r="H3336" i="2"/>
  <c r="I3336" i="2"/>
  <c r="AL1841" i="1"/>
  <c r="S1841" i="1"/>
  <c r="H3331" i="2"/>
  <c r="I3331" i="2"/>
  <c r="AL1837" i="1"/>
  <c r="S1837" i="1"/>
  <c r="H3327" i="2"/>
  <c r="I3327" i="2"/>
  <c r="AL1832" i="1"/>
  <c r="S1832" i="1"/>
  <c r="H3322" i="2"/>
  <c r="I3322" i="2"/>
  <c r="AL1823" i="1"/>
  <c r="S1823" i="1"/>
  <c r="H3313" i="2"/>
  <c r="J3313" i="2"/>
  <c r="L3313" i="2"/>
  <c r="M3313" i="2"/>
  <c r="AL1814" i="1"/>
  <c r="S1814" i="1"/>
  <c r="H3304" i="2"/>
  <c r="J3304" i="2"/>
  <c r="K3304" i="2"/>
  <c r="AL1792" i="1"/>
  <c r="S1792" i="1"/>
  <c r="H3287" i="2"/>
  <c r="J3287" i="2"/>
  <c r="K3287" i="2"/>
  <c r="AL1783" i="1"/>
  <c r="S1783" i="1"/>
  <c r="H3278" i="2"/>
  <c r="J3278" i="2"/>
  <c r="K3278" i="2"/>
  <c r="AL1774" i="1"/>
  <c r="S1774" i="1"/>
  <c r="H3269" i="2"/>
  <c r="I3269" i="2"/>
  <c r="AL1769" i="1"/>
  <c r="S1769" i="1"/>
  <c r="H3264" i="2"/>
  <c r="J3264" i="2"/>
  <c r="K3264" i="2"/>
  <c r="AL1764" i="1"/>
  <c r="S1764" i="1"/>
  <c r="H3259" i="2"/>
  <c r="J3259" i="2"/>
  <c r="K3259" i="2"/>
  <c r="AL1760" i="1"/>
  <c r="S1760" i="1"/>
  <c r="H3255" i="2"/>
  <c r="I3255" i="2"/>
  <c r="AL1733" i="1"/>
  <c r="S1733" i="1"/>
  <c r="H3235" i="2"/>
  <c r="J3235" i="2"/>
  <c r="AL1725" i="1"/>
  <c r="S1725" i="1"/>
  <c r="H3228" i="2"/>
  <c r="J3228" i="2"/>
  <c r="K3228" i="2"/>
  <c r="AL1719" i="1"/>
  <c r="S1719" i="1"/>
  <c r="H3222" i="2"/>
  <c r="J3222" i="2"/>
  <c r="K3222" i="2"/>
  <c r="AL1713" i="1"/>
  <c r="S1713" i="1"/>
  <c r="H3216" i="2"/>
  <c r="J3216" i="2"/>
  <c r="L3216" i="2"/>
  <c r="M3216" i="2"/>
  <c r="AL1695" i="1"/>
  <c r="S1695" i="1"/>
  <c r="H3198" i="2"/>
  <c r="J3198" i="2"/>
  <c r="AL1690" i="1"/>
  <c r="S1690" i="1"/>
  <c r="H3193" i="2"/>
  <c r="J3193" i="2"/>
  <c r="L3193" i="2"/>
  <c r="M3193" i="2"/>
  <c r="AL1682" i="1"/>
  <c r="S1682" i="1"/>
  <c r="H3185" i="2"/>
  <c r="J3185" i="2"/>
  <c r="K3185" i="2"/>
  <c r="AL1678" i="1"/>
  <c r="S1678" i="1"/>
  <c r="H3181" i="2"/>
  <c r="J3181" i="2"/>
  <c r="AL1670" i="1"/>
  <c r="S1670" i="1"/>
  <c r="H3173" i="2"/>
  <c r="I3173" i="2"/>
  <c r="AL1666" i="1"/>
  <c r="S1666" i="1"/>
  <c r="H3169" i="2"/>
  <c r="I3169" i="2"/>
  <c r="AL1662" i="1"/>
  <c r="S1662" i="1"/>
  <c r="H3165" i="2"/>
  <c r="J3165" i="2"/>
  <c r="L3165" i="2"/>
  <c r="M3165" i="2"/>
  <c r="AL1658" i="1"/>
  <c r="S1658" i="1"/>
  <c r="H3161" i="2"/>
  <c r="J3161" i="2"/>
  <c r="L3161" i="2"/>
  <c r="M3161" i="2"/>
  <c r="AL1653" i="1"/>
  <c r="S1653" i="1"/>
  <c r="H3156" i="2"/>
  <c r="I3156" i="2"/>
  <c r="AL1647" i="1"/>
  <c r="S1647" i="1"/>
  <c r="H3150" i="2"/>
  <c r="J3150" i="2"/>
  <c r="L3150" i="2"/>
  <c r="M3150" i="2"/>
  <c r="AL1636" i="1"/>
  <c r="S1636" i="1"/>
  <c r="H3139" i="2"/>
  <c r="J3139" i="2"/>
  <c r="AL1631" i="1"/>
  <c r="S1631" i="1"/>
  <c r="H3134" i="2"/>
  <c r="I3134" i="2"/>
  <c r="AL1622" i="1"/>
  <c r="S1622" i="1"/>
  <c r="H3125" i="2"/>
  <c r="J3125" i="2"/>
  <c r="AL1612" i="1"/>
  <c r="S1612" i="1"/>
  <c r="H3116" i="2"/>
  <c r="I3116" i="2"/>
  <c r="AL1608" i="1"/>
  <c r="S1608" i="1"/>
  <c r="H3112" i="2"/>
  <c r="J3112" i="2"/>
  <c r="L3112" i="2"/>
  <c r="M3112" i="2"/>
  <c r="AL1603" i="1"/>
  <c r="S1603" i="1"/>
  <c r="H3107" i="2"/>
  <c r="I3107" i="2"/>
  <c r="AL1598" i="1"/>
  <c r="S1598" i="1"/>
  <c r="H3102" i="2"/>
  <c r="AL1572" i="1"/>
  <c r="S1572" i="1"/>
  <c r="H3100" i="2"/>
  <c r="J3100" i="2"/>
  <c r="AL1567" i="1"/>
  <c r="S1567" i="1"/>
  <c r="H3095" i="2"/>
  <c r="I3095" i="2"/>
  <c r="AL1562" i="1"/>
  <c r="S1562" i="1"/>
  <c r="H3091" i="2"/>
  <c r="J3091" i="2"/>
  <c r="AL1557" i="1"/>
  <c r="S1557" i="1"/>
  <c r="H3086" i="2"/>
  <c r="AL1548" i="1"/>
  <c r="S1548" i="1"/>
  <c r="H3083" i="2"/>
  <c r="I3083" i="2"/>
  <c r="AL1543" i="1"/>
  <c r="S1543" i="1"/>
  <c r="H3079" i="2"/>
  <c r="J3079" i="2"/>
  <c r="AL1538" i="1"/>
  <c r="S1538" i="1"/>
  <c r="H3074" i="2"/>
  <c r="J3074" i="2"/>
  <c r="L3074" i="2"/>
  <c r="M3074" i="2"/>
  <c r="AL1533" i="1"/>
  <c r="S1533" i="1"/>
  <c r="H3069" i="2"/>
  <c r="J3069" i="2"/>
  <c r="L3069" i="2"/>
  <c r="M3069" i="2"/>
  <c r="AL1528" i="1"/>
  <c r="S1528" i="1"/>
  <c r="H3065" i="2"/>
  <c r="I3065" i="2"/>
  <c r="AL1523" i="1"/>
  <c r="S1523" i="1"/>
  <c r="H3060" i="2"/>
  <c r="AL1499" i="1"/>
  <c r="S1499" i="1"/>
  <c r="H3045" i="2"/>
  <c r="J3045" i="2"/>
  <c r="K3045" i="2"/>
  <c r="AL1470" i="1"/>
  <c r="S1470" i="1"/>
  <c r="H3033" i="2"/>
  <c r="J3033" i="2"/>
  <c r="K3033" i="2"/>
  <c r="AL1465" i="1"/>
  <c r="S1465" i="1"/>
  <c r="H3028" i="2"/>
  <c r="J3028" i="2"/>
  <c r="K3028" i="2"/>
  <c r="AL1461" i="1"/>
  <c r="S1461" i="1"/>
  <c r="H3024" i="2"/>
  <c r="J3024" i="2"/>
  <c r="AL1456" i="1"/>
  <c r="S1456" i="1"/>
  <c r="H3019" i="2"/>
  <c r="J3019" i="2"/>
  <c r="AL1446" i="1"/>
  <c r="S1446" i="1"/>
  <c r="H3009" i="2"/>
  <c r="J3009" i="2"/>
  <c r="AL1442" i="1"/>
  <c r="S1442" i="1"/>
  <c r="H3005" i="2"/>
  <c r="J3005" i="2"/>
  <c r="L3005" i="2"/>
  <c r="M3005" i="2"/>
  <c r="AL1435" i="1"/>
  <c r="S1435" i="1"/>
  <c r="H2998" i="2"/>
  <c r="I2998" i="2"/>
  <c r="AL1431" i="1"/>
  <c r="S1431" i="1"/>
  <c r="H2994" i="2"/>
  <c r="J2994" i="2"/>
  <c r="AL1419" i="1"/>
  <c r="S1419" i="1"/>
  <c r="H2983" i="2"/>
  <c r="J2983" i="2"/>
  <c r="AL1414" i="1"/>
  <c r="S1414" i="1"/>
  <c r="H2978" i="2"/>
  <c r="J2978" i="2"/>
  <c r="K2978" i="2"/>
  <c r="AL1408" i="1"/>
  <c r="S1408" i="1"/>
  <c r="H2972" i="2"/>
  <c r="I2972" i="2"/>
  <c r="AL1401" i="1"/>
  <c r="S1401" i="1"/>
  <c r="H2965" i="2"/>
  <c r="I2965" i="2"/>
  <c r="AL1386" i="1"/>
  <c r="S1386" i="1"/>
  <c r="H2956" i="2"/>
  <c r="I2956" i="2"/>
  <c r="AL1358" i="1"/>
  <c r="S1358" i="1"/>
  <c r="H2937" i="2"/>
  <c r="J2937" i="2"/>
  <c r="L2937" i="2"/>
  <c r="M2937" i="2"/>
  <c r="H2093" i="2"/>
  <c r="H2638" i="2"/>
  <c r="I2638" i="2"/>
  <c r="J2029" i="2"/>
  <c r="I2029" i="2"/>
  <c r="H2655" i="2"/>
  <c r="J2655" i="2"/>
  <c r="L2655" i="2"/>
  <c r="M2655" i="2"/>
  <c r="H2067" i="2"/>
  <c r="H2063" i="2"/>
  <c r="H2615" i="2"/>
  <c r="I2615" i="2"/>
  <c r="H2612" i="2"/>
  <c r="I2612" i="2"/>
  <c r="H2059" i="2"/>
  <c r="H2055" i="2"/>
  <c r="H2630" i="2"/>
  <c r="J2630" i="2"/>
  <c r="H2626" i="2"/>
  <c r="I2626" i="2"/>
  <c r="H2051" i="2"/>
  <c r="H2047" i="2"/>
  <c r="H2622" i="2"/>
  <c r="I2622" i="2"/>
  <c r="H2040" i="2"/>
  <c r="H2562" i="2"/>
  <c r="J2562" i="2"/>
  <c r="L2562" i="2"/>
  <c r="M2562" i="2"/>
  <c r="H2037" i="2"/>
  <c r="H2555" i="2"/>
  <c r="I2555" i="2"/>
  <c r="H2601" i="2"/>
  <c r="I2601" i="2"/>
  <c r="H2089" i="2"/>
  <c r="H2085" i="2"/>
  <c r="H2598" i="2"/>
  <c r="I2598" i="2"/>
  <c r="H2594" i="2"/>
  <c r="I2594" i="2"/>
  <c r="H2082" i="2"/>
  <c r="H2077" i="2"/>
  <c r="H2583" i="2"/>
  <c r="I2583" i="2"/>
  <c r="H2073" i="2"/>
  <c r="H2579" i="2"/>
  <c r="J2579" i="2"/>
  <c r="L2579" i="2"/>
  <c r="M2579" i="2"/>
  <c r="AL1923" i="1"/>
  <c r="S1923" i="1"/>
  <c r="H3365" i="2"/>
  <c r="J3365" i="2"/>
  <c r="L3365" i="2"/>
  <c r="M3365" i="2"/>
  <c r="AL1819" i="1"/>
  <c r="S1819" i="1"/>
  <c r="H3309" i="2"/>
  <c r="I3309" i="2"/>
  <c r="AL1807" i="1"/>
  <c r="S1807" i="1"/>
  <c r="H3298" i="2"/>
  <c r="J3298" i="2"/>
  <c r="K3298" i="2"/>
  <c r="AL1796" i="1"/>
  <c r="S1796" i="1"/>
  <c r="H3291" i="2"/>
  <c r="I3291" i="2"/>
  <c r="AL1787" i="1"/>
  <c r="S1787" i="1"/>
  <c r="H3282" i="2"/>
  <c r="J3282" i="2"/>
  <c r="K3282" i="2"/>
  <c r="AL1778" i="1"/>
  <c r="S1778" i="1"/>
  <c r="H3273" i="2"/>
  <c r="J3273" i="2"/>
  <c r="AL1748" i="1"/>
  <c r="S1748" i="1"/>
  <c r="H3249" i="2"/>
  <c r="I3249" i="2"/>
  <c r="H2071" i="2"/>
  <c r="H2571" i="2"/>
  <c r="J2571" i="2"/>
  <c r="H1927" i="2"/>
  <c r="H2547" i="2"/>
  <c r="J2547" i="2"/>
  <c r="AL1428" i="1"/>
  <c r="S1428" i="1"/>
  <c r="H2991" i="2"/>
  <c r="J2991" i="2"/>
  <c r="K2991" i="2"/>
  <c r="AL1922" i="1"/>
  <c r="S1922" i="1"/>
  <c r="H3364" i="2"/>
  <c r="I3364" i="2"/>
  <c r="AL1912" i="1"/>
  <c r="S1912" i="1"/>
  <c r="H3354" i="2"/>
  <c r="I3354" i="2"/>
  <c r="AL1904" i="1"/>
  <c r="S1904" i="1"/>
  <c r="H3346" i="2"/>
  <c r="J3346" i="2"/>
  <c r="AL1844" i="1"/>
  <c r="S1844" i="1"/>
  <c r="H3334" i="2"/>
  <c r="J3334" i="2"/>
  <c r="K3334" i="2"/>
  <c r="AL1840" i="1"/>
  <c r="S1840" i="1"/>
  <c r="H3330" i="2"/>
  <c r="I3330" i="2"/>
  <c r="AL1835" i="1"/>
  <c r="S1835" i="1"/>
  <c r="H3325" i="2"/>
  <c r="I3325" i="2"/>
  <c r="AL1831" i="1"/>
  <c r="S1831" i="1"/>
  <c r="H3321" i="2"/>
  <c r="J3321" i="2"/>
  <c r="L3321" i="2"/>
  <c r="M3321" i="2"/>
  <c r="AL1826" i="1"/>
  <c r="S1826" i="1"/>
  <c r="H3316" i="2"/>
  <c r="I3316" i="2"/>
  <c r="AL1817" i="1"/>
  <c r="S1817" i="1"/>
  <c r="H3307" i="2"/>
  <c r="J3307" i="2"/>
  <c r="K3307" i="2"/>
  <c r="AL1813" i="1"/>
  <c r="S1813" i="1"/>
  <c r="H3303" i="2"/>
  <c r="J3303" i="2"/>
  <c r="AL1806" i="1"/>
  <c r="S1806" i="1"/>
  <c r="H3297" i="2"/>
  <c r="J3297" i="2"/>
  <c r="AL1795" i="1"/>
  <c r="S1795" i="1"/>
  <c r="H3290" i="2"/>
  <c r="J3290" i="2"/>
  <c r="AL1791" i="1"/>
  <c r="S1791" i="1"/>
  <c r="H3286" i="2"/>
  <c r="I3286" i="2"/>
  <c r="AL1786" i="1"/>
  <c r="S1786" i="1"/>
  <c r="H3281" i="2"/>
  <c r="J3281" i="2"/>
  <c r="AL1782" i="1"/>
  <c r="S1782" i="1"/>
  <c r="H3277" i="2"/>
  <c r="J3277" i="2"/>
  <c r="K3277" i="2"/>
  <c r="AL1777" i="1"/>
  <c r="S1777" i="1"/>
  <c r="H3272" i="2"/>
  <c r="I3272" i="2"/>
  <c r="AL1773" i="1"/>
  <c r="S1773" i="1"/>
  <c r="H3268" i="2"/>
  <c r="J3268" i="2"/>
  <c r="AL1768" i="1"/>
  <c r="S1768" i="1"/>
  <c r="H3263" i="2"/>
  <c r="J3263" i="2"/>
  <c r="AL1763" i="1"/>
  <c r="S1763" i="1"/>
  <c r="H3258" i="2"/>
  <c r="J3258" i="2"/>
  <c r="AL1757" i="1"/>
  <c r="S1757" i="1"/>
  <c r="H3253" i="2"/>
  <c r="I3253" i="2"/>
  <c r="AL1741" i="1"/>
  <c r="S1741" i="1"/>
  <c r="H3243" i="2"/>
  <c r="J3243" i="2"/>
  <c r="L3243" i="2"/>
  <c r="M3243" i="2"/>
  <c r="AL1737" i="1"/>
  <c r="S1737" i="1"/>
  <c r="H3239" i="2"/>
  <c r="J3239" i="2"/>
  <c r="K3239" i="2"/>
  <c r="AL1732" i="1"/>
  <c r="S1732" i="1"/>
  <c r="H3234" i="2"/>
  <c r="I3234" i="2"/>
  <c r="AL1724" i="1"/>
  <c r="S1724" i="1"/>
  <c r="H3227" i="2"/>
  <c r="I3227" i="2"/>
  <c r="AL1717" i="1"/>
  <c r="S1717" i="1"/>
  <c r="H3220" i="2"/>
  <c r="I3220" i="2"/>
  <c r="AL1712" i="1"/>
  <c r="S1712" i="1"/>
  <c r="H3215" i="2"/>
  <c r="I3215" i="2"/>
  <c r="AL1705" i="1"/>
  <c r="S1705" i="1"/>
  <c r="H3208" i="2"/>
  <c r="I3208" i="2"/>
  <c r="AL1699" i="1"/>
  <c r="S1699" i="1"/>
  <c r="H3202" i="2"/>
  <c r="I3202" i="2"/>
  <c r="AL1693" i="1"/>
  <c r="S1693" i="1"/>
  <c r="H3196" i="2"/>
  <c r="J3196" i="2"/>
  <c r="L3196" i="2"/>
  <c r="M3196" i="2"/>
  <c r="AL1689" i="1"/>
  <c r="S1689" i="1"/>
  <c r="H3192" i="2"/>
  <c r="I3192" i="2"/>
  <c r="AL1685" i="1"/>
  <c r="S1685" i="1"/>
  <c r="H3188" i="2"/>
  <c r="J3188" i="2"/>
  <c r="AL1681" i="1"/>
  <c r="S1681" i="1"/>
  <c r="H3184" i="2"/>
  <c r="J3184" i="2"/>
  <c r="AL1677" i="1"/>
  <c r="S1677" i="1"/>
  <c r="H3180" i="2"/>
  <c r="J3180" i="2"/>
  <c r="L3180" i="2"/>
  <c r="M3180" i="2"/>
  <c r="AL1673" i="1"/>
  <c r="S1673" i="1"/>
  <c r="H3176" i="2"/>
  <c r="I3176" i="2"/>
  <c r="AL1669" i="1"/>
  <c r="S1669" i="1"/>
  <c r="H3172" i="2"/>
  <c r="I3172" i="2"/>
  <c r="AL1665" i="1"/>
  <c r="S1665" i="1"/>
  <c r="H3168" i="2"/>
  <c r="J3168" i="2"/>
  <c r="K3168" i="2"/>
  <c r="AL1651" i="1"/>
  <c r="S1651" i="1"/>
  <c r="H3154" i="2"/>
  <c r="I3154" i="2"/>
  <c r="AL1645" i="1"/>
  <c r="S1645" i="1"/>
  <c r="H3148" i="2"/>
  <c r="J3148" i="2"/>
  <c r="K3148" i="2"/>
  <c r="AL1640" i="1"/>
  <c r="S1640" i="1"/>
  <c r="H3143" i="2"/>
  <c r="J3143" i="2"/>
  <c r="L3143" i="2"/>
  <c r="M3143" i="2"/>
  <c r="AL1635" i="1"/>
  <c r="S1635" i="1"/>
  <c r="H3138" i="2"/>
  <c r="I3138" i="2"/>
  <c r="AL1630" i="1"/>
  <c r="S1630" i="1"/>
  <c r="H3133" i="2"/>
  <c r="J3133" i="2"/>
  <c r="L3133" i="2"/>
  <c r="M3133" i="2"/>
  <c r="AL1625" i="1"/>
  <c r="S1625" i="1"/>
  <c r="H3128" i="2"/>
  <c r="I3128" i="2"/>
  <c r="AL1621" i="1"/>
  <c r="S1621" i="1"/>
  <c r="H3124" i="2"/>
  <c r="I3124" i="2"/>
  <c r="AL1616" i="1"/>
  <c r="S1616" i="1"/>
  <c r="H3120" i="2"/>
  <c r="J3120" i="2"/>
  <c r="AL1611" i="1"/>
  <c r="S1611" i="1"/>
  <c r="H3115" i="2"/>
  <c r="J3115" i="2"/>
  <c r="K3115" i="2"/>
  <c r="AL1606" i="1"/>
  <c r="S1606" i="1"/>
  <c r="H3110" i="2"/>
  <c r="I3110" i="2"/>
  <c r="AL1602" i="1"/>
  <c r="S1602" i="1"/>
  <c r="H3106" i="2"/>
  <c r="J3106" i="2"/>
  <c r="AL1571" i="1"/>
  <c r="S1571" i="1"/>
  <c r="H3099" i="2"/>
  <c r="J3099" i="2"/>
  <c r="AL1566" i="1"/>
  <c r="S1566" i="1"/>
  <c r="H3094" i="2"/>
  <c r="I3094" i="2"/>
  <c r="AL1561" i="1"/>
  <c r="S1561" i="1"/>
  <c r="H3090" i="2"/>
  <c r="J3090" i="2"/>
  <c r="K3090" i="2"/>
  <c r="AL1556" i="1"/>
  <c r="S1556" i="1"/>
  <c r="H3085" i="2"/>
  <c r="AL1547" i="1"/>
  <c r="S1547" i="1"/>
  <c r="H3082" i="2"/>
  <c r="I3082" i="2"/>
  <c r="AL1542" i="1"/>
  <c r="S1542" i="1"/>
  <c r="H3078" i="2"/>
  <c r="J3078" i="2"/>
  <c r="L3078" i="2"/>
  <c r="M3078" i="2"/>
  <c r="AL1536" i="1"/>
  <c r="S1536" i="1"/>
  <c r="H3072" i="2"/>
  <c r="J3072" i="2"/>
  <c r="K3072" i="2"/>
  <c r="AL1532" i="1"/>
  <c r="S1532" i="1"/>
  <c r="H3068" i="2"/>
  <c r="J3068" i="2"/>
  <c r="L3068" i="2"/>
  <c r="M3068" i="2"/>
  <c r="AL1526" i="1"/>
  <c r="S1526" i="1"/>
  <c r="H3063" i="2"/>
  <c r="AL1502" i="1"/>
  <c r="S1502" i="1"/>
  <c r="H3047" i="2"/>
  <c r="I3047" i="2"/>
  <c r="AL1492" i="1"/>
  <c r="S1492" i="1"/>
  <c r="H3040" i="2"/>
  <c r="I3040" i="2"/>
  <c r="AL1487" i="1"/>
  <c r="S1487" i="1"/>
  <c r="H3036" i="2"/>
  <c r="J3036" i="2"/>
  <c r="K3036" i="2"/>
  <c r="AL1468" i="1"/>
  <c r="S1468" i="1"/>
  <c r="H3031" i="2"/>
  <c r="I3031" i="2"/>
  <c r="AL1464" i="1"/>
  <c r="S1464" i="1"/>
  <c r="H3027" i="2"/>
  <c r="J3027" i="2"/>
  <c r="AL1460" i="1"/>
  <c r="S1460" i="1"/>
  <c r="H3023" i="2"/>
  <c r="J3023" i="2"/>
  <c r="AL1455" i="1"/>
  <c r="S1455" i="1"/>
  <c r="H3018" i="2"/>
  <c r="I3018" i="2"/>
  <c r="AL1445" i="1"/>
  <c r="S1445" i="1"/>
  <c r="H3008" i="2"/>
  <c r="J3008" i="2"/>
  <c r="K3008" i="2"/>
  <c r="AL1440" i="1"/>
  <c r="S1440" i="1"/>
  <c r="H3003" i="2"/>
  <c r="AL1434" i="1"/>
  <c r="S1434" i="1"/>
  <c r="H2997" i="2"/>
  <c r="J2997" i="2"/>
  <c r="AL1418" i="1"/>
  <c r="S1418" i="1"/>
  <c r="H2982" i="2"/>
  <c r="I2982" i="2"/>
  <c r="AL1413" i="1"/>
  <c r="S1413" i="1"/>
  <c r="H2977" i="2"/>
  <c r="J2977" i="2"/>
  <c r="AL1406" i="1"/>
  <c r="S1406" i="1"/>
  <c r="H2970" i="2"/>
  <c r="J2970" i="2"/>
  <c r="AL1394" i="1"/>
  <c r="S1394" i="1"/>
  <c r="H2961" i="2"/>
  <c r="J2961" i="2"/>
  <c r="K2961" i="2"/>
  <c r="AL1390" i="1"/>
  <c r="S1390" i="1"/>
  <c r="H2959" i="2"/>
  <c r="I2959" i="2"/>
  <c r="AL1375" i="1"/>
  <c r="S1375" i="1"/>
  <c r="H2954" i="2"/>
  <c r="J2954" i="2"/>
  <c r="AL1371" i="1"/>
  <c r="S1371" i="1"/>
  <c r="H2950" i="2"/>
  <c r="I2950" i="2"/>
  <c r="AL1367" i="1"/>
  <c r="S1367" i="1"/>
  <c r="H2946" i="2"/>
  <c r="J2946" i="2"/>
  <c r="L2946" i="2"/>
  <c r="M2946" i="2"/>
  <c r="AL1363" i="1"/>
  <c r="S1363" i="1"/>
  <c r="H2942" i="2"/>
  <c r="I2942" i="2"/>
  <c r="AL1357" i="1"/>
  <c r="S1357" i="1"/>
  <c r="H2936" i="2"/>
  <c r="I2936" i="2"/>
  <c r="H2096" i="2"/>
  <c r="H2641" i="2"/>
  <c r="I2641" i="2"/>
  <c r="H2092" i="2"/>
  <c r="H2637" i="2"/>
  <c r="J2637" i="2"/>
  <c r="L2637" i="2"/>
  <c r="M2637" i="2"/>
  <c r="H2058" i="2"/>
  <c r="H2611" i="2"/>
  <c r="J2611" i="2"/>
  <c r="L2611" i="2"/>
  <c r="M2611" i="2"/>
  <c r="H2054" i="2"/>
  <c r="H2629" i="2"/>
  <c r="J2629" i="2"/>
  <c r="H2050" i="2"/>
  <c r="H2625" i="2"/>
  <c r="J2625" i="2"/>
  <c r="K2625" i="2"/>
  <c r="H2046" i="2"/>
  <c r="H2621" i="2"/>
  <c r="I2621" i="2"/>
  <c r="H2560" i="2"/>
  <c r="I2560" i="2"/>
  <c r="H2039" i="2"/>
  <c r="H2554" i="2"/>
  <c r="J2554" i="2"/>
  <c r="H2036" i="2"/>
  <c r="H2088" i="2"/>
  <c r="H2600" i="2"/>
  <c r="I2600" i="2"/>
  <c r="H2586" i="2"/>
  <c r="I2586" i="2"/>
  <c r="H2080" i="2"/>
  <c r="H2076" i="2"/>
  <c r="H2582" i="2"/>
  <c r="J2582" i="2"/>
  <c r="K2582" i="2"/>
  <c r="AL1928" i="1"/>
  <c r="S1928" i="1"/>
  <c r="H3369" i="2"/>
  <c r="J3369" i="2"/>
  <c r="L3369" i="2"/>
  <c r="M3369" i="2"/>
  <c r="AL1918" i="1"/>
  <c r="S1918" i="1"/>
  <c r="H3360" i="2"/>
  <c r="J3360" i="2"/>
  <c r="AL1908" i="1"/>
  <c r="S1908" i="1"/>
  <c r="H3350" i="2"/>
  <c r="J3350" i="2"/>
  <c r="AL1822" i="1"/>
  <c r="S1822" i="1"/>
  <c r="H3312" i="2"/>
  <c r="J3312" i="2"/>
  <c r="H2070" i="2"/>
  <c r="H2570" i="2"/>
  <c r="I2570" i="2"/>
  <c r="AL1429" i="1"/>
  <c r="S1429" i="1"/>
  <c r="H2992" i="2"/>
  <c r="O997" i="1"/>
  <c r="P1048" i="1"/>
  <c r="Q1048" i="1"/>
  <c r="P1035" i="1"/>
  <c r="Q1035" i="1"/>
  <c r="O1054" i="1"/>
  <c r="O1039" i="1"/>
  <c r="O58" i="1"/>
  <c r="O62" i="1"/>
  <c r="P229" i="1"/>
  <c r="Q229" i="1"/>
  <c r="O235" i="1"/>
  <c r="O607" i="1"/>
  <c r="P544" i="1"/>
  <c r="Q544" i="1"/>
  <c r="P641" i="1"/>
  <c r="Q641" i="1"/>
  <c r="O376" i="1"/>
  <c r="P612" i="1"/>
  <c r="Q612" i="1"/>
  <c r="O153" i="1"/>
  <c r="P492" i="1"/>
  <c r="Q492" i="1"/>
  <c r="P24" i="1"/>
  <c r="Q24" i="1"/>
  <c r="P157" i="1"/>
  <c r="Q157" i="1"/>
  <c r="O548" i="1"/>
  <c r="O598" i="1"/>
  <c r="P221" i="1"/>
  <c r="Q221" i="1"/>
  <c r="O310" i="1"/>
  <c r="P100" i="1"/>
  <c r="Q100" i="1"/>
  <c r="P592" i="1"/>
  <c r="Q592" i="1"/>
  <c r="P109" i="1"/>
  <c r="Q109" i="1"/>
  <c r="M1054" i="1"/>
  <c r="O634" i="1"/>
  <c r="M1035" i="1"/>
  <c r="M1154" i="1"/>
  <c r="P792" i="1"/>
  <c r="Q792" i="1"/>
  <c r="O1000" i="1"/>
  <c r="P905" i="1"/>
  <c r="Q905" i="1"/>
  <c r="P1089" i="1"/>
  <c r="Q1089" i="1"/>
  <c r="O1204" i="1"/>
  <c r="P1481" i="1"/>
  <c r="Q1481" i="1"/>
  <c r="P699" i="1"/>
  <c r="Q699" i="1"/>
  <c r="O1356" i="1"/>
  <c r="J900" i="2"/>
  <c r="I900" i="2"/>
  <c r="O1058" i="1"/>
  <c r="P687" i="1"/>
  <c r="Q687" i="1"/>
  <c r="P796" i="1"/>
  <c r="Q796" i="1"/>
  <c r="P1105" i="1"/>
  <c r="Q1105" i="1"/>
  <c r="O1234" i="1"/>
  <c r="O1605" i="1"/>
  <c r="P1438" i="1"/>
  <c r="Q1438" i="1"/>
  <c r="O722" i="1"/>
  <c r="P922" i="1"/>
  <c r="Q922" i="1"/>
  <c r="O1254" i="1"/>
  <c r="O1379" i="1"/>
  <c r="O1600" i="1"/>
  <c r="O718" i="1"/>
  <c r="P695" i="1"/>
  <c r="Q695" i="1"/>
  <c r="O1023" i="1"/>
  <c r="O741" i="1"/>
  <c r="P849" i="1"/>
  <c r="Q849" i="1"/>
  <c r="O988" i="1"/>
  <c r="O1141" i="1"/>
  <c r="O1304" i="1"/>
  <c r="P975" i="1"/>
  <c r="Q975" i="1"/>
  <c r="P1491" i="1"/>
  <c r="Q1491" i="1"/>
  <c r="P1473" i="1"/>
  <c r="Q1473" i="1"/>
  <c r="P1347" i="1"/>
  <c r="Q1347" i="1"/>
  <c r="P826" i="1"/>
  <c r="Q826" i="1"/>
  <c r="O1121" i="1"/>
  <c r="P822" i="1"/>
  <c r="Q822" i="1"/>
  <c r="P992" i="1"/>
  <c r="Q992" i="1"/>
  <c r="P854" i="1"/>
  <c r="Q854" i="1"/>
  <c r="P996" i="1"/>
  <c r="Q996" i="1"/>
  <c r="O1184" i="1"/>
  <c r="P1149" i="1"/>
  <c r="Q1149" i="1"/>
  <c r="O1004" i="1"/>
  <c r="O691" i="1"/>
  <c r="O767" i="1"/>
  <c r="P888" i="1"/>
  <c r="Q888" i="1"/>
  <c r="O1028" i="1"/>
  <c r="O983" i="1"/>
  <c r="P1762" i="1"/>
  <c r="Q1762" i="1"/>
  <c r="P1839" i="1"/>
  <c r="Q1839" i="1"/>
  <c r="P1751" i="1"/>
  <c r="Q1751" i="1"/>
  <c r="P1710" i="1"/>
  <c r="Q1710" i="1"/>
  <c r="P1722" i="1"/>
  <c r="Q1722" i="1"/>
  <c r="P734" i="1"/>
  <c r="Q734" i="1"/>
  <c r="P836" i="1"/>
  <c r="Q836" i="1"/>
  <c r="P1137" i="1"/>
  <c r="Q1137" i="1"/>
  <c r="O1361" i="1"/>
  <c r="P1619" i="1"/>
  <c r="Q1619" i="1"/>
  <c r="P1458" i="1"/>
  <c r="Q1458" i="1"/>
  <c r="P858" i="1"/>
  <c r="Q858" i="1"/>
  <c r="O785" i="1"/>
  <c r="P1062" i="1"/>
  <c r="Q1062" i="1"/>
  <c r="P1191" i="1"/>
  <c r="Q1191" i="1"/>
  <c r="P1477" i="1"/>
  <c r="Q1477" i="1"/>
  <c r="O1155" i="1"/>
  <c r="P671" i="1"/>
  <c r="Q671" i="1"/>
  <c r="O898" i="1"/>
  <c r="P1243" i="1"/>
  <c r="Q1243" i="1"/>
  <c r="O1072" i="1"/>
  <c r="P1812" i="1"/>
  <c r="Q1812" i="1"/>
  <c r="P1569" i="1"/>
  <c r="Q1569" i="1"/>
  <c r="P805" i="1"/>
  <c r="Q805" i="1"/>
  <c r="O1339" i="1"/>
  <c r="O1317" i="1"/>
  <c r="O1283" i="1"/>
  <c r="P1210" i="1"/>
  <c r="Q1210" i="1"/>
  <c r="P1541" i="1"/>
  <c r="Q1541" i="1"/>
  <c r="P771" i="1"/>
  <c r="Q771" i="1"/>
  <c r="P1018" i="1"/>
  <c r="Q1018" i="1"/>
  <c r="O1265" i="1"/>
  <c r="P817" i="1"/>
  <c r="Q817" i="1"/>
  <c r="P874" i="1"/>
  <c r="Q874" i="1"/>
  <c r="O1113" i="1"/>
  <c r="O1168" i="1"/>
  <c r="P1220" i="1"/>
  <c r="Q1220" i="1"/>
  <c r="O1321" i="1"/>
  <c r="O1555" i="1"/>
  <c r="P1454" i="1"/>
  <c r="Q1454" i="1"/>
  <c r="P1859" i="1"/>
  <c r="Q1859" i="1"/>
  <c r="P1735" i="1"/>
  <c r="Q1735" i="1"/>
  <c r="P1463" i="1"/>
  <c r="Q1463" i="1"/>
  <c r="P1449" i="1"/>
  <c r="Q1449" i="1"/>
  <c r="P1821" i="1"/>
  <c r="Q1821" i="1"/>
  <c r="P675" i="1"/>
  <c r="Q675" i="1"/>
  <c r="P1176" i="1"/>
  <c r="Q1176" i="1"/>
  <c r="P956" i="1"/>
  <c r="Q956" i="1"/>
  <c r="O1300" i="1"/>
  <c r="P1903" i="1"/>
  <c r="Q1903" i="1"/>
  <c r="O1496" i="1"/>
  <c r="O775" i="1"/>
  <c r="O37" i="1"/>
  <c r="O1478" i="1"/>
  <c r="M1141" i="1"/>
  <c r="M699" i="1"/>
  <c r="O1486" i="1"/>
  <c r="O1433" i="1"/>
  <c r="O1398" i="1"/>
  <c r="P1422" i="1"/>
  <c r="Q1422" i="1"/>
  <c r="P1545" i="1"/>
  <c r="Q1545" i="1"/>
  <c r="P1501" i="1"/>
  <c r="Q1501" i="1"/>
  <c r="P1615" i="1"/>
  <c r="Q1615" i="1"/>
  <c r="P1288" i="1"/>
  <c r="Q1288" i="1"/>
  <c r="O1565" i="1"/>
  <c r="O1727" i="1"/>
  <c r="P484" i="1"/>
  <c r="Q484" i="1"/>
  <c r="O527" i="1"/>
  <c r="P1917" i="1"/>
  <c r="Q1917" i="1"/>
  <c r="O1805" i="1"/>
  <c r="P1101" i="1"/>
  <c r="Q1101" i="1"/>
  <c r="O1585" i="1"/>
  <c r="O1467" i="1"/>
  <c r="O1366" i="1"/>
  <c r="P1145" i="1"/>
  <c r="Q1145" i="1"/>
  <c r="P1595" i="1"/>
  <c r="Q1595" i="1"/>
  <c r="P1745" i="1"/>
  <c r="Q1745" i="1"/>
  <c r="P446" i="1"/>
  <c r="Q446" i="1"/>
  <c r="O1794" i="1"/>
  <c r="O113" i="1"/>
  <c r="O1278" i="1"/>
  <c r="O149" i="1"/>
  <c r="O639" i="1"/>
  <c r="P713" i="1"/>
  <c r="Q713" i="1"/>
  <c r="O746" i="1"/>
  <c r="P779" i="1"/>
  <c r="Q779" i="1"/>
  <c r="P813" i="1"/>
  <c r="Q813" i="1"/>
  <c r="O840" i="1"/>
  <c r="P882" i="1"/>
  <c r="Q882" i="1"/>
  <c r="P914" i="1"/>
  <c r="Q914" i="1"/>
  <c r="P979" i="1"/>
  <c r="Q979" i="1"/>
  <c r="P1014" i="1"/>
  <c r="Q1014" i="1"/>
  <c r="P1095" i="1"/>
  <c r="Q1095" i="1"/>
  <c r="P1129" i="1"/>
  <c r="Q1129" i="1"/>
  <c r="P1161" i="1"/>
  <c r="Q1161" i="1"/>
  <c r="P1198" i="1"/>
  <c r="Q1198" i="1"/>
  <c r="O1228" i="1"/>
  <c r="P1273" i="1"/>
  <c r="Q1273" i="1"/>
  <c r="P1308" i="1"/>
  <c r="Q1308" i="1"/>
  <c r="P522" i="1"/>
  <c r="Q522" i="1"/>
  <c r="P1692" i="1"/>
  <c r="Q1692" i="1"/>
  <c r="P951" i="1"/>
  <c r="Q951" i="1"/>
  <c r="O1550" i="1"/>
  <c r="P166" i="1"/>
  <c r="Q166" i="1"/>
  <c r="O1444" i="1"/>
  <c r="P1393" i="1"/>
  <c r="Q1393" i="1"/>
  <c r="P417" i="1"/>
  <c r="Q417" i="1"/>
  <c r="O1292" i="1"/>
  <c r="P1249" i="1"/>
  <c r="Q1249" i="1"/>
  <c r="P506" i="1"/>
  <c r="Q506" i="1"/>
  <c r="P727" i="1"/>
  <c r="Q727" i="1"/>
  <c r="O1335" i="1"/>
  <c r="O1331" i="1"/>
  <c r="O1731" i="1"/>
  <c r="O1417" i="1"/>
  <c r="AL90" i="1"/>
  <c r="S90" i="1"/>
  <c r="AL84" i="1"/>
  <c r="S84" i="1"/>
  <c r="AL61" i="1"/>
  <c r="S61" i="1"/>
  <c r="AL43" i="1"/>
  <c r="S43" i="1"/>
  <c r="AL1046" i="1"/>
  <c r="S1046" i="1"/>
  <c r="H995" i="2"/>
  <c r="J995" i="2"/>
  <c r="AL1056" i="1"/>
  <c r="S1056" i="1"/>
  <c r="H1002" i="2"/>
  <c r="I1002" i="2"/>
  <c r="AL666" i="1"/>
  <c r="S666" i="1"/>
  <c r="AL1333" i="1"/>
  <c r="S1333" i="1"/>
  <c r="H1201" i="2"/>
  <c r="J1201" i="2"/>
  <c r="L1201" i="2"/>
  <c r="M1201" i="2"/>
  <c r="AL1329" i="1"/>
  <c r="S1329" i="1"/>
  <c r="H1197" i="2"/>
  <c r="I1197" i="2"/>
  <c r="AL1323" i="1"/>
  <c r="S1323" i="1"/>
  <c r="H1191" i="2"/>
  <c r="J1191" i="2"/>
  <c r="L1191" i="2"/>
  <c r="M1191" i="2"/>
  <c r="AL1319" i="1"/>
  <c r="S1319" i="1"/>
  <c r="H1187" i="2"/>
  <c r="J1187" i="2"/>
  <c r="L1187" i="2"/>
  <c r="M1187" i="2"/>
  <c r="AL1310" i="1"/>
  <c r="S1310" i="1"/>
  <c r="H1178" i="2"/>
  <c r="J1178" i="2"/>
  <c r="L1178" i="2"/>
  <c r="M1178" i="2"/>
  <c r="AL1306" i="1"/>
  <c r="S1306" i="1"/>
  <c r="H1174" i="2"/>
  <c r="I1174" i="2"/>
  <c r="AL1201" i="1"/>
  <c r="S1201" i="1"/>
  <c r="H1088" i="2"/>
  <c r="I1088" i="2"/>
  <c r="AL1172" i="1"/>
  <c r="S1172" i="1"/>
  <c r="H1068" i="2"/>
  <c r="J1068" i="2"/>
  <c r="K1068" i="2"/>
  <c r="AL1132" i="1"/>
  <c r="S1132" i="1"/>
  <c r="H1045" i="2"/>
  <c r="J1045" i="2"/>
  <c r="L1045" i="2"/>
  <c r="M1045" i="2"/>
  <c r="H1064" i="2"/>
  <c r="J1064" i="2"/>
  <c r="L1064" i="2"/>
  <c r="M1064" i="2"/>
  <c r="AL1080" i="1"/>
  <c r="S1080" i="1"/>
  <c r="H1023" i="2"/>
  <c r="J1023" i="2"/>
  <c r="L1023" i="2"/>
  <c r="M1023" i="2"/>
  <c r="AL1060" i="1"/>
  <c r="S1060" i="1"/>
  <c r="H1006" i="2"/>
  <c r="J1006" i="2"/>
  <c r="L1006" i="2"/>
  <c r="M1006" i="2"/>
  <c r="AL1002" i="1"/>
  <c r="S1002" i="1"/>
  <c r="H956" i="2"/>
  <c r="J956" i="2"/>
  <c r="AL994" i="1"/>
  <c r="S994" i="1"/>
  <c r="H949" i="2"/>
  <c r="J949" i="2"/>
  <c r="AL990" i="1"/>
  <c r="S990" i="1"/>
  <c r="H945" i="2"/>
  <c r="I945" i="2"/>
  <c r="AL985" i="1"/>
  <c r="S985" i="1"/>
  <c r="H940" i="2"/>
  <c r="J940" i="2"/>
  <c r="AL981" i="1"/>
  <c r="S981" i="1"/>
  <c r="H936" i="2"/>
  <c r="J936" i="2"/>
  <c r="K936" i="2"/>
  <c r="AL953" i="1"/>
  <c r="S953" i="1"/>
  <c r="H910" i="2"/>
  <c r="J910" i="2"/>
  <c r="K910" i="2"/>
  <c r="H1143" i="2"/>
  <c r="I1143" i="2"/>
  <c r="H1108" i="2"/>
  <c r="I1108" i="2"/>
  <c r="AL935" i="1"/>
  <c r="S935" i="1"/>
  <c r="H897" i="2"/>
  <c r="I897" i="2"/>
  <c r="AL926" i="1"/>
  <c r="S926" i="1"/>
  <c r="H888" i="2"/>
  <c r="J888" i="2"/>
  <c r="H1080" i="2"/>
  <c r="J1080" i="2"/>
  <c r="K1080" i="2"/>
  <c r="H892" i="2"/>
  <c r="J892" i="2"/>
  <c r="K892" i="2"/>
  <c r="H871" i="2"/>
  <c r="J871" i="2"/>
  <c r="K871" i="2"/>
  <c r="H1146" i="2"/>
  <c r="I1146" i="2"/>
  <c r="H864" i="2"/>
  <c r="I864" i="2"/>
  <c r="H1123" i="2"/>
  <c r="I1123" i="2"/>
  <c r="H1110" i="2"/>
  <c r="I1110" i="2"/>
  <c r="AL894" i="1"/>
  <c r="S894" i="1"/>
  <c r="H856" i="2"/>
  <c r="J856" i="2"/>
  <c r="L856" i="2"/>
  <c r="M856" i="2"/>
  <c r="AL886" i="1"/>
  <c r="S886" i="1"/>
  <c r="H848" i="2"/>
  <c r="I848" i="2"/>
  <c r="AL878" i="1"/>
  <c r="S878" i="1"/>
  <c r="H841" i="2"/>
  <c r="I841" i="2"/>
  <c r="AL870" i="1"/>
  <c r="S870" i="1"/>
  <c r="H833" i="2"/>
  <c r="J833" i="2"/>
  <c r="H823" i="2"/>
  <c r="J823" i="2"/>
  <c r="K823" i="2"/>
  <c r="H1158" i="2"/>
  <c r="J1158" i="2"/>
  <c r="K1158" i="2"/>
  <c r="AL856" i="1"/>
  <c r="S856" i="1"/>
  <c r="H815" i="2"/>
  <c r="J815" i="2"/>
  <c r="K815" i="2"/>
  <c r="H1159" i="2"/>
  <c r="J1159" i="2"/>
  <c r="H811" i="2"/>
  <c r="J811" i="2"/>
  <c r="K811" i="2"/>
  <c r="H1057" i="2"/>
  <c r="I1057" i="2"/>
  <c r="AL847" i="1"/>
  <c r="S847" i="1"/>
  <c r="H805" i="2"/>
  <c r="I805" i="2"/>
  <c r="AL838" i="1"/>
  <c r="S838" i="1"/>
  <c r="H796" i="2"/>
  <c r="I796" i="2"/>
  <c r="AL828" i="1"/>
  <c r="S828" i="1"/>
  <c r="H786" i="2"/>
  <c r="I786" i="2"/>
  <c r="AL824" i="1"/>
  <c r="S824" i="1"/>
  <c r="H782" i="2"/>
  <c r="J782" i="2"/>
  <c r="AL807" i="1"/>
  <c r="S807" i="1"/>
  <c r="H766" i="2"/>
  <c r="I766" i="2"/>
  <c r="H1117" i="2"/>
  <c r="J1117" i="2"/>
  <c r="H1128" i="2"/>
  <c r="J1128" i="2"/>
  <c r="L1128" i="2"/>
  <c r="M1128" i="2"/>
  <c r="H1149" i="2"/>
  <c r="J1149" i="2"/>
  <c r="L1149" i="2"/>
  <c r="M1149" i="2"/>
  <c r="AL803" i="1"/>
  <c r="S803" i="1"/>
  <c r="H762" i="2"/>
  <c r="I762" i="2"/>
  <c r="H1053" i="2"/>
  <c r="J1053" i="2"/>
  <c r="K1053" i="2"/>
  <c r="H753" i="2"/>
  <c r="I753" i="2"/>
  <c r="H1051" i="2"/>
  <c r="I1051" i="2"/>
  <c r="H1093" i="2"/>
  <c r="J1093" i="2"/>
  <c r="AL732" i="1"/>
  <c r="S732" i="1"/>
  <c r="H978" i="2"/>
  <c r="J978" i="2"/>
  <c r="H973" i="2"/>
  <c r="I973" i="2"/>
  <c r="H969" i="2"/>
  <c r="I969" i="2"/>
  <c r="H953" i="2"/>
  <c r="I953" i="2"/>
  <c r="AL697" i="1"/>
  <c r="S697" i="1"/>
  <c r="AL693" i="1"/>
  <c r="S693" i="1"/>
  <c r="AL681" i="1"/>
  <c r="S681" i="1"/>
  <c r="AL673" i="1"/>
  <c r="S673" i="1"/>
  <c r="AL652" i="1"/>
  <c r="S652" i="1"/>
  <c r="AL622" i="1"/>
  <c r="S622" i="1"/>
  <c r="AL609" i="1"/>
  <c r="S609" i="1"/>
  <c r="AL600" i="1"/>
  <c r="S600" i="1"/>
  <c r="AL595" i="1"/>
  <c r="S595" i="1"/>
  <c r="AL590" i="1"/>
  <c r="S590" i="1"/>
  <c r="AL546" i="1"/>
  <c r="S546" i="1"/>
  <c r="AL529" i="1"/>
  <c r="S529" i="1"/>
  <c r="AL524" i="1"/>
  <c r="S524" i="1"/>
  <c r="AL508" i="1"/>
  <c r="S508" i="1"/>
  <c r="AL510" i="1"/>
  <c r="S510" i="1"/>
  <c r="AL489" i="1"/>
  <c r="S489" i="1"/>
  <c r="AL482" i="1"/>
  <c r="S482" i="1"/>
  <c r="AL463" i="1"/>
  <c r="S463" i="1"/>
  <c r="AL452" i="1"/>
  <c r="S452" i="1"/>
  <c r="AL448" i="1"/>
  <c r="S448" i="1"/>
  <c r="AL444" i="1"/>
  <c r="S444" i="1"/>
  <c r="AL419" i="1"/>
  <c r="S419" i="1"/>
  <c r="AL415" i="1"/>
  <c r="S415" i="1"/>
  <c r="AL390" i="1"/>
  <c r="S390" i="1"/>
  <c r="AL386" i="1"/>
  <c r="S386" i="1"/>
  <c r="AL382" i="1"/>
  <c r="S382" i="1"/>
  <c r="AL378" i="1"/>
  <c r="S378" i="1"/>
  <c r="AL343" i="1"/>
  <c r="S343" i="1"/>
  <c r="AL338" i="1"/>
  <c r="S338" i="1"/>
  <c r="AL334" i="1"/>
  <c r="S334" i="1"/>
  <c r="AL312" i="1"/>
  <c r="S312" i="1"/>
  <c r="AL308" i="1"/>
  <c r="S308" i="1"/>
  <c r="AL303" i="1"/>
  <c r="S303" i="1"/>
  <c r="AL284" i="1"/>
  <c r="S284" i="1"/>
  <c r="AL280" i="1"/>
  <c r="S280" i="1"/>
  <c r="AL266" i="1"/>
  <c r="S266" i="1"/>
  <c r="AL254" i="1"/>
  <c r="S254" i="1"/>
  <c r="AL237" i="1"/>
  <c r="S237" i="1"/>
  <c r="AL233" i="1"/>
  <c r="S233" i="1"/>
  <c r="AL227" i="1"/>
  <c r="S227" i="1"/>
  <c r="AL223" i="1"/>
  <c r="S223" i="1"/>
  <c r="AL218" i="1"/>
  <c r="S218" i="1"/>
  <c r="AL213" i="1"/>
  <c r="S213" i="1"/>
  <c r="AL169" i="1"/>
  <c r="S169" i="1"/>
  <c r="AL151" i="1"/>
  <c r="S151" i="1"/>
  <c r="AL118" i="1"/>
  <c r="S118" i="1"/>
  <c r="AL26" i="1"/>
  <c r="S26" i="1"/>
  <c r="AL1049" i="1"/>
  <c r="S1049" i="1"/>
  <c r="H997" i="2"/>
  <c r="J997" i="2"/>
  <c r="L997" i="2"/>
  <c r="M997" i="2"/>
  <c r="AL663" i="1"/>
  <c r="S663" i="1"/>
  <c r="AL665" i="1"/>
  <c r="S665" i="1"/>
  <c r="AL94" i="1"/>
  <c r="S94" i="1"/>
  <c r="AL89" i="1"/>
  <c r="S89" i="1"/>
  <c r="AL83" i="1"/>
  <c r="S83" i="1"/>
  <c r="AL64" i="1"/>
  <c r="S64" i="1"/>
  <c r="AL60" i="1"/>
  <c r="S60" i="1"/>
  <c r="AL46" i="1"/>
  <c r="S46" i="1"/>
  <c r="AL42" i="1"/>
  <c r="S42" i="1"/>
  <c r="AL1042" i="1"/>
  <c r="S1042" i="1"/>
  <c r="H991" i="2"/>
  <c r="I991" i="2"/>
  <c r="AL1053" i="1"/>
  <c r="S1053" i="1"/>
  <c r="H999" i="2"/>
  <c r="J999" i="2"/>
  <c r="K999" i="2"/>
  <c r="AL1348" i="1"/>
  <c r="S1348" i="1"/>
  <c r="H1216" i="2"/>
  <c r="J1216" i="2"/>
  <c r="L1216" i="2"/>
  <c r="M1216" i="2"/>
  <c r="AL1332" i="1"/>
  <c r="S1332" i="1"/>
  <c r="H1200" i="2"/>
  <c r="J1200" i="2"/>
  <c r="L1200" i="2"/>
  <c r="M1200" i="2"/>
  <c r="AL1326" i="1"/>
  <c r="S1326" i="1"/>
  <c r="H1194" i="2"/>
  <c r="I1194" i="2"/>
  <c r="AL1322" i="1"/>
  <c r="S1322" i="1"/>
  <c r="H1190" i="2"/>
  <c r="I1190" i="2"/>
  <c r="AL1318" i="1"/>
  <c r="S1318" i="1"/>
  <c r="H1186" i="2"/>
  <c r="J1186" i="2"/>
  <c r="AL1309" i="1"/>
  <c r="S1309" i="1"/>
  <c r="H1177" i="2"/>
  <c r="I1177" i="2"/>
  <c r="AL1305" i="1"/>
  <c r="S1305" i="1"/>
  <c r="H1173" i="2"/>
  <c r="I1173" i="2"/>
  <c r="AL1301" i="1"/>
  <c r="S1301" i="1"/>
  <c r="H1169" i="2"/>
  <c r="I1169" i="2"/>
  <c r="AL1231" i="1"/>
  <c r="S1231" i="1"/>
  <c r="H1113" i="2"/>
  <c r="I1113" i="2"/>
  <c r="H1125" i="2"/>
  <c r="I1125" i="2"/>
  <c r="H1147" i="2"/>
  <c r="I1147" i="2"/>
  <c r="AL1212" i="1"/>
  <c r="S1212" i="1"/>
  <c r="H1099" i="2"/>
  <c r="I1099" i="2"/>
  <c r="AL1199" i="1"/>
  <c r="S1199" i="1"/>
  <c r="H1086" i="2"/>
  <c r="J1086" i="2"/>
  <c r="L1086" i="2"/>
  <c r="M1086" i="2"/>
  <c r="AL1131" i="1"/>
  <c r="S1131" i="1"/>
  <c r="H1044" i="2"/>
  <c r="J1044" i="2"/>
  <c r="H1063" i="2"/>
  <c r="J1063" i="2"/>
  <c r="L1063" i="2"/>
  <c r="M1063" i="2"/>
  <c r="AL1079" i="1"/>
  <c r="S1079" i="1"/>
  <c r="H1022" i="2"/>
  <c r="I1022" i="2"/>
  <c r="AL1063" i="1"/>
  <c r="S1063" i="1"/>
  <c r="H1009" i="2"/>
  <c r="I1009" i="2"/>
  <c r="AL1059" i="1"/>
  <c r="S1059" i="1"/>
  <c r="H1005" i="2"/>
  <c r="J1005" i="2"/>
  <c r="AL1001" i="1"/>
  <c r="S1001" i="1"/>
  <c r="H1058" i="2"/>
  <c r="J1058" i="2"/>
  <c r="K1058" i="2"/>
  <c r="H955" i="2"/>
  <c r="I955" i="2"/>
  <c r="AL997" i="1"/>
  <c r="S997" i="1"/>
  <c r="H952" i="2"/>
  <c r="J952" i="2"/>
  <c r="AL993" i="1"/>
  <c r="S993" i="1"/>
  <c r="H948" i="2"/>
  <c r="J948" i="2"/>
  <c r="AL989" i="1"/>
  <c r="S989" i="1"/>
  <c r="H944" i="2"/>
  <c r="I944" i="2"/>
  <c r="AL984" i="1"/>
  <c r="S984" i="1"/>
  <c r="H939" i="2"/>
  <c r="J939" i="2"/>
  <c r="K939" i="2"/>
  <c r="AL980" i="1"/>
  <c r="S980" i="1"/>
  <c r="H935" i="2"/>
  <c r="I935" i="2"/>
  <c r="AL976" i="1"/>
  <c r="S976" i="1"/>
  <c r="H931" i="2"/>
  <c r="J931" i="2"/>
  <c r="K931" i="2"/>
  <c r="AL958" i="1"/>
  <c r="S958" i="1"/>
  <c r="H915" i="2"/>
  <c r="I915" i="2"/>
  <c r="AL952" i="1"/>
  <c r="S952" i="1"/>
  <c r="H909" i="2"/>
  <c r="J909" i="2"/>
  <c r="K909" i="2"/>
  <c r="AL932" i="1"/>
  <c r="S932" i="1"/>
  <c r="H894" i="2"/>
  <c r="J894" i="2"/>
  <c r="AL924" i="1"/>
  <c r="S924" i="1"/>
  <c r="H886" i="2"/>
  <c r="I886" i="2"/>
  <c r="AL916" i="1"/>
  <c r="S916" i="1"/>
  <c r="H926" i="2"/>
  <c r="I926" i="2"/>
  <c r="H878" i="2"/>
  <c r="I878" i="2"/>
  <c r="AL907" i="1"/>
  <c r="S907" i="1"/>
  <c r="H869" i="2"/>
  <c r="I869" i="2"/>
  <c r="H1132" i="2"/>
  <c r="I1132" i="2"/>
  <c r="AL901" i="1"/>
  <c r="S901" i="1"/>
  <c r="H863" i="2"/>
  <c r="J863" i="2"/>
  <c r="AL885" i="1"/>
  <c r="S885" i="1"/>
  <c r="H847" i="2"/>
  <c r="J847" i="2"/>
  <c r="AL876" i="1"/>
  <c r="S876" i="1"/>
  <c r="H839" i="2"/>
  <c r="J839" i="2"/>
  <c r="K839" i="2"/>
  <c r="AL860" i="1"/>
  <c r="S860" i="1"/>
  <c r="H820" i="2"/>
  <c r="H1156" i="2"/>
  <c r="J1156" i="2"/>
  <c r="K1156" i="2"/>
  <c r="AL855" i="1"/>
  <c r="S855" i="1"/>
  <c r="H814" i="2"/>
  <c r="J814" i="2"/>
  <c r="H1157" i="2"/>
  <c r="I1157" i="2"/>
  <c r="AL851" i="1"/>
  <c r="S851" i="1"/>
  <c r="H810" i="2"/>
  <c r="J810" i="2"/>
  <c r="K810" i="2"/>
  <c r="H1056" i="2"/>
  <c r="I1056" i="2"/>
  <c r="AL846" i="1"/>
  <c r="S846" i="1"/>
  <c r="H804" i="2"/>
  <c r="I804" i="2"/>
  <c r="AL837" i="1"/>
  <c r="S837" i="1"/>
  <c r="H795" i="2"/>
  <c r="J795" i="2"/>
  <c r="L795" i="2"/>
  <c r="M795" i="2"/>
  <c r="AL827" i="1"/>
  <c r="S827" i="1"/>
  <c r="H785" i="2"/>
  <c r="J785" i="2"/>
  <c r="L785" i="2"/>
  <c r="M785" i="2"/>
  <c r="H1162" i="2"/>
  <c r="I1162" i="2"/>
  <c r="AL823" i="1"/>
  <c r="S823" i="1"/>
  <c r="H781" i="2"/>
  <c r="AL818" i="1"/>
  <c r="S818" i="1"/>
  <c r="H777" i="2"/>
  <c r="J777" i="2"/>
  <c r="AL814" i="1"/>
  <c r="S814" i="1"/>
  <c r="H1055" i="2"/>
  <c r="I1055" i="2"/>
  <c r="H773" i="2"/>
  <c r="I773" i="2"/>
  <c r="H765" i="2"/>
  <c r="H1127" i="2"/>
  <c r="J1127" i="2"/>
  <c r="H1116" i="2"/>
  <c r="J1116" i="2"/>
  <c r="L1116" i="2"/>
  <c r="M1116" i="2"/>
  <c r="H1097" i="2"/>
  <c r="J1097" i="2"/>
  <c r="L1097" i="2"/>
  <c r="M1097" i="2"/>
  <c r="H1148" i="2"/>
  <c r="J1148" i="2"/>
  <c r="AL797" i="1"/>
  <c r="S797" i="1"/>
  <c r="H756" i="2"/>
  <c r="I756" i="2"/>
  <c r="AL793" i="1"/>
  <c r="S793" i="1"/>
  <c r="H752" i="2"/>
  <c r="J752" i="2"/>
  <c r="AL753" i="1"/>
  <c r="S753" i="1"/>
  <c r="H735" i="2"/>
  <c r="J735" i="2"/>
  <c r="AL742" i="1"/>
  <c r="S742" i="1"/>
  <c r="AL728" i="1"/>
  <c r="S728" i="1"/>
  <c r="H981" i="2"/>
  <c r="J981" i="2"/>
  <c r="AL723" i="1"/>
  <c r="S723" i="1"/>
  <c r="H976" i="2"/>
  <c r="J976" i="2"/>
  <c r="L976" i="2"/>
  <c r="M976" i="2"/>
  <c r="AL719" i="1"/>
  <c r="S719" i="1"/>
  <c r="H972" i="2"/>
  <c r="I972" i="2"/>
  <c r="AL714" i="1"/>
  <c r="S714" i="1"/>
  <c r="H968" i="2"/>
  <c r="I968" i="2"/>
  <c r="H963" i="2"/>
  <c r="J963" i="2"/>
  <c r="K963" i="2"/>
  <c r="AL700" i="1"/>
  <c r="S700" i="1"/>
  <c r="AL696" i="1"/>
  <c r="S696" i="1"/>
  <c r="AL692" i="1"/>
  <c r="S692" i="1"/>
  <c r="AL688" i="1"/>
  <c r="S688" i="1"/>
  <c r="AL672" i="1"/>
  <c r="S672" i="1"/>
  <c r="AL614" i="1"/>
  <c r="S614" i="1"/>
  <c r="AL608" i="1"/>
  <c r="S608" i="1"/>
  <c r="AL599" i="1"/>
  <c r="S599" i="1"/>
  <c r="AL593" i="1"/>
  <c r="S593" i="1"/>
  <c r="AL545" i="1"/>
  <c r="S545" i="1"/>
  <c r="AL528" i="1"/>
  <c r="S528" i="1"/>
  <c r="AL523" i="1"/>
  <c r="S523" i="1"/>
  <c r="AL507" i="1"/>
  <c r="S507" i="1"/>
  <c r="AL509" i="1"/>
  <c r="S509" i="1"/>
  <c r="AL488" i="1"/>
  <c r="S488" i="1"/>
  <c r="AL481" i="1"/>
  <c r="S481" i="1"/>
  <c r="AL451" i="1"/>
  <c r="S451" i="1"/>
  <c r="AL447" i="1"/>
  <c r="S447" i="1"/>
  <c r="AL443" i="1"/>
  <c r="S443" i="1"/>
  <c r="AL418" i="1"/>
  <c r="S418" i="1"/>
  <c r="AL414" i="1"/>
  <c r="S414" i="1"/>
  <c r="AL389" i="1"/>
  <c r="S389" i="1"/>
  <c r="AL385" i="1"/>
  <c r="S385" i="1"/>
  <c r="AL381" i="1"/>
  <c r="S381" i="1"/>
  <c r="AL377" i="1"/>
  <c r="S377" i="1"/>
  <c r="AL342" i="1"/>
  <c r="S342" i="1"/>
  <c r="AL337" i="1"/>
  <c r="S337" i="1"/>
  <c r="AL333" i="1"/>
  <c r="S333" i="1"/>
  <c r="AL302" i="1"/>
  <c r="S302" i="1"/>
  <c r="AL279" i="1"/>
  <c r="S279" i="1"/>
  <c r="AL265" i="1"/>
  <c r="S265" i="1"/>
  <c r="AL253" i="1"/>
  <c r="S253" i="1"/>
  <c r="AL236" i="1"/>
  <c r="S236" i="1"/>
  <c r="AL231" i="1"/>
  <c r="S231" i="1"/>
  <c r="AL172" i="1"/>
  <c r="S172" i="1"/>
  <c r="AL168" i="1"/>
  <c r="S168" i="1"/>
  <c r="AL163" i="1"/>
  <c r="S163" i="1"/>
  <c r="AL159" i="1"/>
  <c r="S159" i="1"/>
  <c r="AL154" i="1"/>
  <c r="S154" i="1"/>
  <c r="AL150" i="1"/>
  <c r="S150" i="1"/>
  <c r="AL117" i="1"/>
  <c r="S117" i="1"/>
  <c r="AL106" i="1"/>
  <c r="S106" i="1"/>
  <c r="AL17" i="1"/>
  <c r="S17" i="1"/>
  <c r="AL493" i="1"/>
  <c r="S493" i="1"/>
  <c r="AL762" i="1"/>
  <c r="S762" i="1"/>
  <c r="H744" i="2"/>
  <c r="I744" i="2"/>
  <c r="AL25" i="1"/>
  <c r="S25" i="1"/>
  <c r="AL38" i="1"/>
  <c r="AL1050" i="1"/>
  <c r="S1050" i="1"/>
  <c r="H998" i="2"/>
  <c r="J998" i="2"/>
  <c r="AL87" i="1"/>
  <c r="S87" i="1"/>
  <c r="AL82" i="1"/>
  <c r="S82" i="1"/>
  <c r="AL63" i="1"/>
  <c r="S63" i="1"/>
  <c r="AL59" i="1"/>
  <c r="S59" i="1"/>
  <c r="AL45" i="1"/>
  <c r="S45" i="1"/>
  <c r="AL41" i="1"/>
  <c r="S41" i="1"/>
  <c r="AL1039" i="1"/>
  <c r="S1039" i="1"/>
  <c r="H988" i="2"/>
  <c r="I988" i="2"/>
  <c r="AL1043" i="1"/>
  <c r="S1043" i="1"/>
  <c r="H992" i="2"/>
  <c r="I992" i="2"/>
  <c r="AL1048" i="1"/>
  <c r="S1048" i="1"/>
  <c r="H996" i="2"/>
  <c r="J996" i="2"/>
  <c r="K996" i="2"/>
  <c r="AL28" i="1"/>
  <c r="S28" i="1"/>
  <c r="AL35" i="1"/>
  <c r="S35" i="1"/>
  <c r="AL1347" i="1"/>
  <c r="S1347" i="1"/>
  <c r="H1215" i="2"/>
  <c r="J1215" i="2"/>
  <c r="K1215" i="2"/>
  <c r="AL1339" i="1"/>
  <c r="S1339" i="1"/>
  <c r="H1207" i="2"/>
  <c r="I1207" i="2"/>
  <c r="AL1335" i="1"/>
  <c r="S1335" i="1"/>
  <c r="H1203" i="2"/>
  <c r="I1203" i="2"/>
  <c r="AL1331" i="1"/>
  <c r="S1331" i="1"/>
  <c r="H1199" i="2"/>
  <c r="J1199" i="2"/>
  <c r="L1199" i="2"/>
  <c r="M1199" i="2"/>
  <c r="AL1325" i="1"/>
  <c r="S1325" i="1"/>
  <c r="H1193" i="2"/>
  <c r="I1193" i="2"/>
  <c r="AL1321" i="1"/>
  <c r="S1321" i="1"/>
  <c r="H1189" i="2"/>
  <c r="I1189" i="2"/>
  <c r="AL1317" i="1"/>
  <c r="S1317" i="1"/>
  <c r="H1185" i="2"/>
  <c r="J1185" i="2"/>
  <c r="K1185" i="2"/>
  <c r="AL1308" i="1"/>
  <c r="S1308" i="1"/>
  <c r="H1176" i="2"/>
  <c r="I1176" i="2"/>
  <c r="AL1304" i="1"/>
  <c r="S1304" i="1"/>
  <c r="H1172" i="2"/>
  <c r="I1172" i="2"/>
  <c r="AL1300" i="1"/>
  <c r="S1300" i="1"/>
  <c r="H1168" i="2"/>
  <c r="I1168" i="2"/>
  <c r="AL1204" i="1"/>
  <c r="S1204" i="1"/>
  <c r="H1091" i="2"/>
  <c r="I1091" i="2"/>
  <c r="AL1198" i="1"/>
  <c r="S1198" i="1"/>
  <c r="H1085" i="2"/>
  <c r="J1085" i="2"/>
  <c r="L1085" i="2"/>
  <c r="M1085" i="2"/>
  <c r="AL1176" i="1"/>
  <c r="S1176" i="1"/>
  <c r="H1071" i="2"/>
  <c r="I1071" i="2"/>
  <c r="AL1095" i="1"/>
  <c r="S1095" i="1"/>
  <c r="H1042" i="2"/>
  <c r="I1042" i="2"/>
  <c r="H1036" i="2"/>
  <c r="I1036" i="2"/>
  <c r="H1033" i="2"/>
  <c r="J1033" i="2"/>
  <c r="K1033" i="2"/>
  <c r="H1061" i="2"/>
  <c r="J1061" i="2"/>
  <c r="AL1078" i="1"/>
  <c r="S1078" i="1"/>
  <c r="H1021" i="2"/>
  <c r="J1021" i="2"/>
  <c r="AL1072" i="1"/>
  <c r="S1072" i="1"/>
  <c r="H1017" i="2"/>
  <c r="I1017" i="2"/>
  <c r="AL1062" i="1"/>
  <c r="S1062" i="1"/>
  <c r="H1008" i="2"/>
  <c r="I1008" i="2"/>
  <c r="AL1058" i="1"/>
  <c r="S1058" i="1"/>
  <c r="H1004" i="2"/>
  <c r="J1004" i="2"/>
  <c r="K1004" i="2"/>
  <c r="AL1004" i="1"/>
  <c r="S1004" i="1"/>
  <c r="H958" i="2"/>
  <c r="I958" i="2"/>
  <c r="H1210" i="2"/>
  <c r="I1210" i="2"/>
  <c r="AL996" i="1"/>
  <c r="S996" i="1"/>
  <c r="H951" i="2"/>
  <c r="J951" i="2"/>
  <c r="AL992" i="1"/>
  <c r="S992" i="1"/>
  <c r="H947" i="2"/>
  <c r="I947" i="2"/>
  <c r="AL988" i="1"/>
  <c r="S988" i="1"/>
  <c r="H943" i="2"/>
  <c r="J943" i="2"/>
  <c r="AL983" i="1"/>
  <c r="S983" i="1"/>
  <c r="H938" i="2"/>
  <c r="I938" i="2"/>
  <c r="AL979" i="1"/>
  <c r="S979" i="1"/>
  <c r="H934" i="2"/>
  <c r="J934" i="2"/>
  <c r="AL975" i="1"/>
  <c r="S975" i="1"/>
  <c r="H930" i="2"/>
  <c r="I930" i="2"/>
  <c r="AL964" i="1"/>
  <c r="S964" i="1"/>
  <c r="H919" i="2"/>
  <c r="I919" i="2"/>
  <c r="AL956" i="1"/>
  <c r="S956" i="1"/>
  <c r="H913" i="2"/>
  <c r="J913" i="2"/>
  <c r="AL951" i="1"/>
  <c r="S951" i="1"/>
  <c r="H908" i="2"/>
  <c r="J908" i="2"/>
  <c r="AL922" i="1"/>
  <c r="S922" i="1"/>
  <c r="H884" i="2"/>
  <c r="I884" i="2"/>
  <c r="AL914" i="1"/>
  <c r="S914" i="1"/>
  <c r="H876" i="2"/>
  <c r="I876" i="2"/>
  <c r="H924" i="2"/>
  <c r="I924" i="2"/>
  <c r="AL905" i="1"/>
  <c r="S905" i="1"/>
  <c r="H867" i="2"/>
  <c r="I867" i="2"/>
  <c r="AL898" i="1"/>
  <c r="S898" i="1"/>
  <c r="H860" i="2"/>
  <c r="J860" i="2"/>
  <c r="L860" i="2"/>
  <c r="M860" i="2"/>
  <c r="AL888" i="1"/>
  <c r="S888" i="1"/>
  <c r="H850" i="2"/>
  <c r="J850" i="2"/>
  <c r="L850" i="2"/>
  <c r="M850" i="2"/>
  <c r="AL882" i="1"/>
  <c r="S882" i="1"/>
  <c r="H844" i="2"/>
  <c r="I844" i="2"/>
  <c r="AL874" i="1"/>
  <c r="S874" i="1"/>
  <c r="H837" i="2"/>
  <c r="J837" i="2"/>
  <c r="L837" i="2"/>
  <c r="M837" i="2"/>
  <c r="AL865" i="1"/>
  <c r="S865" i="1"/>
  <c r="H827" i="2"/>
  <c r="J827" i="2"/>
  <c r="L827" i="2"/>
  <c r="M827" i="2"/>
  <c r="H1155" i="2"/>
  <c r="I1155" i="2"/>
  <c r="AL858" i="1"/>
  <c r="S858" i="1"/>
  <c r="H817" i="2"/>
  <c r="J817" i="2"/>
  <c r="K817" i="2"/>
  <c r="H1161" i="2"/>
  <c r="J1161" i="2"/>
  <c r="L1161" i="2"/>
  <c r="M1161" i="2"/>
  <c r="AL854" i="1"/>
  <c r="S854" i="1"/>
  <c r="H813" i="2"/>
  <c r="I813" i="2"/>
  <c r="AL840" i="1"/>
  <c r="S840" i="1"/>
  <c r="H798" i="2"/>
  <c r="I798" i="2"/>
  <c r="AL836" i="1"/>
  <c r="S836" i="1"/>
  <c r="H794" i="2"/>
  <c r="J794" i="2"/>
  <c r="AL826" i="1"/>
  <c r="S826" i="1"/>
  <c r="H784" i="2"/>
  <c r="I784" i="2"/>
  <c r="AL822" i="1"/>
  <c r="S822" i="1"/>
  <c r="H780" i="2"/>
  <c r="I780" i="2"/>
  <c r="AL817" i="1"/>
  <c r="S817" i="1"/>
  <c r="H776" i="2"/>
  <c r="J776" i="2"/>
  <c r="AL813" i="1"/>
  <c r="S813" i="1"/>
  <c r="H1054" i="2"/>
  <c r="J1054" i="2"/>
  <c r="H772" i="2"/>
  <c r="J772" i="2"/>
  <c r="K772" i="2"/>
  <c r="AL805" i="1"/>
  <c r="S805" i="1"/>
  <c r="H764" i="2"/>
  <c r="I764" i="2"/>
  <c r="H1096" i="2"/>
  <c r="I1096" i="2"/>
  <c r="AL796" i="1"/>
  <c r="S796" i="1"/>
  <c r="H755" i="2"/>
  <c r="J755" i="2"/>
  <c r="H1115" i="2"/>
  <c r="J1115" i="2"/>
  <c r="K1115" i="2"/>
  <c r="H1130" i="2"/>
  <c r="J1130" i="2"/>
  <c r="H1151" i="2"/>
  <c r="J1151" i="2"/>
  <c r="AL792" i="1"/>
  <c r="S792" i="1"/>
  <c r="H1050" i="2"/>
  <c r="J1050" i="2"/>
  <c r="H751" i="2"/>
  <c r="J751" i="2"/>
  <c r="AL741" i="1"/>
  <c r="S741" i="1"/>
  <c r="AL734" i="1"/>
  <c r="S734" i="1"/>
  <c r="AL727" i="1"/>
  <c r="S727" i="1"/>
  <c r="H980" i="2"/>
  <c r="J980" i="2"/>
  <c r="L980" i="2"/>
  <c r="M980" i="2"/>
  <c r="AL722" i="1"/>
  <c r="S722" i="1"/>
  <c r="H975" i="2"/>
  <c r="J975" i="2"/>
  <c r="L975" i="2"/>
  <c r="M975" i="2"/>
  <c r="AL713" i="1"/>
  <c r="S713" i="1"/>
  <c r="H967" i="2"/>
  <c r="J967" i="2"/>
  <c r="AL695" i="1"/>
  <c r="S695" i="1"/>
  <c r="AL691" i="1"/>
  <c r="S691" i="1"/>
  <c r="AL687" i="1"/>
  <c r="S687" i="1"/>
  <c r="AL675" i="1"/>
  <c r="S675" i="1"/>
  <c r="AL671" i="1"/>
  <c r="S671" i="1"/>
  <c r="AL641" i="1"/>
  <c r="S641" i="1"/>
  <c r="AL612" i="1"/>
  <c r="S612" i="1"/>
  <c r="AL607" i="1"/>
  <c r="S607" i="1"/>
  <c r="AL598" i="1"/>
  <c r="S598" i="1"/>
  <c r="AL592" i="1"/>
  <c r="S592" i="1"/>
  <c r="AL548" i="1"/>
  <c r="S548" i="1"/>
  <c r="AL544" i="1"/>
  <c r="S544" i="1"/>
  <c r="AL527" i="1"/>
  <c r="S527" i="1"/>
  <c r="AL522" i="1"/>
  <c r="S522" i="1"/>
  <c r="AL506" i="1"/>
  <c r="S506" i="1"/>
  <c r="AL484" i="1"/>
  <c r="S484" i="1"/>
  <c r="AL450" i="1"/>
  <c r="S450" i="1"/>
  <c r="AL446" i="1"/>
  <c r="S446" i="1"/>
  <c r="AL442" i="1"/>
  <c r="S442" i="1"/>
  <c r="AL417" i="1"/>
  <c r="S417" i="1"/>
  <c r="AL413" i="1"/>
  <c r="S413" i="1"/>
  <c r="AL388" i="1"/>
  <c r="S388" i="1"/>
  <c r="AL384" i="1"/>
  <c r="S384" i="1"/>
  <c r="AL380" i="1"/>
  <c r="S380" i="1"/>
  <c r="AL336" i="1"/>
  <c r="S336" i="1"/>
  <c r="AL332" i="1"/>
  <c r="S332" i="1"/>
  <c r="AL310" i="1"/>
  <c r="S310" i="1"/>
  <c r="AL305" i="1"/>
  <c r="S305" i="1"/>
  <c r="AL301" i="1"/>
  <c r="S301" i="1"/>
  <c r="AL282" i="1"/>
  <c r="S282" i="1"/>
  <c r="AL278" i="1"/>
  <c r="S278" i="1"/>
  <c r="AL257" i="1"/>
  <c r="S257" i="1"/>
  <c r="AL252" i="1"/>
  <c r="S252" i="1"/>
  <c r="AL235" i="1"/>
  <c r="S235" i="1"/>
  <c r="AL229" i="1"/>
  <c r="S229" i="1"/>
  <c r="AL225" i="1"/>
  <c r="S225" i="1"/>
  <c r="AL221" i="1"/>
  <c r="S221" i="1"/>
  <c r="AL215" i="1"/>
  <c r="S215" i="1"/>
  <c r="AL211" i="1"/>
  <c r="S211" i="1"/>
  <c r="AL166" i="1"/>
  <c r="S166" i="1"/>
  <c r="AL162" i="1"/>
  <c r="S162" i="1"/>
  <c r="AL157" i="1"/>
  <c r="S157" i="1"/>
  <c r="AL153" i="1"/>
  <c r="S153" i="1"/>
  <c r="AL113" i="1"/>
  <c r="S113" i="1"/>
  <c r="AL109" i="1"/>
  <c r="S109" i="1"/>
  <c r="AL100" i="1"/>
  <c r="S100" i="1"/>
  <c r="AL761" i="1"/>
  <c r="S761" i="1"/>
  <c r="H743" i="2"/>
  <c r="I743" i="2"/>
  <c r="AL24" i="1"/>
  <c r="S24" i="1"/>
  <c r="AL764" i="1"/>
  <c r="S764" i="1"/>
  <c r="H746" i="2"/>
  <c r="J746" i="2"/>
  <c r="L746" i="2"/>
  <c r="M746" i="2"/>
  <c r="AL86" i="1"/>
  <c r="S86" i="1"/>
  <c r="AL81" i="1"/>
  <c r="S81" i="1"/>
  <c r="AL62" i="1"/>
  <c r="S62" i="1"/>
  <c r="AL58" i="1"/>
  <c r="S58" i="1"/>
  <c r="AL37" i="1"/>
  <c r="AL29" i="1"/>
  <c r="S29" i="1"/>
  <c r="AL1344" i="1"/>
  <c r="S1344" i="1"/>
  <c r="H1212" i="2"/>
  <c r="J1212" i="2"/>
  <c r="AL1338" i="1"/>
  <c r="S1338" i="1"/>
  <c r="H1206" i="2"/>
  <c r="I1206" i="2"/>
  <c r="AL1334" i="1"/>
  <c r="S1334" i="1"/>
  <c r="H1202" i="2"/>
  <c r="I1202" i="2"/>
  <c r="AL1324" i="1"/>
  <c r="S1324" i="1"/>
  <c r="H1192" i="2"/>
  <c r="I1192" i="2"/>
  <c r="AL1316" i="1"/>
  <c r="S1316" i="1"/>
  <c r="H1184" i="2"/>
  <c r="I1184" i="2"/>
  <c r="AL1202" i="1"/>
  <c r="S1202" i="1"/>
  <c r="H1089" i="2"/>
  <c r="J1089" i="2"/>
  <c r="AL1189" i="1"/>
  <c r="S1189" i="1"/>
  <c r="H1078" i="2"/>
  <c r="J1078" i="2"/>
  <c r="AL1133" i="1"/>
  <c r="S1133" i="1"/>
  <c r="H1046" i="2"/>
  <c r="J1046" i="2"/>
  <c r="L1046" i="2"/>
  <c r="M1046" i="2"/>
  <c r="H1065" i="2"/>
  <c r="I1065" i="2"/>
  <c r="AL1112" i="1"/>
  <c r="S1112" i="1"/>
  <c r="H1039" i="2"/>
  <c r="I1039" i="2"/>
  <c r="AL1077" i="1"/>
  <c r="S1077" i="1"/>
  <c r="H1020" i="2"/>
  <c r="I1020" i="2"/>
  <c r="H957" i="2"/>
  <c r="J957" i="2"/>
  <c r="K957" i="2"/>
  <c r="H1209" i="2"/>
  <c r="I1209" i="2"/>
  <c r="AL995" i="1"/>
  <c r="S995" i="1"/>
  <c r="H950" i="2"/>
  <c r="J950" i="2"/>
  <c r="K950" i="2"/>
  <c r="AL991" i="1"/>
  <c r="S991" i="1"/>
  <c r="H946" i="2"/>
  <c r="J946" i="2"/>
  <c r="L946" i="2"/>
  <c r="M946" i="2"/>
  <c r="AL987" i="1"/>
  <c r="S987" i="1"/>
  <c r="H942" i="2"/>
  <c r="I942" i="2"/>
  <c r="AL978" i="1"/>
  <c r="S978" i="1"/>
  <c r="H933" i="2"/>
  <c r="J933" i="2"/>
  <c r="AL962" i="1"/>
  <c r="S962" i="1"/>
  <c r="H917" i="2"/>
  <c r="I917" i="2"/>
  <c r="AL954" i="1"/>
  <c r="S954" i="1"/>
  <c r="H911" i="2"/>
  <c r="J911" i="2"/>
  <c r="K911" i="2"/>
  <c r="H1144" i="2"/>
  <c r="J1144" i="2"/>
  <c r="L1144" i="2"/>
  <c r="M1144" i="2"/>
  <c r="H1109" i="2"/>
  <c r="I1109" i="2"/>
  <c r="AL945" i="1"/>
  <c r="S945" i="1"/>
  <c r="H902" i="2"/>
  <c r="J902" i="2"/>
  <c r="K902" i="2"/>
  <c r="AL928" i="1"/>
  <c r="S928" i="1"/>
  <c r="H1082" i="2"/>
  <c r="I1082" i="2"/>
  <c r="H890" i="2"/>
  <c r="I890" i="2"/>
  <c r="H1142" i="2"/>
  <c r="J1142" i="2"/>
  <c r="K1142" i="2"/>
  <c r="AL920" i="1"/>
  <c r="S920" i="1"/>
  <c r="H882" i="2"/>
  <c r="J882" i="2"/>
  <c r="AL912" i="1"/>
  <c r="S912" i="1"/>
  <c r="H922" i="2"/>
  <c r="J922" i="2"/>
  <c r="L922" i="2"/>
  <c r="M922" i="2"/>
  <c r="H874" i="2"/>
  <c r="J874" i="2"/>
  <c r="L874" i="2"/>
  <c r="M874" i="2"/>
  <c r="AL904" i="1"/>
  <c r="S904" i="1"/>
  <c r="H866" i="2"/>
  <c r="I866" i="2"/>
  <c r="AL896" i="1"/>
  <c r="S896" i="1"/>
  <c r="H858" i="2"/>
  <c r="J858" i="2"/>
  <c r="K858" i="2"/>
  <c r="AL887" i="1"/>
  <c r="S887" i="1"/>
  <c r="H849" i="2"/>
  <c r="I849" i="2"/>
  <c r="AL872" i="1"/>
  <c r="S872" i="1"/>
  <c r="H835" i="2"/>
  <c r="J835" i="2"/>
  <c r="K835" i="2"/>
  <c r="AL863" i="1"/>
  <c r="S863" i="1"/>
  <c r="H824" i="2"/>
  <c r="I824" i="2"/>
  <c r="H1160" i="2"/>
  <c r="I1160" i="2"/>
  <c r="AL857" i="1"/>
  <c r="S857" i="1"/>
  <c r="H816" i="2"/>
  <c r="J816" i="2"/>
  <c r="H1154" i="2"/>
  <c r="J1154" i="2"/>
  <c r="K1154" i="2"/>
  <c r="AL853" i="1"/>
  <c r="S853" i="1"/>
  <c r="H812" i="2"/>
  <c r="I812" i="2"/>
  <c r="AL848" i="1"/>
  <c r="S848" i="1"/>
  <c r="H806" i="2"/>
  <c r="J806" i="2"/>
  <c r="L806" i="2"/>
  <c r="M806" i="2"/>
  <c r="H1153" i="2"/>
  <c r="J1153" i="2"/>
  <c r="AL839" i="1"/>
  <c r="S839" i="1"/>
  <c r="H797" i="2"/>
  <c r="I797" i="2"/>
  <c r="H1163" i="2"/>
  <c r="I1163" i="2"/>
  <c r="AL829" i="1"/>
  <c r="S829" i="1"/>
  <c r="H787" i="2"/>
  <c r="J787" i="2"/>
  <c r="L787" i="2"/>
  <c r="M787" i="2"/>
  <c r="AL825" i="1"/>
  <c r="S825" i="1"/>
  <c r="H783" i="2"/>
  <c r="I783" i="2"/>
  <c r="AL820" i="1"/>
  <c r="S820" i="1"/>
  <c r="H778" i="2"/>
  <c r="I778" i="2"/>
  <c r="AL816" i="1"/>
  <c r="S816" i="1"/>
  <c r="H775" i="2"/>
  <c r="J775" i="2"/>
  <c r="K775" i="2"/>
  <c r="AL808" i="1"/>
  <c r="S808" i="1"/>
  <c r="H767" i="2"/>
  <c r="I767" i="2"/>
  <c r="AL804" i="1"/>
  <c r="S804" i="1"/>
  <c r="H763" i="2"/>
  <c r="J763" i="2"/>
  <c r="AL795" i="1"/>
  <c r="S795" i="1"/>
  <c r="H754" i="2"/>
  <c r="J754" i="2"/>
  <c r="H1052" i="2"/>
  <c r="J1052" i="2"/>
  <c r="L1052" i="2"/>
  <c r="M1052" i="2"/>
  <c r="H1150" i="2"/>
  <c r="J1150" i="2"/>
  <c r="H1129" i="2"/>
  <c r="I1129" i="2"/>
  <c r="H1094" i="2"/>
  <c r="I1094" i="2"/>
  <c r="H1114" i="2"/>
  <c r="I1114" i="2"/>
  <c r="AL755" i="1"/>
  <c r="S755" i="1"/>
  <c r="H737" i="2"/>
  <c r="I737" i="2"/>
  <c r="AL744" i="1"/>
  <c r="S744" i="1"/>
  <c r="AL733" i="1"/>
  <c r="S733" i="1"/>
  <c r="AL726" i="1"/>
  <c r="S726" i="1"/>
  <c r="H979" i="2"/>
  <c r="J979" i="2"/>
  <c r="AL721" i="1"/>
  <c r="S721" i="1"/>
  <c r="H974" i="2"/>
  <c r="J974" i="2"/>
  <c r="K974" i="2"/>
  <c r="AL716" i="1"/>
  <c r="S716" i="1"/>
  <c r="H970" i="2"/>
  <c r="J970" i="2"/>
  <c r="K970" i="2"/>
  <c r="AL712" i="1"/>
  <c r="S712" i="1"/>
  <c r="H966" i="2"/>
  <c r="I966" i="2"/>
  <c r="AL709" i="1"/>
  <c r="S709" i="1"/>
  <c r="H954" i="2"/>
  <c r="I954" i="2"/>
  <c r="AL698" i="1"/>
  <c r="S698" i="1"/>
  <c r="AL694" i="1"/>
  <c r="S694" i="1"/>
  <c r="AL690" i="1"/>
  <c r="S690" i="1"/>
  <c r="AL679" i="1"/>
  <c r="S679" i="1"/>
  <c r="AL674" i="1"/>
  <c r="S674" i="1"/>
  <c r="AL670" i="1"/>
  <c r="S670" i="1"/>
  <c r="AL653" i="1"/>
  <c r="S653" i="1"/>
  <c r="AL623" i="1"/>
  <c r="S623" i="1"/>
  <c r="AL611" i="1"/>
  <c r="S611" i="1"/>
  <c r="AL606" i="1"/>
  <c r="S606" i="1"/>
  <c r="AL596" i="1"/>
  <c r="S596" i="1"/>
  <c r="AL591" i="1"/>
  <c r="S591" i="1"/>
  <c r="AL547" i="1"/>
  <c r="S547" i="1"/>
  <c r="AL543" i="1"/>
  <c r="S543" i="1"/>
  <c r="AL521" i="1"/>
  <c r="S521" i="1"/>
  <c r="AL505" i="1"/>
  <c r="S505" i="1"/>
  <c r="AL483" i="1"/>
  <c r="S483" i="1"/>
  <c r="AL464" i="1"/>
  <c r="S464" i="1"/>
  <c r="AL453" i="1"/>
  <c r="S453" i="1"/>
  <c r="AL449" i="1"/>
  <c r="S449" i="1"/>
  <c r="AL445" i="1"/>
  <c r="S445" i="1"/>
  <c r="AL420" i="1"/>
  <c r="S420" i="1"/>
  <c r="AL416" i="1"/>
  <c r="S416" i="1"/>
  <c r="AL412" i="1"/>
  <c r="S412" i="1"/>
  <c r="AL387" i="1"/>
  <c r="S387" i="1"/>
  <c r="AL383" i="1"/>
  <c r="S383" i="1"/>
  <c r="AL379" i="1"/>
  <c r="S379" i="1"/>
  <c r="AL375" i="1"/>
  <c r="S375" i="1"/>
  <c r="AL344" i="1"/>
  <c r="S344" i="1"/>
  <c r="AL339" i="1"/>
  <c r="S339" i="1"/>
  <c r="AL335" i="1"/>
  <c r="S335" i="1"/>
  <c r="AL331" i="1"/>
  <c r="S331" i="1"/>
  <c r="AL304" i="1"/>
  <c r="S304" i="1"/>
  <c r="AL300" i="1"/>
  <c r="S300" i="1"/>
  <c r="AL281" i="1"/>
  <c r="S281" i="1"/>
  <c r="AL267" i="1"/>
  <c r="S267" i="1"/>
  <c r="AL255" i="1"/>
  <c r="S255" i="1"/>
  <c r="AL251" i="1"/>
  <c r="S251" i="1"/>
  <c r="AL234" i="1"/>
  <c r="S234" i="1"/>
  <c r="AL224" i="1"/>
  <c r="S224" i="1"/>
  <c r="AL220" i="1"/>
  <c r="S220" i="1"/>
  <c r="AL214" i="1"/>
  <c r="S214" i="1"/>
  <c r="AL174" i="1"/>
  <c r="S174" i="1"/>
  <c r="AL170" i="1"/>
  <c r="S170" i="1"/>
  <c r="AL165" i="1"/>
  <c r="S165" i="1"/>
  <c r="AL161" i="1"/>
  <c r="S161" i="1"/>
  <c r="AL156" i="1"/>
  <c r="S156" i="1"/>
  <c r="AL152" i="1"/>
  <c r="S152" i="1"/>
  <c r="AL119" i="1"/>
  <c r="S119" i="1"/>
  <c r="AL112" i="1"/>
  <c r="S112" i="1"/>
  <c r="AL108" i="1"/>
  <c r="S108" i="1"/>
  <c r="AL99" i="1"/>
  <c r="S99" i="1"/>
  <c r="P1880" i="1"/>
  <c r="Q1880" i="1"/>
  <c r="P1911" i="1"/>
  <c r="Q1911" i="1"/>
  <c r="O1776" i="1"/>
  <c r="O1789" i="1"/>
  <c r="P1771" i="1"/>
  <c r="Q1771" i="1"/>
  <c r="P1884" i="1"/>
  <c r="Q1884" i="1"/>
  <c r="P1843" i="1"/>
  <c r="Q1843" i="1"/>
  <c r="P1834" i="1"/>
  <c r="Q1834" i="1"/>
  <c r="P1864" i="1"/>
  <c r="Q1864" i="1"/>
  <c r="O1780" i="1"/>
  <c r="P1767" i="1"/>
  <c r="Q1767" i="1"/>
  <c r="P1875" i="1"/>
  <c r="Q1875" i="1"/>
  <c r="AL80" i="1"/>
  <c r="S80" i="1"/>
  <c r="AL47" i="1"/>
  <c r="S47" i="1"/>
  <c r="AL1037" i="1"/>
  <c r="S1037" i="1"/>
  <c r="I990" i="2"/>
  <c r="AL1041" i="1"/>
  <c r="S1041" i="1"/>
  <c r="M1052" i="1"/>
  <c r="AL1052" i="1"/>
  <c r="S1052" i="1"/>
  <c r="AL30" i="1"/>
  <c r="S30" i="1"/>
  <c r="M1944" i="1"/>
  <c r="AL1944" i="1"/>
  <c r="S1944" i="1"/>
  <c r="M1940" i="1"/>
  <c r="AL1940" i="1"/>
  <c r="S1940" i="1"/>
  <c r="M1936" i="1"/>
  <c r="AL1936" i="1"/>
  <c r="S1936" i="1"/>
  <c r="M1930" i="1"/>
  <c r="AL1930" i="1"/>
  <c r="S1930" i="1"/>
  <c r="J3361" i="2"/>
  <c r="K3361" i="2"/>
  <c r="AL1919" i="1"/>
  <c r="S1919" i="1"/>
  <c r="M1892" i="1"/>
  <c r="AL1892" i="1"/>
  <c r="S1892" i="1"/>
  <c r="M1886" i="1"/>
  <c r="AL1886" i="1"/>
  <c r="S1886" i="1"/>
  <c r="M1882" i="1"/>
  <c r="AL1882" i="1"/>
  <c r="S1882" i="1"/>
  <c r="M1877" i="1"/>
  <c r="AL1877" i="1"/>
  <c r="S1877" i="1"/>
  <c r="M1873" i="1"/>
  <c r="AL1873" i="1"/>
  <c r="S1873" i="1"/>
  <c r="M1866" i="1"/>
  <c r="AL1866" i="1"/>
  <c r="S1866" i="1"/>
  <c r="M1861" i="1"/>
  <c r="AL1861" i="1"/>
  <c r="S1861" i="1"/>
  <c r="M1857" i="1"/>
  <c r="AL1857" i="1"/>
  <c r="S1857" i="1"/>
  <c r="M1852" i="1"/>
  <c r="AL1852" i="1"/>
  <c r="S1852" i="1"/>
  <c r="I3318" i="2"/>
  <c r="AL1828" i="1"/>
  <c r="S1828" i="1"/>
  <c r="M1802" i="1"/>
  <c r="AL1802" i="1"/>
  <c r="S1802" i="1"/>
  <c r="M1753" i="1"/>
  <c r="AL1753" i="1"/>
  <c r="S1753" i="1"/>
  <c r="I3244" i="2"/>
  <c r="AL1742" i="1"/>
  <c r="S1742" i="1"/>
  <c r="I3240" i="2"/>
  <c r="AL1738" i="1"/>
  <c r="S1738" i="1"/>
  <c r="J3231" i="2"/>
  <c r="L3231" i="2"/>
  <c r="M3231" i="2"/>
  <c r="AL1729" i="1"/>
  <c r="S1729" i="1"/>
  <c r="J3210" i="2"/>
  <c r="K3210" i="2"/>
  <c r="AL1707" i="1"/>
  <c r="S1707" i="1"/>
  <c r="I3204" i="2"/>
  <c r="AL1701" i="1"/>
  <c r="S1701" i="1"/>
  <c r="J3189" i="2"/>
  <c r="K3189" i="2"/>
  <c r="AL1686" i="1"/>
  <c r="S1686" i="1"/>
  <c r="I3177" i="2"/>
  <c r="AL1674" i="1"/>
  <c r="S1674" i="1"/>
  <c r="J3144" i="2"/>
  <c r="L3144" i="2"/>
  <c r="M3144" i="2"/>
  <c r="AL1641" i="1"/>
  <c r="S1641" i="1"/>
  <c r="I3130" i="2"/>
  <c r="AL1627" i="1"/>
  <c r="S1627" i="1"/>
  <c r="M1617" i="1"/>
  <c r="AL1617" i="1"/>
  <c r="S1617" i="1"/>
  <c r="M1592" i="1"/>
  <c r="AL1592" i="1"/>
  <c r="S1592" i="1"/>
  <c r="M1587" i="1"/>
  <c r="AL1587" i="1"/>
  <c r="S1587" i="1"/>
  <c r="M1581" i="1"/>
  <c r="AL1581" i="1"/>
  <c r="S1581" i="1"/>
  <c r="M1576" i="1"/>
  <c r="AL1576" i="1"/>
  <c r="S1576" i="1"/>
  <c r="M1552" i="1"/>
  <c r="AL1552" i="1"/>
  <c r="S1552" i="1"/>
  <c r="M1518" i="1"/>
  <c r="AL1518" i="1"/>
  <c r="S1518" i="1"/>
  <c r="M1503" i="1"/>
  <c r="AL1503" i="1"/>
  <c r="S1503" i="1"/>
  <c r="M1493" i="1"/>
  <c r="AL1493" i="1"/>
  <c r="S1493" i="1"/>
  <c r="M1488" i="1"/>
  <c r="AL1488" i="1"/>
  <c r="S1488" i="1"/>
  <c r="M1483" i="1"/>
  <c r="AL1483" i="1"/>
  <c r="S1483" i="1"/>
  <c r="M1479" i="1"/>
  <c r="AL1479" i="1"/>
  <c r="S1479" i="1"/>
  <c r="M1475" i="1"/>
  <c r="AL1475" i="1"/>
  <c r="S1475" i="1"/>
  <c r="M1451" i="1"/>
  <c r="AL1451" i="1"/>
  <c r="S1451" i="1"/>
  <c r="M1395" i="1"/>
  <c r="AL1395" i="1"/>
  <c r="S1395" i="1"/>
  <c r="M1391" i="1"/>
  <c r="AL1391" i="1"/>
  <c r="S1391" i="1"/>
  <c r="M1381" i="1"/>
  <c r="AL1381" i="1"/>
  <c r="S1381" i="1"/>
  <c r="M1377" i="1"/>
  <c r="AL1377" i="1"/>
  <c r="S1377" i="1"/>
  <c r="J2951" i="2"/>
  <c r="L2951" i="2"/>
  <c r="M2951" i="2"/>
  <c r="AL1372" i="1"/>
  <c r="S1372" i="1"/>
  <c r="I2947" i="2"/>
  <c r="AL1368" i="1"/>
  <c r="S1368" i="1"/>
  <c r="I2943" i="2"/>
  <c r="AL1364" i="1"/>
  <c r="S1364" i="1"/>
  <c r="J2932" i="2"/>
  <c r="L2932" i="2"/>
  <c r="M2932" i="2"/>
  <c r="AL1352" i="1"/>
  <c r="S1352" i="1"/>
  <c r="M1342" i="1"/>
  <c r="AL1342" i="1"/>
  <c r="S1342" i="1"/>
  <c r="J1205" i="2"/>
  <c r="L1205" i="2"/>
  <c r="M1205" i="2"/>
  <c r="AL1337" i="1"/>
  <c r="S1337" i="1"/>
  <c r="AL1302" i="1"/>
  <c r="S1302" i="1"/>
  <c r="M1294" i="1"/>
  <c r="AL1294" i="1"/>
  <c r="S1294" i="1"/>
  <c r="M1290" i="1"/>
  <c r="AL1290" i="1"/>
  <c r="S1290" i="1"/>
  <c r="M1286" i="1"/>
  <c r="AL1286" i="1"/>
  <c r="S1286" i="1"/>
  <c r="M1281" i="1"/>
  <c r="AL1281" i="1"/>
  <c r="S1281" i="1"/>
  <c r="M1275" i="1"/>
  <c r="AL1275" i="1"/>
  <c r="S1275" i="1"/>
  <c r="M1267" i="1"/>
  <c r="AL1267" i="1"/>
  <c r="S1267" i="1"/>
  <c r="M1257" i="1"/>
  <c r="AL1257" i="1"/>
  <c r="S1257" i="1"/>
  <c r="M1252" i="1"/>
  <c r="AL1252" i="1"/>
  <c r="S1252" i="1"/>
  <c r="M1246" i="1"/>
  <c r="AL1246" i="1"/>
  <c r="S1246" i="1"/>
  <c r="M1241" i="1"/>
  <c r="AL1241" i="1"/>
  <c r="S1241" i="1"/>
  <c r="M1232" i="1"/>
  <c r="AL1232" i="1"/>
  <c r="S1232" i="1"/>
  <c r="M1226" i="1"/>
  <c r="S1226" i="1"/>
  <c r="M1218" i="1"/>
  <c r="AL1218" i="1"/>
  <c r="S1218" i="1"/>
  <c r="M1207" i="1"/>
  <c r="AL1207" i="1"/>
  <c r="S1207" i="1"/>
  <c r="M1195" i="1"/>
  <c r="AL1195" i="1"/>
  <c r="S1195" i="1"/>
  <c r="J1076" i="2"/>
  <c r="K1076" i="2"/>
  <c r="AL1187" i="1"/>
  <c r="S1187" i="1"/>
  <c r="M1182" i="1"/>
  <c r="AL1182" i="1"/>
  <c r="S1182" i="1"/>
  <c r="M1165" i="1"/>
  <c r="AL1165" i="1"/>
  <c r="S1165" i="1"/>
  <c r="M1157" i="1"/>
  <c r="AL1157" i="1"/>
  <c r="S1157" i="1"/>
  <c r="M1153" i="1"/>
  <c r="AL1153" i="1"/>
  <c r="S1153" i="1"/>
  <c r="M1147" i="1"/>
  <c r="AL1147" i="1"/>
  <c r="S1147" i="1"/>
  <c r="M1143" i="1"/>
  <c r="AL1143" i="1"/>
  <c r="S1143" i="1"/>
  <c r="M1139" i="1"/>
  <c r="AL1139" i="1"/>
  <c r="S1139" i="1"/>
  <c r="M1125" i="1"/>
  <c r="AL1125" i="1"/>
  <c r="S1125" i="1"/>
  <c r="M1117" i="1"/>
  <c r="AL1117" i="1"/>
  <c r="S1117" i="1"/>
  <c r="M1109" i="1"/>
  <c r="AL1109" i="1"/>
  <c r="S1109" i="1"/>
  <c r="M1103" i="1"/>
  <c r="AL1103" i="1"/>
  <c r="S1103" i="1"/>
  <c r="M1099" i="1"/>
  <c r="AL1099" i="1"/>
  <c r="S1099" i="1"/>
  <c r="M1092" i="1"/>
  <c r="AL1092" i="1"/>
  <c r="S1092" i="1"/>
  <c r="M1075" i="1"/>
  <c r="AL1075" i="1"/>
  <c r="S1075" i="1"/>
  <c r="M1064" i="1"/>
  <c r="AL1064" i="1"/>
  <c r="S1064" i="1"/>
  <c r="M1030" i="1"/>
  <c r="AL1030" i="1"/>
  <c r="S1030" i="1"/>
  <c r="M1025" i="1"/>
  <c r="AL1025" i="1"/>
  <c r="S1025" i="1"/>
  <c r="M1021" i="1"/>
  <c r="AL1021" i="1"/>
  <c r="S1021" i="1"/>
  <c r="M1016" i="1"/>
  <c r="AL1016" i="1"/>
  <c r="S1016" i="1"/>
  <c r="M1009" i="1"/>
  <c r="AL1009" i="1"/>
  <c r="S1009" i="1"/>
  <c r="M998" i="1"/>
  <c r="AL998" i="1"/>
  <c r="S998" i="1"/>
  <c r="AL977" i="1"/>
  <c r="S977" i="1"/>
  <c r="M969" i="1"/>
  <c r="AL969" i="1"/>
  <c r="S969" i="1"/>
  <c r="M960" i="1"/>
  <c r="AL960" i="1"/>
  <c r="S960" i="1"/>
  <c r="M943" i="1"/>
  <c r="AL943" i="1"/>
  <c r="S943" i="1"/>
  <c r="I881" i="2"/>
  <c r="AL919" i="1"/>
  <c r="S919" i="1"/>
  <c r="M909" i="1"/>
  <c r="AL909" i="1"/>
  <c r="S909" i="1"/>
  <c r="M902" i="1"/>
  <c r="AL902" i="1"/>
  <c r="S902" i="1"/>
  <c r="M862" i="1"/>
  <c r="AL862" i="1"/>
  <c r="S862" i="1"/>
  <c r="M852" i="1"/>
  <c r="AL852" i="1"/>
  <c r="S852" i="1"/>
  <c r="M819" i="1"/>
  <c r="AL819" i="1"/>
  <c r="S819" i="1"/>
  <c r="AL815" i="1"/>
  <c r="S815" i="1"/>
  <c r="M794" i="1"/>
  <c r="AL794" i="1"/>
  <c r="S794" i="1"/>
  <c r="M787" i="1"/>
  <c r="AL787" i="1"/>
  <c r="S787" i="1"/>
  <c r="M781" i="1"/>
  <c r="AL781" i="1"/>
  <c r="S781" i="1"/>
  <c r="M777" i="1"/>
  <c r="AL777" i="1"/>
  <c r="S777" i="1"/>
  <c r="M773" i="1"/>
  <c r="AL773" i="1"/>
  <c r="S773" i="1"/>
  <c r="M769" i="1"/>
  <c r="AL769" i="1"/>
  <c r="S769" i="1"/>
  <c r="AL754" i="1"/>
  <c r="S754" i="1"/>
  <c r="M748" i="1"/>
  <c r="AL748" i="1"/>
  <c r="S748" i="1"/>
  <c r="AL743" i="1"/>
  <c r="S743" i="1"/>
  <c r="M725" i="1"/>
  <c r="AL725" i="1"/>
  <c r="S725" i="1"/>
  <c r="M720" i="1"/>
  <c r="AL720" i="1"/>
  <c r="S720" i="1"/>
  <c r="M715" i="1"/>
  <c r="AL715" i="1"/>
  <c r="S715" i="1"/>
  <c r="M711" i="1"/>
  <c r="AL711" i="1"/>
  <c r="S711" i="1"/>
  <c r="M708" i="1"/>
  <c r="AL708" i="1"/>
  <c r="S708" i="1"/>
  <c r="M635" i="1"/>
  <c r="AL635" i="1"/>
  <c r="S635" i="1"/>
  <c r="M173" i="1"/>
  <c r="AL173" i="1"/>
  <c r="S173" i="1"/>
  <c r="M164" i="1"/>
  <c r="AL164" i="1"/>
  <c r="S164" i="1"/>
  <c r="M160" i="1"/>
  <c r="AL160" i="1"/>
  <c r="S160" i="1"/>
  <c r="AL155" i="1"/>
  <c r="S155" i="1"/>
  <c r="AL111" i="1"/>
  <c r="S111" i="1"/>
  <c r="AL107" i="1"/>
  <c r="S107" i="1"/>
  <c r="AL92" i="1"/>
  <c r="S92" i="1"/>
  <c r="M626" i="1"/>
  <c r="AL626" i="1"/>
  <c r="S626" i="1"/>
  <c r="AL39" i="1"/>
  <c r="AL34" i="1"/>
  <c r="S34" i="1"/>
  <c r="AL491" i="1"/>
  <c r="S491" i="1"/>
  <c r="J987" i="2"/>
  <c r="L987" i="2"/>
  <c r="M987" i="2"/>
  <c r="AL1038" i="1"/>
  <c r="S1038" i="1"/>
  <c r="M1047" i="1"/>
  <c r="AL1047" i="1"/>
  <c r="S1047" i="1"/>
  <c r="I742" i="2"/>
  <c r="AL760" i="1"/>
  <c r="S760" i="1"/>
  <c r="AL664" i="1"/>
  <c r="S664" i="1"/>
  <c r="M1939" i="1"/>
  <c r="AL1939" i="1"/>
  <c r="S1939" i="1"/>
  <c r="M1935" i="1"/>
  <c r="AL1935" i="1"/>
  <c r="S1935" i="1"/>
  <c r="M1898" i="1"/>
  <c r="AL1898" i="1"/>
  <c r="S1898" i="1"/>
  <c r="M1891" i="1"/>
  <c r="AL1891" i="1"/>
  <c r="S1891" i="1"/>
  <c r="M1885" i="1"/>
  <c r="AL1885" i="1"/>
  <c r="S1885" i="1"/>
  <c r="M1881" i="1"/>
  <c r="AL1881" i="1"/>
  <c r="S1881" i="1"/>
  <c r="M1876" i="1"/>
  <c r="AL1876" i="1"/>
  <c r="S1876" i="1"/>
  <c r="M1872" i="1"/>
  <c r="AL1872" i="1"/>
  <c r="S1872" i="1"/>
  <c r="M1865" i="1"/>
  <c r="AL1865" i="1"/>
  <c r="S1865" i="1"/>
  <c r="M1860" i="1"/>
  <c r="AL1860" i="1"/>
  <c r="S1860" i="1"/>
  <c r="M1856" i="1"/>
  <c r="AL1856" i="1"/>
  <c r="S1856" i="1"/>
  <c r="M1851" i="1"/>
  <c r="AL1851" i="1"/>
  <c r="S1851" i="1"/>
  <c r="M1801" i="1"/>
  <c r="AL1801" i="1"/>
  <c r="S1801" i="1"/>
  <c r="M1752" i="1"/>
  <c r="AL1752" i="1"/>
  <c r="S1752" i="1"/>
  <c r="M1746" i="1"/>
  <c r="AL1746" i="1"/>
  <c r="S1746" i="1"/>
  <c r="M1728" i="1"/>
  <c r="AL1728" i="1"/>
  <c r="S1728" i="1"/>
  <c r="I3164" i="2"/>
  <c r="AL1661" i="1"/>
  <c r="S1661" i="1"/>
  <c r="AL1657" i="1"/>
  <c r="S1657" i="1"/>
  <c r="M1596" i="1"/>
  <c r="AL1596" i="1"/>
  <c r="S1596" i="1"/>
  <c r="M1591" i="1"/>
  <c r="AL1591" i="1"/>
  <c r="S1591" i="1"/>
  <c r="M1586" i="1"/>
  <c r="AL1586" i="1"/>
  <c r="S1586" i="1"/>
  <c r="M1580" i="1"/>
  <c r="AL1580" i="1"/>
  <c r="S1580" i="1"/>
  <c r="M1575" i="1"/>
  <c r="AL1575" i="1"/>
  <c r="S1575" i="1"/>
  <c r="M1551" i="1"/>
  <c r="AL1551" i="1"/>
  <c r="S1551" i="1"/>
  <c r="M1521" i="1"/>
  <c r="AL1521" i="1"/>
  <c r="S1521" i="1"/>
  <c r="J3059" i="2"/>
  <c r="L3059" i="2"/>
  <c r="M3059" i="2"/>
  <c r="AL1517" i="1"/>
  <c r="S1517" i="1"/>
  <c r="M1497" i="1"/>
  <c r="AL1497" i="1"/>
  <c r="S1497" i="1"/>
  <c r="M1482" i="1"/>
  <c r="AL1482" i="1"/>
  <c r="S1482" i="1"/>
  <c r="M1478" i="1"/>
  <c r="AL1478" i="1"/>
  <c r="S1478" i="1"/>
  <c r="M1474" i="1"/>
  <c r="AL1474" i="1"/>
  <c r="S1474" i="1"/>
  <c r="M1450" i="1"/>
  <c r="AL1450" i="1"/>
  <c r="S1450" i="1"/>
  <c r="M1423" i="1"/>
  <c r="AL1423" i="1"/>
  <c r="S1423" i="1"/>
  <c r="M1400" i="1"/>
  <c r="AL1400" i="1"/>
  <c r="S1400" i="1"/>
  <c r="M1384" i="1"/>
  <c r="AL1384" i="1"/>
  <c r="S1384" i="1"/>
  <c r="M1380" i="1"/>
  <c r="AL1380" i="1"/>
  <c r="S1380" i="1"/>
  <c r="M1341" i="1"/>
  <c r="AL1341" i="1"/>
  <c r="S1341" i="1"/>
  <c r="AL1336" i="1"/>
  <c r="S1336" i="1"/>
  <c r="M1293" i="1"/>
  <c r="AL1293" i="1"/>
  <c r="S1293" i="1"/>
  <c r="M1289" i="1"/>
  <c r="AL1289" i="1"/>
  <c r="S1289" i="1"/>
  <c r="M1285" i="1"/>
  <c r="AL1285" i="1"/>
  <c r="S1285" i="1"/>
  <c r="M1280" i="1"/>
  <c r="AL1280" i="1"/>
  <c r="S1280" i="1"/>
  <c r="M1274" i="1"/>
  <c r="AL1274" i="1"/>
  <c r="S1274" i="1"/>
  <c r="M1266" i="1"/>
  <c r="AL1266" i="1"/>
  <c r="S1266" i="1"/>
  <c r="M1256" i="1"/>
  <c r="AL1256" i="1"/>
  <c r="S1256" i="1"/>
  <c r="M1251" i="1"/>
  <c r="AL1251" i="1"/>
  <c r="S1251" i="1"/>
  <c r="M1244" i="1"/>
  <c r="AL1244" i="1"/>
  <c r="S1244" i="1"/>
  <c r="M1235" i="1"/>
  <c r="AL1235" i="1"/>
  <c r="S1235" i="1"/>
  <c r="M1225" i="1"/>
  <c r="S1225" i="1"/>
  <c r="M1206" i="1"/>
  <c r="AL1206" i="1"/>
  <c r="S1206" i="1"/>
  <c r="M1193" i="1"/>
  <c r="AL1193" i="1"/>
  <c r="S1193" i="1"/>
  <c r="M1185" i="1"/>
  <c r="AL1185" i="1"/>
  <c r="S1185" i="1"/>
  <c r="M1181" i="1"/>
  <c r="AL1181" i="1"/>
  <c r="S1181" i="1"/>
  <c r="M1169" i="1"/>
  <c r="AL1169" i="1"/>
  <c r="S1169" i="1"/>
  <c r="M1163" i="1"/>
  <c r="AL1163" i="1"/>
  <c r="S1163" i="1"/>
  <c r="M1156" i="1"/>
  <c r="AL1156" i="1"/>
  <c r="S1156" i="1"/>
  <c r="M1150" i="1"/>
  <c r="AL1150" i="1"/>
  <c r="S1150" i="1"/>
  <c r="M1146" i="1"/>
  <c r="AL1146" i="1"/>
  <c r="S1146" i="1"/>
  <c r="M1142" i="1"/>
  <c r="AL1142" i="1"/>
  <c r="S1142" i="1"/>
  <c r="M1138" i="1"/>
  <c r="AL1138" i="1"/>
  <c r="S1138" i="1"/>
  <c r="M1124" i="1"/>
  <c r="AL1124" i="1"/>
  <c r="S1124" i="1"/>
  <c r="M1115" i="1"/>
  <c r="AL1115" i="1"/>
  <c r="S1115" i="1"/>
  <c r="M1106" i="1"/>
  <c r="AL1106" i="1"/>
  <c r="S1106" i="1"/>
  <c r="M1102" i="1"/>
  <c r="AL1102" i="1"/>
  <c r="S1102" i="1"/>
  <c r="M1098" i="1"/>
  <c r="AL1098" i="1"/>
  <c r="S1098" i="1"/>
  <c r="M1090" i="1"/>
  <c r="AL1090" i="1"/>
  <c r="S1090" i="1"/>
  <c r="M1074" i="1"/>
  <c r="AL1074" i="1"/>
  <c r="S1074" i="1"/>
  <c r="M1029" i="1"/>
  <c r="AL1029" i="1"/>
  <c r="S1029" i="1"/>
  <c r="M1024" i="1"/>
  <c r="AL1024" i="1"/>
  <c r="S1024" i="1"/>
  <c r="M1015" i="1"/>
  <c r="AL1015" i="1"/>
  <c r="S1015" i="1"/>
  <c r="M1008" i="1"/>
  <c r="AL1008" i="1"/>
  <c r="S1008" i="1"/>
  <c r="M967" i="1"/>
  <c r="AL967" i="1"/>
  <c r="S967" i="1"/>
  <c r="M942" i="1"/>
  <c r="AL942" i="1"/>
  <c r="S942" i="1"/>
  <c r="M889" i="1"/>
  <c r="AL889" i="1"/>
  <c r="S889" i="1"/>
  <c r="AL868" i="1"/>
  <c r="S868" i="1"/>
  <c r="AL806" i="1"/>
  <c r="S806" i="1"/>
  <c r="M786" i="1"/>
  <c r="AL786" i="1"/>
  <c r="S786" i="1"/>
  <c r="M780" i="1"/>
  <c r="AL780" i="1"/>
  <c r="S780" i="1"/>
  <c r="M776" i="1"/>
  <c r="AL776" i="1"/>
  <c r="S776" i="1"/>
  <c r="M772" i="1"/>
  <c r="AL772" i="1"/>
  <c r="S772" i="1"/>
  <c r="M768" i="1"/>
  <c r="AL768" i="1"/>
  <c r="S768" i="1"/>
  <c r="M747" i="1"/>
  <c r="AL747" i="1"/>
  <c r="S747" i="1"/>
  <c r="M636" i="1"/>
  <c r="AL636" i="1"/>
  <c r="S636" i="1"/>
  <c r="M311" i="1"/>
  <c r="AL311" i="1"/>
  <c r="S311" i="1"/>
  <c r="M306" i="1"/>
  <c r="AL306" i="1"/>
  <c r="S306" i="1"/>
  <c r="M283" i="1"/>
  <c r="AL283" i="1"/>
  <c r="S283" i="1"/>
  <c r="AL226" i="1"/>
  <c r="S226" i="1"/>
  <c r="AL222" i="1"/>
  <c r="S222" i="1"/>
  <c r="AL217" i="1"/>
  <c r="S217" i="1"/>
  <c r="AL212" i="1"/>
  <c r="S212" i="1"/>
  <c r="AL110" i="1"/>
  <c r="S110" i="1"/>
  <c r="AL763" i="1"/>
  <c r="S763" i="1"/>
  <c r="AL1086" i="1"/>
  <c r="S1086" i="1"/>
  <c r="AL455" i="1"/>
  <c r="S455" i="1"/>
  <c r="M93" i="1"/>
  <c r="AL93" i="1"/>
  <c r="S93" i="1"/>
  <c r="M625" i="1"/>
  <c r="AL625" i="1"/>
  <c r="S625" i="1"/>
  <c r="I984" i="2"/>
  <c r="AL1035" i="1"/>
  <c r="S1035" i="1"/>
  <c r="AL1054" i="1"/>
  <c r="S1054" i="1"/>
  <c r="M1942" i="1"/>
  <c r="AL1942" i="1"/>
  <c r="S1942" i="1"/>
  <c r="M1938" i="1"/>
  <c r="AL1938" i="1"/>
  <c r="S1938" i="1"/>
  <c r="M1934" i="1"/>
  <c r="AL1934" i="1"/>
  <c r="S1934" i="1"/>
  <c r="M1897" i="1"/>
  <c r="AL1897" i="1"/>
  <c r="S1897" i="1"/>
  <c r="M1889" i="1"/>
  <c r="AL1889" i="1"/>
  <c r="S1889" i="1"/>
  <c r="M1884" i="1"/>
  <c r="AL1884" i="1"/>
  <c r="S1884" i="1"/>
  <c r="M1880" i="1"/>
  <c r="AL1880" i="1"/>
  <c r="S1880" i="1"/>
  <c r="M1875" i="1"/>
  <c r="AL1875" i="1"/>
  <c r="S1875" i="1"/>
  <c r="M1870" i="1"/>
  <c r="AL1870" i="1"/>
  <c r="S1870" i="1"/>
  <c r="M1864" i="1"/>
  <c r="AL1864" i="1"/>
  <c r="S1864" i="1"/>
  <c r="M1859" i="1"/>
  <c r="AL1859" i="1"/>
  <c r="S1859" i="1"/>
  <c r="M1854" i="1"/>
  <c r="AL1854" i="1"/>
  <c r="S1854" i="1"/>
  <c r="M1850" i="1"/>
  <c r="AL1850" i="1"/>
  <c r="S1850" i="1"/>
  <c r="I3294" i="2"/>
  <c r="AL1799" i="1"/>
  <c r="S1799" i="1"/>
  <c r="M1751" i="1"/>
  <c r="AL1751" i="1"/>
  <c r="S1751" i="1"/>
  <c r="I3187" i="2"/>
  <c r="AL1684" i="1"/>
  <c r="S1684" i="1"/>
  <c r="AL1615" i="1"/>
  <c r="S1615" i="1"/>
  <c r="M1595" i="1"/>
  <c r="AL1595" i="1"/>
  <c r="S1595" i="1"/>
  <c r="M1590" i="1"/>
  <c r="AL1590" i="1"/>
  <c r="S1590" i="1"/>
  <c r="M1585" i="1"/>
  <c r="AL1585" i="1"/>
  <c r="S1585" i="1"/>
  <c r="M1579" i="1"/>
  <c r="AL1579" i="1"/>
  <c r="S1579" i="1"/>
  <c r="M1574" i="1"/>
  <c r="AL1574" i="1"/>
  <c r="S1574" i="1"/>
  <c r="M1550" i="1"/>
  <c r="AL1550" i="1"/>
  <c r="S1550" i="1"/>
  <c r="M1545" i="1"/>
  <c r="AL1545" i="1"/>
  <c r="S1545" i="1"/>
  <c r="M1530" i="1"/>
  <c r="AL1530" i="1"/>
  <c r="S1530" i="1"/>
  <c r="M1520" i="1"/>
  <c r="AL1520" i="1"/>
  <c r="S1520" i="1"/>
  <c r="M1501" i="1"/>
  <c r="AL1501" i="1"/>
  <c r="S1501" i="1"/>
  <c r="M1486" i="1"/>
  <c r="AL1486" i="1"/>
  <c r="S1486" i="1"/>
  <c r="M1481" i="1"/>
  <c r="AL1481" i="1"/>
  <c r="S1481" i="1"/>
  <c r="M1477" i="1"/>
  <c r="AL1477" i="1"/>
  <c r="S1477" i="1"/>
  <c r="M1473" i="1"/>
  <c r="AL1473" i="1"/>
  <c r="S1473" i="1"/>
  <c r="I3021" i="2"/>
  <c r="AL1458" i="1"/>
  <c r="S1458" i="1"/>
  <c r="I2996" i="2"/>
  <c r="AL1433" i="1"/>
  <c r="S1433" i="1"/>
  <c r="M1398" i="1"/>
  <c r="AL1398" i="1"/>
  <c r="S1398" i="1"/>
  <c r="M1389" i="1"/>
  <c r="AL1389" i="1"/>
  <c r="S1389" i="1"/>
  <c r="M1383" i="1"/>
  <c r="AL1383" i="1"/>
  <c r="S1383" i="1"/>
  <c r="M1379" i="1"/>
  <c r="AL1379" i="1"/>
  <c r="S1379" i="1"/>
  <c r="M1292" i="1"/>
  <c r="AL1292" i="1"/>
  <c r="S1292" i="1"/>
  <c r="M1288" i="1"/>
  <c r="AL1288" i="1"/>
  <c r="S1288" i="1"/>
  <c r="M1283" i="1"/>
  <c r="AL1283" i="1"/>
  <c r="S1283" i="1"/>
  <c r="M1278" i="1"/>
  <c r="AL1278" i="1"/>
  <c r="S1278" i="1"/>
  <c r="M1273" i="1"/>
  <c r="AL1273" i="1"/>
  <c r="S1273" i="1"/>
  <c r="M1265" i="1"/>
  <c r="AL1265" i="1"/>
  <c r="S1265" i="1"/>
  <c r="M1254" i="1"/>
  <c r="AL1254" i="1"/>
  <c r="S1254" i="1"/>
  <c r="M1249" i="1"/>
  <c r="AL1249" i="1"/>
  <c r="S1249" i="1"/>
  <c r="M1243" i="1"/>
  <c r="AL1243" i="1"/>
  <c r="S1243" i="1"/>
  <c r="M1234" i="1"/>
  <c r="AL1234" i="1"/>
  <c r="S1234" i="1"/>
  <c r="M1228" i="1"/>
  <c r="AL1228" i="1"/>
  <c r="S1228" i="1"/>
  <c r="M1220" i="1"/>
  <c r="AL1220" i="1"/>
  <c r="S1220" i="1"/>
  <c r="M1210" i="1"/>
  <c r="AL1210" i="1"/>
  <c r="S1210" i="1"/>
  <c r="M1191" i="1"/>
  <c r="AL1191" i="1"/>
  <c r="S1191" i="1"/>
  <c r="M1184" i="1"/>
  <c r="AL1184" i="1"/>
  <c r="S1184" i="1"/>
  <c r="M1168" i="1"/>
  <c r="AL1168" i="1"/>
  <c r="S1168" i="1"/>
  <c r="M1161" i="1"/>
  <c r="AL1161" i="1"/>
  <c r="S1161" i="1"/>
  <c r="M1155" i="1"/>
  <c r="AL1155" i="1"/>
  <c r="S1155" i="1"/>
  <c r="M1149" i="1"/>
  <c r="AL1149" i="1"/>
  <c r="S1149" i="1"/>
  <c r="M1145" i="1"/>
  <c r="AL1145" i="1"/>
  <c r="S1145" i="1"/>
  <c r="M1137" i="1"/>
  <c r="AL1137" i="1"/>
  <c r="S1137" i="1"/>
  <c r="M1129" i="1"/>
  <c r="AL1129" i="1"/>
  <c r="S1129" i="1"/>
  <c r="M1121" i="1"/>
  <c r="AL1121" i="1"/>
  <c r="S1121" i="1"/>
  <c r="AL1113" i="1"/>
  <c r="S1113" i="1"/>
  <c r="M1105" i="1"/>
  <c r="AL1105" i="1"/>
  <c r="S1105" i="1"/>
  <c r="M1101" i="1"/>
  <c r="AL1101" i="1"/>
  <c r="S1101" i="1"/>
  <c r="M1089" i="1"/>
  <c r="AL1089" i="1"/>
  <c r="S1089" i="1"/>
  <c r="M1028" i="1"/>
  <c r="AL1028" i="1"/>
  <c r="S1028" i="1"/>
  <c r="M1023" i="1"/>
  <c r="AL1023" i="1"/>
  <c r="S1023" i="1"/>
  <c r="M1018" i="1"/>
  <c r="AL1018" i="1"/>
  <c r="S1018" i="1"/>
  <c r="M1014" i="1"/>
  <c r="AL1014" i="1"/>
  <c r="S1014" i="1"/>
  <c r="M1000" i="1"/>
  <c r="AL1000" i="1"/>
  <c r="S1000" i="1"/>
  <c r="M939" i="1"/>
  <c r="AL939" i="1"/>
  <c r="S939" i="1"/>
  <c r="M930" i="1"/>
  <c r="AL930" i="1"/>
  <c r="S930" i="1"/>
  <c r="AL849" i="1"/>
  <c r="S849" i="1"/>
  <c r="M785" i="1"/>
  <c r="AL785" i="1"/>
  <c r="S785" i="1"/>
  <c r="M779" i="1"/>
  <c r="AL779" i="1"/>
  <c r="S779" i="1"/>
  <c r="M775" i="1"/>
  <c r="AL775" i="1"/>
  <c r="S775" i="1"/>
  <c r="M771" i="1"/>
  <c r="AL771" i="1"/>
  <c r="S771" i="1"/>
  <c r="M767" i="1"/>
  <c r="AL767" i="1"/>
  <c r="S767" i="1"/>
  <c r="M746" i="1"/>
  <c r="AL746" i="1"/>
  <c r="S746" i="1"/>
  <c r="M718" i="1"/>
  <c r="AL718" i="1"/>
  <c r="S718" i="1"/>
  <c r="AL699" i="1"/>
  <c r="S699" i="1"/>
  <c r="M639" i="1"/>
  <c r="AL639" i="1"/>
  <c r="S639" i="1"/>
  <c r="M634" i="1"/>
  <c r="AL634" i="1"/>
  <c r="S634" i="1"/>
  <c r="M492" i="1"/>
  <c r="AL492" i="1"/>
  <c r="S492" i="1"/>
  <c r="AL480" i="1"/>
  <c r="S480" i="1"/>
  <c r="AL376" i="1"/>
  <c r="S376" i="1"/>
  <c r="AL341" i="1"/>
  <c r="S341" i="1"/>
  <c r="M171" i="1"/>
  <c r="AL171" i="1"/>
  <c r="S171" i="1"/>
  <c r="AL149" i="1"/>
  <c r="S149" i="1"/>
  <c r="AL32" i="1"/>
  <c r="S32" i="1"/>
  <c r="AL1087" i="1"/>
  <c r="S1087" i="1"/>
  <c r="M91" i="1"/>
  <c r="AL91" i="1"/>
  <c r="S91" i="1"/>
  <c r="AL44" i="1"/>
  <c r="S44" i="1"/>
  <c r="J985" i="2"/>
  <c r="L985" i="2"/>
  <c r="M985" i="2"/>
  <c r="AL1036" i="1"/>
  <c r="S1036" i="1"/>
  <c r="I989" i="2"/>
  <c r="AL1040" i="1"/>
  <c r="S1040" i="1"/>
  <c r="I993" i="2"/>
  <c r="AL1044" i="1"/>
  <c r="S1044" i="1"/>
  <c r="M1051" i="1"/>
  <c r="AL1051" i="1"/>
  <c r="S1051" i="1"/>
  <c r="I1001" i="2"/>
  <c r="AL1055" i="1"/>
  <c r="S1055" i="1"/>
  <c r="M1945" i="1"/>
  <c r="AL1945" i="1"/>
  <c r="S1945" i="1"/>
  <c r="M1941" i="1"/>
  <c r="AL1941" i="1"/>
  <c r="S1941" i="1"/>
  <c r="M1937" i="1"/>
  <c r="AL1937" i="1"/>
  <c r="S1937" i="1"/>
  <c r="M1933" i="1"/>
  <c r="AL1933" i="1"/>
  <c r="S1933" i="1"/>
  <c r="M1926" i="1"/>
  <c r="AL1926" i="1"/>
  <c r="S1926" i="1"/>
  <c r="M1893" i="1"/>
  <c r="AL1893" i="1"/>
  <c r="S1893" i="1"/>
  <c r="M1888" i="1"/>
  <c r="AL1888" i="1"/>
  <c r="S1888" i="1"/>
  <c r="M1883" i="1"/>
  <c r="AL1883" i="1"/>
  <c r="S1883" i="1"/>
  <c r="M1878" i="1"/>
  <c r="AL1878" i="1"/>
  <c r="S1878" i="1"/>
  <c r="M1874" i="1"/>
  <c r="AL1874" i="1"/>
  <c r="S1874" i="1"/>
  <c r="M1867" i="1"/>
  <c r="AL1867" i="1"/>
  <c r="S1867" i="1"/>
  <c r="M1862" i="1"/>
  <c r="AL1862" i="1"/>
  <c r="S1862" i="1"/>
  <c r="M1858" i="1"/>
  <c r="AL1858" i="1"/>
  <c r="S1858" i="1"/>
  <c r="M1853" i="1"/>
  <c r="AL1853" i="1"/>
  <c r="S1853" i="1"/>
  <c r="J3323" i="2"/>
  <c r="AL1833" i="1"/>
  <c r="S1833" i="1"/>
  <c r="M1803" i="1"/>
  <c r="AL1803" i="1"/>
  <c r="S1803" i="1"/>
  <c r="J3293" i="2"/>
  <c r="AL1798" i="1"/>
  <c r="S1798" i="1"/>
  <c r="J3279" i="2"/>
  <c r="AL1784" i="1"/>
  <c r="S1784" i="1"/>
  <c r="M1750" i="1"/>
  <c r="AL1750" i="1"/>
  <c r="S1750" i="1"/>
  <c r="I3236" i="2"/>
  <c r="AL1734" i="1"/>
  <c r="S1734" i="1"/>
  <c r="J3232" i="2"/>
  <c r="AL1730" i="1"/>
  <c r="S1730" i="1"/>
  <c r="I3229" i="2"/>
  <c r="AL1726" i="1"/>
  <c r="S1726" i="1"/>
  <c r="J3211" i="2"/>
  <c r="K3211" i="2"/>
  <c r="AL1708" i="1"/>
  <c r="S1708" i="1"/>
  <c r="J3131" i="2"/>
  <c r="K3131" i="2"/>
  <c r="AL1628" i="1"/>
  <c r="S1628" i="1"/>
  <c r="M1594" i="1"/>
  <c r="AL1594" i="1"/>
  <c r="S1594" i="1"/>
  <c r="M1589" i="1"/>
  <c r="AL1589" i="1"/>
  <c r="S1589" i="1"/>
  <c r="M1584" i="1"/>
  <c r="AL1584" i="1"/>
  <c r="S1584" i="1"/>
  <c r="M1578" i="1"/>
  <c r="AL1578" i="1"/>
  <c r="S1578" i="1"/>
  <c r="M1573" i="1"/>
  <c r="AL1573" i="1"/>
  <c r="S1573" i="1"/>
  <c r="M1563" i="1"/>
  <c r="AL1563" i="1"/>
  <c r="S1563" i="1"/>
  <c r="M1553" i="1"/>
  <c r="AL1553" i="1"/>
  <c r="S1553" i="1"/>
  <c r="M1549" i="1"/>
  <c r="AL1549" i="1"/>
  <c r="S1549" i="1"/>
  <c r="J3080" i="2"/>
  <c r="AL1544" i="1"/>
  <c r="S1544" i="1"/>
  <c r="I3075" i="2"/>
  <c r="AL1539" i="1"/>
  <c r="S1539" i="1"/>
  <c r="I3070" i="2"/>
  <c r="AL1534" i="1"/>
  <c r="S1534" i="1"/>
  <c r="M1529" i="1"/>
  <c r="AL1529" i="1"/>
  <c r="S1529" i="1"/>
  <c r="M1519" i="1"/>
  <c r="AL1519" i="1"/>
  <c r="S1519" i="1"/>
  <c r="J3046" i="2"/>
  <c r="K3046" i="2"/>
  <c r="AL1500" i="1"/>
  <c r="S1500" i="1"/>
  <c r="J3041" i="2"/>
  <c r="K3041" i="2"/>
  <c r="AL1494" i="1"/>
  <c r="S1494" i="1"/>
  <c r="M1480" i="1"/>
  <c r="AL1480" i="1"/>
  <c r="S1480" i="1"/>
  <c r="M1476" i="1"/>
  <c r="AL1476" i="1"/>
  <c r="S1476" i="1"/>
  <c r="M1472" i="1"/>
  <c r="AL1472" i="1"/>
  <c r="S1472" i="1"/>
  <c r="J3010" i="2"/>
  <c r="L3010" i="2"/>
  <c r="M3010" i="2"/>
  <c r="AL1447" i="1"/>
  <c r="S1447" i="1"/>
  <c r="I3006" i="2"/>
  <c r="AL1443" i="1"/>
  <c r="S1443" i="1"/>
  <c r="J3000" i="2"/>
  <c r="L3000" i="2"/>
  <c r="M3000" i="2"/>
  <c r="AL1437" i="1"/>
  <c r="S1437" i="1"/>
  <c r="J2995" i="2"/>
  <c r="L2995" i="2"/>
  <c r="M2995" i="2"/>
  <c r="AL1432" i="1"/>
  <c r="S1432" i="1"/>
  <c r="M1421" i="1"/>
  <c r="AL1421" i="1"/>
  <c r="S1421" i="1"/>
  <c r="I2979" i="2"/>
  <c r="AL1415" i="1"/>
  <c r="S1415" i="1"/>
  <c r="J2974" i="2"/>
  <c r="L2974" i="2"/>
  <c r="M2974" i="2"/>
  <c r="AL1410" i="1"/>
  <c r="S1410" i="1"/>
  <c r="I2967" i="2"/>
  <c r="AL1403" i="1"/>
  <c r="S1403" i="1"/>
  <c r="M1397" i="1"/>
  <c r="AL1397" i="1"/>
  <c r="S1397" i="1"/>
  <c r="M1392" i="1"/>
  <c r="AL1392" i="1"/>
  <c r="S1392" i="1"/>
  <c r="I2957" i="2"/>
  <c r="AL1387" i="1"/>
  <c r="S1387" i="1"/>
  <c r="M1382" i="1"/>
  <c r="AL1382" i="1"/>
  <c r="S1382" i="1"/>
  <c r="M1378" i="1"/>
  <c r="AL1378" i="1"/>
  <c r="S1378" i="1"/>
  <c r="M1353" i="1"/>
  <c r="AL1353" i="1"/>
  <c r="S1353" i="1"/>
  <c r="AL1330" i="1"/>
  <c r="S1330" i="1"/>
  <c r="I1188" i="2"/>
  <c r="AL1320" i="1"/>
  <c r="S1320" i="1"/>
  <c r="J1175" i="2"/>
  <c r="K1175" i="2"/>
  <c r="AL1307" i="1"/>
  <c r="S1307" i="1"/>
  <c r="I1171" i="2"/>
  <c r="AL1303" i="1"/>
  <c r="S1303" i="1"/>
  <c r="M1295" i="1"/>
  <c r="AL1295" i="1"/>
  <c r="S1295" i="1"/>
  <c r="M1291" i="1"/>
  <c r="AL1291" i="1"/>
  <c r="S1291" i="1"/>
  <c r="M1287" i="1"/>
  <c r="AL1287" i="1"/>
  <c r="S1287" i="1"/>
  <c r="M1282" i="1"/>
  <c r="AL1282" i="1"/>
  <c r="S1282" i="1"/>
  <c r="M1277" i="1"/>
  <c r="AL1277" i="1"/>
  <c r="S1277" i="1"/>
  <c r="M1272" i="1"/>
  <c r="AL1272" i="1"/>
  <c r="S1272" i="1"/>
  <c r="M1264" i="1"/>
  <c r="AL1264" i="1"/>
  <c r="S1264" i="1"/>
  <c r="M1253" i="1"/>
  <c r="AL1253" i="1"/>
  <c r="S1253" i="1"/>
  <c r="M1247" i="1"/>
  <c r="AL1247" i="1"/>
  <c r="S1247" i="1"/>
  <c r="M1242" i="1"/>
  <c r="AL1242" i="1"/>
  <c r="S1242" i="1"/>
  <c r="M1233" i="1"/>
  <c r="AL1233" i="1"/>
  <c r="S1233" i="1"/>
  <c r="M1227" i="1"/>
  <c r="AL1227" i="1"/>
  <c r="S1227" i="1"/>
  <c r="M1219" i="1"/>
  <c r="AL1219" i="1"/>
  <c r="S1219" i="1"/>
  <c r="M1209" i="1"/>
  <c r="AL1209" i="1"/>
  <c r="S1209" i="1"/>
  <c r="M1196" i="1"/>
  <c r="AL1196" i="1"/>
  <c r="S1196" i="1"/>
  <c r="M1183" i="1"/>
  <c r="AL1183" i="1"/>
  <c r="S1183" i="1"/>
  <c r="M1175" i="1"/>
  <c r="AL1175" i="1"/>
  <c r="S1175" i="1"/>
  <c r="M1167" i="1"/>
  <c r="AL1167" i="1"/>
  <c r="S1167" i="1"/>
  <c r="M1158" i="1"/>
  <c r="AL1158" i="1"/>
  <c r="S1158" i="1"/>
  <c r="M1148" i="1"/>
  <c r="AL1148" i="1"/>
  <c r="S1148" i="1"/>
  <c r="M1144" i="1"/>
  <c r="AL1144" i="1"/>
  <c r="S1144" i="1"/>
  <c r="M1140" i="1"/>
  <c r="AL1140" i="1"/>
  <c r="S1140" i="1"/>
  <c r="M1127" i="1"/>
  <c r="AL1127" i="1"/>
  <c r="S1127" i="1"/>
  <c r="M1119" i="1"/>
  <c r="AL1119" i="1"/>
  <c r="S1119" i="1"/>
  <c r="M1104" i="1"/>
  <c r="AL1104" i="1"/>
  <c r="S1104" i="1"/>
  <c r="M1100" i="1"/>
  <c r="AL1100" i="1"/>
  <c r="S1100" i="1"/>
  <c r="I1032" i="2"/>
  <c r="AL1094" i="1"/>
  <c r="S1094" i="1"/>
  <c r="J1027" i="2"/>
  <c r="K1027" i="2"/>
  <c r="AL1084" i="1"/>
  <c r="S1084" i="1"/>
  <c r="J1016" i="2"/>
  <c r="L1016" i="2"/>
  <c r="M1016" i="2"/>
  <c r="AL1071" i="1"/>
  <c r="S1071" i="1"/>
  <c r="I1007" i="2"/>
  <c r="AL1061" i="1"/>
  <c r="S1061" i="1"/>
  <c r="M1031" i="1"/>
  <c r="AL1031" i="1"/>
  <c r="S1031" i="1"/>
  <c r="M1026" i="1"/>
  <c r="AL1026" i="1"/>
  <c r="S1026" i="1"/>
  <c r="M1022" i="1"/>
  <c r="AL1022" i="1"/>
  <c r="S1022" i="1"/>
  <c r="M1017" i="1"/>
  <c r="AL1017" i="1"/>
  <c r="S1017" i="1"/>
  <c r="M1011" i="1"/>
  <c r="AL1011" i="1"/>
  <c r="S1011" i="1"/>
  <c r="M1003" i="1"/>
  <c r="AL1003" i="1"/>
  <c r="S1003" i="1"/>
  <c r="M999" i="1"/>
  <c r="AL999" i="1"/>
  <c r="S999" i="1"/>
  <c r="AL982" i="1"/>
  <c r="S982" i="1"/>
  <c r="M971" i="1"/>
  <c r="AL971" i="1"/>
  <c r="S971" i="1"/>
  <c r="M937" i="1"/>
  <c r="AL937" i="1"/>
  <c r="S937" i="1"/>
  <c r="M881" i="1"/>
  <c r="AL881" i="1"/>
  <c r="S881" i="1"/>
  <c r="M788" i="1"/>
  <c r="AL788" i="1"/>
  <c r="S788" i="1"/>
  <c r="M784" i="1"/>
  <c r="AL784" i="1"/>
  <c r="S784" i="1"/>
  <c r="M778" i="1"/>
  <c r="AL778" i="1"/>
  <c r="S778" i="1"/>
  <c r="M774" i="1"/>
  <c r="AL774" i="1"/>
  <c r="S774" i="1"/>
  <c r="M770" i="1"/>
  <c r="AL770" i="1"/>
  <c r="S770" i="1"/>
  <c r="M749" i="1"/>
  <c r="AL749" i="1"/>
  <c r="S749" i="1"/>
  <c r="AL526" i="1"/>
  <c r="S526" i="1"/>
  <c r="M490" i="1"/>
  <c r="AL490" i="1"/>
  <c r="S490" i="1"/>
  <c r="M309" i="1"/>
  <c r="AL309" i="1"/>
  <c r="S309" i="1"/>
  <c r="AL228" i="1"/>
  <c r="S228" i="1"/>
  <c r="M627" i="1"/>
  <c r="AL627" i="1"/>
  <c r="S627" i="1"/>
  <c r="M27" i="1"/>
  <c r="AL27" i="1"/>
  <c r="S27" i="1"/>
  <c r="AL33" i="1"/>
  <c r="S33" i="1"/>
  <c r="AL765" i="1"/>
  <c r="S765" i="1"/>
  <c r="M1458" i="1"/>
  <c r="M480" i="1"/>
  <c r="M849" i="1"/>
  <c r="M1330" i="1"/>
  <c r="O1055" i="1"/>
  <c r="M1071" i="1"/>
  <c r="P80" i="1"/>
  <c r="Q80" i="1"/>
  <c r="M526" i="1"/>
  <c r="O84" i="1"/>
  <c r="M1084" i="1"/>
  <c r="P90" i="1"/>
  <c r="Q90" i="1"/>
  <c r="P1036" i="1"/>
  <c r="Q1036" i="1"/>
  <c r="M1094" i="1"/>
  <c r="P43" i="1"/>
  <c r="Q43" i="1"/>
  <c r="O1044" i="1"/>
  <c r="O1040" i="1"/>
  <c r="M228" i="1"/>
  <c r="M982" i="1"/>
  <c r="O47" i="1"/>
  <c r="P1051" i="1"/>
  <c r="Q1051" i="1"/>
  <c r="M1061" i="1"/>
  <c r="P61" i="1"/>
  <c r="Q61" i="1"/>
  <c r="M1403" i="1"/>
  <c r="P1681" i="1"/>
  <c r="Q1681" i="1"/>
  <c r="P1922" i="1"/>
  <c r="Q1922" i="1"/>
  <c r="O907" i="1"/>
  <c r="O768" i="1"/>
  <c r="P851" i="1"/>
  <c r="Q851" i="1"/>
  <c r="O772" i="1"/>
  <c r="P942" i="1"/>
  <c r="Q942" i="1"/>
  <c r="O488" i="1"/>
  <c r="P989" i="1"/>
  <c r="Q989" i="1"/>
  <c r="P672" i="1"/>
  <c r="Q672" i="1"/>
  <c r="O599" i="1"/>
  <c r="O1418" i="1"/>
  <c r="M1799" i="1"/>
  <c r="P1732" i="1"/>
  <c r="Q1732" i="1"/>
  <c r="P993" i="1"/>
  <c r="Q993" i="1"/>
  <c r="O1705" i="1"/>
  <c r="P1763" i="1"/>
  <c r="Q1763" i="1"/>
  <c r="O1752" i="1"/>
  <c r="P1689" i="1"/>
  <c r="Q1689" i="1"/>
  <c r="O823" i="1"/>
  <c r="P1400" i="1"/>
  <c r="Q1400" i="1"/>
  <c r="P481" i="1"/>
  <c r="Q481" i="1"/>
  <c r="O1487" i="1"/>
  <c r="O1474" i="1"/>
  <c r="P1728" i="1"/>
  <c r="Q1728" i="1"/>
  <c r="P1079" i="1"/>
  <c r="Q1079" i="1"/>
  <c r="O1640" i="1"/>
  <c r="P1621" i="1"/>
  <c r="Q1621" i="1"/>
  <c r="O932" i="1"/>
  <c r="P780" i="1"/>
  <c r="Q780" i="1"/>
  <c r="O1580" i="1"/>
  <c r="O1741" i="1"/>
  <c r="P793" i="1"/>
  <c r="Q793" i="1"/>
  <c r="P509" i="1"/>
  <c r="Q509" i="1"/>
  <c r="P1669" i="1"/>
  <c r="Q1669" i="1"/>
  <c r="P776" i="1"/>
  <c r="Q776" i="1"/>
  <c r="P1611" i="1"/>
  <c r="Q1611" i="1"/>
  <c r="P1001" i="1"/>
  <c r="Q1001" i="1"/>
  <c r="O1440" i="1"/>
  <c r="O1699" i="1"/>
  <c r="P700" i="1"/>
  <c r="Q700" i="1"/>
  <c r="P528" i="1"/>
  <c r="Q528" i="1"/>
  <c r="P806" i="1"/>
  <c r="Q806" i="1"/>
  <c r="P507" i="1"/>
  <c r="Q507" i="1"/>
  <c r="O545" i="1"/>
  <c r="O1661" i="1"/>
  <c r="O1566" i="1"/>
  <c r="O1822" i="1"/>
  <c r="O1492" i="1"/>
  <c r="P1015" i="1"/>
  <c r="Q1015" i="1"/>
  <c r="P1098" i="1"/>
  <c r="Q1098" i="1"/>
  <c r="O818" i="1"/>
  <c r="P1293" i="1"/>
  <c r="Q1293" i="1"/>
  <c r="O1625" i="1"/>
  <c r="P1163" i="1"/>
  <c r="Q1163" i="1"/>
  <c r="O1943" i="1"/>
  <c r="P1876" i="1"/>
  <c r="Q1876" i="1"/>
  <c r="O1019" i="1"/>
  <c r="O1635" i="1"/>
  <c r="O797" i="1"/>
  <c r="O1782" i="1"/>
  <c r="O1712" i="1"/>
  <c r="P1657" i="1"/>
  <c r="Q1657" i="1"/>
  <c r="P1677" i="1"/>
  <c r="Q1677" i="1"/>
  <c r="P860" i="1"/>
  <c r="Q860" i="1"/>
  <c r="O1029" i="1"/>
  <c r="O868" i="1"/>
  <c r="P82" i="1"/>
  <c r="Q82" i="1"/>
  <c r="P59" i="1"/>
  <c r="Q59" i="1"/>
  <c r="O63" i="1"/>
  <c r="M1303" i="1"/>
  <c r="M1387" i="1"/>
  <c r="M1307" i="1"/>
  <c r="M1410" i="1"/>
  <c r="M1320" i="1"/>
  <c r="P1556" i="1"/>
  <c r="Q1556" i="1"/>
  <c r="O1768" i="1"/>
  <c r="P1575" i="1"/>
  <c r="Q1575" i="1"/>
  <c r="P885" i="1"/>
  <c r="Q885" i="1"/>
  <c r="P1482" i="1"/>
  <c r="Q1482" i="1"/>
  <c r="P1455" i="1"/>
  <c r="Q1455" i="1"/>
  <c r="P958" i="1"/>
  <c r="Q958" i="1"/>
  <c r="P1596" i="1"/>
  <c r="Q1596" i="1"/>
  <c r="P980" i="1"/>
  <c r="Q980" i="1"/>
  <c r="P916" i="1"/>
  <c r="Q916" i="1"/>
  <c r="P1856" i="1"/>
  <c r="Q1856" i="1"/>
  <c r="P814" i="1"/>
  <c r="Q814" i="1"/>
  <c r="M1038" i="1"/>
  <c r="O1928" i="1"/>
  <c r="P1326" i="1"/>
  <c r="Q1326" i="1"/>
  <c r="P728" i="1"/>
  <c r="Q728" i="1"/>
  <c r="P1860" i="1"/>
  <c r="Q1860" i="1"/>
  <c r="O1502" i="1"/>
  <c r="O1673" i="1"/>
  <c r="P1616" i="1"/>
  <c r="Q1616" i="1"/>
  <c r="P1757" i="1"/>
  <c r="Q1757" i="1"/>
  <c r="O967" i="1"/>
  <c r="O1063" i="1"/>
  <c r="P1468" i="1"/>
  <c r="Q1468" i="1"/>
  <c r="O1460" i="1"/>
  <c r="P1102" i="1"/>
  <c r="Q1102" i="1"/>
  <c r="O168" i="1"/>
  <c r="O1138" i="1"/>
  <c r="P876" i="1"/>
  <c r="Q876" i="1"/>
  <c r="O1244" i="1"/>
  <c r="P1773" i="1"/>
  <c r="Q1773" i="1"/>
  <c r="O523" i="1"/>
  <c r="O593" i="1"/>
  <c r="O1106" i="1"/>
  <c r="P1851" i="1"/>
  <c r="Q1851" i="1"/>
  <c r="P1371" i="1"/>
  <c r="Q1371" i="1"/>
  <c r="P1423" i="1"/>
  <c r="Q1423" i="1"/>
  <c r="P1826" i="1"/>
  <c r="Q1826" i="1"/>
  <c r="O1059" i="1"/>
  <c r="O1665" i="1"/>
  <c r="P1090" i="1"/>
  <c r="Q1090" i="1"/>
  <c r="P924" i="1"/>
  <c r="Q924" i="1"/>
  <c r="O1777" i="1"/>
  <c r="P786" i="1"/>
  <c r="Q786" i="1"/>
  <c r="P1571" i="1"/>
  <c r="Q1571" i="1"/>
  <c r="P827" i="1"/>
  <c r="Q827" i="1"/>
  <c r="P1434" i="1"/>
  <c r="Q1434" i="1"/>
  <c r="P1131" i="1"/>
  <c r="Q1131" i="1"/>
  <c r="O1024" i="1"/>
  <c r="P753" i="1"/>
  <c r="Q753" i="1"/>
  <c r="P1693" i="1"/>
  <c r="Q1693" i="1"/>
  <c r="P901" i="1"/>
  <c r="Q901" i="1"/>
  <c r="O608" i="1"/>
  <c r="P1450" i="1"/>
  <c r="Q1450" i="1"/>
  <c r="O976" i="1"/>
  <c r="O1724" i="1"/>
  <c r="P1630" i="1"/>
  <c r="Q1630" i="1"/>
  <c r="P222" i="1"/>
  <c r="Q222" i="1"/>
  <c r="P1912" i="1"/>
  <c r="Q1912" i="1"/>
  <c r="O1445" i="1"/>
  <c r="P747" i="1"/>
  <c r="Q747" i="1"/>
  <c r="P1497" i="1"/>
  <c r="Q1497" i="1"/>
  <c r="O837" i="1"/>
  <c r="P984" i="1"/>
  <c r="Q984" i="1"/>
  <c r="P952" i="1"/>
  <c r="Q952" i="1"/>
  <c r="O1008" i="1"/>
  <c r="O1301" i="1"/>
  <c r="P855" i="1"/>
  <c r="Q855" i="1"/>
  <c r="O1645" i="1"/>
  <c r="P1591" i="1"/>
  <c r="Q1591" i="1"/>
  <c r="P1280" i="1"/>
  <c r="Q1280" i="1"/>
  <c r="O1464" i="1"/>
  <c r="P1115" i="1"/>
  <c r="Q1115" i="1"/>
  <c r="P1602" i="1"/>
  <c r="Q1602" i="1"/>
  <c r="P846" i="1"/>
  <c r="Q846" i="1"/>
  <c r="P1586" i="1"/>
  <c r="Q1586" i="1"/>
  <c r="O889" i="1"/>
  <c r="P636" i="1"/>
  <c r="Q636" i="1"/>
  <c r="P1380" i="1"/>
  <c r="Q1380" i="1"/>
  <c r="O1074" i="1"/>
  <c r="O1124" i="1"/>
  <c r="P1921" i="1"/>
  <c r="Q1921" i="1"/>
  <c r="P1934" i="1"/>
  <c r="Q1934" i="1"/>
  <c r="O1889" i="1"/>
  <c r="P1938" i="1"/>
  <c r="Q1938" i="1"/>
  <c r="O1927" i="1"/>
  <c r="P1031" i="1"/>
  <c r="Q1031" i="1"/>
  <c r="O453" i="1"/>
  <c r="O1717" i="1"/>
  <c r="P1651" i="1"/>
  <c r="Q1651" i="1"/>
  <c r="P1606" i="1"/>
  <c r="Q1606" i="1"/>
  <c r="P1746" i="1"/>
  <c r="Q1746" i="1"/>
  <c r="O344" i="1"/>
  <c r="O170" i="1"/>
  <c r="P112" i="1"/>
  <c r="Q112" i="1"/>
  <c r="P412" i="1"/>
  <c r="Q412" i="1"/>
  <c r="O1685" i="1"/>
  <c r="O335" i="1"/>
  <c r="O1737" i="1"/>
  <c r="M1432" i="1"/>
  <c r="M1443" i="1"/>
  <c r="P1319" i="1"/>
  <c r="Q1319" i="1"/>
  <c r="O1329" i="1"/>
  <c r="M1742" i="1"/>
  <c r="M39" i="1"/>
  <c r="P1333" i="1"/>
  <c r="Q1333" i="1"/>
  <c r="M107" i="1"/>
  <c r="M1302" i="1"/>
  <c r="O1226" i="1"/>
  <c r="P847" i="1"/>
  <c r="Q847" i="1"/>
  <c r="O1257" i="1"/>
  <c r="P1075" i="1"/>
  <c r="Q1075" i="1"/>
  <c r="P1139" i="1"/>
  <c r="Q1139" i="1"/>
  <c r="P894" i="1"/>
  <c r="Q894" i="1"/>
  <c r="P981" i="1"/>
  <c r="Q981" i="1"/>
  <c r="O1682" i="1"/>
  <c r="P1172" i="1"/>
  <c r="Q1172" i="1"/>
  <c r="P725" i="1"/>
  <c r="Q725" i="1"/>
  <c r="P26" i="1"/>
  <c r="Q26" i="1"/>
  <c r="M1337" i="1"/>
  <c r="O652" i="1"/>
  <c r="P379" i="1"/>
  <c r="Q379" i="1"/>
  <c r="O281" i="1"/>
  <c r="P420" i="1"/>
  <c r="Q420" i="1"/>
  <c r="P1167" i="1"/>
  <c r="Q1167" i="1"/>
  <c r="P228" i="1"/>
  <c r="Q228" i="1"/>
  <c r="O505" i="1"/>
  <c r="P331" i="1"/>
  <c r="Q331" i="1"/>
  <c r="M44" i="1"/>
  <c r="P152" i="1"/>
  <c r="Q152" i="1"/>
  <c r="M47" i="1"/>
  <c r="P449" i="1"/>
  <c r="Q449" i="1"/>
  <c r="M1437" i="1"/>
  <c r="P712" i="1"/>
  <c r="Q712" i="1"/>
  <c r="M1372" i="1"/>
  <c r="P304" i="1"/>
  <c r="Q304" i="1"/>
  <c r="O383" i="1"/>
  <c r="P838" i="1"/>
  <c r="Q838" i="1"/>
  <c r="M1040" i="1"/>
  <c r="O1470" i="1"/>
  <c r="P464" i="1"/>
  <c r="Q464" i="1"/>
  <c r="M1044" i="1"/>
  <c r="O490" i="1"/>
  <c r="O119" i="1"/>
  <c r="O1608" i="1"/>
  <c r="M1500" i="1"/>
  <c r="M1627" i="1"/>
  <c r="M1415" i="1"/>
  <c r="P387" i="1"/>
  <c r="Q387" i="1"/>
  <c r="P445" i="1"/>
  <c r="Q445" i="1"/>
  <c r="M1041" i="1"/>
  <c r="P1503" i="1"/>
  <c r="Q1503" i="1"/>
  <c r="O1158" i="1"/>
  <c r="O1476" i="1"/>
  <c r="O1923" i="1"/>
  <c r="M1494" i="1"/>
  <c r="O1119" i="1"/>
  <c r="O896" i="1"/>
  <c r="P284" i="1"/>
  <c r="Q284" i="1"/>
  <c r="P309" i="1"/>
  <c r="Q309" i="1"/>
  <c r="O769" i="1"/>
  <c r="P902" i="1"/>
  <c r="Q902" i="1"/>
  <c r="P1408" i="1"/>
  <c r="Q1408" i="1"/>
  <c r="O804" i="1"/>
  <c r="P174" i="1"/>
  <c r="Q174" i="1"/>
  <c r="O27" i="1"/>
  <c r="P99" i="1"/>
  <c r="Q99" i="1"/>
  <c r="O108" i="1"/>
  <c r="O1534" i="1"/>
  <c r="P165" i="1"/>
  <c r="Q165" i="1"/>
  <c r="P627" i="1"/>
  <c r="Q627" i="1"/>
  <c r="M1037" i="1"/>
  <c r="M1036" i="1"/>
  <c r="P1701" i="1"/>
  <c r="Q1701" i="1"/>
  <c r="P416" i="1"/>
  <c r="Q416" i="1"/>
  <c r="P156" i="1"/>
  <c r="Q156" i="1"/>
  <c r="P375" i="1"/>
  <c r="Q375" i="1"/>
  <c r="O1539" i="1"/>
  <c r="P334" i="1"/>
  <c r="Q334" i="1"/>
  <c r="O251" i="1"/>
  <c r="O1196" i="1"/>
  <c r="P1750" i="1"/>
  <c r="Q1750" i="1"/>
  <c r="M1055" i="1"/>
  <c r="O1852" i="1"/>
  <c r="M1674" i="1"/>
  <c r="M1734" i="1"/>
  <c r="M1726" i="1"/>
  <c r="M815" i="1"/>
  <c r="M1352" i="1"/>
  <c r="M743" i="1"/>
  <c r="M1784" i="1"/>
  <c r="M919" i="1"/>
  <c r="M754" i="1"/>
  <c r="P42" i="1"/>
  <c r="Q42" i="1"/>
  <c r="M111" i="1"/>
  <c r="M1364" i="1"/>
  <c r="M155" i="1"/>
  <c r="M1187" i="1"/>
  <c r="O46" i="1"/>
  <c r="M977" i="1"/>
  <c r="M1447" i="1"/>
  <c r="M1738" i="1"/>
  <c r="M1368" i="1"/>
  <c r="M1701" i="1"/>
  <c r="M92" i="1"/>
  <c r="O1940" i="1"/>
  <c r="P1940" i="1"/>
  <c r="Q1940" i="1"/>
  <c r="O1936" i="1"/>
  <c r="P1936" i="1"/>
  <c r="Q1936" i="1"/>
  <c r="P1930" i="1"/>
  <c r="Q1930" i="1"/>
  <c r="O1930" i="1"/>
  <c r="P1919" i="1"/>
  <c r="Q1919" i="1"/>
  <c r="O1919" i="1"/>
  <c r="O1915" i="1"/>
  <c r="P1915" i="1"/>
  <c r="Q1915" i="1"/>
  <c r="P1909" i="1"/>
  <c r="Q1909" i="1"/>
  <c r="O1909" i="1"/>
  <c r="O1905" i="1"/>
  <c r="P1905" i="1"/>
  <c r="Q1905" i="1"/>
  <c r="O1882" i="1"/>
  <c r="P1882" i="1"/>
  <c r="Q1882" i="1"/>
  <c r="O1877" i="1"/>
  <c r="P1877" i="1"/>
  <c r="Q1877" i="1"/>
  <c r="O1873" i="1"/>
  <c r="P1873" i="1"/>
  <c r="Q1873" i="1"/>
  <c r="O1866" i="1"/>
  <c r="P1866" i="1"/>
  <c r="Q1866" i="1"/>
  <c r="P1861" i="1"/>
  <c r="Q1861" i="1"/>
  <c r="O1861" i="1"/>
  <c r="O1846" i="1"/>
  <c r="P1846" i="1"/>
  <c r="Q1846" i="1"/>
  <c r="O1828" i="1"/>
  <c r="P1828" i="1"/>
  <c r="Q1828" i="1"/>
  <c r="P1823" i="1"/>
  <c r="Q1823" i="1"/>
  <c r="O1823" i="1"/>
  <c r="O1814" i="1"/>
  <c r="P1814" i="1"/>
  <c r="Q1814" i="1"/>
  <c r="O1807" i="1"/>
  <c r="P1807" i="1"/>
  <c r="Q1807" i="1"/>
  <c r="O1802" i="1"/>
  <c r="P1802" i="1"/>
  <c r="Q1802" i="1"/>
  <c r="O1792" i="1"/>
  <c r="P1792" i="1"/>
  <c r="Q1792" i="1"/>
  <c r="O1787" i="1"/>
  <c r="P1787" i="1"/>
  <c r="Q1787" i="1"/>
  <c r="O1778" i="1"/>
  <c r="P1778" i="1"/>
  <c r="Q1778" i="1"/>
  <c r="O1774" i="1"/>
  <c r="P1774" i="1"/>
  <c r="Q1774" i="1"/>
  <c r="P1769" i="1"/>
  <c r="Q1769" i="1"/>
  <c r="O1769" i="1"/>
  <c r="O1764" i="1"/>
  <c r="P1764" i="1"/>
  <c r="Q1764" i="1"/>
  <c r="P1760" i="1"/>
  <c r="Q1760" i="1"/>
  <c r="O1760" i="1"/>
  <c r="P1753" i="1"/>
  <c r="Q1753" i="1"/>
  <c r="O1753" i="1"/>
  <c r="O1748" i="1"/>
  <c r="P1748" i="1"/>
  <c r="Q1748" i="1"/>
  <c r="O1742" i="1"/>
  <c r="P1742" i="1"/>
  <c r="Q1742" i="1"/>
  <c r="O1719" i="1"/>
  <c r="P1719" i="1"/>
  <c r="Q1719" i="1"/>
  <c r="P1695" i="1"/>
  <c r="Q1695" i="1"/>
  <c r="O1695" i="1"/>
  <c r="O1690" i="1"/>
  <c r="P1690" i="1"/>
  <c r="Q1690" i="1"/>
  <c r="O1686" i="1"/>
  <c r="P1686" i="1"/>
  <c r="Q1686" i="1"/>
  <c r="O1678" i="1"/>
  <c r="P1678" i="1"/>
  <c r="Q1678" i="1"/>
  <c r="O1674" i="1"/>
  <c r="P1674" i="1"/>
  <c r="Q1674" i="1"/>
  <c r="O1670" i="1"/>
  <c r="P1670" i="1"/>
  <c r="Q1670" i="1"/>
  <c r="P1666" i="1"/>
  <c r="Q1666" i="1"/>
  <c r="O1666" i="1"/>
  <c r="P1662" i="1"/>
  <c r="Q1662" i="1"/>
  <c r="O1662" i="1"/>
  <c r="O1658" i="1"/>
  <c r="P1658" i="1"/>
  <c r="Q1658" i="1"/>
  <c r="P1653" i="1"/>
  <c r="Q1653" i="1"/>
  <c r="O1653" i="1"/>
  <c r="O1647" i="1"/>
  <c r="P1647" i="1"/>
  <c r="Q1647" i="1"/>
  <c r="P1641" i="1"/>
  <c r="Q1641" i="1"/>
  <c r="O1641" i="1"/>
  <c r="O1636" i="1"/>
  <c r="P1636" i="1"/>
  <c r="Q1636" i="1"/>
  <c r="O1631" i="1"/>
  <c r="P1631" i="1"/>
  <c r="Q1631" i="1"/>
  <c r="O1627" i="1"/>
  <c r="P1627" i="1"/>
  <c r="Q1627" i="1"/>
  <c r="O1622" i="1"/>
  <c r="P1622" i="1"/>
  <c r="Q1622" i="1"/>
  <c r="O1617" i="1"/>
  <c r="P1617" i="1"/>
  <c r="Q1617" i="1"/>
  <c r="O1612" i="1"/>
  <c r="P1612" i="1"/>
  <c r="Q1612" i="1"/>
  <c r="P1603" i="1"/>
  <c r="Q1603" i="1"/>
  <c r="O1603" i="1"/>
  <c r="O1598" i="1"/>
  <c r="P1598" i="1"/>
  <c r="Q1598" i="1"/>
  <c r="O1592" i="1"/>
  <c r="P1592" i="1"/>
  <c r="Q1592" i="1"/>
  <c r="P1587" i="1"/>
  <c r="Q1587" i="1"/>
  <c r="O1587" i="1"/>
  <c r="O1581" i="1"/>
  <c r="P1581" i="1"/>
  <c r="Q1581" i="1"/>
  <c r="O1576" i="1"/>
  <c r="P1576" i="1"/>
  <c r="Q1576" i="1"/>
  <c r="P1572" i="1"/>
  <c r="Q1572" i="1"/>
  <c r="O1572" i="1"/>
  <c r="P1567" i="1"/>
  <c r="Q1567" i="1"/>
  <c r="O1567" i="1"/>
  <c r="P1562" i="1"/>
  <c r="Q1562" i="1"/>
  <c r="O1562" i="1"/>
  <c r="P1557" i="1"/>
  <c r="Q1557" i="1"/>
  <c r="O1557" i="1"/>
  <c r="P1552" i="1"/>
  <c r="Q1552" i="1"/>
  <c r="O1552" i="1"/>
  <c r="O1543" i="1"/>
  <c r="P1543" i="1"/>
  <c r="Q1543" i="1"/>
  <c r="P1538" i="1"/>
  <c r="Q1538" i="1"/>
  <c r="O1538" i="1"/>
  <c r="P1533" i="1"/>
  <c r="Q1533" i="1"/>
  <c r="O1533" i="1"/>
  <c r="P1528" i="1"/>
  <c r="Q1528" i="1"/>
  <c r="O1528" i="1"/>
  <c r="O1523" i="1"/>
  <c r="P1523" i="1"/>
  <c r="Q1523" i="1"/>
  <c r="P1518" i="1"/>
  <c r="Q1518" i="1"/>
  <c r="O1518" i="1"/>
  <c r="O1499" i="1"/>
  <c r="P1499" i="1"/>
  <c r="Q1499" i="1"/>
  <c r="O1493" i="1"/>
  <c r="P1493" i="1"/>
  <c r="Q1493" i="1"/>
  <c r="P1488" i="1"/>
  <c r="Q1488" i="1"/>
  <c r="O1488" i="1"/>
  <c r="O1483" i="1"/>
  <c r="P1483" i="1"/>
  <c r="Q1483" i="1"/>
  <c r="P1479" i="1"/>
  <c r="Q1479" i="1"/>
  <c r="O1479" i="1"/>
  <c r="O1475" i="1"/>
  <c r="P1475" i="1"/>
  <c r="Q1475" i="1"/>
  <c r="O1461" i="1"/>
  <c r="P1461" i="1"/>
  <c r="Q1461" i="1"/>
  <c r="O1451" i="1"/>
  <c r="P1451" i="1"/>
  <c r="Q1451" i="1"/>
  <c r="O1442" i="1"/>
  <c r="P1442" i="1"/>
  <c r="Q1442" i="1"/>
  <c r="O1435" i="1"/>
  <c r="P1435" i="1"/>
  <c r="Q1435" i="1"/>
  <c r="O1431" i="1"/>
  <c r="P1431" i="1"/>
  <c r="Q1431" i="1"/>
  <c r="P1419" i="1"/>
  <c r="Q1419" i="1"/>
  <c r="O1419" i="1"/>
  <c r="O1401" i="1"/>
  <c r="P1401" i="1"/>
  <c r="Q1401" i="1"/>
  <c r="P1395" i="1"/>
  <c r="Q1395" i="1"/>
  <c r="O1395" i="1"/>
  <c r="O1391" i="1"/>
  <c r="P1391" i="1"/>
  <c r="Q1391" i="1"/>
  <c r="P1386" i="1"/>
  <c r="Q1386" i="1"/>
  <c r="O1386" i="1"/>
  <c r="O1381" i="1"/>
  <c r="P1381" i="1"/>
  <c r="Q1381" i="1"/>
  <c r="P1364" i="1"/>
  <c r="Q1364" i="1"/>
  <c r="O1364" i="1"/>
  <c r="P1358" i="1"/>
  <c r="Q1358" i="1"/>
  <c r="O1358" i="1"/>
  <c r="P1352" i="1"/>
  <c r="Q1352" i="1"/>
  <c r="O1352" i="1"/>
  <c r="O1342" i="1"/>
  <c r="P1342" i="1"/>
  <c r="Q1342" i="1"/>
  <c r="O1337" i="1"/>
  <c r="P1337" i="1"/>
  <c r="Q1337" i="1"/>
  <c r="P1323" i="1"/>
  <c r="Q1323" i="1"/>
  <c r="O1323" i="1"/>
  <c r="O1310" i="1"/>
  <c r="P1310" i="1"/>
  <c r="Q1310" i="1"/>
  <c r="O1306" i="1"/>
  <c r="P1306" i="1"/>
  <c r="Q1306" i="1"/>
  <c r="P1290" i="1"/>
  <c r="Q1290" i="1"/>
  <c r="O1290" i="1"/>
  <c r="O1286" i="1"/>
  <c r="P1286" i="1"/>
  <c r="Q1286" i="1"/>
  <c r="O1281" i="1"/>
  <c r="P1281" i="1"/>
  <c r="Q1281" i="1"/>
  <c r="P1275" i="1"/>
  <c r="Q1275" i="1"/>
  <c r="O1275" i="1"/>
  <c r="O1252" i="1"/>
  <c r="P1252" i="1"/>
  <c r="Q1252" i="1"/>
  <c r="P1246" i="1"/>
  <c r="Q1246" i="1"/>
  <c r="O1246" i="1"/>
  <c r="P1241" i="1"/>
  <c r="Q1241" i="1"/>
  <c r="O1241" i="1"/>
  <c r="O1232" i="1"/>
  <c r="P1232" i="1"/>
  <c r="Q1232" i="1"/>
  <c r="P1218" i="1"/>
  <c r="Q1218" i="1"/>
  <c r="O1218" i="1"/>
  <c r="P1207" i="1"/>
  <c r="Q1207" i="1"/>
  <c r="O1207" i="1"/>
  <c r="O1201" i="1"/>
  <c r="P1201" i="1"/>
  <c r="Q1201" i="1"/>
  <c r="O1195" i="1"/>
  <c r="P1195" i="1"/>
  <c r="Q1195" i="1"/>
  <c r="P1187" i="1"/>
  <c r="Q1187" i="1"/>
  <c r="O1187" i="1"/>
  <c r="O1182" i="1"/>
  <c r="P1182" i="1"/>
  <c r="Q1182" i="1"/>
  <c r="P1165" i="1"/>
  <c r="Q1165" i="1"/>
  <c r="O1165" i="1"/>
  <c r="O1157" i="1"/>
  <c r="P1157" i="1"/>
  <c r="Q1157" i="1"/>
  <c r="O1147" i="1"/>
  <c r="P1147" i="1"/>
  <c r="Q1147" i="1"/>
  <c r="O1143" i="1"/>
  <c r="P1143" i="1"/>
  <c r="Q1143" i="1"/>
  <c r="P1132" i="1"/>
  <c r="Q1132" i="1"/>
  <c r="O1132" i="1"/>
  <c r="O1125" i="1"/>
  <c r="P1125" i="1"/>
  <c r="Q1125" i="1"/>
  <c r="O1117" i="1"/>
  <c r="P1117" i="1"/>
  <c r="Q1117" i="1"/>
  <c r="O1109" i="1"/>
  <c r="P1109" i="1"/>
  <c r="Q1109" i="1"/>
  <c r="O1099" i="1"/>
  <c r="P1099" i="1"/>
  <c r="Q1099" i="1"/>
  <c r="P1092" i="1"/>
  <c r="Q1092" i="1"/>
  <c r="O1092" i="1"/>
  <c r="O1080" i="1"/>
  <c r="P1080" i="1"/>
  <c r="Q1080" i="1"/>
  <c r="O1064" i="1"/>
  <c r="P1064" i="1"/>
  <c r="Q1064" i="1"/>
  <c r="O1060" i="1"/>
  <c r="P1060" i="1"/>
  <c r="Q1060" i="1"/>
  <c r="O1030" i="1"/>
  <c r="P1030" i="1"/>
  <c r="Q1030" i="1"/>
  <c r="O1025" i="1"/>
  <c r="P1025" i="1"/>
  <c r="Q1025" i="1"/>
  <c r="P1021" i="1"/>
  <c r="Q1021" i="1"/>
  <c r="O1021" i="1"/>
  <c r="P1016" i="1"/>
  <c r="Q1016" i="1"/>
  <c r="O1016" i="1"/>
  <c r="O1009" i="1"/>
  <c r="P1009" i="1"/>
  <c r="Q1009" i="1"/>
  <c r="P1002" i="1"/>
  <c r="Q1002" i="1"/>
  <c r="O1002" i="1"/>
  <c r="P994" i="1"/>
  <c r="Q994" i="1"/>
  <c r="O994" i="1"/>
  <c r="P990" i="1"/>
  <c r="Q990" i="1"/>
  <c r="O990" i="1"/>
  <c r="P985" i="1"/>
  <c r="Q985" i="1"/>
  <c r="O985" i="1"/>
  <c r="O935" i="1"/>
  <c r="P935" i="1"/>
  <c r="Q935" i="1"/>
  <c r="O926" i="1"/>
  <c r="P926" i="1"/>
  <c r="Q926" i="1"/>
  <c r="O919" i="1"/>
  <c r="P919" i="1"/>
  <c r="Q919" i="1"/>
  <c r="O909" i="1"/>
  <c r="P909" i="1"/>
  <c r="Q909" i="1"/>
  <c r="P878" i="1"/>
  <c r="Q878" i="1"/>
  <c r="O878" i="1"/>
  <c r="O870" i="1"/>
  <c r="P870" i="1"/>
  <c r="Q870" i="1"/>
  <c r="P862" i="1"/>
  <c r="Q862" i="1"/>
  <c r="O862" i="1"/>
  <c r="O856" i="1"/>
  <c r="P856" i="1"/>
  <c r="Q856" i="1"/>
  <c r="O852" i="1"/>
  <c r="P852" i="1"/>
  <c r="Q852" i="1"/>
  <c r="P828" i="1"/>
  <c r="Q828" i="1"/>
  <c r="O828" i="1"/>
  <c r="O824" i="1"/>
  <c r="P824" i="1"/>
  <c r="Q824" i="1"/>
  <c r="P819" i="1"/>
  <c r="Q819" i="1"/>
  <c r="O819" i="1"/>
  <c r="P815" i="1"/>
  <c r="Q815" i="1"/>
  <c r="O815" i="1"/>
  <c r="O807" i="1"/>
  <c r="P807" i="1"/>
  <c r="Q807" i="1"/>
  <c r="O794" i="1"/>
  <c r="P794" i="1"/>
  <c r="Q794" i="1"/>
  <c r="O787" i="1"/>
  <c r="P787" i="1"/>
  <c r="Q787" i="1"/>
  <c r="P781" i="1"/>
  <c r="Q781" i="1"/>
  <c r="O781" i="1"/>
  <c r="O777" i="1"/>
  <c r="P777" i="1"/>
  <c r="Q777" i="1"/>
  <c r="O773" i="1"/>
  <c r="P773" i="1"/>
  <c r="Q773" i="1"/>
  <c r="O754" i="1"/>
  <c r="P754" i="1"/>
  <c r="Q754" i="1"/>
  <c r="O748" i="1"/>
  <c r="P748" i="1"/>
  <c r="Q748" i="1"/>
  <c r="O738" i="1"/>
  <c r="P738" i="1"/>
  <c r="Q738" i="1"/>
  <c r="O732" i="1"/>
  <c r="P732" i="1"/>
  <c r="Q732" i="1"/>
  <c r="O720" i="1"/>
  <c r="P720" i="1"/>
  <c r="Q720" i="1"/>
  <c r="P708" i="1"/>
  <c r="Q708" i="1"/>
  <c r="O708" i="1"/>
  <c r="P697" i="1"/>
  <c r="Q697" i="1"/>
  <c r="O697" i="1"/>
  <c r="O693" i="1"/>
  <c r="P693" i="1"/>
  <c r="Q693" i="1"/>
  <c r="O681" i="1"/>
  <c r="P681" i="1"/>
  <c r="Q681" i="1"/>
  <c r="P673" i="1"/>
  <c r="Q673" i="1"/>
  <c r="O673" i="1"/>
  <c r="P622" i="1"/>
  <c r="Q622" i="1"/>
  <c r="O622" i="1"/>
  <c r="P609" i="1"/>
  <c r="Q609" i="1"/>
  <c r="O609" i="1"/>
  <c r="O600" i="1"/>
  <c r="P600" i="1"/>
  <c r="Q600" i="1"/>
  <c r="P524" i="1"/>
  <c r="Q524" i="1"/>
  <c r="O524" i="1"/>
  <c r="O489" i="1"/>
  <c r="P489" i="1"/>
  <c r="Q489" i="1"/>
  <c r="P448" i="1"/>
  <c r="Q448" i="1"/>
  <c r="O448" i="1"/>
  <c r="O419" i="1"/>
  <c r="P419" i="1"/>
  <c r="Q419" i="1"/>
  <c r="P390" i="1"/>
  <c r="Q390" i="1"/>
  <c r="O390" i="1"/>
  <c r="O386" i="1"/>
  <c r="P386" i="1"/>
  <c r="Q386" i="1"/>
  <c r="O382" i="1"/>
  <c r="P382" i="1"/>
  <c r="Q382" i="1"/>
  <c r="P378" i="1"/>
  <c r="Q378" i="1"/>
  <c r="O378" i="1"/>
  <c r="P343" i="1"/>
  <c r="Q343" i="1"/>
  <c r="O343" i="1"/>
  <c r="O338" i="1"/>
  <c r="P338" i="1"/>
  <c r="Q338" i="1"/>
  <c r="O312" i="1"/>
  <c r="P312" i="1"/>
  <c r="Q312" i="1"/>
  <c r="O280" i="1"/>
  <c r="P280" i="1"/>
  <c r="Q280" i="1"/>
  <c r="P266" i="1"/>
  <c r="Q266" i="1"/>
  <c r="O266" i="1"/>
  <c r="P237" i="1"/>
  <c r="Q237" i="1"/>
  <c r="O237" i="1"/>
  <c r="P233" i="1"/>
  <c r="Q233" i="1"/>
  <c r="O233" i="1"/>
  <c r="P227" i="1"/>
  <c r="Q227" i="1"/>
  <c r="O227" i="1"/>
  <c r="P223" i="1"/>
  <c r="Q223" i="1"/>
  <c r="O223" i="1"/>
  <c r="O218" i="1"/>
  <c r="P218" i="1"/>
  <c r="Q218" i="1"/>
  <c r="O213" i="1"/>
  <c r="P213" i="1"/>
  <c r="Q213" i="1"/>
  <c r="O173" i="1"/>
  <c r="P173" i="1"/>
  <c r="Q173" i="1"/>
  <c r="O169" i="1"/>
  <c r="P169" i="1"/>
  <c r="Q169" i="1"/>
  <c r="O164" i="1"/>
  <c r="P164" i="1"/>
  <c r="Q164" i="1"/>
  <c r="O160" i="1"/>
  <c r="P160" i="1"/>
  <c r="Q160" i="1"/>
  <c r="O155" i="1"/>
  <c r="P155" i="1"/>
  <c r="Q155" i="1"/>
  <c r="O151" i="1"/>
  <c r="P151" i="1"/>
  <c r="Q151" i="1"/>
  <c r="P118" i="1"/>
  <c r="Q118" i="1"/>
  <c r="O118" i="1"/>
  <c r="P111" i="1"/>
  <c r="Q111" i="1"/>
  <c r="O111" i="1"/>
  <c r="O107" i="1"/>
  <c r="P107" i="1"/>
  <c r="Q107" i="1"/>
  <c r="P98" i="1"/>
  <c r="Q98" i="1"/>
  <c r="O98" i="1"/>
  <c r="M84" i="1"/>
  <c r="O626" i="1"/>
  <c r="P626" i="1"/>
  <c r="Q626" i="1"/>
  <c r="O39" i="1"/>
  <c r="P39" i="1"/>
  <c r="Q39" i="1"/>
  <c r="M1046" i="1"/>
  <c r="M1056" i="1"/>
  <c r="P1901" i="1"/>
  <c r="Q1901" i="1"/>
  <c r="P1446" i="1"/>
  <c r="Q1446" i="1"/>
  <c r="O1783" i="1"/>
  <c r="O743" i="1"/>
  <c r="M80" i="1"/>
  <c r="P635" i="1"/>
  <c r="Q635" i="1"/>
  <c r="O415" i="1"/>
  <c r="O1368" i="1"/>
  <c r="P303" i="1"/>
  <c r="Q303" i="1"/>
  <c r="P1796" i="1"/>
  <c r="Q1796" i="1"/>
  <c r="P1837" i="1"/>
  <c r="Q1837" i="1"/>
  <c r="O1819" i="1"/>
  <c r="O1857" i="1"/>
  <c r="O711" i="1"/>
  <c r="O998" i="1"/>
  <c r="P1153" i="1"/>
  <c r="Q1153" i="1"/>
  <c r="P1944" i="1"/>
  <c r="Q1944" i="1"/>
  <c r="P254" i="1"/>
  <c r="Q254" i="1"/>
  <c r="O1377" i="1"/>
  <c r="P1841" i="1"/>
  <c r="Q1841" i="1"/>
  <c r="O1548" i="1"/>
  <c r="O92" i="1"/>
  <c r="O1267" i="1"/>
  <c r="P715" i="1"/>
  <c r="Q715" i="1"/>
  <c r="P1302" i="1"/>
  <c r="Q1302" i="1"/>
  <c r="P1372" i="1"/>
  <c r="Q1372" i="1"/>
  <c r="P308" i="1"/>
  <c r="Q308" i="1"/>
  <c r="P444" i="1"/>
  <c r="Q444" i="1"/>
  <c r="O1465" i="1"/>
  <c r="O1414" i="1"/>
  <c r="P943" i="1"/>
  <c r="Q943" i="1"/>
  <c r="P886" i="1"/>
  <c r="Q886" i="1"/>
  <c r="P1103" i="1"/>
  <c r="Q1103" i="1"/>
  <c r="P1294" i="1"/>
  <c r="Q1294" i="1"/>
  <c r="P803" i="1"/>
  <c r="Q803" i="1"/>
  <c r="O1886" i="1"/>
  <c r="O1456" i="1"/>
  <c r="P1832" i="1"/>
  <c r="Q1832" i="1"/>
  <c r="P1892" i="1"/>
  <c r="Q1892" i="1"/>
  <c r="M1686" i="1"/>
  <c r="M1729" i="1"/>
  <c r="M1534" i="1"/>
  <c r="M212" i="1"/>
  <c r="O93" i="1"/>
  <c r="M1707" i="1"/>
  <c r="M217" i="1"/>
  <c r="M222" i="1"/>
  <c r="M1641" i="1"/>
  <c r="M1544" i="1"/>
  <c r="O45" i="1"/>
  <c r="M1779" i="1"/>
  <c r="M1775" i="1"/>
  <c r="M1770" i="1"/>
  <c r="M1766" i="1"/>
  <c r="M1761" i="1"/>
  <c r="M1755" i="1"/>
  <c r="M1743" i="1"/>
  <c r="M1739" i="1"/>
  <c r="M1702" i="1"/>
  <c r="M1696" i="1"/>
  <c r="M1691" i="1"/>
  <c r="M1687" i="1"/>
  <c r="M1683" i="1"/>
  <c r="M1679" i="1"/>
  <c r="M1675" i="1"/>
  <c r="M1671" i="1"/>
  <c r="M1667" i="1"/>
  <c r="M1663" i="1"/>
  <c r="M1659" i="1"/>
  <c r="M1654" i="1"/>
  <c r="M1649" i="1"/>
  <c r="M1642" i="1"/>
  <c r="M1637" i="1"/>
  <c r="M1633" i="1"/>
  <c r="M1730" i="1"/>
  <c r="M1833" i="1"/>
  <c r="M1923" i="1"/>
  <c r="M1823" i="1"/>
  <c r="M1819" i="1"/>
  <c r="M1814" i="1"/>
  <c r="M1807" i="1"/>
  <c r="M1796" i="1"/>
  <c r="M1792" i="1"/>
  <c r="M1787" i="1"/>
  <c r="M1783" i="1"/>
  <c r="M1778" i="1"/>
  <c r="M1774" i="1"/>
  <c r="M1769" i="1"/>
  <c r="M1764" i="1"/>
  <c r="M1760" i="1"/>
  <c r="M1748" i="1"/>
  <c r="M1725" i="1"/>
  <c r="M1719" i="1"/>
  <c r="M1713" i="1"/>
  <c r="M1695" i="1"/>
  <c r="M1690" i="1"/>
  <c r="M1916" i="1"/>
  <c r="M1906" i="1"/>
  <c r="M1842" i="1"/>
  <c r="M1820" i="1"/>
  <c r="M1915" i="1"/>
  <c r="M1909" i="1"/>
  <c r="M1905" i="1"/>
  <c r="M1901" i="1"/>
  <c r="M1733" i="1"/>
  <c r="M1919" i="1"/>
  <c r="M1798" i="1"/>
  <c r="M1824" i="1"/>
  <c r="M1841" i="1"/>
  <c r="M1829" i="1"/>
  <c r="M1832" i="1"/>
  <c r="M1828" i="1"/>
  <c r="M1628" i="1"/>
  <c r="M1539" i="1"/>
  <c r="M1910" i="1"/>
  <c r="M1847" i="1"/>
  <c r="M1809" i="1"/>
  <c r="M1846" i="1"/>
  <c r="M1708" i="1"/>
  <c r="M1920" i="1"/>
  <c r="M1902" i="1"/>
  <c r="M1838" i="1"/>
  <c r="M1815" i="1"/>
  <c r="M1837" i="1"/>
  <c r="M1793" i="1"/>
  <c r="M1788" i="1"/>
  <c r="M1721" i="1"/>
  <c r="M1714" i="1"/>
  <c r="M1623" i="1"/>
  <c r="M1618" i="1"/>
  <c r="M1614" i="1"/>
  <c r="M1609" i="1"/>
  <c r="M1604" i="1"/>
  <c r="M1599" i="1"/>
  <c r="M1568" i="1"/>
  <c r="M1558" i="1"/>
  <c r="I3066" i="2"/>
  <c r="M1524" i="1"/>
  <c r="M1507" i="1"/>
  <c r="M1489" i="1"/>
  <c r="M1485" i="1"/>
  <c r="M90" i="1"/>
  <c r="M61" i="1"/>
  <c r="M43" i="1"/>
  <c r="M1425" i="1"/>
  <c r="M666" i="1"/>
  <c r="M1682" i="1"/>
  <c r="M1678" i="1"/>
  <c r="M1670" i="1"/>
  <c r="M1666" i="1"/>
  <c r="M1662" i="1"/>
  <c r="M1658" i="1"/>
  <c r="M1653" i="1"/>
  <c r="M1647" i="1"/>
  <c r="M1636" i="1"/>
  <c r="M1631" i="1"/>
  <c r="M1622" i="1"/>
  <c r="M1612" i="1"/>
  <c r="M1608" i="1"/>
  <c r="M1603" i="1"/>
  <c r="M1598" i="1"/>
  <c r="M1572" i="1"/>
  <c r="M1567" i="1"/>
  <c r="M1562" i="1"/>
  <c r="M1557" i="1"/>
  <c r="M1548" i="1"/>
  <c r="M1543" i="1"/>
  <c r="M1538" i="1"/>
  <c r="M1533" i="1"/>
  <c r="M1528" i="1"/>
  <c r="M1523" i="1"/>
  <c r="M1499" i="1"/>
  <c r="M1470" i="1"/>
  <c r="M1465" i="1"/>
  <c r="M1461" i="1"/>
  <c r="M1456" i="1"/>
  <c r="M1446" i="1"/>
  <c r="M1442" i="1"/>
  <c r="M1435" i="1"/>
  <c r="M1431" i="1"/>
  <c r="M1419" i="1"/>
  <c r="M1414" i="1"/>
  <c r="M1408" i="1"/>
  <c r="M1401" i="1"/>
  <c r="M1386" i="1"/>
  <c r="M1358" i="1"/>
  <c r="M1333" i="1"/>
  <c r="M1329" i="1"/>
  <c r="M1323" i="1"/>
  <c r="M1319" i="1"/>
  <c r="M1310" i="1"/>
  <c r="M1306" i="1"/>
  <c r="M1201" i="1"/>
  <c r="M1172" i="1"/>
  <c r="J2964" i="2"/>
  <c r="L2964" i="2"/>
  <c r="M2964" i="2"/>
  <c r="M1132" i="1"/>
  <c r="M1080" i="1"/>
  <c r="M1060" i="1"/>
  <c r="M1002" i="1"/>
  <c r="M994" i="1"/>
  <c r="M990" i="1"/>
  <c r="M985" i="1"/>
  <c r="M981" i="1"/>
  <c r="M953" i="1"/>
  <c r="M935" i="1"/>
  <c r="M926" i="1"/>
  <c r="M894" i="1"/>
  <c r="M886" i="1"/>
  <c r="M878" i="1"/>
  <c r="M870" i="1"/>
  <c r="M856" i="1"/>
  <c r="M847" i="1"/>
  <c r="M838" i="1"/>
  <c r="M828" i="1"/>
  <c r="M824" i="1"/>
  <c r="M807" i="1"/>
  <c r="M803" i="1"/>
  <c r="M738" i="1"/>
  <c r="M732" i="1"/>
  <c r="M697" i="1"/>
  <c r="M693" i="1"/>
  <c r="M681" i="1"/>
  <c r="M673" i="1"/>
  <c r="M652" i="1"/>
  <c r="M622" i="1"/>
  <c r="M609" i="1"/>
  <c r="M595" i="1"/>
  <c r="M590" i="1"/>
  <c r="M546" i="1"/>
  <c r="M524" i="1"/>
  <c r="M508" i="1"/>
  <c r="M510" i="1"/>
  <c r="M489" i="1"/>
  <c r="M482" i="1"/>
  <c r="M463" i="1"/>
  <c r="M452" i="1"/>
  <c r="M448" i="1"/>
  <c r="M444" i="1"/>
  <c r="M419" i="1"/>
  <c r="M415" i="1"/>
  <c r="M390" i="1"/>
  <c r="M386" i="1"/>
  <c r="M382" i="1"/>
  <c r="M378" i="1"/>
  <c r="M343" i="1"/>
  <c r="M338" i="1"/>
  <c r="M334" i="1"/>
  <c r="M312" i="1"/>
  <c r="M308" i="1"/>
  <c r="M303" i="1"/>
  <c r="M284" i="1"/>
  <c r="M280" i="1"/>
  <c r="M266" i="1"/>
  <c r="M254" i="1"/>
  <c r="M237" i="1"/>
  <c r="M233" i="1"/>
  <c r="M227" i="1"/>
  <c r="M223" i="1"/>
  <c r="M218" i="1"/>
  <c r="M213" i="1"/>
  <c r="M169" i="1"/>
  <c r="M151" i="1"/>
  <c r="M118" i="1"/>
  <c r="M26" i="1"/>
  <c r="M1426" i="1"/>
  <c r="M1049" i="1"/>
  <c r="M663" i="1"/>
  <c r="M665" i="1"/>
  <c r="M94" i="1"/>
  <c r="M89" i="1"/>
  <c r="M64" i="1"/>
  <c r="M60" i="1"/>
  <c r="M46" i="1"/>
  <c r="M42" i="1"/>
  <c r="M1042" i="1"/>
  <c r="M1053" i="1"/>
  <c r="M1928" i="1"/>
  <c r="M1922" i="1"/>
  <c r="M1918" i="1"/>
  <c r="M1912" i="1"/>
  <c r="M1908" i="1"/>
  <c r="M1904" i="1"/>
  <c r="M1844" i="1"/>
  <c r="M1840" i="1"/>
  <c r="M1835" i="1"/>
  <c r="M1831" i="1"/>
  <c r="M1826" i="1"/>
  <c r="M1822" i="1"/>
  <c r="M1817" i="1"/>
  <c r="M1813" i="1"/>
  <c r="M1791" i="1"/>
  <c r="M1786" i="1"/>
  <c r="M1782" i="1"/>
  <c r="M1777" i="1"/>
  <c r="M1773" i="1"/>
  <c r="M1768" i="1"/>
  <c r="M1763" i="1"/>
  <c r="M1757" i="1"/>
  <c r="M1741" i="1"/>
  <c r="M1737" i="1"/>
  <c r="M1732" i="1"/>
  <c r="M1724" i="1"/>
  <c r="M1717" i="1"/>
  <c r="M1712" i="1"/>
  <c r="M1705" i="1"/>
  <c r="M1699" i="1"/>
  <c r="M1693" i="1"/>
  <c r="M1689" i="1"/>
  <c r="M1685" i="1"/>
  <c r="M1681" i="1"/>
  <c r="M1677" i="1"/>
  <c r="M1673" i="1"/>
  <c r="M1669" i="1"/>
  <c r="M1665" i="1"/>
  <c r="M1651" i="1"/>
  <c r="M1645" i="1"/>
  <c r="M1640" i="1"/>
  <c r="M1635" i="1"/>
  <c r="M1630" i="1"/>
  <c r="M1625" i="1"/>
  <c r="M1621" i="1"/>
  <c r="M1616" i="1"/>
  <c r="M1602" i="1"/>
  <c r="M1571" i="1"/>
  <c r="M1566" i="1"/>
  <c r="M1561" i="1"/>
  <c r="M1556" i="1"/>
  <c r="M1542" i="1"/>
  <c r="M1536" i="1"/>
  <c r="M1532" i="1"/>
  <c r="M1526" i="1"/>
  <c r="M1502" i="1"/>
  <c r="M1492" i="1"/>
  <c r="M1487" i="1"/>
  <c r="M1468" i="1"/>
  <c r="M1464" i="1"/>
  <c r="M1460" i="1"/>
  <c r="M1455" i="1"/>
  <c r="M1445" i="1"/>
  <c r="M1440" i="1"/>
  <c r="M1434" i="1"/>
  <c r="M1418" i="1"/>
  <c r="M1413" i="1"/>
  <c r="M1406" i="1"/>
  <c r="M1394" i="1"/>
  <c r="M1390" i="1"/>
  <c r="M1371" i="1"/>
  <c r="M1367" i="1"/>
  <c r="M1363" i="1"/>
  <c r="M1357" i="1"/>
  <c r="M1348" i="1"/>
  <c r="M1332" i="1"/>
  <c r="M1326" i="1"/>
  <c r="M1322" i="1"/>
  <c r="M1318" i="1"/>
  <c r="M1309" i="1"/>
  <c r="M1305" i="1"/>
  <c r="M1301" i="1"/>
  <c r="M1231" i="1"/>
  <c r="M1212" i="1"/>
  <c r="M1199" i="1"/>
  <c r="J2145" i="2"/>
  <c r="L2145" i="2"/>
  <c r="M2145" i="2"/>
  <c r="M1131" i="1"/>
  <c r="M1079" i="1"/>
  <c r="M1063" i="1"/>
  <c r="M1059" i="1"/>
  <c r="M1001" i="1"/>
  <c r="M997" i="1"/>
  <c r="M993" i="1"/>
  <c r="M989" i="1"/>
  <c r="M984" i="1"/>
  <c r="M980" i="1"/>
  <c r="M976" i="1"/>
  <c r="M958" i="1"/>
  <c r="M952" i="1"/>
  <c r="M932" i="1"/>
  <c r="M924" i="1"/>
  <c r="M916" i="1"/>
  <c r="M907" i="1"/>
  <c r="M901" i="1"/>
  <c r="M885" i="1"/>
  <c r="M876" i="1"/>
  <c r="M855" i="1"/>
  <c r="M851" i="1"/>
  <c r="M846" i="1"/>
  <c r="M837" i="1"/>
  <c r="M827" i="1"/>
  <c r="M823" i="1"/>
  <c r="M818" i="1"/>
  <c r="M814" i="1"/>
  <c r="M797" i="1"/>
  <c r="M793" i="1"/>
  <c r="M753" i="1"/>
  <c r="M742" i="1"/>
  <c r="M728" i="1"/>
  <c r="M723" i="1"/>
  <c r="M714" i="1"/>
  <c r="M700" i="1"/>
  <c r="M696" i="1"/>
  <c r="M692" i="1"/>
  <c r="M672" i="1"/>
  <c r="M640" i="1"/>
  <c r="M614" i="1"/>
  <c r="M608" i="1"/>
  <c r="M599" i="1"/>
  <c r="M593" i="1"/>
  <c r="M545" i="1"/>
  <c r="M528" i="1"/>
  <c r="M523" i="1"/>
  <c r="M507" i="1"/>
  <c r="M509" i="1"/>
  <c r="M488" i="1"/>
  <c r="M481" i="1"/>
  <c r="M451" i="1"/>
  <c r="M447" i="1"/>
  <c r="M443" i="1"/>
  <c r="M418" i="1"/>
  <c r="M414" i="1"/>
  <c r="M389" i="1"/>
  <c r="M385" i="1"/>
  <c r="M381" i="1"/>
  <c r="M377" i="1"/>
  <c r="M342" i="1"/>
  <c r="M337" i="1"/>
  <c r="M333" i="1"/>
  <c r="M302" i="1"/>
  <c r="M279" i="1"/>
  <c r="M265" i="1"/>
  <c r="M253" i="1"/>
  <c r="M236" i="1"/>
  <c r="M231" i="1"/>
  <c r="M172" i="1"/>
  <c r="M168" i="1"/>
  <c r="M163" i="1"/>
  <c r="M159" i="1"/>
  <c r="M154" i="1"/>
  <c r="M150" i="1"/>
  <c r="M117" i="1"/>
  <c r="M106" i="1"/>
  <c r="M17" i="1"/>
  <c r="M493" i="1"/>
  <c r="M762" i="1"/>
  <c r="M38" i="1"/>
  <c r="M1427" i="1"/>
  <c r="M1050" i="1"/>
  <c r="M1895" i="1"/>
  <c r="M87" i="1"/>
  <c r="M82" i="1"/>
  <c r="M63" i="1"/>
  <c r="M59" i="1"/>
  <c r="M41" i="1"/>
  <c r="M1039" i="1"/>
  <c r="M1043" i="1"/>
  <c r="M1048" i="1"/>
  <c r="M35" i="1"/>
  <c r="M1927" i="1"/>
  <c r="M1921" i="1"/>
  <c r="M1917" i="1"/>
  <c r="M1911" i="1"/>
  <c r="M1907" i="1"/>
  <c r="M1903" i="1"/>
  <c r="M1843" i="1"/>
  <c r="M1839" i="1"/>
  <c r="M1834" i="1"/>
  <c r="M1830" i="1"/>
  <c r="M1825" i="1"/>
  <c r="M1821" i="1"/>
  <c r="M1816" i="1"/>
  <c r="M1812" i="1"/>
  <c r="M1805" i="1"/>
  <c r="M1794" i="1"/>
  <c r="M1789" i="1"/>
  <c r="M1785" i="1"/>
  <c r="M1780" i="1"/>
  <c r="M1776" i="1"/>
  <c r="M1771" i="1"/>
  <c r="M1767" i="1"/>
  <c r="M1762" i="1"/>
  <c r="M1756" i="1"/>
  <c r="M1745" i="1"/>
  <c r="M1740" i="1"/>
  <c r="M1735" i="1"/>
  <c r="M1731" i="1"/>
  <c r="M1727" i="1"/>
  <c r="M1722" i="1"/>
  <c r="M1715" i="1"/>
  <c r="M1710" i="1"/>
  <c r="M1704" i="1"/>
  <c r="M1698" i="1"/>
  <c r="M1692" i="1"/>
  <c r="M1688" i="1"/>
  <c r="M1680" i="1"/>
  <c r="M1676" i="1"/>
  <c r="M1672" i="1"/>
  <c r="M1668" i="1"/>
  <c r="M1664" i="1"/>
  <c r="M1660" i="1"/>
  <c r="M1655" i="1"/>
  <c r="M1650" i="1"/>
  <c r="M1644" i="1"/>
  <c r="M1639" i="1"/>
  <c r="M1634" i="1"/>
  <c r="M1629" i="1"/>
  <c r="M1624" i="1"/>
  <c r="M1619" i="1"/>
  <c r="M1610" i="1"/>
  <c r="M1605" i="1"/>
  <c r="M1600" i="1"/>
  <c r="M1569" i="1"/>
  <c r="M1565" i="1"/>
  <c r="M1559" i="1"/>
  <c r="M1555" i="1"/>
  <c r="M1541" i="1"/>
  <c r="M1535" i="1"/>
  <c r="M1525" i="1"/>
  <c r="M1516" i="1"/>
  <c r="M1496" i="1"/>
  <c r="M1491" i="1"/>
  <c r="M1467" i="1"/>
  <c r="M1463" i="1"/>
  <c r="M1454" i="1"/>
  <c r="M1449" i="1"/>
  <c r="M1444" i="1"/>
  <c r="M1438" i="1"/>
  <c r="M1422" i="1"/>
  <c r="M1417" i="1"/>
  <c r="M1412" i="1"/>
  <c r="M1404" i="1"/>
  <c r="M1393" i="1"/>
  <c r="M1374" i="1"/>
  <c r="M1370" i="1"/>
  <c r="M1366" i="1"/>
  <c r="M1361" i="1"/>
  <c r="M1356" i="1"/>
  <c r="M1347" i="1"/>
  <c r="M1339" i="1"/>
  <c r="M1335" i="1"/>
  <c r="M1331" i="1"/>
  <c r="M1325" i="1"/>
  <c r="M1321" i="1"/>
  <c r="M1317" i="1"/>
  <c r="M1308" i="1"/>
  <c r="M1304" i="1"/>
  <c r="M1300" i="1"/>
  <c r="M1204" i="1"/>
  <c r="M1198" i="1"/>
  <c r="M1176" i="1"/>
  <c r="M1095" i="1"/>
  <c r="M1078" i="1"/>
  <c r="M1072" i="1"/>
  <c r="M1062" i="1"/>
  <c r="M1058" i="1"/>
  <c r="M1004" i="1"/>
  <c r="M996" i="1"/>
  <c r="M992" i="1"/>
  <c r="M988" i="1"/>
  <c r="M983" i="1"/>
  <c r="M979" i="1"/>
  <c r="M975" i="1"/>
  <c r="M964" i="1"/>
  <c r="M956" i="1"/>
  <c r="M951" i="1"/>
  <c r="M922" i="1"/>
  <c r="M914" i="1"/>
  <c r="M905" i="1"/>
  <c r="M898" i="1"/>
  <c r="M888" i="1"/>
  <c r="M882" i="1"/>
  <c r="M874" i="1"/>
  <c r="M865" i="1"/>
  <c r="M858" i="1"/>
  <c r="M840" i="1"/>
  <c r="M836" i="1"/>
  <c r="M826" i="1"/>
  <c r="M822" i="1"/>
  <c r="M817" i="1"/>
  <c r="M813" i="1"/>
  <c r="M805" i="1"/>
  <c r="M796" i="1"/>
  <c r="M792" i="1"/>
  <c r="M741" i="1"/>
  <c r="M734" i="1"/>
  <c r="M727" i="1"/>
  <c r="M722" i="1"/>
  <c r="M713" i="1"/>
  <c r="M695" i="1"/>
  <c r="M691" i="1"/>
  <c r="M687" i="1"/>
  <c r="M675" i="1"/>
  <c r="M671" i="1"/>
  <c r="M641" i="1"/>
  <c r="M612" i="1"/>
  <c r="M607" i="1"/>
  <c r="M598" i="1"/>
  <c r="M592" i="1"/>
  <c r="M548" i="1"/>
  <c r="M544" i="1"/>
  <c r="M527" i="1"/>
  <c r="M522" i="1"/>
  <c r="M506" i="1"/>
  <c r="M484" i="1"/>
  <c r="M450" i="1"/>
  <c r="M446" i="1"/>
  <c r="M442" i="1"/>
  <c r="M417" i="1"/>
  <c r="M388" i="1"/>
  <c r="M384" i="1"/>
  <c r="M380" i="1"/>
  <c r="M336" i="1"/>
  <c r="M332" i="1"/>
  <c r="M310" i="1"/>
  <c r="M305" i="1"/>
  <c r="M301" i="1"/>
  <c r="M282" i="1"/>
  <c r="M278" i="1"/>
  <c r="M257" i="1"/>
  <c r="M252" i="1"/>
  <c r="M235" i="1"/>
  <c r="M229" i="1"/>
  <c r="M225" i="1"/>
  <c r="M221" i="1"/>
  <c r="M215" i="1"/>
  <c r="M211" i="1"/>
  <c r="M166" i="1"/>
  <c r="M157" i="1"/>
  <c r="M153" i="1"/>
  <c r="M113" i="1"/>
  <c r="M109" i="1"/>
  <c r="M100" i="1"/>
  <c r="M761" i="1"/>
  <c r="M24" i="1"/>
  <c r="M1428" i="1"/>
  <c r="M764" i="1"/>
  <c r="M86" i="1"/>
  <c r="M81" i="1"/>
  <c r="M62" i="1"/>
  <c r="M58" i="1"/>
  <c r="M37" i="1"/>
  <c r="M29" i="1"/>
  <c r="M1466" i="1"/>
  <c r="M1462" i="1"/>
  <c r="M1457" i="1"/>
  <c r="M1453" i="1"/>
  <c r="M1373" i="1"/>
  <c r="M1369" i="1"/>
  <c r="M1365" i="1"/>
  <c r="M1359" i="1"/>
  <c r="M1344" i="1"/>
  <c r="M1338" i="1"/>
  <c r="M1334" i="1"/>
  <c r="M1324" i="1"/>
  <c r="M1316" i="1"/>
  <c r="M1202" i="1"/>
  <c r="M1189" i="1"/>
  <c r="M1133" i="1"/>
  <c r="M1112" i="1"/>
  <c r="M1077" i="1"/>
  <c r="M995" i="1"/>
  <c r="M991" i="1"/>
  <c r="M987" i="1"/>
  <c r="M978" i="1"/>
  <c r="M962" i="1"/>
  <c r="M954" i="1"/>
  <c r="M945" i="1"/>
  <c r="M928" i="1"/>
  <c r="M920" i="1"/>
  <c r="M912" i="1"/>
  <c r="M904" i="1"/>
  <c r="M896" i="1"/>
  <c r="M887" i="1"/>
  <c r="M872" i="1"/>
  <c r="M863" i="1"/>
  <c r="M857" i="1"/>
  <c r="M853" i="1"/>
  <c r="M848" i="1"/>
  <c r="M839" i="1"/>
  <c r="M829" i="1"/>
  <c r="M825" i="1"/>
  <c r="M820" i="1"/>
  <c r="M816" i="1"/>
  <c r="M808" i="1"/>
  <c r="M804" i="1"/>
  <c r="M795" i="1"/>
  <c r="M755" i="1"/>
  <c r="M744" i="1"/>
  <c r="M739" i="1"/>
  <c r="M733" i="1"/>
  <c r="M726" i="1"/>
  <c r="M721" i="1"/>
  <c r="M716" i="1"/>
  <c r="M712" i="1"/>
  <c r="M709" i="1"/>
  <c r="M698" i="1"/>
  <c r="M694" i="1"/>
  <c r="M690" i="1"/>
  <c r="M679" i="1"/>
  <c r="M674" i="1"/>
  <c r="M670" i="1"/>
  <c r="M653" i="1"/>
  <c r="M637" i="1"/>
  <c r="M623" i="1"/>
  <c r="M611" i="1"/>
  <c r="M606" i="1"/>
  <c r="M596" i="1"/>
  <c r="M591" i="1"/>
  <c r="M547" i="1"/>
  <c r="M543" i="1"/>
  <c r="M521" i="1"/>
  <c r="M505" i="1"/>
  <c r="M483" i="1"/>
  <c r="M464" i="1"/>
  <c r="M453" i="1"/>
  <c r="M449" i="1"/>
  <c r="M445" i="1"/>
  <c r="M420" i="1"/>
  <c r="M416" i="1"/>
  <c r="M412" i="1"/>
  <c r="M387" i="1"/>
  <c r="M383" i="1"/>
  <c r="M379" i="1"/>
  <c r="M375" i="1"/>
  <c r="M344" i="1"/>
  <c r="M339" i="1"/>
  <c r="M335" i="1"/>
  <c r="M331" i="1"/>
  <c r="M304" i="1"/>
  <c r="M300" i="1"/>
  <c r="M281" i="1"/>
  <c r="M267" i="1"/>
  <c r="M255" i="1"/>
  <c r="M251" i="1"/>
  <c r="M234" i="1"/>
  <c r="M224" i="1"/>
  <c r="M220" i="1"/>
  <c r="M214" i="1"/>
  <c r="M174" i="1"/>
  <c r="M170" i="1"/>
  <c r="M165" i="1"/>
  <c r="M161" i="1"/>
  <c r="M156" i="1"/>
  <c r="M152" i="1"/>
  <c r="M119" i="1"/>
  <c r="M112" i="1"/>
  <c r="M108" i="1"/>
  <c r="M99" i="1"/>
  <c r="M1429" i="1"/>
  <c r="I895" i="2"/>
  <c r="I734" i="2"/>
  <c r="O1378" i="1"/>
  <c r="P1209" i="1"/>
  <c r="Q1209" i="1"/>
  <c r="O1247" i="1"/>
  <c r="P1003" i="1"/>
  <c r="Q1003" i="1"/>
  <c r="P1453" i="1"/>
  <c r="Q1453" i="1"/>
  <c r="O1094" i="1"/>
  <c r="O1144" i="1"/>
  <c r="O1628" i="1"/>
  <c r="P1480" i="1"/>
  <c r="Q1480" i="1"/>
  <c r="P451" i="1"/>
  <c r="Q451" i="1"/>
  <c r="O1291" i="1"/>
  <c r="O1563" i="1"/>
  <c r="O1183" i="1"/>
  <c r="O1344" i="1"/>
  <c r="O377" i="1"/>
  <c r="O755" i="1"/>
  <c r="O1022" i="1"/>
  <c r="P770" i="1"/>
  <c r="Q770" i="1"/>
  <c r="I961" i="2"/>
  <c r="L842" i="2"/>
  <c r="M842" i="2"/>
  <c r="P1338" i="1"/>
  <c r="Q1338" i="1"/>
  <c r="O1659" i="1"/>
  <c r="P591" i="1"/>
  <c r="Q591" i="1"/>
  <c r="O1766" i="1"/>
  <c r="P670" i="1"/>
  <c r="Q670" i="1"/>
  <c r="P679" i="1"/>
  <c r="Q679" i="1"/>
  <c r="O1017" i="1"/>
  <c r="O698" i="1"/>
  <c r="P1133" i="1"/>
  <c r="Q1133" i="1"/>
  <c r="P1233" i="1"/>
  <c r="Q1233" i="1"/>
  <c r="P937" i="1"/>
  <c r="Q937" i="1"/>
  <c r="P1295" i="1"/>
  <c r="Q1295" i="1"/>
  <c r="P385" i="1"/>
  <c r="Q385" i="1"/>
  <c r="P342" i="1"/>
  <c r="Q342" i="1"/>
  <c r="P159" i="1"/>
  <c r="Q159" i="1"/>
  <c r="P1654" i="1"/>
  <c r="Q1654" i="1"/>
  <c r="P1127" i="1"/>
  <c r="Q1127" i="1"/>
  <c r="O991" i="1"/>
  <c r="P611" i="1"/>
  <c r="Q611" i="1"/>
  <c r="P1282" i="1"/>
  <c r="Q1282" i="1"/>
  <c r="P721" i="1"/>
  <c r="Q721" i="1"/>
  <c r="P1189" i="1"/>
  <c r="Q1189" i="1"/>
  <c r="P302" i="1"/>
  <c r="Q302" i="1"/>
  <c r="P1421" i="1"/>
  <c r="Q1421" i="1"/>
  <c r="O236" i="1"/>
  <c r="O829" i="1"/>
  <c r="P1227" i="1"/>
  <c r="Q1227" i="1"/>
  <c r="P995" i="1"/>
  <c r="Q995" i="1"/>
  <c r="P962" i="1"/>
  <c r="Q962" i="1"/>
  <c r="O1524" i="1"/>
  <c r="P1726" i="1"/>
  <c r="Q1726" i="1"/>
  <c r="O1219" i="1"/>
  <c r="P226" i="1"/>
  <c r="Q226" i="1"/>
  <c r="P1253" i="1"/>
  <c r="Q1253" i="1"/>
  <c r="O749" i="1"/>
  <c r="O1793" i="1"/>
  <c r="P904" i="1"/>
  <c r="Q904" i="1"/>
  <c r="P1242" i="1"/>
  <c r="Q1242" i="1"/>
  <c r="P1334" i="1"/>
  <c r="Q1334" i="1"/>
  <c r="O1100" i="1"/>
  <c r="O816" i="1"/>
  <c r="P606" i="1"/>
  <c r="Q606" i="1"/>
  <c r="O978" i="1"/>
  <c r="I822" i="2"/>
  <c r="J865" i="2"/>
  <c r="K865" i="2"/>
  <c r="I880" i="2"/>
  <c r="K896" i="2"/>
  <c r="L880" i="2"/>
  <c r="M880" i="2"/>
  <c r="I842" i="2"/>
  <c r="I896" i="2"/>
  <c r="P1369" i="1"/>
  <c r="Q1369" i="1"/>
  <c r="P653" i="1"/>
  <c r="Q653" i="1"/>
  <c r="O887" i="1"/>
  <c r="O1148" i="1"/>
  <c r="P637" i="1"/>
  <c r="Q637" i="1"/>
  <c r="O1272" i="1"/>
  <c r="O1264" i="1"/>
  <c r="P739" i="1"/>
  <c r="Q739" i="1"/>
  <c r="O1365" i="1"/>
  <c r="P1519" i="1"/>
  <c r="Q1519" i="1"/>
  <c r="P1755" i="1"/>
  <c r="Q1755" i="1"/>
  <c r="O912" i="1"/>
  <c r="O1104" i="1"/>
  <c r="P1277" i="1"/>
  <c r="Q1277" i="1"/>
  <c r="O1202" i="1"/>
  <c r="O733" i="1"/>
  <c r="P716" i="1"/>
  <c r="Q716" i="1"/>
  <c r="O1734" i="1"/>
  <c r="P774" i="1"/>
  <c r="Q774" i="1"/>
  <c r="P333" i="1"/>
  <c r="Q333" i="1"/>
  <c r="P1447" i="1"/>
  <c r="Q1447" i="1"/>
  <c r="P1392" i="1"/>
  <c r="Q1392" i="1"/>
  <c r="P1784" i="1"/>
  <c r="Q1784" i="1"/>
  <c r="O1549" i="1"/>
  <c r="P1397" i="1"/>
  <c r="Q1397" i="1"/>
  <c r="P1529" i="1"/>
  <c r="Q1529" i="1"/>
  <c r="P788" i="1"/>
  <c r="Q788" i="1"/>
  <c r="O623" i="1"/>
  <c r="P999" i="1"/>
  <c r="Q999" i="1"/>
  <c r="O1112" i="1"/>
  <c r="P784" i="1"/>
  <c r="Q784" i="1"/>
  <c r="P709" i="1"/>
  <c r="Q709" i="1"/>
  <c r="P690" i="1"/>
  <c r="Q690" i="1"/>
  <c r="O1462" i="1"/>
  <c r="P1373" i="1"/>
  <c r="Q1373" i="1"/>
  <c r="O1307" i="1"/>
  <c r="O154" i="1"/>
  <c r="O1403" i="1"/>
  <c r="O857" i="1"/>
  <c r="O1316" i="1"/>
  <c r="O1683" i="1"/>
  <c r="P253" i="1"/>
  <c r="Q253" i="1"/>
  <c r="P1679" i="1"/>
  <c r="Q1679" i="1"/>
  <c r="P863" i="1"/>
  <c r="Q863" i="1"/>
  <c r="P212" i="1"/>
  <c r="Q212" i="1"/>
  <c r="O596" i="1"/>
  <c r="P217" i="1"/>
  <c r="Q217" i="1"/>
  <c r="O726" i="1"/>
  <c r="O744" i="1"/>
  <c r="P928" i="1"/>
  <c r="Q928" i="1"/>
  <c r="O543" i="1"/>
  <c r="O547" i="1"/>
  <c r="O1466" i="1"/>
  <c r="O1410" i="1"/>
  <c r="P311" i="1"/>
  <c r="Q311" i="1"/>
  <c r="O1544" i="1"/>
  <c r="O1500" i="1"/>
  <c r="P279" i="1"/>
  <c r="Q279" i="1"/>
  <c r="P526" i="1"/>
  <c r="Q526" i="1"/>
  <c r="O265" i="1"/>
  <c r="P674" i="1"/>
  <c r="Q674" i="1"/>
  <c r="P778" i="1"/>
  <c r="Q778" i="1"/>
  <c r="P795" i="1"/>
  <c r="Q795" i="1"/>
  <c r="P1175" i="1"/>
  <c r="Q1175" i="1"/>
  <c r="P808" i="1"/>
  <c r="Q808" i="1"/>
  <c r="P945" i="1"/>
  <c r="Q945" i="1"/>
  <c r="P1084" i="1"/>
  <c r="Q1084" i="1"/>
  <c r="O825" i="1"/>
  <c r="O982" i="1"/>
  <c r="P920" i="1"/>
  <c r="Q920" i="1"/>
  <c r="P971" i="1"/>
  <c r="Q971" i="1"/>
  <c r="O1140" i="1"/>
  <c r="P872" i="1"/>
  <c r="Q872" i="1"/>
  <c r="O163" i="1"/>
  <c r="P447" i="1"/>
  <c r="Q447" i="1"/>
  <c r="O231" i="1"/>
  <c r="O172" i="1"/>
  <c r="P381" i="1"/>
  <c r="Q381" i="1"/>
  <c r="P389" i="1"/>
  <c r="Q389" i="1"/>
  <c r="O1154" i="1"/>
  <c r="P418" i="1"/>
  <c r="Q418" i="1"/>
  <c r="P1558" i="1"/>
  <c r="Q1558" i="1"/>
  <c r="P1387" i="1"/>
  <c r="Q1387" i="1"/>
  <c r="P306" i="1"/>
  <c r="Q306" i="1"/>
  <c r="O1415" i="1"/>
  <c r="O443" i="1"/>
  <c r="P881" i="1"/>
  <c r="Q881" i="1"/>
  <c r="P848" i="1"/>
  <c r="Q848" i="1"/>
  <c r="O1026" i="1"/>
  <c r="O1011" i="1"/>
  <c r="O1303" i="1"/>
  <c r="O1077" i="1"/>
  <c r="O1287" i="1"/>
  <c r="O853" i="1"/>
  <c r="P839" i="1"/>
  <c r="Q839" i="1"/>
  <c r="O1743" i="1"/>
  <c r="O1633" i="1"/>
  <c r="O1353" i="1"/>
  <c r="P1437" i="1"/>
  <c r="Q1437" i="1"/>
  <c r="P483" i="1"/>
  <c r="Q483" i="1"/>
  <c r="O337" i="1"/>
  <c r="P414" i="1"/>
  <c r="Q414" i="1"/>
  <c r="P283" i="1"/>
  <c r="Q283" i="1"/>
  <c r="P521" i="1"/>
  <c r="Q521" i="1"/>
  <c r="O1382" i="1"/>
  <c r="P694" i="1"/>
  <c r="Q694" i="1"/>
  <c r="P1485" i="1"/>
  <c r="Q1485" i="1"/>
  <c r="O987" i="1"/>
  <c r="P1730" i="1"/>
  <c r="Q1730" i="1"/>
  <c r="P1071" i="1"/>
  <c r="Q1071" i="1"/>
  <c r="O1061" i="1"/>
  <c r="P1330" i="1"/>
  <c r="Q1330" i="1"/>
  <c r="P954" i="1"/>
  <c r="Q954" i="1"/>
  <c r="O820" i="1"/>
  <c r="O252" i="1"/>
  <c r="O332" i="1"/>
  <c r="P742" i="1"/>
  <c r="Q742" i="1"/>
  <c r="P714" i="1"/>
  <c r="Q714" i="1"/>
  <c r="P696" i="1"/>
  <c r="Q696" i="1"/>
  <c r="O225" i="1"/>
  <c r="P388" i="1"/>
  <c r="Q388" i="1"/>
  <c r="P413" i="1"/>
  <c r="Q413" i="1"/>
  <c r="P442" i="1"/>
  <c r="Q442" i="1"/>
  <c r="P341" i="1"/>
  <c r="Q341" i="1"/>
  <c r="P688" i="1"/>
  <c r="Q688" i="1"/>
  <c r="P692" i="1"/>
  <c r="Q692" i="1"/>
  <c r="P162" i="1"/>
  <c r="Q162" i="1"/>
  <c r="P546" i="1"/>
  <c r="Q546" i="1"/>
  <c r="P257" i="1"/>
  <c r="Q257" i="1"/>
  <c r="P384" i="1"/>
  <c r="Q384" i="1"/>
  <c r="P508" i="1"/>
  <c r="Q508" i="1"/>
  <c r="P380" i="1"/>
  <c r="Q380" i="1"/>
  <c r="O215" i="1"/>
  <c r="P301" i="1"/>
  <c r="Q301" i="1"/>
  <c r="P723" i="1"/>
  <c r="Q723" i="1"/>
  <c r="P482" i="1"/>
  <c r="Q482" i="1"/>
  <c r="P150" i="1"/>
  <c r="Q150" i="1"/>
  <c r="O211" i="1"/>
  <c r="O450" i="1"/>
  <c r="O278" i="1"/>
  <c r="P305" i="1"/>
  <c r="Q305" i="1"/>
  <c r="O590" i="1"/>
  <c r="O640" i="1"/>
  <c r="P614" i="1"/>
  <c r="Q614" i="1"/>
  <c r="P529" i="1"/>
  <c r="Q529" i="1"/>
  <c r="P510" i="1"/>
  <c r="Q510" i="1"/>
  <c r="P595" i="1"/>
  <c r="Q595" i="1"/>
  <c r="P171" i="1"/>
  <c r="Q171" i="1"/>
  <c r="O117" i="1"/>
  <c r="P336" i="1"/>
  <c r="Q336" i="1"/>
  <c r="O282" i="1"/>
  <c r="O719" i="1"/>
  <c r="P41" i="1"/>
  <c r="Q41" i="1"/>
  <c r="L1124" i="2"/>
  <c r="M1124" i="2"/>
  <c r="P493" i="1"/>
  <c r="Q493" i="1"/>
  <c r="M1517" i="1"/>
  <c r="O87" i="1"/>
  <c r="P339" i="1"/>
  <c r="Q339" i="1"/>
  <c r="P161" i="1"/>
  <c r="Q161" i="1"/>
  <c r="L826" i="2"/>
  <c r="M826" i="2"/>
  <c r="K771" i="2"/>
  <c r="I826" i="2"/>
  <c r="I771" i="2"/>
  <c r="M1019" i="1"/>
  <c r="P1830" i="1"/>
  <c r="Q1830" i="1"/>
  <c r="O1907" i="1"/>
  <c r="P1942" i="1"/>
  <c r="Q1942" i="1"/>
  <c r="P1799" i="1"/>
  <c r="Q1799" i="1"/>
  <c r="P964" i="1"/>
  <c r="Q964" i="1"/>
  <c r="P1610" i="1"/>
  <c r="Q1610" i="1"/>
  <c r="P1785" i="1"/>
  <c r="Q1785" i="1"/>
  <c r="O1516" i="1"/>
  <c r="P1740" i="1"/>
  <c r="Q1740" i="1"/>
  <c r="P1854" i="1"/>
  <c r="Q1854" i="1"/>
  <c r="P939" i="1"/>
  <c r="Q939" i="1"/>
  <c r="P1404" i="1"/>
  <c r="Q1404" i="1"/>
  <c r="P1704" i="1"/>
  <c r="Q1704" i="1"/>
  <c r="O1825" i="1"/>
  <c r="O1715" i="1"/>
  <c r="P1870" i="1"/>
  <c r="Q1870" i="1"/>
  <c r="O1325" i="1"/>
  <c r="P1574" i="1"/>
  <c r="Q1574" i="1"/>
  <c r="P1816" i="1"/>
  <c r="Q1816" i="1"/>
  <c r="P1389" i="1"/>
  <c r="Q1389" i="1"/>
  <c r="O1370" i="1"/>
  <c r="P930" i="1"/>
  <c r="Q930" i="1"/>
  <c r="O865" i="1"/>
  <c r="P1897" i="1"/>
  <c r="Q1897" i="1"/>
  <c r="P1756" i="1"/>
  <c r="Q1756" i="1"/>
  <c r="P1559" i="1"/>
  <c r="Q1559" i="1"/>
  <c r="O1579" i="1"/>
  <c r="P1590" i="1"/>
  <c r="Q1590" i="1"/>
  <c r="P1078" i="1"/>
  <c r="Q1078" i="1"/>
  <c r="P1850" i="1"/>
  <c r="Q1850" i="1"/>
  <c r="O1374" i="1"/>
  <c r="P1412" i="1"/>
  <c r="Q1412" i="1"/>
  <c r="P1383" i="1"/>
  <c r="Q1383" i="1"/>
  <c r="K733" i="2"/>
  <c r="I733" i="2"/>
  <c r="J1179" i="2"/>
  <c r="L1179" i="2"/>
  <c r="M1179" i="2"/>
  <c r="I2765" i="2"/>
  <c r="I2969" i="2"/>
  <c r="J749" i="2"/>
  <c r="L749" i="2"/>
  <c r="M749" i="2"/>
  <c r="L857" i="2"/>
  <c r="M857" i="2"/>
  <c r="J889" i="2"/>
  <c r="L889" i="2"/>
  <c r="M889" i="2"/>
  <c r="K2328" i="2"/>
  <c r="L834" i="2"/>
  <c r="M834" i="2"/>
  <c r="I914" i="2"/>
  <c r="M600" i="1"/>
  <c r="M341" i="1"/>
  <c r="L914" i="2"/>
  <c r="M914" i="2"/>
  <c r="I3002" i="2"/>
  <c r="M1113" i="1"/>
  <c r="K971" i="2"/>
  <c r="I971" i="2"/>
  <c r="I851" i="2"/>
  <c r="O1359" i="1"/>
  <c r="O1472" i="1"/>
  <c r="P1494" i="1"/>
  <c r="Q1494" i="1"/>
  <c r="P1893" i="1"/>
  <c r="Q1893" i="1"/>
  <c r="P1687" i="1"/>
  <c r="Q1687" i="1"/>
  <c r="O1842" i="1"/>
  <c r="P1696" i="1"/>
  <c r="Q1696" i="1"/>
  <c r="P1507" i="1"/>
  <c r="Q1507" i="1"/>
  <c r="O1457" i="1"/>
  <c r="P1443" i="1"/>
  <c r="Q1443" i="1"/>
  <c r="P1721" i="1"/>
  <c r="Q1721" i="1"/>
  <c r="O1432" i="1"/>
  <c r="P1916" i="1"/>
  <c r="Q1916" i="1"/>
  <c r="O1320" i="1"/>
  <c r="P1324" i="1"/>
  <c r="Q1324" i="1"/>
  <c r="O1489" i="1"/>
  <c r="M491" i="1"/>
  <c r="K2807" i="2"/>
  <c r="K2969" i="2"/>
  <c r="I2147" i="2"/>
  <c r="K1547" i="2"/>
  <c r="L2716" i="2"/>
  <c r="M2716" i="2"/>
  <c r="K2832" i="2"/>
  <c r="I2823" i="2"/>
  <c r="L1092" i="2"/>
  <c r="M1092" i="2"/>
  <c r="I873" i="2"/>
  <c r="I857" i="2"/>
  <c r="K803" i="2"/>
  <c r="K873" i="2"/>
  <c r="I803" i="2"/>
  <c r="I834" i="2"/>
  <c r="K2430" i="2"/>
  <c r="I1635" i="2"/>
  <c r="J2306" i="2"/>
  <c r="K2306" i="2"/>
  <c r="K2910" i="2"/>
  <c r="J2733" i="2"/>
  <c r="L2733" i="2"/>
  <c r="M2733" i="2"/>
  <c r="J2478" i="2"/>
  <c r="K2478" i="2"/>
  <c r="K1136" i="2"/>
  <c r="I2840" i="2"/>
  <c r="L2686" i="2"/>
  <c r="M2686" i="2"/>
  <c r="I2485" i="2"/>
  <c r="I1982" i="2"/>
  <c r="I2848" i="2"/>
  <c r="I2832" i="2"/>
  <c r="K1790" i="2"/>
  <c r="I2762" i="2"/>
  <c r="J2771" i="2"/>
  <c r="L2771" i="2"/>
  <c r="M2771" i="2"/>
  <c r="I1477" i="2"/>
  <c r="J1166" i="2"/>
  <c r="K1166" i="2"/>
  <c r="K1477" i="2"/>
  <c r="J2725" i="2"/>
  <c r="K2725" i="2"/>
  <c r="L2189" i="2"/>
  <c r="M2189" i="2"/>
  <c r="K2926" i="2"/>
  <c r="K2280" i="2"/>
  <c r="L2005" i="2"/>
  <c r="M2005" i="2"/>
  <c r="I2781" i="2"/>
  <c r="I2815" i="2"/>
  <c r="J1893" i="2"/>
  <c r="K1893" i="2"/>
  <c r="L1041" i="2"/>
  <c r="M1041" i="2"/>
  <c r="L2150" i="2"/>
  <c r="M2150" i="2"/>
  <c r="I1584" i="2"/>
  <c r="L2152" i="2"/>
  <c r="M2152" i="2"/>
  <c r="K2443" i="2"/>
  <c r="L3002" i="2"/>
  <c r="M3002" i="2"/>
  <c r="I3295" i="2"/>
  <c r="K2765" i="2"/>
  <c r="I1646" i="2"/>
  <c r="I2181" i="2"/>
  <c r="I2572" i="2"/>
  <c r="J2934" i="2"/>
  <c r="L2934" i="2"/>
  <c r="M2934" i="2"/>
  <c r="I2022" i="2"/>
  <c r="I1073" i="2"/>
  <c r="I1861" i="2"/>
  <c r="K2632" i="2"/>
  <c r="I3151" i="2"/>
  <c r="I1043" i="2"/>
  <c r="L2181" i="2"/>
  <c r="M2181" i="2"/>
  <c r="I2443" i="2"/>
  <c r="I1377" i="2"/>
  <c r="I1489" i="2"/>
  <c r="I2632" i="2"/>
  <c r="I2711" i="2"/>
  <c r="I964" i="2"/>
  <c r="I2521" i="2"/>
  <c r="K3212" i="2"/>
  <c r="I2668" i="2"/>
  <c r="I2328" i="2"/>
  <c r="L1902" i="2"/>
  <c r="M1902" i="2"/>
  <c r="K2521" i="2"/>
  <c r="I3212" i="2"/>
  <c r="L2225" i="2"/>
  <c r="M2225" i="2"/>
  <c r="I1180" i="2"/>
  <c r="I2396" i="2"/>
  <c r="I2225" i="2"/>
  <c r="I1041" i="2"/>
  <c r="L1043" i="2"/>
  <c r="M1043" i="2"/>
  <c r="K3151" i="2"/>
  <c r="L2147" i="2"/>
  <c r="M2147" i="2"/>
  <c r="I1902" i="2"/>
  <c r="I2152" i="2"/>
  <c r="K2022" i="2"/>
  <c r="K2396" i="2"/>
  <c r="K1861" i="2"/>
  <c r="J2323" i="2"/>
  <c r="K2323" i="2"/>
  <c r="I1540" i="2"/>
  <c r="K2180" i="2"/>
  <c r="I1083" i="2"/>
  <c r="L2139" i="2"/>
  <c r="M2139" i="2"/>
  <c r="I2003" i="2"/>
  <c r="J2277" i="2"/>
  <c r="K2277" i="2"/>
  <c r="I1037" i="2"/>
  <c r="I1354" i="2"/>
  <c r="I1970" i="2"/>
  <c r="K1892" i="2"/>
  <c r="K2165" i="2"/>
  <c r="I2165" i="2"/>
  <c r="K1059" i="2"/>
  <c r="J2717" i="2"/>
  <c r="L2717" i="2"/>
  <c r="M2717" i="2"/>
  <c r="K2117" i="2"/>
  <c r="L1970" i="2"/>
  <c r="M1970" i="2"/>
  <c r="I2117" i="2"/>
  <c r="I1929" i="2"/>
  <c r="I2188" i="2"/>
  <c r="L1462" i="2"/>
  <c r="M1462" i="2"/>
  <c r="I2164" i="2"/>
  <c r="K1518" i="2"/>
  <c r="L918" i="2"/>
  <c r="M918" i="2"/>
  <c r="I1049" i="2"/>
  <c r="L2955" i="2"/>
  <c r="M2955" i="2"/>
  <c r="I1103" i="2"/>
  <c r="I1963" i="2"/>
  <c r="I1066" i="2"/>
  <c r="J740" i="2"/>
  <c r="K740" i="2"/>
  <c r="I1092" i="2"/>
  <c r="L1834" i="2"/>
  <c r="M1834" i="2"/>
  <c r="J2540" i="2"/>
  <c r="K2540" i="2"/>
  <c r="J1291" i="2"/>
  <c r="K1291" i="2"/>
  <c r="K2899" i="2"/>
  <c r="I2500" i="2"/>
  <c r="O1047" i="1"/>
  <c r="I879" i="2"/>
  <c r="L1111" i="2"/>
  <c r="M1111" i="2"/>
  <c r="I1038" i="2"/>
  <c r="I2015" i="2"/>
  <c r="J2966" i="2"/>
  <c r="L2966" i="2"/>
  <c r="M2966" i="2"/>
  <c r="I1060" i="2"/>
  <c r="M1684" i="1"/>
  <c r="I1479" i="2"/>
  <c r="K1072" i="2"/>
  <c r="J2867" i="2"/>
  <c r="L2867" i="2"/>
  <c r="M2867" i="2"/>
  <c r="I1111" i="2"/>
  <c r="J2999" i="2"/>
  <c r="L2999" i="2"/>
  <c r="M2999" i="2"/>
  <c r="I2430" i="2"/>
  <c r="K895" i="2"/>
  <c r="I1072" i="2"/>
  <c r="K822" i="2"/>
  <c r="K3038" i="2"/>
  <c r="K879" i="2"/>
  <c r="K1479" i="2"/>
  <c r="I3209" i="2"/>
  <c r="I3038" i="2"/>
  <c r="I1138" i="2"/>
  <c r="K862" i="2"/>
  <c r="I1101" i="2"/>
  <c r="K840" i="2"/>
  <c r="L1101" i="2"/>
  <c r="M1101" i="2"/>
  <c r="L1083" i="2"/>
  <c r="M1083" i="2"/>
  <c r="K1303" i="2"/>
  <c r="J2299" i="2"/>
  <c r="L2299" i="2"/>
  <c r="M2299" i="2"/>
  <c r="J912" i="2"/>
  <c r="L912" i="2"/>
  <c r="M912" i="2"/>
  <c r="L2755" i="2"/>
  <c r="M2755" i="2"/>
  <c r="O761" i="1"/>
  <c r="P1038" i="1"/>
  <c r="Q1038" i="1"/>
  <c r="L2565" i="2"/>
  <c r="M2565" i="2"/>
  <c r="L2304" i="2"/>
  <c r="M2304" i="2"/>
  <c r="K1713" i="2"/>
  <c r="I2304" i="2"/>
  <c r="O1042" i="1"/>
  <c r="I1303" i="2"/>
  <c r="I862" i="2"/>
  <c r="L761" i="2"/>
  <c r="M761" i="2"/>
  <c r="I2806" i="2"/>
  <c r="I1713" i="2"/>
  <c r="I761" i="2"/>
  <c r="I2496" i="2"/>
  <c r="O1053" i="1"/>
  <c r="K2675" i="2"/>
  <c r="I2146" i="2"/>
  <c r="J1450" i="2"/>
  <c r="K1450" i="2"/>
  <c r="I840" i="2"/>
  <c r="I1365" i="2"/>
  <c r="K2214" i="2"/>
  <c r="M1433" i="1"/>
  <c r="K2847" i="2"/>
  <c r="L2467" i="2"/>
  <c r="M2467" i="2"/>
  <c r="I2822" i="2"/>
  <c r="I2522" i="2"/>
  <c r="L2814" i="2"/>
  <c r="M2814" i="2"/>
  <c r="L2695" i="2"/>
  <c r="M2695" i="2"/>
  <c r="I1801" i="2"/>
  <c r="L2354" i="2"/>
  <c r="M2354" i="2"/>
  <c r="J1275" i="2"/>
  <c r="K1275" i="2"/>
  <c r="J2516" i="2"/>
  <c r="K2516" i="2"/>
  <c r="J1239" i="2"/>
  <c r="L1239" i="2"/>
  <c r="M1239" i="2"/>
  <c r="J2523" i="2"/>
  <c r="K2523" i="2"/>
  <c r="J2799" i="2"/>
  <c r="K2799" i="2"/>
  <c r="J2666" i="2"/>
  <c r="L2666" i="2"/>
  <c r="M2666" i="2"/>
  <c r="I1569" i="2"/>
  <c r="J1778" i="2"/>
  <c r="L1778" i="2"/>
  <c r="M1778" i="2"/>
  <c r="I1779" i="2"/>
  <c r="M376" i="1"/>
  <c r="M1795" i="1"/>
  <c r="P38" i="1"/>
  <c r="Q38" i="1"/>
  <c r="P1037" i="1"/>
  <c r="Q1037" i="1"/>
  <c r="M1336" i="1"/>
  <c r="M83" i="1"/>
  <c r="M1943" i="1"/>
  <c r="I2763" i="2"/>
  <c r="J2677" i="2"/>
  <c r="L2677" i="2"/>
  <c r="M2677" i="2"/>
  <c r="J2808" i="2"/>
  <c r="K2808" i="2"/>
  <c r="I921" i="2"/>
  <c r="I1790" i="2"/>
  <c r="I2657" i="2"/>
  <c r="L1903" i="2"/>
  <c r="M1903" i="2"/>
  <c r="J3276" i="2"/>
  <c r="K3276" i="2"/>
  <c r="L964" i="2"/>
  <c r="M964" i="2"/>
  <c r="J2706" i="2"/>
  <c r="K2706" i="2"/>
  <c r="J1936" i="2"/>
  <c r="L1936" i="2"/>
  <c r="M1936" i="2"/>
  <c r="I2743" i="2"/>
  <c r="I2734" i="2"/>
  <c r="K2743" i="2"/>
  <c r="I2189" i="2"/>
  <c r="K1982" i="2"/>
  <c r="J3308" i="2"/>
  <c r="K3308" i="2"/>
  <c r="K1104" i="2"/>
  <c r="I2280" i="2"/>
  <c r="J2604" i="2"/>
  <c r="K2604" i="2"/>
  <c r="J2110" i="2"/>
  <c r="K2110" i="2"/>
  <c r="J1856" i="2"/>
  <c r="K1856" i="2"/>
  <c r="J2378" i="2"/>
  <c r="K2378" i="2"/>
  <c r="I2005" i="2"/>
  <c r="J3141" i="2"/>
  <c r="K3141" i="2"/>
  <c r="I1136" i="2"/>
  <c r="L2833" i="2"/>
  <c r="M2833" i="2"/>
  <c r="J1196" i="2"/>
  <c r="L1196" i="2"/>
  <c r="M1196" i="2"/>
  <c r="J2122" i="2"/>
  <c r="K2122" i="2"/>
  <c r="J1280" i="2"/>
  <c r="K1280" i="2"/>
  <c r="I2009" i="2"/>
  <c r="J1219" i="2"/>
  <c r="K1219" i="2"/>
  <c r="J1529" i="2"/>
  <c r="L1529" i="2"/>
  <c r="M1529" i="2"/>
  <c r="I1104" i="2"/>
  <c r="J1356" i="2"/>
  <c r="K1356" i="2"/>
  <c r="J1432" i="2"/>
  <c r="K1432" i="2"/>
  <c r="I2317" i="2"/>
  <c r="K2767" i="2"/>
  <c r="L2861" i="2"/>
  <c r="M2861" i="2"/>
  <c r="J2803" i="2"/>
  <c r="K2803" i="2"/>
  <c r="K1183" i="2"/>
  <c r="I2767" i="2"/>
  <c r="L1049" i="2"/>
  <c r="M1049" i="2"/>
  <c r="J1340" i="2"/>
  <c r="L1340" i="2"/>
  <c r="M1340" i="2"/>
  <c r="I2414" i="2"/>
  <c r="I918" i="2"/>
  <c r="I3051" i="2"/>
  <c r="K2827" i="2"/>
  <c r="I1035" i="2"/>
  <c r="I1217" i="2"/>
  <c r="K2164" i="2"/>
  <c r="K1891" i="2"/>
  <c r="I832" i="2"/>
  <c r="I2354" i="2"/>
  <c r="L2317" i="2"/>
  <c r="M2317" i="2"/>
  <c r="L3221" i="2"/>
  <c r="M3221" i="2"/>
  <c r="L2274" i="2"/>
  <c r="M2274" i="2"/>
  <c r="I2844" i="2"/>
  <c r="I1891" i="2"/>
  <c r="K1999" i="2"/>
  <c r="J2423" i="2"/>
  <c r="L2423" i="2"/>
  <c r="M2423" i="2"/>
  <c r="I2905" i="2"/>
  <c r="I3050" i="2"/>
  <c r="L3050" i="2"/>
  <c r="M3050" i="2"/>
  <c r="K851" i="2"/>
  <c r="I802" i="2"/>
  <c r="K2905" i="2"/>
  <c r="I1561" i="2"/>
  <c r="K3260" i="2"/>
  <c r="L1035" i="2"/>
  <c r="M1035" i="2"/>
  <c r="K1164" i="2"/>
  <c r="J2776" i="2"/>
  <c r="K2776" i="2"/>
  <c r="I2861" i="2"/>
  <c r="I2827" i="2"/>
  <c r="I1183" i="2"/>
  <c r="I1462" i="2"/>
  <c r="I2116" i="2"/>
  <c r="K3051" i="2"/>
  <c r="I2955" i="2"/>
  <c r="I1999" i="2"/>
  <c r="I872" i="2"/>
  <c r="I1518" i="2"/>
  <c r="I2472" i="2"/>
  <c r="L2844" i="2"/>
  <c r="M2844" i="2"/>
  <c r="L1217" i="2"/>
  <c r="M1217" i="2"/>
  <c r="I2795" i="2"/>
  <c r="I2819" i="2"/>
  <c r="J1265" i="2"/>
  <c r="K1265" i="2"/>
  <c r="I1164" i="2"/>
  <c r="K1963" i="2"/>
  <c r="I3301" i="2"/>
  <c r="I1922" i="2"/>
  <c r="J2506" i="2"/>
  <c r="L2506" i="2"/>
  <c r="M2506" i="2"/>
  <c r="J2758" i="2"/>
  <c r="K2758" i="2"/>
  <c r="J2720" i="2"/>
  <c r="L2720" i="2"/>
  <c r="M2720" i="2"/>
  <c r="L1561" i="2"/>
  <c r="M1561" i="2"/>
  <c r="I3260" i="2"/>
  <c r="I3221" i="2"/>
  <c r="I2274" i="2"/>
  <c r="J2785" i="2"/>
  <c r="K2785" i="2"/>
  <c r="K3301" i="2"/>
  <c r="L2608" i="2"/>
  <c r="M2608" i="2"/>
  <c r="L1801" i="2"/>
  <c r="M1801" i="2"/>
  <c r="K2852" i="2"/>
  <c r="I2119" i="2"/>
  <c r="I1892" i="2"/>
  <c r="L1929" i="2"/>
  <c r="M1929" i="2"/>
  <c r="L1584" i="2"/>
  <c r="M1584" i="2"/>
  <c r="I1834" i="2"/>
  <c r="I2886" i="2"/>
  <c r="I2120" i="2"/>
  <c r="I2810" i="2"/>
  <c r="I2895" i="2"/>
  <c r="I2921" i="2"/>
  <c r="L2364" i="2"/>
  <c r="M2364" i="2"/>
  <c r="I2504" i="2"/>
  <c r="J2528" i="2"/>
  <c r="K2528" i="2"/>
  <c r="K2003" i="2"/>
  <c r="J2133" i="2"/>
  <c r="L2133" i="2"/>
  <c r="M2133" i="2"/>
  <c r="J1877" i="2"/>
  <c r="K1877" i="2"/>
  <c r="I2364" i="2"/>
  <c r="I1522" i="2"/>
  <c r="I2150" i="2"/>
  <c r="I2139" i="2"/>
  <c r="L2188" i="2"/>
  <c r="M2188" i="2"/>
  <c r="I1744" i="2"/>
  <c r="L2473" i="2"/>
  <c r="M2473" i="2"/>
  <c r="J2536" i="2"/>
  <c r="L2536" i="2"/>
  <c r="M2536" i="2"/>
  <c r="I2293" i="2"/>
  <c r="I2375" i="2"/>
  <c r="M529" i="1"/>
  <c r="M413" i="1"/>
  <c r="M1806" i="1"/>
  <c r="M688" i="1"/>
  <c r="P1046" i="1"/>
  <c r="Q1046" i="1"/>
  <c r="P762" i="1"/>
  <c r="Q762" i="1"/>
  <c r="O25" i="1"/>
  <c r="P1041" i="1"/>
  <c r="Q1041" i="1"/>
  <c r="P1056" i="1"/>
  <c r="Q1056" i="1"/>
  <c r="M1375" i="1"/>
  <c r="M1547" i="1"/>
  <c r="M1661" i="1"/>
  <c r="P17" i="1"/>
  <c r="Q17" i="1"/>
  <c r="K2816" i="2"/>
  <c r="I2470" i="2"/>
  <c r="I2919" i="2"/>
  <c r="J2132" i="2"/>
  <c r="K2132" i="2"/>
  <c r="K1848" i="2"/>
  <c r="I2112" i="2"/>
  <c r="J1965" i="2"/>
  <c r="L1965" i="2"/>
  <c r="M1965" i="2"/>
  <c r="I1607" i="2"/>
  <c r="I2816" i="2"/>
  <c r="J2782" i="2"/>
  <c r="L2782" i="2"/>
  <c r="M2782" i="2"/>
  <c r="J2824" i="2"/>
  <c r="L2824" i="2"/>
  <c r="M2824" i="2"/>
  <c r="J2746" i="2"/>
  <c r="L2746" i="2"/>
  <c r="M2746" i="2"/>
  <c r="J2667" i="2"/>
  <c r="L2667" i="2"/>
  <c r="M2667" i="2"/>
  <c r="L1838" i="2"/>
  <c r="M1838" i="2"/>
  <c r="K1989" i="2"/>
  <c r="L2928" i="2"/>
  <c r="M2928" i="2"/>
  <c r="I1882" i="2"/>
  <c r="L1882" i="2"/>
  <c r="M1882" i="2"/>
  <c r="J1920" i="2"/>
  <c r="K1920" i="2"/>
  <c r="I2006" i="2"/>
  <c r="I2772" i="2"/>
  <c r="I2490" i="2"/>
  <c r="K1708" i="2"/>
  <c r="L2006" i="2"/>
  <c r="M2006" i="2"/>
  <c r="I1848" i="2"/>
  <c r="I1838" i="2"/>
  <c r="I2928" i="2"/>
  <c r="J2687" i="2"/>
  <c r="K2687" i="2"/>
  <c r="L1964" i="2"/>
  <c r="M1964" i="2"/>
  <c r="I1752" i="2"/>
  <c r="I1903" i="2"/>
  <c r="I1840" i="2"/>
  <c r="J2123" i="2"/>
  <c r="L2123" i="2"/>
  <c r="M2123" i="2"/>
  <c r="I2697" i="2"/>
  <c r="I2833" i="2"/>
  <c r="J1573" i="2"/>
  <c r="K1573" i="2"/>
  <c r="I1785" i="2"/>
  <c r="L2009" i="2"/>
  <c r="M2009" i="2"/>
  <c r="I1967" i="2"/>
  <c r="J2754" i="2"/>
  <c r="L2754" i="2"/>
  <c r="M2754" i="2"/>
  <c r="I2726" i="2"/>
  <c r="I2647" i="2"/>
  <c r="I1989" i="2"/>
  <c r="I1754" i="2"/>
  <c r="I1567" i="2"/>
  <c r="K2871" i="2"/>
  <c r="I987" i="2"/>
  <c r="J1120" i="2"/>
  <c r="L1120" i="2"/>
  <c r="M1120" i="2"/>
  <c r="I883" i="2"/>
  <c r="J1226" i="2"/>
  <c r="K1226" i="2"/>
  <c r="J2114" i="2"/>
  <c r="L2114" i="2"/>
  <c r="M2114" i="2"/>
  <c r="I1455" i="2"/>
  <c r="K2915" i="2"/>
  <c r="I928" i="2"/>
  <c r="J1768" i="2"/>
  <c r="K1768" i="2"/>
  <c r="I741" i="2"/>
  <c r="I1087" i="2"/>
  <c r="J868" i="2"/>
  <c r="K868" i="2"/>
  <c r="L1995" i="2"/>
  <c r="M1995" i="2"/>
  <c r="J2316" i="2"/>
  <c r="K2316" i="2"/>
  <c r="J2002" i="2"/>
  <c r="L2002" i="2"/>
  <c r="M2002" i="2"/>
  <c r="I2760" i="2"/>
  <c r="I1131" i="2"/>
  <c r="I982" i="2"/>
  <c r="I2915" i="2"/>
  <c r="I2907" i="2"/>
  <c r="I1090" i="2"/>
  <c r="I1562" i="2"/>
  <c r="K2702" i="2"/>
  <c r="K961" i="2"/>
  <c r="J1549" i="2"/>
  <c r="K1549" i="2"/>
  <c r="I1264" i="2"/>
  <c r="J2973" i="2"/>
  <c r="L2973" i="2"/>
  <c r="M2973" i="2"/>
  <c r="I2880" i="2"/>
  <c r="I2897" i="2"/>
  <c r="I2871" i="2"/>
  <c r="I1844" i="2"/>
  <c r="L2400" i="2"/>
  <c r="M2400" i="2"/>
  <c r="J2923" i="2"/>
  <c r="L2923" i="2"/>
  <c r="M2923" i="2"/>
  <c r="I2888" i="2"/>
  <c r="I3299" i="2"/>
  <c r="I2149" i="2"/>
  <c r="L1699" i="2"/>
  <c r="M1699" i="2"/>
  <c r="K741" i="2"/>
  <c r="J2713" i="2"/>
  <c r="K2713" i="2"/>
  <c r="I977" i="2"/>
  <c r="J2104" i="2"/>
  <c r="L2104" i="2"/>
  <c r="M2104" i="2"/>
  <c r="I1145" i="2"/>
  <c r="J2939" i="2"/>
  <c r="L2939" i="2"/>
  <c r="M2939" i="2"/>
  <c r="J1062" i="2"/>
  <c r="L1062" i="2"/>
  <c r="M1062" i="2"/>
  <c r="J843" i="2"/>
  <c r="L843" i="2"/>
  <c r="M843" i="2"/>
  <c r="K1087" i="2"/>
  <c r="I1490" i="2"/>
  <c r="J2026" i="2"/>
  <c r="L2026" i="2"/>
  <c r="M2026" i="2"/>
  <c r="I2589" i="2"/>
  <c r="I779" i="2"/>
  <c r="I1181" i="2"/>
  <c r="I2889" i="2"/>
  <c r="L1145" i="2"/>
  <c r="M1145" i="2"/>
  <c r="I2169" i="2"/>
  <c r="I3073" i="2"/>
  <c r="K829" i="2"/>
  <c r="I1119" i="2"/>
  <c r="K2371" i="2"/>
  <c r="I1622" i="2"/>
  <c r="L1250" i="2"/>
  <c r="M1250" i="2"/>
  <c r="P1052" i="1"/>
  <c r="Q1052" i="1"/>
  <c r="K2428" i="2"/>
  <c r="I829" i="2"/>
  <c r="L1131" i="2"/>
  <c r="M1131" i="2"/>
  <c r="K2659" i="2"/>
  <c r="L2659" i="2"/>
  <c r="M2659" i="2"/>
  <c r="K1138" i="2"/>
  <c r="K2745" i="2"/>
  <c r="I2696" i="2"/>
  <c r="I2659" i="2"/>
  <c r="I3064" i="2"/>
  <c r="K2815" i="2"/>
  <c r="I1623" i="2"/>
  <c r="I2325" i="2"/>
  <c r="O1426" i="1"/>
  <c r="L2918" i="2"/>
  <c r="M2918" i="2"/>
  <c r="I3101" i="2"/>
  <c r="I2753" i="2"/>
  <c r="I2533" i="2"/>
  <c r="I2926" i="2"/>
  <c r="K3101" i="2"/>
  <c r="I2676" i="2"/>
  <c r="I2214" i="2"/>
  <c r="J2709" i="2"/>
  <c r="K2709" i="2"/>
  <c r="I2561" i="2"/>
  <c r="K2511" i="2"/>
  <c r="J2442" i="2"/>
  <c r="L2442" i="2"/>
  <c r="M2442" i="2"/>
  <c r="L2823" i="2"/>
  <c r="M2823" i="2"/>
  <c r="I2865" i="2"/>
  <c r="I2807" i="2"/>
  <c r="K2865" i="2"/>
  <c r="I2931" i="2"/>
  <c r="K2781" i="2"/>
  <c r="I2918" i="2"/>
  <c r="I2180" i="2"/>
  <c r="I1972" i="2"/>
  <c r="I2312" i="2"/>
  <c r="K2587" i="2"/>
  <c r="K2146" i="2"/>
  <c r="L1996" i="2"/>
  <c r="M1996" i="2"/>
  <c r="J3053" i="2"/>
  <c r="L3053" i="2"/>
  <c r="M3053" i="2"/>
  <c r="L1066" i="2"/>
  <c r="M1066" i="2"/>
  <c r="L2325" i="2"/>
  <c r="M2325" i="2"/>
  <c r="I2910" i="2"/>
  <c r="I1847" i="2"/>
  <c r="J2791" i="2"/>
  <c r="K2791" i="2"/>
  <c r="J2300" i="2"/>
  <c r="L2300" i="2"/>
  <c r="M2300" i="2"/>
  <c r="J2488" i="2"/>
  <c r="K2488" i="2"/>
  <c r="I1952" i="2"/>
  <c r="O1937" i="1"/>
  <c r="K2533" i="2"/>
  <c r="J2501" i="2"/>
  <c r="K2501" i="2"/>
  <c r="J2543" i="2"/>
  <c r="K2543" i="2"/>
  <c r="J2645" i="2"/>
  <c r="K2645" i="2"/>
  <c r="P1708" i="1"/>
  <c r="Q1708" i="1"/>
  <c r="P1833" i="1"/>
  <c r="Q1833" i="1"/>
  <c r="P1945" i="1"/>
  <c r="Q1945" i="1"/>
  <c r="P1671" i="1"/>
  <c r="Q1671" i="1"/>
  <c r="P1663" i="1"/>
  <c r="Q1663" i="1"/>
  <c r="L2372" i="2"/>
  <c r="M2372" i="2"/>
  <c r="I1996" i="2"/>
  <c r="K1273" i="2"/>
  <c r="L2258" i="2"/>
  <c r="M2258" i="2"/>
  <c r="I2013" i="2"/>
  <c r="I2134" i="2"/>
  <c r="J2129" i="2"/>
  <c r="K2129" i="2"/>
  <c r="I2460" i="2"/>
  <c r="J1992" i="2"/>
  <c r="L1992" i="2"/>
  <c r="M1992" i="2"/>
  <c r="I1959" i="2"/>
  <c r="I877" i="2"/>
  <c r="J1019" i="2"/>
  <c r="L1019" i="2"/>
  <c r="M1019" i="2"/>
  <c r="J1908" i="2"/>
  <c r="L1908" i="2"/>
  <c r="M1908" i="2"/>
  <c r="J2552" i="2"/>
  <c r="P1779" i="1"/>
  <c r="Q1779" i="1"/>
  <c r="P1739" i="1"/>
  <c r="Q1739" i="1"/>
  <c r="L1959" i="2"/>
  <c r="M1959" i="2"/>
  <c r="I2372" i="2"/>
  <c r="J2705" i="2"/>
  <c r="K2705" i="2"/>
  <c r="I2716" i="2"/>
  <c r="I1969" i="2"/>
  <c r="J2469" i="2"/>
  <c r="L2469" i="2"/>
  <c r="M2469" i="2"/>
  <c r="I1956" i="2"/>
  <c r="I2221" i="2"/>
  <c r="I1894" i="2"/>
  <c r="I2745" i="2"/>
  <c r="I2511" i="2"/>
  <c r="O1675" i="1"/>
  <c r="P1761" i="1"/>
  <c r="Q1761" i="1"/>
  <c r="P1702" i="1"/>
  <c r="Q1702" i="1"/>
  <c r="P1637" i="1"/>
  <c r="Q1637" i="1"/>
  <c r="P1770" i="1"/>
  <c r="Q1770" i="1"/>
  <c r="P1714" i="1"/>
  <c r="Q1714" i="1"/>
  <c r="I2587" i="2"/>
  <c r="O1691" i="1"/>
  <c r="K2411" i="2"/>
  <c r="I2441" i="2"/>
  <c r="I2686" i="2"/>
  <c r="P1815" i="1"/>
  <c r="Q1815" i="1"/>
  <c r="P1788" i="1"/>
  <c r="Q1788" i="1"/>
  <c r="O1623" i="1"/>
  <c r="I2608" i="2"/>
  <c r="P1594" i="1"/>
  <c r="Q1594" i="1"/>
  <c r="J1864" i="2"/>
  <c r="L1864" i="2"/>
  <c r="M1864" i="2"/>
  <c r="L2753" i="2"/>
  <c r="M2753" i="2"/>
  <c r="I1235" i="2"/>
  <c r="J2106" i="2"/>
  <c r="K2106" i="2"/>
  <c r="O1649" i="1"/>
  <c r="P1775" i="1"/>
  <c r="Q1775" i="1"/>
  <c r="P1642" i="1"/>
  <c r="Q1642" i="1"/>
  <c r="P1667" i="1"/>
  <c r="Q1667" i="1"/>
  <c r="J1855" i="2"/>
  <c r="K1855" i="2"/>
  <c r="O1553" i="1"/>
  <c r="K1626" i="2"/>
  <c r="L1626" i="2"/>
  <c r="M1626" i="2"/>
  <c r="I738" i="2"/>
  <c r="I1478" i="2"/>
  <c r="L1137" i="2"/>
  <c r="M1137" i="2"/>
  <c r="L1100" i="2"/>
  <c r="M1100" i="2"/>
  <c r="P1910" i="1"/>
  <c r="Q1910" i="1"/>
  <c r="P1838" i="1"/>
  <c r="Q1838" i="1"/>
  <c r="P1933" i="1"/>
  <c r="Q1933" i="1"/>
  <c r="O1883" i="1"/>
  <c r="P1867" i="1"/>
  <c r="Q1867" i="1"/>
  <c r="P1629" i="1"/>
  <c r="Q1629" i="1"/>
  <c r="O1551" i="1"/>
  <c r="M1606" i="1"/>
  <c r="P1660" i="1"/>
  <c r="Q1660" i="1"/>
  <c r="P1634" i="1"/>
  <c r="Q1634" i="1"/>
  <c r="I1310" i="2"/>
  <c r="O1644" i="1"/>
  <c r="L1985" i="2"/>
  <c r="M1985" i="2"/>
  <c r="I1122" i="2"/>
  <c r="K1122" i="2"/>
  <c r="I1359" i="2"/>
  <c r="J2610" i="2"/>
  <c r="K2610" i="2"/>
  <c r="P1878" i="1"/>
  <c r="Q1878" i="1"/>
  <c r="K1167" i="2"/>
  <c r="O1526" i="1"/>
  <c r="L1298" i="2"/>
  <c r="M1298" i="2"/>
  <c r="K738" i="2"/>
  <c r="I1081" i="2"/>
  <c r="I1344" i="2"/>
  <c r="P1650" i="1"/>
  <c r="Q1650" i="1"/>
  <c r="I923" i="2"/>
  <c r="P1684" i="1"/>
  <c r="Q1684" i="1"/>
  <c r="I1985" i="2"/>
  <c r="I1800" i="2"/>
  <c r="P1888" i="1"/>
  <c r="Q1888" i="1"/>
  <c r="P1639" i="1"/>
  <c r="Q1639" i="1"/>
  <c r="P1680" i="1"/>
  <c r="Q1680" i="1"/>
  <c r="K2700" i="2"/>
  <c r="I1780" i="2"/>
  <c r="K1208" i="2"/>
  <c r="I1208" i="2"/>
  <c r="P1809" i="1"/>
  <c r="Q1809" i="1"/>
  <c r="O1902" i="1"/>
  <c r="O1517" i="1"/>
  <c r="P1824" i="1"/>
  <c r="Q1824" i="1"/>
  <c r="P1668" i="1"/>
  <c r="Q1668" i="1"/>
  <c r="M1611" i="1"/>
  <c r="I1205" i="2"/>
  <c r="I1273" i="2"/>
  <c r="I1687" i="2"/>
  <c r="J2007" i="2"/>
  <c r="K2007" i="2"/>
  <c r="J2432" i="2"/>
  <c r="K2432" i="2"/>
  <c r="P1672" i="1"/>
  <c r="Q1672" i="1"/>
  <c r="O1676" i="1"/>
  <c r="J1070" i="2"/>
  <c r="K1070" i="2"/>
  <c r="I1626" i="2"/>
  <c r="P1858" i="1"/>
  <c r="Q1858" i="1"/>
  <c r="O1853" i="1"/>
  <c r="P1820" i="1"/>
  <c r="Q1820" i="1"/>
  <c r="P1561" i="1"/>
  <c r="Q1561" i="1"/>
  <c r="P1664" i="1"/>
  <c r="Q1664" i="1"/>
  <c r="O1532" i="1"/>
  <c r="L1314" i="2"/>
  <c r="M1314" i="2"/>
  <c r="J1742" i="2"/>
  <c r="L1742" i="2"/>
  <c r="M1742" i="2"/>
  <c r="P1847" i="1"/>
  <c r="Q1847" i="1"/>
  <c r="P1688" i="1"/>
  <c r="Q1688" i="1"/>
  <c r="K1524" i="2"/>
  <c r="M25" i="1"/>
  <c r="P1624" i="1"/>
  <c r="Q1624" i="1"/>
  <c r="P1874" i="1"/>
  <c r="Q1874" i="1"/>
  <c r="I1819" i="2"/>
  <c r="I1836" i="2"/>
  <c r="I1492" i="2"/>
  <c r="I1167" i="2"/>
  <c r="P1862" i="1"/>
  <c r="Q1862" i="1"/>
  <c r="O1906" i="1"/>
  <c r="I1137" i="2"/>
  <c r="P1803" i="1"/>
  <c r="Q1803" i="1"/>
  <c r="P1920" i="1"/>
  <c r="Q1920" i="1"/>
  <c r="O1542" i="1"/>
  <c r="P1655" i="1"/>
  <c r="Q1655" i="1"/>
  <c r="O1536" i="1"/>
  <c r="P1798" i="1"/>
  <c r="Q1798" i="1"/>
  <c r="P1521" i="1"/>
  <c r="Q1521" i="1"/>
  <c r="O1547" i="1"/>
  <c r="P1698" i="1"/>
  <c r="Q1698" i="1"/>
  <c r="L923" i="2"/>
  <c r="M923" i="2"/>
  <c r="J861" i="2"/>
  <c r="I1708" i="2"/>
  <c r="L1894" i="2"/>
  <c r="M1894" i="2"/>
  <c r="O1926" i="1"/>
  <c r="P1941" i="1"/>
  <c r="Q1941" i="1"/>
  <c r="P1829" i="1"/>
  <c r="Q1829" i="1"/>
  <c r="K1803" i="2"/>
  <c r="L1803" i="2"/>
  <c r="M1803" i="2"/>
  <c r="I1937" i="2"/>
  <c r="K2650" i="2"/>
  <c r="K1567" i="2"/>
  <c r="L1700" i="2"/>
  <c r="M1700" i="2"/>
  <c r="J2701" i="2"/>
  <c r="K2701" i="2"/>
  <c r="J1799" i="2"/>
  <c r="L1799" i="2"/>
  <c r="M1799" i="2"/>
  <c r="K2343" i="2"/>
  <c r="K1461" i="2"/>
  <c r="J2662" i="2"/>
  <c r="K2662" i="2"/>
  <c r="J1335" i="2"/>
  <c r="L1335" i="2"/>
  <c r="M1335" i="2"/>
  <c r="J2406" i="2"/>
  <c r="K2406" i="2"/>
  <c r="J2183" i="2"/>
  <c r="L2183" i="2"/>
  <c r="M2183" i="2"/>
  <c r="K1372" i="2"/>
  <c r="L2737" i="2"/>
  <c r="M2737" i="2"/>
  <c r="I2710" i="2"/>
  <c r="I1803" i="2"/>
  <c r="K1375" i="2"/>
  <c r="I1467" i="2"/>
  <c r="I1375" i="2"/>
  <c r="I1820" i="2"/>
  <c r="J1816" i="2"/>
  <c r="K1816" i="2"/>
  <c r="J2257" i="2"/>
  <c r="K2257" i="2"/>
  <c r="J2749" i="2"/>
  <c r="J1385" i="2"/>
  <c r="L1385" i="2"/>
  <c r="M1385" i="2"/>
  <c r="I1410" i="2"/>
  <c r="I1749" i="2"/>
  <c r="L2024" i="2"/>
  <c r="M2024" i="2"/>
  <c r="I2737" i="2"/>
  <c r="I2672" i="2"/>
  <c r="I1314" i="2"/>
  <c r="J1740" i="2"/>
  <c r="L1740" i="2"/>
  <c r="M1740" i="2"/>
  <c r="K2477" i="2"/>
  <c r="L2477" i="2"/>
  <c r="M2477" i="2"/>
  <c r="K3105" i="2"/>
  <c r="L3105" i="2"/>
  <c r="M3105" i="2"/>
  <c r="L2589" i="2"/>
  <c r="M2589" i="2"/>
  <c r="K2589" i="2"/>
  <c r="L2498" i="2"/>
  <c r="M2498" i="2"/>
  <c r="K2498" i="2"/>
  <c r="P1791" i="1"/>
  <c r="Q1791" i="1"/>
  <c r="J2790" i="2"/>
  <c r="L2790" i="2"/>
  <c r="M2790" i="2"/>
  <c r="J2752" i="2"/>
  <c r="K2752" i="2"/>
  <c r="O1285" i="1"/>
  <c r="P110" i="1"/>
  <c r="Q110" i="1"/>
  <c r="K1785" i="2"/>
  <c r="L2732" i="2"/>
  <c r="M2732" i="2"/>
  <c r="K1133" i="2"/>
  <c r="J2770" i="2"/>
  <c r="L2770" i="2"/>
  <c r="M2770" i="2"/>
  <c r="P64" i="1"/>
  <c r="Q64" i="1"/>
  <c r="O1738" i="1"/>
  <c r="J2226" i="2"/>
  <c r="K2226" i="2"/>
  <c r="J2578" i="2"/>
  <c r="K2578" i="2"/>
  <c r="I1974" i="2"/>
  <c r="J1951" i="2"/>
  <c r="K1951" i="2"/>
  <c r="J2532" i="2"/>
  <c r="L2532" i="2"/>
  <c r="M2532" i="2"/>
  <c r="J2408" i="2"/>
  <c r="L2408" i="2"/>
  <c r="M2408" i="2"/>
  <c r="O1733" i="1"/>
  <c r="J1182" i="2"/>
  <c r="L1182" i="2"/>
  <c r="M1182" i="2"/>
  <c r="J2235" i="2"/>
  <c r="L2235" i="2"/>
  <c r="M2235" i="2"/>
  <c r="K1961" i="2"/>
  <c r="O1589" i="1"/>
  <c r="P953" i="1"/>
  <c r="Q953" i="1"/>
  <c r="O1150" i="1"/>
  <c r="K2856" i="2"/>
  <c r="I2814" i="2"/>
  <c r="I1961" i="2"/>
  <c r="P1251" i="1"/>
  <c r="Q1251" i="1"/>
  <c r="P1795" i="1"/>
  <c r="Q1795" i="1"/>
  <c r="P1309" i="1"/>
  <c r="Q1309" i="1"/>
  <c r="P1885" i="1"/>
  <c r="Q1885" i="1"/>
  <c r="P1918" i="1"/>
  <c r="Q1918" i="1"/>
  <c r="P1525" i="1"/>
  <c r="Q1525" i="1"/>
  <c r="O94" i="1"/>
  <c r="O1206" i="1"/>
  <c r="O1394" i="1"/>
  <c r="K1974" i="2"/>
  <c r="P1578" i="1"/>
  <c r="Q1578" i="1"/>
  <c r="K2510" i="2"/>
  <c r="O1225" i="1"/>
  <c r="I2569" i="2"/>
  <c r="I2467" i="2"/>
  <c r="I2019" i="2"/>
  <c r="I2477" i="2"/>
  <c r="I1400" i="2"/>
  <c r="I3105" i="2"/>
  <c r="I2448" i="2"/>
  <c r="I2105" i="2"/>
  <c r="I1995" i="2"/>
  <c r="I1048" i="2"/>
  <c r="I1152" i="2"/>
  <c r="L2148" i="2"/>
  <c r="M2148" i="2"/>
  <c r="I2669" i="2"/>
  <c r="O969" i="1"/>
  <c r="O234" i="1"/>
  <c r="P300" i="1"/>
  <c r="Q300" i="1"/>
  <c r="L2798" i="2"/>
  <c r="M2798" i="2"/>
  <c r="K2864" i="2"/>
  <c r="I2847" i="2"/>
  <c r="I2695" i="2"/>
  <c r="P452" i="1"/>
  <c r="Q452" i="1"/>
  <c r="P1584" i="1"/>
  <c r="Q1584" i="1"/>
  <c r="O1935" i="1"/>
  <c r="P1891" i="1"/>
  <c r="Q1891" i="1"/>
  <c r="P1266" i="1"/>
  <c r="Q1266" i="1"/>
  <c r="P89" i="1"/>
  <c r="Q89" i="1"/>
  <c r="P106" i="1"/>
  <c r="Q106" i="1"/>
  <c r="P1384" i="1"/>
  <c r="Q1384" i="1"/>
  <c r="O1256" i="1"/>
  <c r="K1973" i="2"/>
  <c r="I929" i="2"/>
  <c r="O1357" i="1"/>
  <c r="P1142" i="1"/>
  <c r="Q1142" i="1"/>
  <c r="P1604" i="1"/>
  <c r="Q1604" i="1"/>
  <c r="I2510" i="2"/>
  <c r="I2551" i="2"/>
  <c r="J1075" i="2"/>
  <c r="L1075" i="2"/>
  <c r="M1075" i="2"/>
  <c r="L1214" i="2"/>
  <c r="M1214" i="2"/>
  <c r="L3155" i="2"/>
  <c r="M3155" i="2"/>
  <c r="I1670" i="2"/>
  <c r="I2894" i="2"/>
  <c r="I3367" i="2"/>
  <c r="P1614" i="1"/>
  <c r="Q1614" i="1"/>
  <c r="P960" i="1"/>
  <c r="Q960" i="1"/>
  <c r="K2806" i="2"/>
  <c r="I2839" i="2"/>
  <c r="P1568" i="1"/>
  <c r="Q1568" i="1"/>
  <c r="P1713" i="1"/>
  <c r="Q1713" i="1"/>
  <c r="P1844" i="1"/>
  <c r="Q1844" i="1"/>
  <c r="O1305" i="1"/>
  <c r="P1840" i="1"/>
  <c r="Q1840" i="1"/>
  <c r="O1390" i="1"/>
  <c r="O83" i="1"/>
  <c r="P1185" i="1"/>
  <c r="Q1185" i="1"/>
  <c r="O1318" i="1"/>
  <c r="P1212" i="1"/>
  <c r="Q1212" i="1"/>
  <c r="P1786" i="1"/>
  <c r="Q1786" i="1"/>
  <c r="P1817" i="1"/>
  <c r="Q1817" i="1"/>
  <c r="L1152" i="2"/>
  <c r="M1152" i="2"/>
  <c r="L929" i="2"/>
  <c r="M929" i="2"/>
  <c r="J2459" i="2"/>
  <c r="L2459" i="2"/>
  <c r="M2459" i="2"/>
  <c r="I1214" i="2"/>
  <c r="I2344" i="2"/>
  <c r="I2148" i="2"/>
  <c r="I2498" i="2"/>
  <c r="I2184" i="2"/>
  <c r="I1133" i="2"/>
  <c r="K2669" i="2"/>
  <c r="I3155" i="2"/>
  <c r="I1034" i="2"/>
  <c r="P1336" i="1"/>
  <c r="Q1336" i="1"/>
  <c r="J2142" i="2"/>
  <c r="L2142" i="2"/>
  <c r="M2142" i="2"/>
  <c r="I2732" i="2"/>
  <c r="I1977" i="2"/>
  <c r="P220" i="1"/>
  <c r="Q220" i="1"/>
  <c r="O255" i="1"/>
  <c r="J2890" i="2"/>
  <c r="L2890" i="2"/>
  <c r="M2890" i="2"/>
  <c r="P1725" i="1"/>
  <c r="Q1725" i="1"/>
  <c r="I2831" i="2"/>
  <c r="P1618" i="1"/>
  <c r="Q1618" i="1"/>
  <c r="P480" i="1"/>
  <c r="Q480" i="1"/>
  <c r="O1729" i="1"/>
  <c r="P1865" i="1"/>
  <c r="Q1865" i="1"/>
  <c r="O1904" i="1"/>
  <c r="P1199" i="1"/>
  <c r="Q1199" i="1"/>
  <c r="P214" i="1"/>
  <c r="Q214" i="1"/>
  <c r="P1831" i="1"/>
  <c r="Q1831" i="1"/>
  <c r="O1367" i="1"/>
  <c r="O1413" i="1"/>
  <c r="P1146" i="1"/>
  <c r="Q1146" i="1"/>
  <c r="P1363" i="1"/>
  <c r="Q1363" i="1"/>
  <c r="P1322" i="1"/>
  <c r="Q1322" i="1"/>
  <c r="K2157" i="2"/>
  <c r="K2125" i="2"/>
  <c r="J1871" i="2"/>
  <c r="K1871" i="2"/>
  <c r="J2761" i="2"/>
  <c r="K2761" i="2"/>
  <c r="I1973" i="2"/>
  <c r="I2596" i="2"/>
  <c r="I3004" i="2"/>
  <c r="I1329" i="2"/>
  <c r="K3004" i="2"/>
  <c r="K1329" i="2"/>
  <c r="I2130" i="2"/>
  <c r="K2831" i="2"/>
  <c r="I2675" i="2"/>
  <c r="P463" i="1"/>
  <c r="Q463" i="1"/>
  <c r="I2140" i="2"/>
  <c r="O1573" i="1"/>
  <c r="I2856" i="2"/>
  <c r="I2873" i="2"/>
  <c r="I2428" i="2"/>
  <c r="I1750" i="2"/>
  <c r="O1707" i="1"/>
  <c r="P1881" i="1"/>
  <c r="Q1881" i="1"/>
  <c r="P1801" i="1"/>
  <c r="Q1801" i="1"/>
  <c r="P1872" i="1"/>
  <c r="Q1872" i="1"/>
  <c r="P1813" i="1"/>
  <c r="Q1813" i="1"/>
  <c r="O1235" i="1"/>
  <c r="P1169" i="1"/>
  <c r="Q1169" i="1"/>
  <c r="J881" i="2"/>
  <c r="L881" i="2"/>
  <c r="M881" i="2"/>
  <c r="I2779" i="2"/>
  <c r="O1406" i="1"/>
  <c r="I2487" i="2"/>
  <c r="L2822" i="2"/>
  <c r="M2822" i="2"/>
  <c r="I2607" i="2"/>
  <c r="I2636" i="2"/>
  <c r="I2775" i="2"/>
  <c r="I2526" i="2"/>
  <c r="L1090" i="2"/>
  <c r="M1090" i="2"/>
  <c r="I2971" i="2"/>
  <c r="P1156" i="1"/>
  <c r="Q1156" i="1"/>
  <c r="L2715" i="2"/>
  <c r="M2715" i="2"/>
  <c r="J2321" i="2"/>
  <c r="L2321" i="2"/>
  <c r="M2321" i="2"/>
  <c r="I3338" i="2"/>
  <c r="P224" i="1"/>
  <c r="Q224" i="1"/>
  <c r="O267" i="1"/>
  <c r="I2798" i="2"/>
  <c r="I2864" i="2"/>
  <c r="J2644" i="2"/>
  <c r="O1806" i="1"/>
  <c r="P625" i="1"/>
  <c r="Q625" i="1"/>
  <c r="P1898" i="1"/>
  <c r="Q1898" i="1"/>
  <c r="P1908" i="1"/>
  <c r="Q1908" i="1"/>
  <c r="P1193" i="1"/>
  <c r="Q1193" i="1"/>
  <c r="O1535" i="1"/>
  <c r="O1289" i="1"/>
  <c r="P1332" i="1"/>
  <c r="Q1332" i="1"/>
  <c r="P60" i="1"/>
  <c r="Q60" i="1"/>
  <c r="O1181" i="1"/>
  <c r="O30" i="1"/>
  <c r="O1599" i="1"/>
  <c r="K1473" i="2"/>
  <c r="P1231" i="1"/>
  <c r="Q1231" i="1"/>
  <c r="O1348" i="1"/>
  <c r="P1341" i="1"/>
  <c r="Q1341" i="1"/>
  <c r="L2522" i="2"/>
  <c r="M2522" i="2"/>
  <c r="J2359" i="2"/>
  <c r="K2359" i="2"/>
  <c r="I1909" i="2"/>
  <c r="J1863" i="2"/>
  <c r="P1274" i="1"/>
  <c r="Q1274" i="1"/>
  <c r="P977" i="1"/>
  <c r="Q977" i="1"/>
  <c r="O1530" i="1"/>
  <c r="I2715" i="2"/>
  <c r="I2899" i="2"/>
  <c r="J2634" i="2"/>
  <c r="L2634" i="2"/>
  <c r="M2634" i="2"/>
  <c r="P1609" i="1"/>
  <c r="Q1609" i="1"/>
  <c r="O1520" i="1"/>
  <c r="O1939" i="1"/>
  <c r="P1835" i="1"/>
  <c r="Q1835" i="1"/>
  <c r="O1375" i="1"/>
  <c r="L1750" i="2"/>
  <c r="M1750" i="2"/>
  <c r="K1750" i="2"/>
  <c r="K2441" i="2"/>
  <c r="L2441" i="2"/>
  <c r="M2441" i="2"/>
  <c r="O34" i="1"/>
  <c r="K2336" i="2"/>
  <c r="L2256" i="2"/>
  <c r="M2256" i="2"/>
  <c r="J2281" i="2"/>
  <c r="L2281" i="2"/>
  <c r="M2281" i="2"/>
  <c r="J2243" i="2"/>
  <c r="L2243" i="2"/>
  <c r="M2243" i="2"/>
  <c r="I1269" i="2"/>
  <c r="I2339" i="2"/>
  <c r="J1412" i="2"/>
  <c r="L1412" i="2"/>
  <c r="M1412" i="2"/>
  <c r="M760" i="1"/>
  <c r="K1467" i="2"/>
  <c r="J1531" i="2"/>
  <c r="K1531" i="2"/>
  <c r="L2971" i="2"/>
  <c r="M2971" i="2"/>
  <c r="K1622" i="2"/>
  <c r="K2763" i="2"/>
  <c r="K2414" i="2"/>
  <c r="I2400" i="2"/>
  <c r="I2161" i="2"/>
  <c r="O455" i="1"/>
  <c r="L2779" i="2"/>
  <c r="M2779" i="2"/>
  <c r="K2291" i="2"/>
  <c r="L2487" i="2"/>
  <c r="M2487" i="2"/>
  <c r="K1459" i="2"/>
  <c r="J2447" i="2"/>
  <c r="L2447" i="2"/>
  <c r="M2447" i="2"/>
  <c r="J1425" i="2"/>
  <c r="K1425" i="2"/>
  <c r="I2291" i="2"/>
  <c r="I1298" i="2"/>
  <c r="I1899" i="2"/>
  <c r="J1899" i="2"/>
  <c r="K1048" i="2"/>
  <c r="L1048" i="2"/>
  <c r="M1048" i="2"/>
  <c r="L2848" i="2"/>
  <c r="M2848" i="2"/>
  <c r="K2848" i="2"/>
  <c r="I1748" i="2"/>
  <c r="J1748" i="2"/>
  <c r="I2127" i="2"/>
  <c r="J2127" i="2"/>
  <c r="K2127" i="2"/>
  <c r="J3146" i="2"/>
  <c r="K3146" i="2"/>
  <c r="I3146" i="2"/>
  <c r="L2907" i="2"/>
  <c r="M2907" i="2"/>
  <c r="K2907" i="2"/>
  <c r="J1612" i="2"/>
  <c r="K1612" i="2"/>
  <c r="I1612" i="2"/>
  <c r="K1500" i="2"/>
  <c r="L1500" i="2"/>
  <c r="M1500" i="2"/>
  <c r="L2105" i="2"/>
  <c r="M2105" i="2"/>
  <c r="K2105" i="2"/>
  <c r="K2460" i="2"/>
  <c r="L2775" i="2"/>
  <c r="M2775" i="2"/>
  <c r="J2573" i="2"/>
  <c r="K2573" i="2"/>
  <c r="I1837" i="2"/>
  <c r="J1482" i="2"/>
  <c r="K1482" i="2"/>
  <c r="I1370" i="2"/>
  <c r="I2868" i="2"/>
  <c r="K1569" i="2"/>
  <c r="I1782" i="2"/>
  <c r="J2278" i="2"/>
  <c r="L2278" i="2"/>
  <c r="M2278" i="2"/>
  <c r="J1602" i="2"/>
  <c r="J1857" i="2"/>
  <c r="L1857" i="2"/>
  <c r="M1857" i="2"/>
  <c r="J1346" i="2"/>
  <c r="L1346" i="2"/>
  <c r="M1346" i="2"/>
  <c r="J1446" i="2"/>
  <c r="L1446" i="2"/>
  <c r="M1446" i="2"/>
  <c r="I1463" i="2"/>
  <c r="I1389" i="2"/>
  <c r="J1781" i="2"/>
  <c r="I1781" i="2"/>
  <c r="J2850" i="2"/>
  <c r="I2850" i="2"/>
  <c r="J2658" i="2"/>
  <c r="L2658" i="2"/>
  <c r="M2658" i="2"/>
  <c r="I2658" i="2"/>
  <c r="J2556" i="2"/>
  <c r="I2556" i="2"/>
  <c r="J2124" i="2"/>
  <c r="I2124" i="2"/>
  <c r="J1944" i="2"/>
  <c r="I1944" i="2"/>
  <c r="K1800" i="2"/>
  <c r="L1800" i="2"/>
  <c r="M1800" i="2"/>
  <c r="J1723" i="2"/>
  <c r="I1723" i="2"/>
  <c r="L1646" i="2"/>
  <c r="M1646" i="2"/>
  <c r="K1646" i="2"/>
  <c r="I2590" i="2"/>
  <c r="J2590" i="2"/>
  <c r="K2590" i="2"/>
  <c r="K2169" i="2"/>
  <c r="L2169" i="2"/>
  <c r="M2169" i="2"/>
  <c r="L1590" i="2"/>
  <c r="M1590" i="2"/>
  <c r="K1590" i="2"/>
  <c r="J2404" i="2"/>
  <c r="K2404" i="2"/>
  <c r="I2404" i="2"/>
  <c r="K2250" i="2"/>
  <c r="L2250" i="2"/>
  <c r="M2250" i="2"/>
  <c r="I2444" i="2"/>
  <c r="J2444" i="2"/>
  <c r="K2375" i="2"/>
  <c r="L2375" i="2"/>
  <c r="M2375" i="2"/>
  <c r="J1637" i="2"/>
  <c r="I1637" i="2"/>
  <c r="J1835" i="2"/>
  <c r="I1835" i="2"/>
  <c r="K1744" i="2"/>
  <c r="L1744" i="2"/>
  <c r="M1744" i="2"/>
  <c r="I1817" i="2"/>
  <c r="J1817" i="2"/>
  <c r="I1738" i="2"/>
  <c r="J1738" i="2"/>
  <c r="K1738" i="2"/>
  <c r="J1918" i="2"/>
  <c r="I1918" i="2"/>
  <c r="J2427" i="2"/>
  <c r="K2427" i="2"/>
  <c r="I2427" i="2"/>
  <c r="J1224" i="2"/>
  <c r="L1967" i="2"/>
  <c r="M1967" i="2"/>
  <c r="I1783" i="2"/>
  <c r="J1783" i="2"/>
  <c r="J2118" i="2"/>
  <c r="L2118" i="2"/>
  <c r="M2118" i="2"/>
  <c r="I2118" i="2"/>
  <c r="J2244" i="2"/>
  <c r="I2244" i="2"/>
  <c r="J2209" i="2"/>
  <c r="I2209" i="2"/>
  <c r="J2215" i="2"/>
  <c r="K2215" i="2"/>
  <c r="I2215" i="2"/>
  <c r="L3238" i="2"/>
  <c r="M3238" i="2"/>
  <c r="I1747" i="2"/>
  <c r="K1421" i="2"/>
  <c r="L1421" i="2"/>
  <c r="M1421" i="2"/>
  <c r="I2250" i="2"/>
  <c r="J1659" i="2"/>
  <c r="K1659" i="2"/>
  <c r="J2489" i="2"/>
  <c r="L2489" i="2"/>
  <c r="M2489" i="2"/>
  <c r="I2138" i="2"/>
  <c r="I1405" i="2"/>
  <c r="J3285" i="2"/>
  <c r="I3285" i="2"/>
  <c r="L1405" i="2"/>
  <c r="M1405" i="2"/>
  <c r="K1405" i="2"/>
  <c r="L3098" i="2"/>
  <c r="M3098" i="2"/>
  <c r="K1841" i="2"/>
  <c r="J1804" i="2"/>
  <c r="L1804" i="2"/>
  <c r="M1804" i="2"/>
  <c r="I2930" i="2"/>
  <c r="L2294" i="2"/>
  <c r="M2294" i="2"/>
  <c r="K2294" i="2"/>
  <c r="O33" i="1"/>
  <c r="O35" i="1"/>
  <c r="O666" i="1"/>
  <c r="L1489" i="2"/>
  <c r="M1489" i="2"/>
  <c r="J1453" i="2"/>
  <c r="K1453" i="2"/>
  <c r="J2285" i="2"/>
  <c r="K2285" i="2"/>
  <c r="L1819" i="2"/>
  <c r="M1819" i="2"/>
  <c r="I1124" i="2"/>
  <c r="K927" i="2"/>
  <c r="K1028" i="2"/>
  <c r="J1512" i="2"/>
  <c r="K1512" i="2"/>
  <c r="J1940" i="2"/>
  <c r="I1547" i="2"/>
  <c r="K1377" i="2"/>
  <c r="K1180" i="2"/>
  <c r="I1084" i="2"/>
  <c r="K1084" i="2"/>
  <c r="L1073" i="2"/>
  <c r="M1073" i="2"/>
  <c r="I1028" i="2"/>
  <c r="K2568" i="2"/>
  <c r="L2568" i="2"/>
  <c r="M2568" i="2"/>
  <c r="K2606" i="2"/>
  <c r="L2606" i="2"/>
  <c r="M2606" i="2"/>
  <c r="K1279" i="2"/>
  <c r="L1279" i="2"/>
  <c r="M1279" i="2"/>
  <c r="L1853" i="2"/>
  <c r="M1853" i="2"/>
  <c r="K1853" i="2"/>
  <c r="L2643" i="2"/>
  <c r="M2643" i="2"/>
  <c r="K2643" i="2"/>
  <c r="K1081" i="2"/>
  <c r="L2819" i="2"/>
  <c r="M2819" i="2"/>
  <c r="L2184" i="2"/>
  <c r="M2184" i="2"/>
  <c r="J990" i="2"/>
  <c r="K990" i="2"/>
  <c r="K2898" i="2"/>
  <c r="J1862" i="2"/>
  <c r="L1862" i="2"/>
  <c r="M1862" i="2"/>
  <c r="I1228" i="2"/>
  <c r="J1878" i="2"/>
  <c r="K1878" i="2"/>
  <c r="I2606" i="2"/>
  <c r="I2499" i="2"/>
  <c r="L3048" i="2"/>
  <c r="M3048" i="2"/>
  <c r="J2527" i="2"/>
  <c r="I2741" i="2"/>
  <c r="I2248" i="2"/>
  <c r="J2426" i="2"/>
  <c r="I2426" i="2"/>
  <c r="J3076" i="2"/>
  <c r="I3076" i="2"/>
  <c r="J2642" i="2"/>
  <c r="I2642" i="2"/>
  <c r="K1919" i="2"/>
  <c r="L1919" i="2"/>
  <c r="M1919" i="2"/>
  <c r="J1802" i="2"/>
  <c r="L1802" i="2"/>
  <c r="M1802" i="2"/>
  <c r="I1802" i="2"/>
  <c r="J1879" i="2"/>
  <c r="I1879" i="2"/>
  <c r="L2780" i="2"/>
  <c r="M2780" i="2"/>
  <c r="K2780" i="2"/>
  <c r="J1399" i="2"/>
  <c r="I1399" i="2"/>
  <c r="K1997" i="2"/>
  <c r="J2287" i="2"/>
  <c r="K2287" i="2"/>
  <c r="J2723" i="2"/>
  <c r="K2723" i="2"/>
  <c r="J2318" i="2"/>
  <c r="K2697" i="2"/>
  <c r="L2697" i="2"/>
  <c r="M2697" i="2"/>
  <c r="J2855" i="2"/>
  <c r="I2855" i="2"/>
  <c r="L3338" i="2"/>
  <c r="M3338" i="2"/>
  <c r="I2253" i="2"/>
  <c r="J2253" i="2"/>
  <c r="L2253" i="2"/>
  <c r="M2253" i="2"/>
  <c r="L2320" i="2"/>
  <c r="M2320" i="2"/>
  <c r="J1294" i="2"/>
  <c r="L1294" i="2"/>
  <c r="M1294" i="2"/>
  <c r="I2356" i="2"/>
  <c r="I2568" i="2"/>
  <c r="J2531" i="2"/>
  <c r="K2531" i="2"/>
  <c r="I3123" i="2"/>
  <c r="L3011" i="2"/>
  <c r="M3011" i="2"/>
  <c r="J2863" i="2"/>
  <c r="L2863" i="2"/>
  <c r="M2863" i="2"/>
  <c r="I3339" i="2"/>
  <c r="L1782" i="2"/>
  <c r="M1782" i="2"/>
  <c r="L2881" i="2"/>
  <c r="M2881" i="2"/>
  <c r="I2407" i="2"/>
  <c r="I1853" i="2"/>
  <c r="I1845" i="2"/>
  <c r="J2577" i="2"/>
  <c r="L2577" i="2"/>
  <c r="M2577" i="2"/>
  <c r="I2559" i="2"/>
  <c r="I1270" i="2"/>
  <c r="I2780" i="2"/>
  <c r="I3048" i="2"/>
  <c r="L2734" i="2"/>
  <c r="M2734" i="2"/>
  <c r="K2734" i="2"/>
  <c r="I1279" i="2"/>
  <c r="I3254" i="2"/>
  <c r="I2643" i="2"/>
  <c r="K2319" i="2"/>
  <c r="I2722" i="2"/>
  <c r="I1498" i="2"/>
  <c r="J1498" i="2"/>
  <c r="L1498" i="2"/>
  <c r="M1498" i="2"/>
  <c r="L1564" i="2"/>
  <c r="M1564" i="2"/>
  <c r="K1564" i="2"/>
  <c r="I1483" i="2"/>
  <c r="J1483" i="2"/>
  <c r="I1175" i="2"/>
  <c r="J1411" i="2"/>
  <c r="K1411" i="2"/>
  <c r="J2633" i="2"/>
  <c r="L2633" i="2"/>
  <c r="M2633" i="2"/>
  <c r="J1682" i="2"/>
  <c r="K1228" i="2"/>
  <c r="K1235" i="2"/>
  <c r="I1016" i="2"/>
  <c r="K2762" i="2"/>
  <c r="I1461" i="2"/>
  <c r="I2153" i="2"/>
  <c r="I2881" i="2"/>
  <c r="K3339" i="2"/>
  <c r="I2319" i="2"/>
  <c r="I2872" i="2"/>
  <c r="J2872" i="2"/>
  <c r="K2872" i="2"/>
  <c r="L2499" i="2"/>
  <c r="M2499" i="2"/>
  <c r="K2499" i="2"/>
  <c r="J2347" i="2"/>
  <c r="I2347" i="2"/>
  <c r="J2027" i="2"/>
  <c r="I2027" i="2"/>
  <c r="J1957" i="2"/>
  <c r="I1957" i="2"/>
  <c r="J1758" i="2"/>
  <c r="I1758" i="2"/>
  <c r="K1522" i="2"/>
  <c r="L1522" i="2"/>
  <c r="M1522" i="2"/>
  <c r="J1472" i="2"/>
  <c r="I1472" i="2"/>
  <c r="J1429" i="2"/>
  <c r="I1429" i="2"/>
  <c r="K1354" i="2"/>
  <c r="L1354" i="2"/>
  <c r="M1354" i="2"/>
  <c r="I1218" i="2"/>
  <c r="J1218" i="2"/>
  <c r="K1218" i="2"/>
  <c r="J1165" i="2"/>
  <c r="I1165" i="2"/>
  <c r="J1095" i="2"/>
  <c r="L1095" i="2"/>
  <c r="M1095" i="2"/>
  <c r="I1095" i="2"/>
  <c r="J2678" i="2"/>
  <c r="I2678" i="2"/>
  <c r="K3123" i="2"/>
  <c r="L2595" i="2"/>
  <c r="M2595" i="2"/>
  <c r="K3367" i="2"/>
  <c r="L3367" i="2"/>
  <c r="M3367" i="2"/>
  <c r="I3011" i="2"/>
  <c r="I1341" i="2"/>
  <c r="J1341" i="2"/>
  <c r="I2227" i="2"/>
  <c r="J2227" i="2"/>
  <c r="L2227" i="2"/>
  <c r="M2227" i="2"/>
  <c r="I1641" i="2"/>
  <c r="J1641" i="2"/>
  <c r="K1641" i="2"/>
  <c r="J2846" i="2"/>
  <c r="I2846" i="2"/>
  <c r="I3370" i="2"/>
  <c r="J3370" i="2"/>
  <c r="K3370" i="2"/>
  <c r="J2550" i="2"/>
  <c r="I2900" i="2"/>
  <c r="J1807" i="2"/>
  <c r="L1807" i="2"/>
  <c r="M1807" i="2"/>
  <c r="I1807" i="2"/>
  <c r="K1780" i="2"/>
  <c r="L1270" i="2"/>
  <c r="M1270" i="2"/>
  <c r="K2889" i="2"/>
  <c r="J1745" i="2"/>
  <c r="J1791" i="2"/>
  <c r="K1791" i="2"/>
  <c r="I2595" i="2"/>
  <c r="I1997" i="2"/>
  <c r="I1921" i="2"/>
  <c r="J1696" i="2"/>
  <c r="J1695" i="2"/>
  <c r="L1695" i="2"/>
  <c r="M1695" i="2"/>
  <c r="K2760" i="2"/>
  <c r="I2898" i="2"/>
  <c r="J2468" i="2"/>
  <c r="L2468" i="2"/>
  <c r="M2468" i="2"/>
  <c r="J1480" i="2"/>
  <c r="L1687" i="2"/>
  <c r="M1687" i="2"/>
  <c r="I1059" i="2"/>
  <c r="O32" i="1"/>
  <c r="O1428" i="1"/>
  <c r="I1964" i="2"/>
  <c r="J1496" i="2"/>
  <c r="K1496" i="2"/>
  <c r="M455" i="1"/>
  <c r="I1353" i="2"/>
  <c r="J1353" i="2"/>
  <c r="J1282" i="2"/>
  <c r="I1282" i="2"/>
  <c r="J1706" i="2"/>
  <c r="I1706" i="2"/>
  <c r="J1404" i="2"/>
  <c r="I1404" i="2"/>
  <c r="I1915" i="2"/>
  <c r="J1915" i="2"/>
  <c r="L1915" i="2"/>
  <c r="M1915" i="2"/>
  <c r="J1933" i="2"/>
  <c r="L1933" i="2"/>
  <c r="M1933" i="2"/>
  <c r="I1933" i="2"/>
  <c r="J1831" i="2"/>
  <c r="L1667" i="2"/>
  <c r="M1667" i="2"/>
  <c r="K1667" i="2"/>
  <c r="J1593" i="2"/>
  <c r="L1593" i="2"/>
  <c r="M1593" i="2"/>
  <c r="J1739" i="2"/>
  <c r="L1739" i="2"/>
  <c r="M1739" i="2"/>
  <c r="I1739" i="2"/>
  <c r="L1969" i="2"/>
  <c r="M1969" i="2"/>
  <c r="K1969" i="2"/>
  <c r="K2897" i="2"/>
  <c r="L2897" i="2"/>
  <c r="M2897" i="2"/>
  <c r="L2019" i="2"/>
  <c r="M2019" i="2"/>
  <c r="K2019" i="2"/>
  <c r="K2636" i="2"/>
  <c r="L2636" i="2"/>
  <c r="M2636" i="2"/>
  <c r="K2407" i="2"/>
  <c r="L2407" i="2"/>
  <c r="M2407" i="2"/>
  <c r="L2963" i="2"/>
  <c r="M2963" i="2"/>
  <c r="K2963" i="2"/>
  <c r="I1319" i="2"/>
  <c r="J1319" i="2"/>
  <c r="I2361" i="2"/>
  <c r="J2361" i="2"/>
  <c r="K2361" i="2"/>
  <c r="I2236" i="2"/>
  <c r="J2236" i="2"/>
  <c r="I1688" i="2"/>
  <c r="J1688" i="2"/>
  <c r="K1688" i="2"/>
  <c r="I1475" i="2"/>
  <c r="J1475" i="2"/>
  <c r="L1475" i="2"/>
  <c r="M1475" i="2"/>
  <c r="J1764" i="2"/>
  <c r="L1764" i="2"/>
  <c r="M1764" i="2"/>
  <c r="I1764" i="2"/>
  <c r="I1896" i="2"/>
  <c r="J1896" i="2"/>
  <c r="L1896" i="2"/>
  <c r="M1896" i="2"/>
  <c r="J1774" i="2"/>
  <c r="I1774" i="2"/>
  <c r="J2113" i="2"/>
  <c r="I2113" i="2"/>
  <c r="I2111" i="2"/>
  <c r="J2111" i="2"/>
  <c r="L2111" i="2"/>
  <c r="M2111" i="2"/>
  <c r="J2159" i="2"/>
  <c r="L2159" i="2"/>
  <c r="M2159" i="2"/>
  <c r="I2159" i="2"/>
  <c r="J1559" i="2"/>
  <c r="K1559" i="2"/>
  <c r="I1559" i="2"/>
  <c r="J1392" i="2"/>
  <c r="I1392" i="2"/>
  <c r="J2436" i="2"/>
  <c r="K2436" i="2"/>
  <c r="I2436" i="2"/>
  <c r="I2333" i="2"/>
  <c r="J2333" i="2"/>
  <c r="L2333" i="2"/>
  <c r="M2333" i="2"/>
  <c r="J2315" i="2"/>
  <c r="I2315" i="2"/>
  <c r="I2200" i="2"/>
  <c r="J2200" i="2"/>
  <c r="L2200" i="2"/>
  <c r="M2200" i="2"/>
  <c r="I1417" i="2"/>
  <c r="J1417" i="2"/>
  <c r="I1830" i="2"/>
  <c r="J1830" i="2"/>
  <c r="L1830" i="2"/>
  <c r="M1830" i="2"/>
  <c r="I1914" i="2"/>
  <c r="J1914" i="2"/>
  <c r="L1914" i="2"/>
  <c r="M1914" i="2"/>
  <c r="K1635" i="2"/>
  <c r="J1673" i="2"/>
  <c r="L1673" i="2"/>
  <c r="M1673" i="2"/>
  <c r="I1673" i="2"/>
  <c r="I1553" i="2"/>
  <c r="J1553" i="2"/>
  <c r="J1307" i="2"/>
  <c r="I1307" i="2"/>
  <c r="J2193" i="2"/>
  <c r="I2193" i="2"/>
  <c r="I1824" i="2"/>
  <c r="J1824" i="2"/>
  <c r="K1824" i="2"/>
  <c r="J1724" i="2"/>
  <c r="I1724" i="2"/>
  <c r="K1942" i="2"/>
  <c r="L1942" i="2"/>
  <c r="M1942" i="2"/>
  <c r="K1858" i="2"/>
  <c r="K2726" i="2"/>
  <c r="I1505" i="2"/>
  <c r="I1699" i="2"/>
  <c r="I3098" i="2"/>
  <c r="J2729" i="2"/>
  <c r="K2729" i="2"/>
  <c r="I2233" i="2"/>
  <c r="I2963" i="2"/>
  <c r="I2852" i="2"/>
  <c r="J1514" i="2"/>
  <c r="L1514" i="2"/>
  <c r="M1514" i="2"/>
  <c r="I2574" i="2"/>
  <c r="J1722" i="2"/>
  <c r="L1722" i="2"/>
  <c r="M1722" i="2"/>
  <c r="I1658" i="2"/>
  <c r="J3056" i="2"/>
  <c r="L3056" i="2"/>
  <c r="M3056" i="2"/>
  <c r="J1759" i="2"/>
  <c r="L1759" i="2"/>
  <c r="M1759" i="2"/>
  <c r="I1250" i="2"/>
  <c r="I2473" i="2"/>
  <c r="J1530" i="2"/>
  <c r="I1530" i="2"/>
  <c r="J1676" i="2"/>
  <c r="I1676" i="2"/>
  <c r="J1281" i="2"/>
  <c r="I1281" i="2"/>
  <c r="J1243" i="2"/>
  <c r="I1243" i="2"/>
  <c r="J1242" i="2"/>
  <c r="I1242" i="2"/>
  <c r="I1808" i="2"/>
  <c r="J1808" i="2"/>
  <c r="L1670" i="2"/>
  <c r="M1670" i="2"/>
  <c r="L2303" i="2"/>
  <c r="M2303" i="2"/>
  <c r="L1389" i="2"/>
  <c r="M1389" i="2"/>
  <c r="J1523" i="2"/>
  <c r="K1523" i="2"/>
  <c r="I1858" i="2"/>
  <c r="J2417" i="2"/>
  <c r="K2417" i="2"/>
  <c r="I1942" i="2"/>
  <c r="I2591" i="2"/>
  <c r="I2294" i="2"/>
  <c r="I2303" i="2"/>
  <c r="J2440" i="2"/>
  <c r="L2440" i="2"/>
  <c r="M2440" i="2"/>
  <c r="I1850" i="2"/>
  <c r="J885" i="2"/>
  <c r="I885" i="2"/>
  <c r="J870" i="2"/>
  <c r="K870" i="2"/>
  <c r="I870" i="2"/>
  <c r="J2342" i="2"/>
  <c r="I2342" i="2"/>
  <c r="J2218" i="2"/>
  <c r="L2218" i="2"/>
  <c r="M2218" i="2"/>
  <c r="I2218" i="2"/>
  <c r="J1715" i="2"/>
  <c r="I1715" i="2"/>
  <c r="K1679" i="2"/>
  <c r="L1679" i="2"/>
  <c r="M1679" i="2"/>
  <c r="J1644" i="2"/>
  <c r="I1644" i="2"/>
  <c r="J1533" i="2"/>
  <c r="L1533" i="2"/>
  <c r="M1533" i="2"/>
  <c r="I1533" i="2"/>
  <c r="K1463" i="2"/>
  <c r="L1463" i="2"/>
  <c r="M1463" i="2"/>
  <c r="J1327" i="2"/>
  <c r="K1327" i="2"/>
  <c r="I1327" i="2"/>
  <c r="I1256" i="2"/>
  <c r="J1256" i="2"/>
  <c r="L1256" i="2"/>
  <c r="M1256" i="2"/>
  <c r="J2392" i="2"/>
  <c r="I2392" i="2"/>
  <c r="I2366" i="2"/>
  <c r="J2366" i="2"/>
  <c r="K2366" i="2"/>
  <c r="I1543" i="2"/>
  <c r="J1543" i="2"/>
  <c r="I1441" i="2"/>
  <c r="J1441" i="2"/>
  <c r="K1441" i="2"/>
  <c r="I1396" i="2"/>
  <c r="J1396" i="2"/>
  <c r="K1396" i="2"/>
  <c r="J1939" i="2"/>
  <c r="L1939" i="2"/>
  <c r="M1939" i="2"/>
  <c r="I1939" i="2"/>
  <c r="J1901" i="2"/>
  <c r="I1901" i="2"/>
  <c r="K1455" i="2"/>
  <c r="L1455" i="2"/>
  <c r="M1455" i="2"/>
  <c r="I1387" i="2"/>
  <c r="J1387" i="2"/>
  <c r="L1387" i="2"/>
  <c r="M1387" i="2"/>
  <c r="J1316" i="2"/>
  <c r="K1316" i="2"/>
  <c r="I1316" i="2"/>
  <c r="J1102" i="2"/>
  <c r="I1102" i="2"/>
  <c r="I1074" i="2"/>
  <c r="J1074" i="2"/>
  <c r="L1074" i="2"/>
  <c r="M1074" i="2"/>
  <c r="L928" i="2"/>
  <c r="M928" i="2"/>
  <c r="K928" i="2"/>
  <c r="L1837" i="2"/>
  <c r="M1837" i="2"/>
  <c r="I1474" i="2"/>
  <c r="I2177" i="2"/>
  <c r="J2876" i="2"/>
  <c r="I2876" i="2"/>
  <c r="J2885" i="2"/>
  <c r="I2885" i="2"/>
  <c r="J2893" i="2"/>
  <c r="I2893" i="2"/>
  <c r="J2903" i="2"/>
  <c r="I2903" i="2"/>
  <c r="J2912" i="2"/>
  <c r="I2912" i="2"/>
  <c r="J2920" i="2"/>
  <c r="I2920" i="2"/>
  <c r="J3057" i="2"/>
  <c r="I3057" i="2"/>
  <c r="J3034" i="2"/>
  <c r="L3034" i="2"/>
  <c r="M3034" i="2"/>
  <c r="I3034" i="2"/>
  <c r="J2987" i="2"/>
  <c r="I2987" i="2"/>
  <c r="J2513" i="2"/>
  <c r="I2513" i="2"/>
  <c r="I2201" i="2"/>
  <c r="J2201" i="2"/>
  <c r="K2201" i="2"/>
  <c r="J1994" i="2"/>
  <c r="I1994" i="2"/>
  <c r="J2115" i="2"/>
  <c r="I2115" i="2"/>
  <c r="J1842" i="2"/>
  <c r="I1842" i="2"/>
  <c r="J1947" i="2"/>
  <c r="L1947" i="2"/>
  <c r="M1947" i="2"/>
  <c r="I1947" i="2"/>
  <c r="I2463" i="2"/>
  <c r="J2463" i="2"/>
  <c r="K2463" i="2"/>
  <c r="I2482" i="2"/>
  <c r="J2482" i="2"/>
  <c r="K2482" i="2"/>
  <c r="J2492" i="2"/>
  <c r="I2492" i="2"/>
  <c r="L2591" i="2"/>
  <c r="M2591" i="2"/>
  <c r="K2591" i="2"/>
  <c r="J2802" i="2"/>
  <c r="I2802" i="2"/>
  <c r="K2810" i="2"/>
  <c r="L2810" i="2"/>
  <c r="M2810" i="2"/>
  <c r="J2843" i="2"/>
  <c r="I2843" i="2"/>
  <c r="J2860" i="2"/>
  <c r="I2860" i="2"/>
  <c r="K2869" i="2"/>
  <c r="L2869" i="2"/>
  <c r="M2869" i="2"/>
  <c r="K2895" i="2"/>
  <c r="L2895" i="2"/>
  <c r="M2895" i="2"/>
  <c r="J2913" i="2"/>
  <c r="I2913" i="2"/>
  <c r="K2921" i="2"/>
  <c r="L2921" i="2"/>
  <c r="M2921" i="2"/>
  <c r="J2302" i="2"/>
  <c r="I2302" i="2"/>
  <c r="J2419" i="2"/>
  <c r="I2419" i="2"/>
  <c r="J3092" i="2"/>
  <c r="I3092" i="2"/>
  <c r="I3032" i="2"/>
  <c r="J3032" i="2"/>
  <c r="K3032" i="2"/>
  <c r="J2929" i="2"/>
  <c r="I2929" i="2"/>
  <c r="J2690" i="2"/>
  <c r="I2690" i="2"/>
  <c r="L2657" i="2"/>
  <c r="M2657" i="2"/>
  <c r="K2657" i="2"/>
  <c r="J2549" i="2"/>
  <c r="I2549" i="2"/>
  <c r="K2512" i="2"/>
  <c r="L2512" i="2"/>
  <c r="M2512" i="2"/>
  <c r="I1677" i="2"/>
  <c r="J1677" i="2"/>
  <c r="K1677" i="2"/>
  <c r="J2266" i="2"/>
  <c r="I2266" i="2"/>
  <c r="J2682" i="2"/>
  <c r="L2682" i="2"/>
  <c r="M2682" i="2"/>
  <c r="I2682" i="2"/>
  <c r="I2786" i="2"/>
  <c r="J2786" i="2"/>
  <c r="J2836" i="2"/>
  <c r="I2836" i="2"/>
  <c r="J2853" i="2"/>
  <c r="I2853" i="2"/>
  <c r="K2344" i="2"/>
  <c r="J1508" i="2"/>
  <c r="I1508" i="2"/>
  <c r="I2259" i="2"/>
  <c r="J2259" i="2"/>
  <c r="L2259" i="2"/>
  <c r="M2259" i="2"/>
  <c r="J2192" i="2"/>
  <c r="L2192" i="2"/>
  <c r="M2192" i="2"/>
  <c r="I2192" i="2"/>
  <c r="J2199" i="2"/>
  <c r="I2199" i="2"/>
  <c r="J1827" i="2"/>
  <c r="K1827" i="2"/>
  <c r="I1827" i="2"/>
  <c r="L2233" i="2"/>
  <c r="M2233" i="2"/>
  <c r="L3254" i="2"/>
  <c r="M3254" i="2"/>
  <c r="I1679" i="2"/>
  <c r="I2379" i="2"/>
  <c r="K1435" i="2"/>
  <c r="I1447" i="2"/>
  <c r="I2650" i="2"/>
  <c r="J2692" i="2"/>
  <c r="K2692" i="2"/>
  <c r="I3342" i="2"/>
  <c r="I3238" i="2"/>
  <c r="K2930" i="2"/>
  <c r="J1885" i="2"/>
  <c r="I2546" i="2"/>
  <c r="L1119" i="2"/>
  <c r="M1119" i="2"/>
  <c r="I1919" i="2"/>
  <c r="J1900" i="2"/>
  <c r="I1978" i="2"/>
  <c r="K2485" i="2"/>
  <c r="I2512" i="2"/>
  <c r="K2693" i="2"/>
  <c r="L2693" i="2"/>
  <c r="M2693" i="2"/>
  <c r="J1615" i="2"/>
  <c r="K1615" i="2"/>
  <c r="I1615" i="2"/>
  <c r="J3341" i="2"/>
  <c r="I3341" i="2"/>
  <c r="I3267" i="2"/>
  <c r="J3267" i="2"/>
  <c r="K3267" i="2"/>
  <c r="J3223" i="2"/>
  <c r="I3223" i="2"/>
  <c r="J3200" i="2"/>
  <c r="I3200" i="2"/>
  <c r="K2530" i="2"/>
  <c r="L2530" i="2"/>
  <c r="M2530" i="2"/>
  <c r="L1562" i="2"/>
  <c r="M1562" i="2"/>
  <c r="I2740" i="2"/>
  <c r="I2371" i="2"/>
  <c r="L1232" i="2"/>
  <c r="M1232" i="2"/>
  <c r="J1898" i="2"/>
  <c r="I1763" i="2"/>
  <c r="J903" i="2"/>
  <c r="I903" i="2"/>
  <c r="J838" i="2"/>
  <c r="I838" i="2"/>
  <c r="J2820" i="2"/>
  <c r="I2820" i="2"/>
  <c r="L1658" i="2"/>
  <c r="M1658" i="2"/>
  <c r="I1459" i="2"/>
  <c r="L1971" i="2"/>
  <c r="M1971" i="2"/>
  <c r="J2812" i="2"/>
  <c r="I1793" i="2"/>
  <c r="I1371" i="2"/>
  <c r="I1960" i="2"/>
  <c r="J2001" i="2"/>
  <c r="L2001" i="2"/>
  <c r="M2001" i="2"/>
  <c r="J893" i="2"/>
  <c r="I893" i="2"/>
  <c r="J760" i="2"/>
  <c r="I760" i="2"/>
  <c r="L2683" i="2"/>
  <c r="M2683" i="2"/>
  <c r="K1775" i="2"/>
  <c r="L1980" i="2"/>
  <c r="M1980" i="2"/>
  <c r="J1251" i="2"/>
  <c r="I1917" i="2"/>
  <c r="J1849" i="2"/>
  <c r="I2693" i="2"/>
  <c r="I2759" i="2"/>
  <c r="J2768" i="2"/>
  <c r="J1406" i="2"/>
  <c r="L1406" i="2"/>
  <c r="M1406" i="2"/>
  <c r="J1876" i="2"/>
  <c r="L1876" i="2"/>
  <c r="M1876" i="2"/>
  <c r="J2418" i="2"/>
  <c r="L2418" i="2"/>
  <c r="M2418" i="2"/>
  <c r="K2546" i="2"/>
  <c r="L2546" i="2"/>
  <c r="M2546" i="2"/>
  <c r="I2208" i="2"/>
  <c r="K2525" i="2"/>
  <c r="I2471" i="2"/>
  <c r="I2735" i="2"/>
  <c r="L921" i="2"/>
  <c r="M921" i="2"/>
  <c r="J2712" i="2"/>
  <c r="I2712" i="2"/>
  <c r="I2828" i="2"/>
  <c r="J2828" i="2"/>
  <c r="L1847" i="2"/>
  <c r="M1847" i="2"/>
  <c r="K1847" i="2"/>
  <c r="J1945" i="2"/>
  <c r="K1945" i="2"/>
  <c r="J1539" i="2"/>
  <c r="I1539" i="2"/>
  <c r="I1300" i="2"/>
  <c r="J1300" i="2"/>
  <c r="L1866" i="2"/>
  <c r="M1866" i="2"/>
  <c r="K2015" i="2"/>
  <c r="L2837" i="2"/>
  <c r="M2837" i="2"/>
  <c r="I2730" i="2"/>
  <c r="J2914" i="2"/>
  <c r="I1299" i="2"/>
  <c r="K877" i="2"/>
  <c r="L877" i="2"/>
  <c r="M877" i="2"/>
  <c r="I739" i="2"/>
  <c r="J739" i="2"/>
  <c r="K1623" i="2"/>
  <c r="K2651" i="2"/>
  <c r="L1836" i="2"/>
  <c r="M1836" i="2"/>
  <c r="L1657" i="2"/>
  <c r="M1657" i="2"/>
  <c r="L2120" i="2"/>
  <c r="M2120" i="2"/>
  <c r="J1032" i="2"/>
  <c r="J2845" i="2"/>
  <c r="L2845" i="2"/>
  <c r="M2845" i="2"/>
  <c r="I2024" i="2"/>
  <c r="I2702" i="2"/>
  <c r="J2804" i="2"/>
  <c r="I2651" i="2"/>
  <c r="J2750" i="2"/>
  <c r="J1589" i="2"/>
  <c r="K2208" i="2"/>
  <c r="I1358" i="2"/>
  <c r="J1664" i="2"/>
  <c r="K1664" i="2"/>
  <c r="I2673" i="2"/>
  <c r="J2457" i="2"/>
  <c r="I1595" i="2"/>
  <c r="J1595" i="2"/>
  <c r="K1595" i="2"/>
  <c r="L1299" i="2"/>
  <c r="M1299" i="2"/>
  <c r="K1299" i="2"/>
  <c r="L1937" i="2"/>
  <c r="M1937" i="2"/>
  <c r="K1937" i="2"/>
  <c r="K1769" i="2"/>
  <c r="L1769" i="2"/>
  <c r="M1769" i="2"/>
  <c r="I1897" i="2"/>
  <c r="J1897" i="2"/>
  <c r="K1897" i="2"/>
  <c r="J2108" i="2"/>
  <c r="L2108" i="2"/>
  <c r="M2108" i="2"/>
  <c r="I2108" i="2"/>
  <c r="K2471" i="2"/>
  <c r="L2471" i="2"/>
  <c r="M2471" i="2"/>
  <c r="J2911" i="2"/>
  <c r="L2911" i="2"/>
  <c r="M2911" i="2"/>
  <c r="I2911" i="2"/>
  <c r="J3052" i="2"/>
  <c r="L3052" i="2"/>
  <c r="M3052" i="2"/>
  <c r="I3052" i="2"/>
  <c r="I3292" i="2"/>
  <c r="J3292" i="2"/>
  <c r="J3246" i="2"/>
  <c r="I3246" i="2"/>
  <c r="L3209" i="2"/>
  <c r="M3209" i="2"/>
  <c r="K3209" i="2"/>
  <c r="I1244" i="2"/>
  <c r="J1244" i="2"/>
  <c r="K1244" i="2"/>
  <c r="K1860" i="2"/>
  <c r="L1860" i="2"/>
  <c r="M1860" i="2"/>
  <c r="J2721" i="2"/>
  <c r="J1690" i="2"/>
  <c r="I1690" i="2"/>
  <c r="J2168" i="2"/>
  <c r="I2168" i="2"/>
  <c r="J1776" i="2"/>
  <c r="I1776" i="2"/>
  <c r="I1815" i="2"/>
  <c r="J1815" i="2"/>
  <c r="I1733" i="2"/>
  <c r="J1733" i="2"/>
  <c r="L1733" i="2"/>
  <c r="M1733" i="2"/>
  <c r="K1960" i="2"/>
  <c r="L1960" i="2"/>
  <c r="M1960" i="2"/>
  <c r="I2454" i="2"/>
  <c r="J2454" i="2"/>
  <c r="K2491" i="2"/>
  <c r="L2491" i="2"/>
  <c r="M2491" i="2"/>
  <c r="I2545" i="2"/>
  <c r="J2545" i="2"/>
  <c r="K2023" i="2"/>
  <c r="K3342" i="2"/>
  <c r="K2293" i="2"/>
  <c r="L2900" i="2"/>
  <c r="M2900" i="2"/>
  <c r="L2919" i="2"/>
  <c r="M2919" i="2"/>
  <c r="J1261" i="2"/>
  <c r="K1261" i="2"/>
  <c r="I1971" i="2"/>
  <c r="I2535" i="2"/>
  <c r="I2683" i="2"/>
  <c r="I2663" i="2"/>
  <c r="I1841" i="2"/>
  <c r="I1657" i="2"/>
  <c r="J1765" i="2"/>
  <c r="J1798" i="2"/>
  <c r="K1798" i="2"/>
  <c r="J2538" i="2"/>
  <c r="I1334" i="2"/>
  <c r="I1262" i="2"/>
  <c r="I1852" i="2"/>
  <c r="J1709" i="2"/>
  <c r="K1709" i="2"/>
  <c r="I2102" i="2"/>
  <c r="J2102" i="2"/>
  <c r="L2102" i="2"/>
  <c r="M2102" i="2"/>
  <c r="K2663" i="2"/>
  <c r="I1629" i="2"/>
  <c r="J1629" i="2"/>
  <c r="I1322" i="2"/>
  <c r="J1322" i="2"/>
  <c r="K1322" i="2"/>
  <c r="J2279" i="2"/>
  <c r="K2279" i="2"/>
  <c r="I2279" i="2"/>
  <c r="I1741" i="2"/>
  <c r="J1741" i="2"/>
  <c r="J1935" i="2"/>
  <c r="I1935" i="2"/>
  <c r="J1916" i="2"/>
  <c r="L1916" i="2"/>
  <c r="M1916" i="2"/>
  <c r="I1916" i="2"/>
  <c r="J1777" i="2"/>
  <c r="I1777" i="2"/>
  <c r="J1958" i="2"/>
  <c r="I1958" i="2"/>
  <c r="K2138" i="2"/>
  <c r="L2138" i="2"/>
  <c r="M2138" i="2"/>
  <c r="J2515" i="2"/>
  <c r="I2515" i="2"/>
  <c r="L1481" i="2"/>
  <c r="M1481" i="2"/>
  <c r="L2112" i="2"/>
  <c r="M2112" i="2"/>
  <c r="I1866" i="2"/>
  <c r="I1998" i="2"/>
  <c r="J1984" i="2"/>
  <c r="I1775" i="2"/>
  <c r="J1762" i="2"/>
  <c r="K1762" i="2"/>
  <c r="I819" i="2"/>
  <c r="J1227" i="2"/>
  <c r="I736" i="2"/>
  <c r="J736" i="2"/>
  <c r="L736" i="2"/>
  <c r="M736" i="2"/>
  <c r="J1204" i="2"/>
  <c r="I1204" i="2"/>
  <c r="I1769" i="2"/>
  <c r="J986" i="2"/>
  <c r="L986" i="2"/>
  <c r="M986" i="2"/>
  <c r="I986" i="2"/>
  <c r="I1578" i="2"/>
  <c r="J1578" i="2"/>
  <c r="J1536" i="2"/>
  <c r="I1536" i="2"/>
  <c r="J1427" i="2"/>
  <c r="L1427" i="2"/>
  <c r="M1427" i="2"/>
  <c r="I1427" i="2"/>
  <c r="J1195" i="2"/>
  <c r="L1195" i="2"/>
  <c r="M1195" i="2"/>
  <c r="I1195" i="2"/>
  <c r="J1135" i="2"/>
  <c r="I1135" i="2"/>
  <c r="J1077" i="2"/>
  <c r="I1077" i="2"/>
  <c r="J1067" i="2"/>
  <c r="I1067" i="2"/>
  <c r="I2755" i="2"/>
  <c r="K1909" i="2"/>
  <c r="L1909" i="2"/>
  <c r="M1909" i="2"/>
  <c r="J1672" i="2"/>
  <c r="I1672" i="2"/>
  <c r="J2520" i="2"/>
  <c r="I2520" i="2"/>
  <c r="J2390" i="2"/>
  <c r="I2390" i="2"/>
  <c r="J2128" i="2"/>
  <c r="I2128" i="2"/>
  <c r="J2101" i="2"/>
  <c r="I2101" i="2"/>
  <c r="J2228" i="2"/>
  <c r="L2228" i="2"/>
  <c r="M2228" i="2"/>
  <c r="I2228" i="2"/>
  <c r="J2268" i="2"/>
  <c r="I2268" i="2"/>
  <c r="J1630" i="2"/>
  <c r="L1630" i="2"/>
  <c r="M1630" i="2"/>
  <c r="I1630" i="2"/>
  <c r="I1640" i="2"/>
  <c r="J1640" i="2"/>
  <c r="K1640" i="2"/>
  <c r="J2395" i="2"/>
  <c r="K2395" i="2"/>
  <c r="I2395" i="2"/>
  <c r="I1517" i="2"/>
  <c r="L2313" i="2"/>
  <c r="M2313" i="2"/>
  <c r="I1590" i="2"/>
  <c r="I2313" i="2"/>
  <c r="L1955" i="2"/>
  <c r="M1955" i="2"/>
  <c r="K1955" i="2"/>
  <c r="L2119" i="2"/>
  <c r="M2119" i="2"/>
  <c r="K2119" i="2"/>
  <c r="J891" i="2"/>
  <c r="I891" i="2"/>
  <c r="I2399" i="2"/>
  <c r="J2399" i="2"/>
  <c r="J1278" i="2"/>
  <c r="I1278" i="2"/>
  <c r="J1889" i="2"/>
  <c r="K1889" i="2"/>
  <c r="I1889" i="2"/>
  <c r="J1725" i="2"/>
  <c r="I1725" i="2"/>
  <c r="J2014" i="2"/>
  <c r="I2014" i="2"/>
  <c r="I2283" i="2"/>
  <c r="J2283" i="2"/>
  <c r="J1568" i="2"/>
  <c r="I1568" i="2"/>
  <c r="J1343" i="2"/>
  <c r="I1343" i="2"/>
  <c r="I2355" i="2"/>
  <c r="L1037" i="2"/>
  <c r="M1037" i="2"/>
  <c r="K1037" i="2"/>
  <c r="J1497" i="2"/>
  <c r="I1497" i="2"/>
  <c r="J2393" i="2"/>
  <c r="I2393" i="2"/>
  <c r="I1258" i="2"/>
  <c r="J1258" i="2"/>
  <c r="K1258" i="2"/>
  <c r="J1872" i="2"/>
  <c r="L1872" i="2"/>
  <c r="M1872" i="2"/>
  <c r="I1872" i="2"/>
  <c r="I1732" i="2"/>
  <c r="J1732" i="2"/>
  <c r="L1732" i="2"/>
  <c r="M1732" i="2"/>
  <c r="J2784" i="2"/>
  <c r="I2784" i="2"/>
  <c r="I2267" i="2"/>
  <c r="J2267" i="2"/>
  <c r="K2267" i="2"/>
  <c r="K2273" i="2"/>
  <c r="L2273" i="2"/>
  <c r="M2273" i="2"/>
  <c r="J1811" i="2"/>
  <c r="K1811" i="2"/>
  <c r="I1811" i="2"/>
  <c r="J2175" i="2"/>
  <c r="I2175" i="2"/>
  <c r="J1449" i="2"/>
  <c r="I1449" i="2"/>
  <c r="J1309" i="2"/>
  <c r="L1309" i="2"/>
  <c r="M1309" i="2"/>
  <c r="I1309" i="2"/>
  <c r="J2391" i="2"/>
  <c r="K2391" i="2"/>
  <c r="I2391" i="2"/>
  <c r="J1609" i="2"/>
  <c r="I1609" i="2"/>
  <c r="J1575" i="2"/>
  <c r="I1575" i="2"/>
  <c r="J1390" i="2"/>
  <c r="L1390" i="2"/>
  <c r="M1390" i="2"/>
  <c r="I1390" i="2"/>
  <c r="J1352" i="2"/>
  <c r="L1352" i="2"/>
  <c r="M1352" i="2"/>
  <c r="I1352" i="2"/>
  <c r="J1318" i="2"/>
  <c r="I1318" i="2"/>
  <c r="J1930" i="2"/>
  <c r="I1930" i="2"/>
  <c r="I1911" i="2"/>
  <c r="J1911" i="2"/>
  <c r="K1911" i="2"/>
  <c r="J1887" i="2"/>
  <c r="I1887" i="2"/>
  <c r="I1869" i="2"/>
  <c r="J1869" i="2"/>
  <c r="J750" i="2"/>
  <c r="I750" i="2"/>
  <c r="I2198" i="2"/>
  <c r="J2198" i="2"/>
  <c r="K2198" i="2"/>
  <c r="J2155" i="2"/>
  <c r="I2155" i="2"/>
  <c r="J1295" i="2"/>
  <c r="I1295" i="2"/>
  <c r="I1731" i="2"/>
  <c r="J1731" i="2"/>
  <c r="J1931" i="2"/>
  <c r="K1931" i="2"/>
  <c r="I1931" i="2"/>
  <c r="J2109" i="2"/>
  <c r="I2109" i="2"/>
  <c r="J1651" i="2"/>
  <c r="I1651" i="2"/>
  <c r="J2213" i="2"/>
  <c r="L2213" i="2"/>
  <c r="M2213" i="2"/>
  <c r="I2213" i="2"/>
  <c r="I1384" i="2"/>
  <c r="J1384" i="2"/>
  <c r="L2355" i="2"/>
  <c r="M2355" i="2"/>
  <c r="K2355" i="2"/>
  <c r="I1955" i="2"/>
  <c r="L883" i="2"/>
  <c r="M883" i="2"/>
  <c r="K883" i="2"/>
  <c r="I807" i="2"/>
  <c r="J807" i="2"/>
  <c r="L807" i="2"/>
  <c r="M807" i="2"/>
  <c r="I875" i="2"/>
  <c r="L875" i="2"/>
  <c r="M875" i="2"/>
  <c r="L1181" i="2"/>
  <c r="M1181" i="2"/>
  <c r="K1181" i="2"/>
  <c r="L2699" i="2"/>
  <c r="M2699" i="2"/>
  <c r="K2699" i="2"/>
  <c r="J859" i="2"/>
  <c r="I859" i="2"/>
  <c r="I2362" i="2"/>
  <c r="J2362" i="2"/>
  <c r="L2357" i="2"/>
  <c r="M2357" i="2"/>
  <c r="K2357" i="2"/>
  <c r="J1585" i="2"/>
  <c r="I1585" i="2"/>
  <c r="J1223" i="2"/>
  <c r="I1223" i="2"/>
  <c r="J1913" i="2"/>
  <c r="I1913" i="2"/>
  <c r="I1767" i="2"/>
  <c r="J1767" i="2"/>
  <c r="K1767" i="2"/>
  <c r="J1760" i="2"/>
  <c r="I1760" i="2"/>
  <c r="J1986" i="2"/>
  <c r="I1986" i="2"/>
  <c r="I1975" i="2"/>
  <c r="J1975" i="2"/>
  <c r="J1988" i="2"/>
  <c r="I1988" i="2"/>
  <c r="I2464" i="2"/>
  <c r="J2464" i="2"/>
  <c r="J1616" i="2"/>
  <c r="K1616" i="2"/>
  <c r="I1616" i="2"/>
  <c r="J2382" i="2"/>
  <c r="I2382" i="2"/>
  <c r="I1493" i="2"/>
  <c r="J1493" i="2"/>
  <c r="J1272" i="2"/>
  <c r="I1272" i="2"/>
  <c r="J1678" i="2"/>
  <c r="I1678" i="2"/>
  <c r="K2730" i="2"/>
  <c r="L2730" i="2"/>
  <c r="M2730" i="2"/>
  <c r="J1890" i="2"/>
  <c r="K1890" i="2"/>
  <c r="I2121" i="2"/>
  <c r="J2309" i="2"/>
  <c r="I836" i="2"/>
  <c r="L836" i="2"/>
  <c r="M836" i="2"/>
  <c r="L2794" i="2"/>
  <c r="M2794" i="2"/>
  <c r="K2794" i="2"/>
  <c r="J2311" i="2"/>
  <c r="I2311" i="2"/>
  <c r="J2197" i="2"/>
  <c r="I2197" i="2"/>
  <c r="J1932" i="2"/>
  <c r="I1932" i="2"/>
  <c r="J1795" i="2"/>
  <c r="I1795" i="2"/>
  <c r="I1794" i="2"/>
  <c r="J1794" i="2"/>
  <c r="I2016" i="2"/>
  <c r="J2016" i="2"/>
  <c r="K2016" i="2"/>
  <c r="J2265" i="2"/>
  <c r="K2265" i="2"/>
  <c r="I2265" i="2"/>
  <c r="J2334" i="2"/>
  <c r="L2334" i="2"/>
  <c r="M2334" i="2"/>
  <c r="I2334" i="2"/>
  <c r="J1380" i="2"/>
  <c r="L1380" i="2"/>
  <c r="M1380" i="2"/>
  <c r="I1380" i="2"/>
  <c r="I1237" i="2"/>
  <c r="J1237" i="2"/>
  <c r="K1237" i="2"/>
  <c r="J1643" i="2"/>
  <c r="I1643" i="2"/>
  <c r="L2130" i="2"/>
  <c r="M2130" i="2"/>
  <c r="J2229" i="2"/>
  <c r="K2229" i="2"/>
  <c r="J3206" i="2"/>
  <c r="I3206" i="2"/>
  <c r="J809" i="2"/>
  <c r="I809" i="2"/>
  <c r="L2647" i="2"/>
  <c r="M2647" i="2"/>
  <c r="K2647" i="2"/>
  <c r="K2231" i="2"/>
  <c r="L2231" i="2"/>
  <c r="M2231" i="2"/>
  <c r="J1829" i="2"/>
  <c r="I1829" i="2"/>
  <c r="I2107" i="2"/>
  <c r="J2107" i="2"/>
  <c r="J1685" i="2"/>
  <c r="I1685" i="2"/>
  <c r="J2249" i="2"/>
  <c r="K2249" i="2"/>
  <c r="I2249" i="2"/>
  <c r="J1601" i="2"/>
  <c r="I1601" i="2"/>
  <c r="J1431" i="2"/>
  <c r="L1431" i="2"/>
  <c r="M1431" i="2"/>
  <c r="I1431" i="2"/>
  <c r="I2195" i="2"/>
  <c r="J2195" i="2"/>
  <c r="L2195" i="2"/>
  <c r="M2195" i="2"/>
  <c r="K2121" i="2"/>
  <c r="L2596" i="2"/>
  <c r="M2596" i="2"/>
  <c r="K2596" i="2"/>
  <c r="K2116" i="2"/>
  <c r="L2116" i="2"/>
  <c r="M2116" i="2"/>
  <c r="I920" i="2"/>
  <c r="J3226" i="2"/>
  <c r="I3226" i="2"/>
  <c r="I1828" i="2"/>
  <c r="J1828" i="2"/>
  <c r="J1735" i="2"/>
  <c r="I1735" i="2"/>
  <c r="J1548" i="2"/>
  <c r="I1548" i="2"/>
  <c r="J983" i="2"/>
  <c r="I983" i="2"/>
  <c r="J941" i="2"/>
  <c r="I941" i="2"/>
  <c r="K920" i="2"/>
  <c r="L920" i="2"/>
  <c r="M920" i="2"/>
  <c r="J899" i="2"/>
  <c r="I899" i="2"/>
  <c r="K734" i="2"/>
  <c r="L734" i="2"/>
  <c r="M734" i="2"/>
  <c r="L1793" i="2"/>
  <c r="M1793" i="2"/>
  <c r="K1793" i="2"/>
  <c r="L1763" i="2"/>
  <c r="M1763" i="2"/>
  <c r="K1763" i="2"/>
  <c r="J1792" i="2"/>
  <c r="I1792" i="2"/>
  <c r="I1755" i="2"/>
  <c r="J1755" i="2"/>
  <c r="J1888" i="2"/>
  <c r="I1888" i="2"/>
  <c r="I1870" i="2"/>
  <c r="J1870" i="2"/>
  <c r="L1870" i="2"/>
  <c r="M1870" i="2"/>
  <c r="J1730" i="2"/>
  <c r="K1730" i="2"/>
  <c r="I1730" i="2"/>
  <c r="J2412" i="2"/>
  <c r="I2412" i="2"/>
  <c r="J2383" i="2"/>
  <c r="I2383" i="2"/>
  <c r="J2348" i="2"/>
  <c r="I2348" i="2"/>
  <c r="I2222" i="2"/>
  <c r="J2222" i="2"/>
  <c r="L2222" i="2"/>
  <c r="M2222" i="2"/>
  <c r="J1719" i="2"/>
  <c r="I1719" i="2"/>
  <c r="I1683" i="2"/>
  <c r="J1683" i="2"/>
  <c r="K1683" i="2"/>
  <c r="I1649" i="2"/>
  <c r="J1649" i="2"/>
  <c r="K1649" i="2"/>
  <c r="J1519" i="2"/>
  <c r="I1519" i="2"/>
  <c r="I1502" i="2"/>
  <c r="J1502" i="2"/>
  <c r="L1502" i="2"/>
  <c r="M1502" i="2"/>
  <c r="L1371" i="2"/>
  <c r="M1371" i="2"/>
  <c r="J1809" i="2"/>
  <c r="L1809" i="2"/>
  <c r="M1809" i="2"/>
  <c r="J1910" i="2"/>
  <c r="J1727" i="2"/>
  <c r="I1700" i="2"/>
  <c r="J3149" i="2"/>
  <c r="I3149" i="2"/>
  <c r="J1426" i="2"/>
  <c r="I1426" i="2"/>
  <c r="J2012" i="2"/>
  <c r="I2012" i="2"/>
  <c r="I2000" i="2"/>
  <c r="J2000" i="2"/>
  <c r="I2025" i="2"/>
  <c r="J2025" i="2"/>
  <c r="J1949" i="2"/>
  <c r="I1949" i="2"/>
  <c r="J2465" i="2"/>
  <c r="I2465" i="2"/>
  <c r="J2518" i="2"/>
  <c r="L2518" i="2"/>
  <c r="M2518" i="2"/>
  <c r="I2518" i="2"/>
  <c r="J1047" i="2"/>
  <c r="I1047" i="2"/>
  <c r="J1430" i="2"/>
  <c r="K1430" i="2"/>
  <c r="I1430" i="2"/>
  <c r="I1376" i="2"/>
  <c r="J1376" i="2"/>
  <c r="L1376" i="2"/>
  <c r="M1376" i="2"/>
  <c r="I1306" i="2"/>
  <c r="J1306" i="2"/>
  <c r="I2368" i="2"/>
  <c r="J2368" i="2"/>
  <c r="J2380" i="2"/>
  <c r="I2380" i="2"/>
  <c r="J1718" i="2"/>
  <c r="I1718" i="2"/>
  <c r="J1648" i="2"/>
  <c r="I1648" i="2"/>
  <c r="L1447" i="2"/>
  <c r="M1447" i="2"/>
  <c r="K1447" i="2"/>
  <c r="I2416" i="2"/>
  <c r="J2416" i="2"/>
  <c r="K2416" i="2"/>
  <c r="J1118" i="2"/>
  <c r="L1118" i="2"/>
  <c r="M1118" i="2"/>
  <c r="I1118" i="2"/>
  <c r="K2839" i="2"/>
  <c r="L2839" i="2"/>
  <c r="M2839" i="2"/>
  <c r="L3299" i="2"/>
  <c r="M3299" i="2"/>
  <c r="K3299" i="2"/>
  <c r="I2413" i="2"/>
  <c r="J2413" i="2"/>
  <c r="L2248" i="2"/>
  <c r="M2248" i="2"/>
  <c r="K2248" i="2"/>
  <c r="J2185" i="2"/>
  <c r="I2185" i="2"/>
  <c r="K2149" i="2"/>
  <c r="L2149" i="2"/>
  <c r="M2149" i="2"/>
  <c r="J2136" i="2"/>
  <c r="I2136" i="2"/>
  <c r="K1852" i="2"/>
  <c r="I2508" i="2"/>
  <c r="I2343" i="2"/>
  <c r="J2286" i="2"/>
  <c r="L2711" i="2"/>
  <c r="M2711" i="2"/>
  <c r="L2448" i="2"/>
  <c r="M2448" i="2"/>
  <c r="K2448" i="2"/>
  <c r="I3067" i="2"/>
  <c r="J3067" i="2"/>
  <c r="K3067" i="2"/>
  <c r="J3042" i="2"/>
  <c r="I3042" i="2"/>
  <c r="J2878" i="2"/>
  <c r="I2878" i="2"/>
  <c r="L2668" i="2"/>
  <c r="M2668" i="2"/>
  <c r="K2668" i="2"/>
  <c r="L2572" i="2"/>
  <c r="M2572" i="2"/>
  <c r="K2572" i="2"/>
  <c r="J2497" i="2"/>
  <c r="I2497" i="2"/>
  <c r="I1524" i="2"/>
  <c r="I2794" i="2"/>
  <c r="J1582" i="2"/>
  <c r="I2338" i="2"/>
  <c r="J2387" i="2"/>
  <c r="I2387" i="2"/>
  <c r="I2870" i="2"/>
  <c r="J2870" i="2"/>
  <c r="L2906" i="2"/>
  <c r="M2906" i="2"/>
  <c r="K2500" i="2"/>
  <c r="J2887" i="2"/>
  <c r="K2887" i="2"/>
  <c r="J2854" i="2"/>
  <c r="J2420" i="2"/>
  <c r="K2561" i="2"/>
  <c r="L2886" i="2"/>
  <c r="M2886" i="2"/>
  <c r="L2221" i="2"/>
  <c r="M2221" i="2"/>
  <c r="L1515" i="2"/>
  <c r="M1515" i="2"/>
  <c r="I2157" i="2"/>
  <c r="J2240" i="2"/>
  <c r="L2240" i="2"/>
  <c r="M2240" i="2"/>
  <c r="I2206" i="2"/>
  <c r="I2256" i="2"/>
  <c r="J1420" i="2"/>
  <c r="K1420" i="2"/>
  <c r="I1420" i="2"/>
  <c r="I2906" i="2"/>
  <c r="J2205" i="2"/>
  <c r="I2205" i="2"/>
  <c r="I1633" i="2"/>
  <c r="J1633" i="2"/>
  <c r="L1545" i="2"/>
  <c r="M1545" i="2"/>
  <c r="K1545" i="2"/>
  <c r="J1525" i="2"/>
  <c r="I1525" i="2"/>
  <c r="I1443" i="2"/>
  <c r="J1443" i="2"/>
  <c r="J1338" i="2"/>
  <c r="I1338" i="2"/>
  <c r="J2295" i="2"/>
  <c r="I2295" i="2"/>
  <c r="I1674" i="2"/>
  <c r="J1674" i="2"/>
  <c r="J1925" i="2"/>
  <c r="I1925" i="2"/>
  <c r="J2778" i="2"/>
  <c r="L2778" i="2"/>
  <c r="M2778" i="2"/>
  <c r="I2778" i="2"/>
  <c r="J2821" i="2"/>
  <c r="I2821" i="2"/>
  <c r="J2862" i="2"/>
  <c r="I2862" i="2"/>
  <c r="J2301" i="2"/>
  <c r="I2301" i="2"/>
  <c r="J3366" i="2"/>
  <c r="L3366" i="2"/>
  <c r="M3366" i="2"/>
  <c r="I3366" i="2"/>
  <c r="J2958" i="2"/>
  <c r="I2958" i="2"/>
  <c r="I1953" i="2"/>
  <c r="J1953" i="2"/>
  <c r="J1535" i="2"/>
  <c r="I1535" i="2"/>
  <c r="J1395" i="2"/>
  <c r="I1395" i="2"/>
  <c r="I2797" i="2"/>
  <c r="J2797" i="2"/>
  <c r="J2896" i="2"/>
  <c r="I2896" i="2"/>
  <c r="J2922" i="2"/>
  <c r="I2922" i="2"/>
  <c r="L977" i="2"/>
  <c r="M977" i="2"/>
  <c r="K977" i="2"/>
  <c r="J1563" i="2"/>
  <c r="I1563" i="2"/>
  <c r="J1526" i="2"/>
  <c r="L1526" i="2"/>
  <c r="M1526" i="2"/>
  <c r="I1526" i="2"/>
  <c r="J1494" i="2"/>
  <c r="I1494" i="2"/>
  <c r="J1456" i="2"/>
  <c r="I1456" i="2"/>
  <c r="K1840" i="2"/>
  <c r="L1840" i="2"/>
  <c r="M1840" i="2"/>
  <c r="J1865" i="2"/>
  <c r="I1865" i="2"/>
  <c r="I2453" i="2"/>
  <c r="J2453" i="2"/>
  <c r="L2453" i="2"/>
  <c r="M2453" i="2"/>
  <c r="J2461" i="2"/>
  <c r="I2461" i="2"/>
  <c r="J2480" i="2"/>
  <c r="I2480" i="2"/>
  <c r="L2490" i="2"/>
  <c r="M2490" i="2"/>
  <c r="K2490" i="2"/>
  <c r="L1360" i="2"/>
  <c r="M1360" i="2"/>
  <c r="K1360" i="2"/>
  <c r="J2452" i="2"/>
  <c r="K2452" i="2"/>
  <c r="I2452" i="2"/>
  <c r="I2789" i="2"/>
  <c r="J2789" i="2"/>
  <c r="L2789" i="2"/>
  <c r="M2789" i="2"/>
  <c r="I2829" i="2"/>
  <c r="J2829" i="2"/>
  <c r="L2829" i="2"/>
  <c r="M2829" i="2"/>
  <c r="J2879" i="2"/>
  <c r="I2879" i="2"/>
  <c r="J2422" i="2"/>
  <c r="I2422" i="2"/>
  <c r="J2415" i="2"/>
  <c r="I2415" i="2"/>
  <c r="K3250" i="2"/>
  <c r="L3250" i="2"/>
  <c r="M3250" i="2"/>
  <c r="L1370" i="2"/>
  <c r="M1370" i="2"/>
  <c r="I2336" i="2"/>
  <c r="K2759" i="2"/>
  <c r="K2710" i="2"/>
  <c r="L819" i="2"/>
  <c r="M819" i="2"/>
  <c r="I1473" i="2"/>
  <c r="I932" i="2"/>
  <c r="J932" i="2"/>
  <c r="L932" i="2"/>
  <c r="M932" i="2"/>
  <c r="I2191" i="2"/>
  <c r="K1334" i="2"/>
  <c r="L1334" i="2"/>
  <c r="M1334" i="2"/>
  <c r="I2258" i="2"/>
  <c r="I1323" i="2"/>
  <c r="J1323" i="2"/>
  <c r="I1654" i="2"/>
  <c r="J1654" i="2"/>
  <c r="J2805" i="2"/>
  <c r="I2805" i="2"/>
  <c r="I2838" i="2"/>
  <c r="J2838" i="2"/>
  <c r="K2559" i="2"/>
  <c r="L982" i="2"/>
  <c r="M982" i="2"/>
  <c r="K982" i="2"/>
  <c r="K1490" i="2"/>
  <c r="L1490" i="2"/>
  <c r="M1490" i="2"/>
  <c r="I2292" i="2"/>
  <c r="J2292" i="2"/>
  <c r="L2292" i="2"/>
  <c r="M2292" i="2"/>
  <c r="J2223" i="2"/>
  <c r="K2223" i="2"/>
  <c r="I2223" i="2"/>
  <c r="K1603" i="2"/>
  <c r="L1603" i="2"/>
  <c r="M1603" i="2"/>
  <c r="I1313" i="2"/>
  <c r="J1313" i="2"/>
  <c r="J2384" i="2"/>
  <c r="K2384" i="2"/>
  <c r="I2384" i="2"/>
  <c r="J2186" i="2"/>
  <c r="K2186" i="2"/>
  <c r="I2186" i="2"/>
  <c r="J1703" i="2"/>
  <c r="I1703" i="2"/>
  <c r="I1652" i="2"/>
  <c r="J1652" i="2"/>
  <c r="K1652" i="2"/>
  <c r="I1583" i="2"/>
  <c r="J1583" i="2"/>
  <c r="K1583" i="2"/>
  <c r="J1247" i="2"/>
  <c r="L1247" i="2"/>
  <c r="M1247" i="2"/>
  <c r="I1247" i="2"/>
  <c r="J2369" i="2"/>
  <c r="I2369" i="2"/>
  <c r="J2276" i="2"/>
  <c r="I2276" i="2"/>
  <c r="I2166" i="2"/>
  <c r="J2166" i="2"/>
  <c r="J1655" i="2"/>
  <c r="I1655" i="2"/>
  <c r="I1587" i="2"/>
  <c r="J1587" i="2"/>
  <c r="L1587" i="2"/>
  <c r="M1587" i="2"/>
  <c r="J1369" i="2"/>
  <c r="I1369" i="2"/>
  <c r="J1297" i="2"/>
  <c r="I1297" i="2"/>
  <c r="J1260" i="2"/>
  <c r="I1260" i="2"/>
  <c r="J1259" i="2"/>
  <c r="I1259" i="2"/>
  <c r="J1814" i="2"/>
  <c r="I1814" i="2"/>
  <c r="J1737" i="2"/>
  <c r="I1737" i="2"/>
  <c r="J1813" i="2"/>
  <c r="I1813" i="2"/>
  <c r="I1729" i="2"/>
  <c r="J1729" i="2"/>
  <c r="I1288" i="2"/>
  <c r="J1288" i="2"/>
  <c r="K1288" i="2"/>
  <c r="I2154" i="2"/>
  <c r="J2154" i="2"/>
  <c r="I1401" i="2"/>
  <c r="J1401" i="2"/>
  <c r="I2813" i="2"/>
  <c r="J2813" i="2"/>
  <c r="I3335" i="2"/>
  <c r="J3335" i="2"/>
  <c r="L2322" i="2"/>
  <c r="M2322" i="2"/>
  <c r="I2322" i="2"/>
  <c r="I1440" i="2"/>
  <c r="I2290" i="2"/>
  <c r="J2290" i="2"/>
  <c r="I1686" i="2"/>
  <c r="J1686" i="2"/>
  <c r="K1845" i="2"/>
  <c r="K1269" i="2"/>
  <c r="J1188" i="2"/>
  <c r="L2508" i="2"/>
  <c r="M2508" i="2"/>
  <c r="I1360" i="2"/>
  <c r="I1435" i="2"/>
  <c r="I2241" i="2"/>
  <c r="J748" i="2"/>
  <c r="K748" i="2"/>
  <c r="I748" i="2"/>
  <c r="I1805" i="2"/>
  <c r="J1805" i="2"/>
  <c r="J916" i="2"/>
  <c r="L916" i="2"/>
  <c r="M916" i="2"/>
  <c r="I916" i="2"/>
  <c r="J898" i="2"/>
  <c r="I898" i="2"/>
  <c r="J846" i="2"/>
  <c r="I846" i="2"/>
  <c r="J830" i="2"/>
  <c r="I830" i="2"/>
  <c r="J793" i="2"/>
  <c r="I793" i="2"/>
  <c r="K1365" i="2"/>
  <c r="L1365" i="2"/>
  <c r="M1365" i="2"/>
  <c r="J1304" i="2"/>
  <c r="L1304" i="2"/>
  <c r="M1304" i="2"/>
  <c r="I1304" i="2"/>
  <c r="I1079" i="2"/>
  <c r="J1079" i="2"/>
  <c r="K1079" i="2"/>
  <c r="I1069" i="2"/>
  <c r="J1069" i="2"/>
  <c r="L1069" i="2"/>
  <c r="M1069" i="2"/>
  <c r="J965" i="2"/>
  <c r="I965" i="2"/>
  <c r="J925" i="2"/>
  <c r="I925" i="2"/>
  <c r="J2502" i="2"/>
  <c r="I2502" i="2"/>
  <c r="J2524" i="2"/>
  <c r="I2524" i="2"/>
  <c r="J2534" i="2"/>
  <c r="I2534" i="2"/>
  <c r="I2544" i="2"/>
  <c r="J2544" i="2"/>
  <c r="L2544" i="2"/>
  <c r="M2544" i="2"/>
  <c r="J2654" i="2"/>
  <c r="I2654" i="2"/>
  <c r="J2665" i="2"/>
  <c r="I2665" i="2"/>
  <c r="I2685" i="2"/>
  <c r="J2685" i="2"/>
  <c r="K2685" i="2"/>
  <c r="J2704" i="2"/>
  <c r="I2704" i="2"/>
  <c r="J2724" i="2"/>
  <c r="I2724" i="2"/>
  <c r="J2742" i="2"/>
  <c r="L2742" i="2"/>
  <c r="M2742" i="2"/>
  <c r="I2742" i="2"/>
  <c r="I2326" i="2"/>
  <c r="J2326" i="2"/>
  <c r="L2326" i="2"/>
  <c r="M2326" i="2"/>
  <c r="I2234" i="2"/>
  <c r="J2234" i="2"/>
  <c r="J1506" i="2"/>
  <c r="I1506" i="2"/>
  <c r="K1492" i="2"/>
  <c r="L1492" i="2"/>
  <c r="M1492" i="2"/>
  <c r="J1471" i="2"/>
  <c r="I1471" i="2"/>
  <c r="J1875" i="2"/>
  <c r="L1875" i="2"/>
  <c r="M1875" i="2"/>
  <c r="I1249" i="2"/>
  <c r="J1339" i="2"/>
  <c r="I1339" i="2"/>
  <c r="L2140" i="2"/>
  <c r="M2140" i="2"/>
  <c r="J1326" i="2"/>
  <c r="K1326" i="2"/>
  <c r="I1564" i="2"/>
  <c r="I2125" i="2"/>
  <c r="K1977" i="2"/>
  <c r="I1421" i="2"/>
  <c r="I1860" i="2"/>
  <c r="I2530" i="2"/>
  <c r="J3022" i="2"/>
  <c r="I3022" i="2"/>
  <c r="J2927" i="2"/>
  <c r="I2927" i="2"/>
  <c r="L2507" i="2"/>
  <c r="M2507" i="2"/>
  <c r="K2507" i="2"/>
  <c r="J1881" i="2"/>
  <c r="I1881" i="2"/>
  <c r="J3197" i="2"/>
  <c r="I3197" i="2"/>
  <c r="I3089" i="2"/>
  <c r="J3089" i="2"/>
  <c r="J2980" i="2"/>
  <c r="I2980" i="2"/>
  <c r="I2787" i="2"/>
  <c r="J2787" i="2"/>
  <c r="L2787" i="2"/>
  <c r="M2787" i="2"/>
  <c r="K2173" i="2"/>
  <c r="L2173" i="2"/>
  <c r="M2173" i="2"/>
  <c r="K2017" i="2"/>
  <c r="L2017" i="2"/>
  <c r="M2017" i="2"/>
  <c r="I1667" i="2"/>
  <c r="J1691" i="2"/>
  <c r="I2529" i="2"/>
  <c r="I2271" i="2"/>
  <c r="J2739" i="2"/>
  <c r="I2739" i="2"/>
  <c r="J2308" i="2"/>
  <c r="L2308" i="2"/>
  <c r="M2308" i="2"/>
  <c r="I2308" i="2"/>
  <c r="J2151" i="2"/>
  <c r="K2151" i="2"/>
  <c r="I2151" i="2"/>
  <c r="L2483" i="2"/>
  <c r="M2483" i="2"/>
  <c r="K2131" i="2"/>
  <c r="K2385" i="2"/>
  <c r="J3135" i="2"/>
  <c r="I2537" i="2"/>
  <c r="K2271" i="2"/>
  <c r="L2271" i="2"/>
  <c r="M2271" i="2"/>
  <c r="J1546" i="2"/>
  <c r="I1546" i="2"/>
  <c r="L1440" i="2"/>
  <c r="M1440" i="2"/>
  <c r="K1440" i="2"/>
  <c r="I1981" i="2"/>
  <c r="J1981" i="2"/>
  <c r="J1966" i="2"/>
  <c r="I1966" i="2"/>
  <c r="J2020" i="2"/>
  <c r="I2020" i="2"/>
  <c r="J1948" i="2"/>
  <c r="L1948" i="2"/>
  <c r="M1948" i="2"/>
  <c r="I1948" i="2"/>
  <c r="I2557" i="2"/>
  <c r="J2557" i="2"/>
  <c r="J2592" i="2"/>
  <c r="I2592" i="2"/>
  <c r="J2603" i="2"/>
  <c r="I2603" i="2"/>
  <c r="J2680" i="2"/>
  <c r="I2680" i="2"/>
  <c r="J2688" i="2"/>
  <c r="I2688" i="2"/>
  <c r="J2698" i="2"/>
  <c r="I2698" i="2"/>
  <c r="J2707" i="2"/>
  <c r="I2707" i="2"/>
  <c r="J2718" i="2"/>
  <c r="I2718" i="2"/>
  <c r="J2727" i="2"/>
  <c r="I2727" i="2"/>
  <c r="L2735" i="2"/>
  <c r="M2735" i="2"/>
  <c r="K2735" i="2"/>
  <c r="I2747" i="2"/>
  <c r="J2747" i="2"/>
  <c r="J2756" i="2"/>
  <c r="I2756" i="2"/>
  <c r="J2764" i="2"/>
  <c r="I2764" i="2"/>
  <c r="J2773" i="2"/>
  <c r="I2773" i="2"/>
  <c r="I2792" i="2"/>
  <c r="J2792" i="2"/>
  <c r="I1710" i="2"/>
  <c r="J1710" i="2"/>
  <c r="J1565" i="2"/>
  <c r="L1565" i="2"/>
  <c r="M1565" i="2"/>
  <c r="I1565" i="2"/>
  <c r="J2010" i="2"/>
  <c r="I2010" i="2"/>
  <c r="J2456" i="2"/>
  <c r="I2456" i="2"/>
  <c r="I2575" i="2"/>
  <c r="J2575" i="2"/>
  <c r="K2575" i="2"/>
  <c r="L1972" i="2"/>
  <c r="M1972" i="2"/>
  <c r="K1972" i="2"/>
  <c r="I2483" i="2"/>
  <c r="J2126" i="2"/>
  <c r="K2126" i="2"/>
  <c r="I3250" i="2"/>
  <c r="L1978" i="2"/>
  <c r="M1978" i="2"/>
  <c r="L2403" i="2"/>
  <c r="M2403" i="2"/>
  <c r="K2403" i="2"/>
  <c r="I1528" i="2"/>
  <c r="J1528" i="2"/>
  <c r="I1422" i="2"/>
  <c r="J1422" i="2"/>
  <c r="K1422" i="2"/>
  <c r="J2474" i="2"/>
  <c r="I2474" i="2"/>
  <c r="J2670" i="2"/>
  <c r="I2670" i="2"/>
  <c r="L2529" i="2"/>
  <c r="M2529" i="2"/>
  <c r="K2018" i="2"/>
  <c r="K1968" i="2"/>
  <c r="J989" i="2"/>
  <c r="I2239" i="2"/>
  <c r="I2131" i="2"/>
  <c r="L2241" i="2"/>
  <c r="M2241" i="2"/>
  <c r="K2241" i="2"/>
  <c r="I1968" i="2"/>
  <c r="J2689" i="2"/>
  <c r="I1766" i="2"/>
  <c r="I2451" i="2"/>
  <c r="I2017" i="2"/>
  <c r="K2451" i="2"/>
  <c r="L2451" i="2"/>
  <c r="M2451" i="2"/>
  <c r="J2160" i="2"/>
  <c r="I2160" i="2"/>
  <c r="I1598" i="2"/>
  <c r="J1598" i="2"/>
  <c r="I1495" i="2"/>
  <c r="J1495" i="2"/>
  <c r="K1495" i="2"/>
  <c r="J1362" i="2"/>
  <c r="L1362" i="2"/>
  <c r="M1362" i="2"/>
  <c r="I1362" i="2"/>
  <c r="J1843" i="2"/>
  <c r="I1843" i="2"/>
  <c r="J2566" i="2"/>
  <c r="I2566" i="2"/>
  <c r="J2648" i="2"/>
  <c r="I2648" i="2"/>
  <c r="L2239" i="2"/>
  <c r="M2239" i="2"/>
  <c r="I2018" i="2"/>
  <c r="J2367" i="2"/>
  <c r="I2367" i="2"/>
  <c r="I2204" i="2"/>
  <c r="J2204" i="2"/>
  <c r="I1510" i="2"/>
  <c r="J1510" i="2"/>
  <c r="J1397" i="2"/>
  <c r="I1397" i="2"/>
  <c r="I1976" i="2"/>
  <c r="J1976" i="2"/>
  <c r="J2008" i="2"/>
  <c r="I2008" i="2"/>
  <c r="J1859" i="2"/>
  <c r="I1859" i="2"/>
  <c r="J2493" i="2"/>
  <c r="K2493" i="2"/>
  <c r="I2493" i="2"/>
  <c r="J2660" i="2"/>
  <c r="I2660" i="2"/>
  <c r="L2894" i="2"/>
  <c r="M2894" i="2"/>
  <c r="I3219" i="2"/>
  <c r="I2437" i="2"/>
  <c r="J2437" i="2"/>
  <c r="J1347" i="2"/>
  <c r="I1347" i="2"/>
  <c r="J2409" i="2"/>
  <c r="I2409" i="2"/>
  <c r="J2254" i="2"/>
  <c r="I2254" i="2"/>
  <c r="J2219" i="2"/>
  <c r="I2219" i="2"/>
  <c r="J1720" i="2"/>
  <c r="I1720" i="2"/>
  <c r="I1684" i="2"/>
  <c r="J1684" i="2"/>
  <c r="J1413" i="2"/>
  <c r="L1413" i="2"/>
  <c r="M1413" i="2"/>
  <c r="I1413" i="2"/>
  <c r="J1274" i="2"/>
  <c r="I1274" i="2"/>
  <c r="I1238" i="2"/>
  <c r="J1238" i="2"/>
  <c r="J3054" i="2"/>
  <c r="I3054" i="2"/>
  <c r="I3356" i="2"/>
  <c r="J3356" i="2"/>
  <c r="J3326" i="2"/>
  <c r="I3326" i="2"/>
  <c r="I1712" i="2"/>
  <c r="J1712" i="2"/>
  <c r="K1712" i="2"/>
  <c r="J1669" i="2"/>
  <c r="L1669" i="2"/>
  <c r="M1669" i="2"/>
  <c r="I1669" i="2"/>
  <c r="I1634" i="2"/>
  <c r="J1634" i="2"/>
  <c r="J1460" i="2"/>
  <c r="I1460" i="2"/>
  <c r="J1364" i="2"/>
  <c r="K1364" i="2"/>
  <c r="I1364" i="2"/>
  <c r="J1293" i="2"/>
  <c r="I1293" i="2"/>
  <c r="I2908" i="2"/>
  <c r="J2908" i="2"/>
  <c r="I2916" i="2"/>
  <c r="J2916" i="2"/>
  <c r="J2924" i="2"/>
  <c r="I2924" i="2"/>
  <c r="J2425" i="2"/>
  <c r="I2425" i="2"/>
  <c r="J2324" i="2"/>
  <c r="I2324" i="2"/>
  <c r="J2429" i="2"/>
  <c r="I2429" i="2"/>
  <c r="J2305" i="2"/>
  <c r="I2305" i="2"/>
  <c r="J2800" i="2"/>
  <c r="I2800" i="2"/>
  <c r="L2840" i="2"/>
  <c r="M2840" i="2"/>
  <c r="K2840" i="2"/>
  <c r="J2857" i="2"/>
  <c r="I2857" i="2"/>
  <c r="L2873" i="2"/>
  <c r="M2873" i="2"/>
  <c r="K2873" i="2"/>
  <c r="J2882" i="2"/>
  <c r="I2882" i="2"/>
  <c r="J1368" i="2"/>
  <c r="K1368" i="2"/>
  <c r="I1368" i="2"/>
  <c r="J1331" i="2"/>
  <c r="I1331" i="2"/>
  <c r="L2450" i="2"/>
  <c r="M2450" i="2"/>
  <c r="K2450" i="2"/>
  <c r="J2402" i="2"/>
  <c r="K2402" i="2"/>
  <c r="I2402" i="2"/>
  <c r="I1599" i="2"/>
  <c r="J1599" i="2"/>
  <c r="K1599" i="2"/>
  <c r="I1566" i="2"/>
  <c r="J1566" i="2"/>
  <c r="J1507" i="2"/>
  <c r="I1507" i="2"/>
  <c r="J1485" i="2"/>
  <c r="I1485" i="2"/>
  <c r="J1464" i="2"/>
  <c r="I1464" i="2"/>
  <c r="J1423" i="2"/>
  <c r="I1423" i="2"/>
  <c r="J1398" i="2"/>
  <c r="L1398" i="2"/>
  <c r="M1398" i="2"/>
  <c r="I1398" i="2"/>
  <c r="J1363" i="2"/>
  <c r="I1363" i="2"/>
  <c r="J1305" i="2"/>
  <c r="I1305" i="2"/>
  <c r="I1231" i="2"/>
  <c r="J1231" i="2"/>
  <c r="J2224" i="2"/>
  <c r="I2224" i="2"/>
  <c r="J1348" i="2"/>
  <c r="I1348" i="2"/>
  <c r="J1240" i="2"/>
  <c r="I1240" i="2"/>
  <c r="J1822" i="2"/>
  <c r="K1822" i="2"/>
  <c r="I1822" i="2"/>
  <c r="J1787" i="2"/>
  <c r="L1787" i="2"/>
  <c r="M1787" i="2"/>
  <c r="I1787" i="2"/>
  <c r="J1821" i="2"/>
  <c r="I1821" i="2"/>
  <c r="I1746" i="2"/>
  <c r="J1746" i="2"/>
  <c r="J1905" i="2"/>
  <c r="I1905" i="2"/>
  <c r="I1884" i="2"/>
  <c r="J1884" i="2"/>
  <c r="J1789" i="2"/>
  <c r="I1789" i="2"/>
  <c r="J1756" i="2"/>
  <c r="I1756" i="2"/>
  <c r="J2137" i="2"/>
  <c r="K2137" i="2"/>
  <c r="I2137" i="2"/>
  <c r="J2351" i="2"/>
  <c r="I2351" i="2"/>
  <c r="J2298" i="2"/>
  <c r="I2298" i="2"/>
  <c r="J2263" i="2"/>
  <c r="I2263" i="2"/>
  <c r="J2230" i="2"/>
  <c r="I2230" i="2"/>
  <c r="I1619" i="2"/>
  <c r="J1619" i="2"/>
  <c r="J1586" i="2"/>
  <c r="L1586" i="2"/>
  <c r="M1586" i="2"/>
  <c r="I1586" i="2"/>
  <c r="J1721" i="2"/>
  <c r="I1721" i="2"/>
  <c r="J1558" i="2"/>
  <c r="I1558" i="2"/>
  <c r="J1469" i="2"/>
  <c r="L1469" i="2"/>
  <c r="M1469" i="2"/>
  <c r="I1469" i="2"/>
  <c r="J1416" i="2"/>
  <c r="I1416" i="2"/>
  <c r="J1381" i="2"/>
  <c r="I1381" i="2"/>
  <c r="K1310" i="2"/>
  <c r="L1310" i="2"/>
  <c r="M1310" i="2"/>
  <c r="I1234" i="2"/>
  <c r="J1234" i="2"/>
  <c r="L1234" i="2"/>
  <c r="M1234" i="2"/>
  <c r="I2450" i="2"/>
  <c r="I2273" i="2"/>
  <c r="I2357" i="2"/>
  <c r="J1636" i="2"/>
  <c r="I2231" i="2"/>
  <c r="I2411" i="2"/>
  <c r="I1698" i="2"/>
  <c r="J1698" i="2"/>
  <c r="I1465" i="2"/>
  <c r="J1465" i="2"/>
  <c r="I1289" i="2"/>
  <c r="J1289" i="2"/>
  <c r="J1222" i="2"/>
  <c r="I1222" i="2"/>
  <c r="J2458" i="2"/>
  <c r="L2458" i="2"/>
  <c r="M2458" i="2"/>
  <c r="I2458" i="2"/>
  <c r="I2466" i="2"/>
  <c r="J2466" i="2"/>
  <c r="J2519" i="2"/>
  <c r="I2519" i="2"/>
  <c r="I2539" i="2"/>
  <c r="J2539" i="2"/>
  <c r="J2179" i="2"/>
  <c r="I2179" i="2"/>
  <c r="J1660" i="2"/>
  <c r="I1660" i="2"/>
  <c r="I1301" i="2"/>
  <c r="J1301" i="2"/>
  <c r="J2476" i="2"/>
  <c r="I2476" i="2"/>
  <c r="J1681" i="2"/>
  <c r="L2535" i="2"/>
  <c r="M2535" i="2"/>
  <c r="K2535" i="2"/>
  <c r="I1373" i="2"/>
  <c r="I1000" i="2"/>
  <c r="J1000" i="2"/>
  <c r="L1000" i="2"/>
  <c r="M1000" i="2"/>
  <c r="L2013" i="2"/>
  <c r="M2013" i="2"/>
  <c r="L3064" i="2"/>
  <c r="M3064" i="2"/>
  <c r="J1007" i="2"/>
  <c r="I1624" i="2"/>
  <c r="I1500" i="2"/>
  <c r="K1400" i="2"/>
  <c r="L1400" i="2"/>
  <c r="M1400" i="2"/>
  <c r="J2210" i="2"/>
  <c r="J2255" i="2"/>
  <c r="I2255" i="2"/>
  <c r="J1439" i="2"/>
  <c r="K1439" i="2"/>
  <c r="I1439" i="2"/>
  <c r="I2245" i="2"/>
  <c r="J2245" i="2"/>
  <c r="I1591" i="2"/>
  <c r="J1591" i="2"/>
  <c r="J2495" i="2"/>
  <c r="I2495" i="2"/>
  <c r="I937" i="2"/>
  <c r="J937" i="2"/>
  <c r="L937" i="2"/>
  <c r="M937" i="2"/>
  <c r="I2289" i="2"/>
  <c r="J2289" i="2"/>
  <c r="L2289" i="2"/>
  <c r="M2289" i="2"/>
  <c r="J2398" i="2"/>
  <c r="I2398" i="2"/>
  <c r="I1408" i="2"/>
  <c r="J1408" i="2"/>
  <c r="J2509" i="2"/>
  <c r="I2509" i="2"/>
  <c r="K1271" i="2"/>
  <c r="K2496" i="2"/>
  <c r="K2795" i="2"/>
  <c r="K2931" i="2"/>
  <c r="L2191" i="2"/>
  <c r="M2191" i="2"/>
  <c r="K2191" i="2"/>
  <c r="I1271" i="2"/>
  <c r="J1229" i="2"/>
  <c r="J1448" i="2"/>
  <c r="I1448" i="2"/>
  <c r="I1170" i="2"/>
  <c r="J1170" i="2"/>
  <c r="J2410" i="2"/>
  <c r="I2410" i="2"/>
  <c r="J1717" i="2"/>
  <c r="I1717" i="2"/>
  <c r="J1484" i="2"/>
  <c r="L1484" i="2"/>
  <c r="M1484" i="2"/>
  <c r="I1484" i="2"/>
  <c r="J1336" i="2"/>
  <c r="I1336" i="2"/>
  <c r="K1410" i="2"/>
  <c r="K2676" i="2"/>
  <c r="K2504" i="2"/>
  <c r="L1998" i="2"/>
  <c r="M1998" i="2"/>
  <c r="L1749" i="2"/>
  <c r="M1749" i="2"/>
  <c r="I1642" i="2"/>
  <c r="I2381" i="2"/>
  <c r="I2699" i="2"/>
  <c r="J1628" i="2"/>
  <c r="I1628" i="2"/>
  <c r="I1594" i="2"/>
  <c r="J1594" i="2"/>
  <c r="J1560" i="2"/>
  <c r="I1560" i="2"/>
  <c r="I1542" i="2"/>
  <c r="J1542" i="2"/>
  <c r="I1393" i="2"/>
  <c r="J1393" i="2"/>
  <c r="J1357" i="2"/>
  <c r="I1357" i="2"/>
  <c r="J2389" i="2"/>
  <c r="L2389" i="2"/>
  <c r="M2389" i="2"/>
  <c r="I2389" i="2"/>
  <c r="J2310" i="2"/>
  <c r="I2310" i="2"/>
  <c r="I2242" i="2"/>
  <c r="J2242" i="2"/>
  <c r="L2242" i="2"/>
  <c r="M2242" i="2"/>
  <c r="J2167" i="2"/>
  <c r="I2167" i="2"/>
  <c r="I1403" i="2"/>
  <c r="J1403" i="2"/>
  <c r="J1296" i="2"/>
  <c r="I1296" i="2"/>
  <c r="I2377" i="2"/>
  <c r="J2377" i="2"/>
  <c r="K2377" i="2"/>
  <c r="I2341" i="2"/>
  <c r="J2341" i="2"/>
  <c r="I2284" i="2"/>
  <c r="J2284" i="2"/>
  <c r="L2284" i="2"/>
  <c r="M2284" i="2"/>
  <c r="J2176" i="2"/>
  <c r="I2176" i="2"/>
  <c r="I1716" i="2"/>
  <c r="J1716" i="2"/>
  <c r="I1697" i="2"/>
  <c r="J1697" i="2"/>
  <c r="J1680" i="2"/>
  <c r="K1680" i="2"/>
  <c r="I1680" i="2"/>
  <c r="J1611" i="2"/>
  <c r="K1611" i="2"/>
  <c r="I1611" i="2"/>
  <c r="J1551" i="2"/>
  <c r="I1551" i="2"/>
  <c r="J1527" i="2"/>
  <c r="I1527" i="2"/>
  <c r="J2220" i="2"/>
  <c r="K2220" i="2"/>
  <c r="I2220" i="2"/>
  <c r="J1516" i="2"/>
  <c r="I1516" i="2"/>
  <c r="J1266" i="2"/>
  <c r="I1266" i="2"/>
  <c r="J2486" i="2"/>
  <c r="I2486" i="2"/>
  <c r="L1642" i="2"/>
  <c r="M1642" i="2"/>
  <c r="L1373" i="2"/>
  <c r="M1373" i="2"/>
  <c r="J2296" i="2"/>
  <c r="K2381" i="2"/>
  <c r="K2470" i="2"/>
  <c r="I1232" i="2"/>
  <c r="J1198" i="2"/>
  <c r="L1198" i="2"/>
  <c r="M1198" i="2"/>
  <c r="I1198" i="2"/>
  <c r="J2170" i="2"/>
  <c r="J1433" i="2"/>
  <c r="I1433" i="2"/>
  <c r="I1414" i="2"/>
  <c r="J1414" i="2"/>
  <c r="J1379" i="2"/>
  <c r="I1379" i="2"/>
  <c r="J1342" i="2"/>
  <c r="I1342" i="2"/>
  <c r="J1308" i="2"/>
  <c r="I1308" i="2"/>
  <c r="I2445" i="2"/>
  <c r="J2445" i="2"/>
  <c r="J1608" i="2"/>
  <c r="I1608" i="2"/>
  <c r="J1366" i="2"/>
  <c r="I1366" i="2"/>
  <c r="J1328" i="2"/>
  <c r="I1328" i="2"/>
  <c r="I2446" i="2"/>
  <c r="J2446" i="2"/>
  <c r="K2363" i="2"/>
  <c r="L2363" i="2"/>
  <c r="M2363" i="2"/>
  <c r="L2327" i="2"/>
  <c r="M2327" i="2"/>
  <c r="K2327" i="2"/>
  <c r="I2270" i="2"/>
  <c r="J2270" i="2"/>
  <c r="J2238" i="2"/>
  <c r="K2238" i="2"/>
  <c r="I2238" i="2"/>
  <c r="J2203" i="2"/>
  <c r="L2203" i="2"/>
  <c r="M2203" i="2"/>
  <c r="I2203" i="2"/>
  <c r="J1692" i="2"/>
  <c r="K1692" i="2"/>
  <c r="I1692" i="2"/>
  <c r="J1666" i="2"/>
  <c r="K1666" i="2"/>
  <c r="I1666" i="2"/>
  <c r="I1631" i="2"/>
  <c r="J1631" i="2"/>
  <c r="J1597" i="2"/>
  <c r="I1597" i="2"/>
  <c r="J1255" i="2"/>
  <c r="I1255" i="2"/>
  <c r="J1941" i="2"/>
  <c r="I1941" i="2"/>
  <c r="I1923" i="2"/>
  <c r="J1923" i="2"/>
  <c r="I1904" i="2"/>
  <c r="J1904" i="2"/>
  <c r="J1880" i="2"/>
  <c r="I1880" i="2"/>
  <c r="J2558" i="2"/>
  <c r="I2558" i="2"/>
  <c r="J2567" i="2"/>
  <c r="L2567" i="2"/>
  <c r="M2567" i="2"/>
  <c r="I2567" i="2"/>
  <c r="I2576" i="2"/>
  <c r="J2576" i="2"/>
  <c r="L2576" i="2"/>
  <c r="M2576" i="2"/>
  <c r="J2593" i="2"/>
  <c r="I2593" i="2"/>
  <c r="I2605" i="2"/>
  <c r="J2605" i="2"/>
  <c r="J2649" i="2"/>
  <c r="I2649" i="2"/>
  <c r="I2661" i="2"/>
  <c r="J2661" i="2"/>
  <c r="J2671" i="2"/>
  <c r="I2671" i="2"/>
  <c r="J2681" i="2"/>
  <c r="I2681" i="2"/>
  <c r="I2691" i="2"/>
  <c r="J2691" i="2"/>
  <c r="I2708" i="2"/>
  <c r="J2708" i="2"/>
  <c r="K2708" i="2"/>
  <c r="J2719" i="2"/>
  <c r="I2719" i="2"/>
  <c r="J2728" i="2"/>
  <c r="I2728" i="2"/>
  <c r="J2736" i="2"/>
  <c r="I2736" i="2"/>
  <c r="I2748" i="2"/>
  <c r="J2748" i="2"/>
  <c r="J2757" i="2"/>
  <c r="I2757" i="2"/>
  <c r="J2766" i="2"/>
  <c r="I2766" i="2"/>
  <c r="J2774" i="2"/>
  <c r="I2774" i="2"/>
  <c r="I2783" i="2"/>
  <c r="J2783" i="2"/>
  <c r="J2793" i="2"/>
  <c r="I2793" i="2"/>
  <c r="J2801" i="2"/>
  <c r="I2801" i="2"/>
  <c r="J2809" i="2"/>
  <c r="I2809" i="2"/>
  <c r="J2817" i="2"/>
  <c r="I2817" i="2"/>
  <c r="J2825" i="2"/>
  <c r="I2825" i="2"/>
  <c r="J2834" i="2"/>
  <c r="I2834" i="2"/>
  <c r="I2841" i="2"/>
  <c r="J2841" i="2"/>
  <c r="J2849" i="2"/>
  <c r="I2849" i="2"/>
  <c r="I2858" i="2"/>
  <c r="J2858" i="2"/>
  <c r="I2866" i="2"/>
  <c r="J2866" i="2"/>
  <c r="J2874" i="2"/>
  <c r="I2874" i="2"/>
  <c r="I2883" i="2"/>
  <c r="J2883" i="2"/>
  <c r="J2891" i="2"/>
  <c r="I2891" i="2"/>
  <c r="J2901" i="2"/>
  <c r="I2901" i="2"/>
  <c r="K3219" i="2"/>
  <c r="L3219" i="2"/>
  <c r="M3219" i="2"/>
  <c r="K1505" i="2"/>
  <c r="L1505" i="2"/>
  <c r="M1505" i="2"/>
  <c r="L1844" i="2"/>
  <c r="M1844" i="2"/>
  <c r="K1844" i="2"/>
  <c r="J1509" i="2"/>
  <c r="K1509" i="2"/>
  <c r="I1509" i="2"/>
  <c r="J1487" i="2"/>
  <c r="I1487" i="2"/>
  <c r="I1466" i="2"/>
  <c r="J1466" i="2"/>
  <c r="J1445" i="2"/>
  <c r="I1445" i="2"/>
  <c r="J2388" i="2"/>
  <c r="I2388" i="2"/>
  <c r="J2352" i="2"/>
  <c r="L2352" i="2"/>
  <c r="M2352" i="2"/>
  <c r="I2352" i="2"/>
  <c r="J2297" i="2"/>
  <c r="I2297" i="2"/>
  <c r="I1788" i="2"/>
  <c r="J1788" i="2"/>
  <c r="L1788" i="2"/>
  <c r="M1788" i="2"/>
  <c r="J1751" i="2"/>
  <c r="I1751" i="2"/>
  <c r="I1926" i="2"/>
  <c r="J1926" i="2"/>
  <c r="J1907" i="2"/>
  <c r="I1907" i="2"/>
  <c r="L2740" i="2"/>
  <c r="M2740" i="2"/>
  <c r="K2740" i="2"/>
  <c r="I3355" i="2"/>
  <c r="J3355" i="2"/>
  <c r="K3355" i="2"/>
  <c r="I3159" i="2"/>
  <c r="J3159" i="2"/>
  <c r="I1610" i="2"/>
  <c r="J1610" i="2"/>
  <c r="J1444" i="2"/>
  <c r="I1444" i="2"/>
  <c r="K1374" i="2"/>
  <c r="L1374" i="2"/>
  <c r="M1374" i="2"/>
  <c r="I1267" i="2"/>
  <c r="J1267" i="2"/>
  <c r="K1267" i="2"/>
  <c r="K1221" i="2"/>
  <c r="L1221" i="2"/>
  <c r="M1221" i="2"/>
  <c r="J2439" i="2"/>
  <c r="L2439" i="2"/>
  <c r="M2439" i="2"/>
  <c r="I2439" i="2"/>
  <c r="J2190" i="2"/>
  <c r="I2190" i="2"/>
  <c r="I1675" i="2"/>
  <c r="J1675" i="2"/>
  <c r="K1675" i="2"/>
  <c r="J1552" i="2"/>
  <c r="I1980" i="2"/>
  <c r="I3015" i="2"/>
  <c r="I1221" i="2"/>
  <c r="I2023" i="2"/>
  <c r="I2135" i="2"/>
  <c r="J2135" i="2"/>
  <c r="J1983" i="2"/>
  <c r="I1983" i="2"/>
  <c r="L1850" i="2"/>
  <c r="M1850" i="2"/>
  <c r="K1850" i="2"/>
  <c r="J2370" i="2"/>
  <c r="J2975" i="2"/>
  <c r="I2975" i="2"/>
  <c r="I2738" i="2"/>
  <c r="J2738" i="2"/>
  <c r="J2679" i="2"/>
  <c r="I2679" i="2"/>
  <c r="I2646" i="2"/>
  <c r="J2646" i="2"/>
  <c r="I2597" i="2"/>
  <c r="J2597" i="2"/>
  <c r="J2541" i="2"/>
  <c r="I2541" i="2"/>
  <c r="L2472" i="2"/>
  <c r="M2472" i="2"/>
  <c r="K2472" i="2"/>
  <c r="J1570" i="2"/>
  <c r="I1570" i="2"/>
  <c r="J1351" i="2"/>
  <c r="I1351" i="2"/>
  <c r="I1537" i="2"/>
  <c r="J1537" i="2"/>
  <c r="J1457" i="2"/>
  <c r="I1457" i="2"/>
  <c r="J2004" i="2"/>
  <c r="I2004" i="2"/>
  <c r="J1846" i="2"/>
  <c r="I1846" i="2"/>
  <c r="J1854" i="2"/>
  <c r="I1854" i="2"/>
  <c r="J2360" i="2"/>
  <c r="J1501" i="2"/>
  <c r="J2232" i="2"/>
  <c r="I1874" i="2"/>
  <c r="J1874" i="2"/>
  <c r="I1797" i="2"/>
  <c r="J1797" i="2"/>
  <c r="J1796" i="2"/>
  <c r="I1796" i="2"/>
  <c r="J2455" i="2"/>
  <c r="J2335" i="2"/>
  <c r="L2335" i="2"/>
  <c r="M2335" i="2"/>
  <c r="I1603" i="2"/>
  <c r="I927" i="2"/>
  <c r="J1458" i="2"/>
  <c r="I1458" i="2"/>
  <c r="J1325" i="2"/>
  <c r="I1325" i="2"/>
  <c r="J1290" i="2"/>
  <c r="I1290" i="2"/>
  <c r="J2394" i="2"/>
  <c r="L2394" i="2"/>
  <c r="M2394" i="2"/>
  <c r="I2394" i="2"/>
  <c r="J2358" i="2"/>
  <c r="K2358" i="2"/>
  <c r="I2358" i="2"/>
  <c r="I2246" i="2"/>
  <c r="J2246" i="2"/>
  <c r="K2246" i="2"/>
  <c r="J2346" i="2"/>
  <c r="I2346" i="2"/>
  <c r="I2288" i="2"/>
  <c r="J2288" i="2"/>
  <c r="L2288" i="2"/>
  <c r="M2288" i="2"/>
  <c r="J2182" i="2"/>
  <c r="I2182" i="2"/>
  <c r="J1701" i="2"/>
  <c r="I1701" i="2"/>
  <c r="J1470" i="2"/>
  <c r="I1470" i="2"/>
  <c r="J1428" i="2"/>
  <c r="I1428" i="2"/>
  <c r="J1378" i="2"/>
  <c r="I1378" i="2"/>
  <c r="J2264" i="2"/>
  <c r="I2264" i="2"/>
  <c r="I2462" i="2"/>
  <c r="J2462" i="2"/>
  <c r="J2481" i="2"/>
  <c r="I2481" i="2"/>
  <c r="J1026" i="2"/>
  <c r="I1026" i="2"/>
  <c r="J887" i="2"/>
  <c r="I887" i="2"/>
  <c r="L872" i="2"/>
  <c r="M872" i="2"/>
  <c r="K872" i="2"/>
  <c r="L832" i="2"/>
  <c r="M832" i="2"/>
  <c r="K832" i="2"/>
  <c r="K802" i="2"/>
  <c r="L802" i="2"/>
  <c r="M802" i="2"/>
  <c r="I2314" i="2"/>
  <c r="J2314" i="2"/>
  <c r="J2187" i="2"/>
  <c r="I2187" i="2"/>
  <c r="J1702" i="2"/>
  <c r="I1702" i="2"/>
  <c r="J1786" i="2"/>
  <c r="I1786" i="2"/>
  <c r="J1753" i="2"/>
  <c r="I1753" i="2"/>
  <c r="L1754" i="2"/>
  <c r="M1754" i="2"/>
  <c r="K1754" i="2"/>
  <c r="J1134" i="2"/>
  <c r="I1134" i="2"/>
  <c r="J1098" i="2"/>
  <c r="I1098" i="2"/>
  <c r="I2424" i="2"/>
  <c r="J2424" i="2"/>
  <c r="J2172" i="2"/>
  <c r="I2172" i="2"/>
  <c r="J2141" i="2"/>
  <c r="I2141" i="2"/>
  <c r="J1991" i="2"/>
  <c r="I1991" i="2"/>
  <c r="J1946" i="2"/>
  <c r="I1946" i="2"/>
  <c r="J1434" i="2"/>
  <c r="I1434" i="2"/>
  <c r="J1236" i="2"/>
  <c r="I1236" i="2"/>
  <c r="J1211" i="2"/>
  <c r="I1211" i="2"/>
  <c r="J1661" i="2"/>
  <c r="I2491" i="2"/>
  <c r="I2525" i="2"/>
  <c r="J1287" i="2"/>
  <c r="L1287" i="2"/>
  <c r="M1287" i="2"/>
  <c r="J2503" i="2"/>
  <c r="L1779" i="2"/>
  <c r="M1779" i="2"/>
  <c r="K1779" i="2"/>
  <c r="J1645" i="2"/>
  <c r="I1645" i="2"/>
  <c r="J1579" i="2"/>
  <c r="I1579" i="2"/>
  <c r="I1555" i="2"/>
  <c r="J1555" i="2"/>
  <c r="J1532" i="2"/>
  <c r="I1532" i="2"/>
  <c r="J1513" i="2"/>
  <c r="I1513" i="2"/>
  <c r="I1415" i="2"/>
  <c r="J1415" i="2"/>
  <c r="I1382" i="2"/>
  <c r="J1382" i="2"/>
  <c r="J1355" i="2"/>
  <c r="L1355" i="2"/>
  <c r="M1355" i="2"/>
  <c r="I1355" i="2"/>
  <c r="J1277" i="2"/>
  <c r="I1277" i="2"/>
  <c r="J1241" i="2"/>
  <c r="I1241" i="2"/>
  <c r="I1810" i="2"/>
  <c r="J1810" i="2"/>
  <c r="I1728" i="2"/>
  <c r="J1728" i="2"/>
  <c r="I1825" i="2"/>
  <c r="J1825" i="2"/>
  <c r="I1912" i="2"/>
  <c r="J1912" i="2"/>
  <c r="J1873" i="2"/>
  <c r="I1873" i="2"/>
  <c r="J1770" i="2"/>
  <c r="I1770" i="2"/>
  <c r="J1734" i="2"/>
  <c r="I1734" i="2"/>
  <c r="L2551" i="2"/>
  <c r="M2551" i="2"/>
  <c r="K2551" i="2"/>
  <c r="K3073" i="2"/>
  <c r="L3073" i="2"/>
  <c r="M3073" i="2"/>
  <c r="J3044" i="2"/>
  <c r="I3044" i="2"/>
  <c r="L2607" i="2"/>
  <c r="M2607" i="2"/>
  <c r="K2607" i="2"/>
  <c r="I1230" i="2"/>
  <c r="J1230" i="2"/>
  <c r="K1344" i="2"/>
  <c r="K2339" i="2"/>
  <c r="L1917" i="2"/>
  <c r="M1917" i="2"/>
  <c r="K1917" i="2"/>
  <c r="L1359" i="2"/>
  <c r="M1359" i="2"/>
  <c r="K1359" i="2"/>
  <c r="L3015" i="2"/>
  <c r="M3015" i="2"/>
  <c r="K3015" i="2"/>
  <c r="J1320" i="2"/>
  <c r="L1060" i="2"/>
  <c r="M1060" i="2"/>
  <c r="K1060" i="2"/>
  <c r="K2177" i="2"/>
  <c r="K1952" i="2"/>
  <c r="L1952" i="2"/>
  <c r="M1952" i="2"/>
  <c r="K2569" i="2"/>
  <c r="L2569" i="2"/>
  <c r="M2569" i="2"/>
  <c r="L1607" i="2"/>
  <c r="M1607" i="2"/>
  <c r="K1607" i="2"/>
  <c r="L2379" i="2"/>
  <c r="M2379" i="2"/>
  <c r="K2379" i="2"/>
  <c r="K1752" i="2"/>
  <c r="L779" i="2"/>
  <c r="M779" i="2"/>
  <c r="K779" i="2"/>
  <c r="L1038" i="2"/>
  <c r="M1038" i="2"/>
  <c r="K1038" i="2"/>
  <c r="L1034" i="2"/>
  <c r="M1034" i="2"/>
  <c r="K1034" i="2"/>
  <c r="I1647" i="2"/>
  <c r="J1647" i="2"/>
  <c r="K1647" i="2"/>
  <c r="I1614" i="2"/>
  <c r="J1614" i="2"/>
  <c r="J1580" i="2"/>
  <c r="I1580" i="2"/>
  <c r="I1556" i="2"/>
  <c r="J1556" i="2"/>
  <c r="I1538" i="2"/>
  <c r="J1538" i="2"/>
  <c r="I1521" i="2"/>
  <c r="J1521" i="2"/>
  <c r="I1504" i="2"/>
  <c r="J1504" i="2"/>
  <c r="I1488" i="2"/>
  <c r="J1488" i="2"/>
  <c r="I2405" i="2"/>
  <c r="J2405" i="2"/>
  <c r="K2376" i="2"/>
  <c r="L2376" i="2"/>
  <c r="M2376" i="2"/>
  <c r="J2340" i="2"/>
  <c r="I2340" i="2"/>
  <c r="J2216" i="2"/>
  <c r="I2216" i="2"/>
  <c r="I1693" i="2"/>
  <c r="J1693" i="2"/>
  <c r="K1693" i="2"/>
  <c r="J2374" i="2"/>
  <c r="I2374" i="2"/>
  <c r="L2338" i="2"/>
  <c r="M2338" i="2"/>
  <c r="K2338" i="2"/>
  <c r="I2261" i="2"/>
  <c r="J2261" i="2"/>
  <c r="J2194" i="2"/>
  <c r="I2194" i="2"/>
  <c r="I1574" i="2"/>
  <c r="J1574" i="2"/>
  <c r="J1391" i="2"/>
  <c r="I1391" i="2"/>
  <c r="J1284" i="2"/>
  <c r="I1284" i="2"/>
  <c r="I1253" i="2"/>
  <c r="J1253" i="2"/>
  <c r="I1220" i="2"/>
  <c r="J1220" i="2"/>
  <c r="I2386" i="2"/>
  <c r="J2386" i="2"/>
  <c r="J2251" i="2"/>
  <c r="K2251" i="2"/>
  <c r="I2376" i="2"/>
  <c r="I1481" i="2"/>
  <c r="J2275" i="2"/>
  <c r="L2880" i="2"/>
  <c r="M2880" i="2"/>
  <c r="K2880" i="2"/>
  <c r="J2162" i="2"/>
  <c r="K2153" i="2"/>
  <c r="L2153" i="2"/>
  <c r="M2153" i="2"/>
  <c r="J1454" i="2"/>
  <c r="I1454" i="2"/>
  <c r="J2353" i="2"/>
  <c r="I2353" i="2"/>
  <c r="J2207" i="2"/>
  <c r="I2207" i="2"/>
  <c r="J1656" i="2"/>
  <c r="I1656" i="2"/>
  <c r="J1621" i="2"/>
  <c r="I1621" i="2"/>
  <c r="J1588" i="2"/>
  <c r="I1588" i="2"/>
  <c r="J1333" i="2"/>
  <c r="I1333" i="2"/>
  <c r="J1650" i="2"/>
  <c r="I1650" i="2"/>
  <c r="J1541" i="2"/>
  <c r="I1541" i="2"/>
  <c r="I1503" i="2"/>
  <c r="J1503" i="2"/>
  <c r="J1402" i="2"/>
  <c r="I1402" i="2"/>
  <c r="J1367" i="2"/>
  <c r="I1367" i="2"/>
  <c r="I1330" i="2"/>
  <c r="J1330" i="2"/>
  <c r="J1257" i="2"/>
  <c r="I1257" i="2"/>
  <c r="J1934" i="2"/>
  <c r="I1934" i="2"/>
  <c r="I1895" i="2"/>
  <c r="J1895" i="2"/>
  <c r="I1833" i="2"/>
  <c r="J1833" i="2"/>
  <c r="J1773" i="2"/>
  <c r="I1773" i="2"/>
  <c r="J1938" i="2"/>
  <c r="I1938" i="2"/>
  <c r="K1956" i="2"/>
  <c r="L1956" i="2"/>
  <c r="M1956" i="2"/>
  <c r="L1820" i="2"/>
  <c r="M1820" i="2"/>
  <c r="K1820" i="2"/>
  <c r="J2350" i="2"/>
  <c r="I2350" i="2"/>
  <c r="J2262" i="2"/>
  <c r="I2262" i="2"/>
  <c r="I1337" i="2"/>
  <c r="J1337" i="2"/>
  <c r="I2433" i="2"/>
  <c r="J2433" i="2"/>
  <c r="K2161" i="2"/>
  <c r="L2161" i="2"/>
  <c r="M2161" i="2"/>
  <c r="J1577" i="2"/>
  <c r="I1577" i="2"/>
  <c r="I1311" i="2"/>
  <c r="J1311" i="2"/>
  <c r="J1285" i="2"/>
  <c r="I1285" i="2"/>
  <c r="J2373" i="2"/>
  <c r="L2373" i="2"/>
  <c r="M2373" i="2"/>
  <c r="I2373" i="2"/>
  <c r="J1383" i="2"/>
  <c r="I1383" i="2"/>
  <c r="J1312" i="2"/>
  <c r="I1312" i="2"/>
  <c r="I1906" i="2"/>
  <c r="J1906" i="2"/>
  <c r="J1757" i="2"/>
  <c r="I1757" i="2"/>
  <c r="J1823" i="2"/>
  <c r="I1823" i="2"/>
  <c r="J2769" i="2"/>
  <c r="L2769" i="2"/>
  <c r="M2769" i="2"/>
  <c r="I2769" i="2"/>
  <c r="J2788" i="2"/>
  <c r="L2788" i="2"/>
  <c r="M2788" i="2"/>
  <c r="I2788" i="2"/>
  <c r="J2796" i="2"/>
  <c r="K2796" i="2"/>
  <c r="I2796" i="2"/>
  <c r="I2327" i="2"/>
  <c r="I2173" i="2"/>
  <c r="J1511" i="2"/>
  <c r="I1663" i="2"/>
  <c r="J1663" i="2"/>
  <c r="K1663" i="2"/>
  <c r="J1596" i="2"/>
  <c r="L1596" i="2"/>
  <c r="M1596" i="2"/>
  <c r="I1596" i="2"/>
  <c r="J1476" i="2"/>
  <c r="I1476" i="2"/>
  <c r="J1442" i="2"/>
  <c r="I1442" i="2"/>
  <c r="J1302" i="2"/>
  <c r="J2434" i="2"/>
  <c r="I2434" i="2"/>
  <c r="J2397" i="2"/>
  <c r="I2397" i="2"/>
  <c r="I1254" i="2"/>
  <c r="J1254" i="2"/>
  <c r="I1374" i="2"/>
  <c r="L2100" i="2"/>
  <c r="M2100" i="2"/>
  <c r="J1491" i="2"/>
  <c r="I2479" i="2"/>
  <c r="K2479" i="2"/>
  <c r="J2602" i="2"/>
  <c r="I2602" i="2"/>
  <c r="I2542" i="2"/>
  <c r="J2542" i="2"/>
  <c r="I2144" i="2"/>
  <c r="J2144" i="2"/>
  <c r="J1993" i="2"/>
  <c r="I1993" i="2"/>
  <c r="L1921" i="2"/>
  <c r="M1921" i="2"/>
  <c r="K1921" i="2"/>
  <c r="K1766" i="2"/>
  <c r="L1766" i="2"/>
  <c r="M1766" i="2"/>
  <c r="L1704" i="2"/>
  <c r="M1704" i="2"/>
  <c r="K1704" i="2"/>
  <c r="I1605" i="2"/>
  <c r="J1605" i="2"/>
  <c r="L1478" i="2"/>
  <c r="M1478" i="2"/>
  <c r="K1478" i="2"/>
  <c r="K1249" i="2"/>
  <c r="L1249" i="2"/>
  <c r="M1249" i="2"/>
  <c r="J1213" i="2"/>
  <c r="I1213" i="2"/>
  <c r="K2206" i="2"/>
  <c r="J1409" i="2"/>
  <c r="J1711" i="2"/>
  <c r="I2385" i="2"/>
  <c r="I2100" i="2"/>
  <c r="K2653" i="2"/>
  <c r="I2653" i="2"/>
  <c r="I1704" i="2"/>
  <c r="I2507" i="2"/>
  <c r="J2431" i="2"/>
  <c r="J2941" i="2"/>
  <c r="I2941" i="2"/>
  <c r="J2877" i="2"/>
  <c r="I2877" i="2"/>
  <c r="J2904" i="2"/>
  <c r="I2904" i="2"/>
  <c r="I2837" i="2"/>
  <c r="I1545" i="2"/>
  <c r="J1806" i="2"/>
  <c r="I1806" i="2"/>
  <c r="I2553" i="2"/>
  <c r="J2553" i="2"/>
  <c r="J2211" i="2"/>
  <c r="I2211" i="2"/>
  <c r="J2171" i="2"/>
  <c r="I2171" i="2"/>
  <c r="I1851" i="2"/>
  <c r="J1851" i="2"/>
  <c r="I1100" i="2"/>
  <c r="J1121" i="2"/>
  <c r="J1225" i="2"/>
  <c r="I1225" i="2"/>
  <c r="J1818" i="2"/>
  <c r="I1818" i="2"/>
  <c r="I1372" i="2"/>
  <c r="J1662" i="2"/>
  <c r="I2869" i="2"/>
  <c r="J1550" i="2"/>
  <c r="I1550" i="2"/>
  <c r="J2252" i="2"/>
  <c r="I2252" i="2"/>
  <c r="J2217" i="2"/>
  <c r="I2217" i="2"/>
  <c r="J1743" i="2"/>
  <c r="I1743" i="2"/>
  <c r="J1962" i="2"/>
  <c r="I1962" i="2"/>
  <c r="I2403" i="2"/>
  <c r="J2514" i="2"/>
  <c r="J2174" i="2"/>
  <c r="I2174" i="2"/>
  <c r="I2269" i="2"/>
  <c r="K2269" i="2"/>
  <c r="L2269" i="2"/>
  <c r="M2269" i="2"/>
  <c r="J1665" i="2"/>
  <c r="I1665" i="2"/>
  <c r="J1600" i="2"/>
  <c r="I1600" i="2"/>
  <c r="J2337" i="2"/>
  <c r="I2337" i="2"/>
  <c r="I2282" i="2"/>
  <c r="J2282" i="2"/>
  <c r="I2247" i="2"/>
  <c r="J2247" i="2"/>
  <c r="J1571" i="2"/>
  <c r="I1571" i="2"/>
  <c r="J1315" i="2"/>
  <c r="I1315" i="2"/>
  <c r="J1283" i="2"/>
  <c r="I1283" i="2"/>
  <c r="I1245" i="2"/>
  <c r="J1245" i="2"/>
  <c r="L1245" i="2"/>
  <c r="M1245" i="2"/>
  <c r="J1276" i="2"/>
  <c r="I1276" i="2"/>
  <c r="J1246" i="2"/>
  <c r="I1246" i="2"/>
  <c r="J2818" i="2"/>
  <c r="I2818" i="2"/>
  <c r="J2826" i="2"/>
  <c r="I2826" i="2"/>
  <c r="J2202" i="2"/>
  <c r="I2202" i="2"/>
  <c r="J1632" i="2"/>
  <c r="I1632" i="2"/>
  <c r="I1350" i="2"/>
  <c r="J1350" i="2"/>
  <c r="L1624" i="2"/>
  <c r="M1624" i="2"/>
  <c r="K1624" i="2"/>
  <c r="J774" i="2"/>
  <c r="I774" i="2"/>
  <c r="J2365" i="2"/>
  <c r="I2365" i="2"/>
  <c r="J1689" i="2"/>
  <c r="I1689" i="2"/>
  <c r="J1388" i="2"/>
  <c r="I1388" i="2"/>
  <c r="J2212" i="2"/>
  <c r="I2212" i="2"/>
  <c r="J2329" i="2"/>
  <c r="J1707" i="2"/>
  <c r="I1707" i="2"/>
  <c r="J1604" i="2"/>
  <c r="I1604" i="2"/>
  <c r="I1076" i="2"/>
  <c r="K2312" i="2"/>
  <c r="L2312" i="2"/>
  <c r="M2312" i="2"/>
  <c r="L1264" i="2"/>
  <c r="M1264" i="2"/>
  <c r="K1264" i="2"/>
  <c r="J2158" i="2"/>
  <c r="K2158" i="2"/>
  <c r="I2158" i="2"/>
  <c r="J1639" i="2"/>
  <c r="I1639" i="2"/>
  <c r="K2696" i="2"/>
  <c r="L2696" i="2"/>
  <c r="M2696" i="2"/>
  <c r="J2237" i="2"/>
  <c r="I2237" i="2"/>
  <c r="J1671" i="2"/>
  <c r="I1671" i="2"/>
  <c r="J2909" i="2"/>
  <c r="I2909" i="2"/>
  <c r="I2917" i="2"/>
  <c r="J2917" i="2"/>
  <c r="J2925" i="2"/>
  <c r="I2925" i="2"/>
  <c r="J2143" i="2"/>
  <c r="I2143" i="2"/>
  <c r="J2307" i="2"/>
  <c r="I2307" i="2"/>
  <c r="J2421" i="2"/>
  <c r="I2421" i="2"/>
  <c r="J2835" i="2"/>
  <c r="I2835" i="2"/>
  <c r="J2851" i="2"/>
  <c r="I2851" i="2"/>
  <c r="J2875" i="2"/>
  <c r="I2875" i="2"/>
  <c r="J2892" i="2"/>
  <c r="I2892" i="2"/>
  <c r="L2672" i="2"/>
  <c r="M2672" i="2"/>
  <c r="K2772" i="2"/>
  <c r="L2574" i="2"/>
  <c r="M2574" i="2"/>
  <c r="J2842" i="2"/>
  <c r="I2842" i="2"/>
  <c r="J2859" i="2"/>
  <c r="I2859" i="2"/>
  <c r="K2868" i="2"/>
  <c r="L2868" i="2"/>
  <c r="M2868" i="2"/>
  <c r="I2884" i="2"/>
  <c r="J2884" i="2"/>
  <c r="I2902" i="2"/>
  <c r="J2902" i="2"/>
  <c r="L1922" i="2"/>
  <c r="M1922" i="2"/>
  <c r="K1922" i="2"/>
  <c r="L1540" i="2"/>
  <c r="M1540" i="2"/>
  <c r="K1540" i="2"/>
  <c r="L2673" i="2"/>
  <c r="M2673" i="2"/>
  <c r="I2320" i="2"/>
  <c r="K2888" i="2"/>
  <c r="J1317" i="2"/>
  <c r="I1317" i="2"/>
  <c r="J2435" i="2"/>
  <c r="I2435" i="2"/>
  <c r="I2330" i="2"/>
  <c r="J2330" i="2"/>
  <c r="I2272" i="2"/>
  <c r="J2272" i="2"/>
  <c r="J2163" i="2"/>
  <c r="I2163" i="2"/>
  <c r="I1714" i="2"/>
  <c r="J1714" i="2"/>
  <c r="J1694" i="2"/>
  <c r="I1694" i="2"/>
  <c r="J1668" i="2"/>
  <c r="I1668" i="2"/>
  <c r="L1613" i="2"/>
  <c r="M1613" i="2"/>
  <c r="K1613" i="2"/>
  <c r="J1581" i="2"/>
  <c r="I1581" i="2"/>
  <c r="J1557" i="2"/>
  <c r="I1557" i="2"/>
  <c r="J1534" i="2"/>
  <c r="I1534" i="2"/>
  <c r="J1499" i="2"/>
  <c r="I1499" i="2"/>
  <c r="J1452" i="2"/>
  <c r="I1452" i="2"/>
  <c r="I1437" i="2"/>
  <c r="J1437" i="2"/>
  <c r="J1419" i="2"/>
  <c r="I1419" i="2"/>
  <c r="I1394" i="2"/>
  <c r="J1394" i="2"/>
  <c r="K1358" i="2"/>
  <c r="L1358" i="2"/>
  <c r="M1358" i="2"/>
  <c r="J1324" i="2"/>
  <c r="I1324" i="2"/>
  <c r="I1292" i="2"/>
  <c r="J1292" i="2"/>
  <c r="J1268" i="2"/>
  <c r="I1268" i="2"/>
  <c r="J1233" i="2"/>
  <c r="I1233" i="2"/>
  <c r="J1784" i="2"/>
  <c r="I1784" i="2"/>
  <c r="K1576" i="2"/>
  <c r="I1576" i="2"/>
  <c r="I1613" i="2"/>
  <c r="I1515" i="2"/>
  <c r="J3317" i="2"/>
  <c r="I3317" i="2"/>
  <c r="J3248" i="2"/>
  <c r="I3248" i="2"/>
  <c r="J3214" i="2"/>
  <c r="I3214" i="2"/>
  <c r="J3129" i="2"/>
  <c r="I3129" i="2"/>
  <c r="J3081" i="2"/>
  <c r="I3081" i="2"/>
  <c r="I3055" i="2"/>
  <c r="J3055" i="2"/>
  <c r="K2984" i="2"/>
  <c r="L2984" i="2"/>
  <c r="M2984" i="2"/>
  <c r="J2962" i="2"/>
  <c r="I2962" i="2"/>
  <c r="J2830" i="2"/>
  <c r="I2830" i="2"/>
  <c r="J2438" i="2"/>
  <c r="I2438" i="2"/>
  <c r="L2652" i="2"/>
  <c r="M2652" i="2"/>
  <c r="K2652" i="2"/>
  <c r="I2664" i="2"/>
  <c r="J2664" i="2"/>
  <c r="I2674" i="2"/>
  <c r="J2674" i="2"/>
  <c r="I2684" i="2"/>
  <c r="J2684" i="2"/>
  <c r="J2694" i="2"/>
  <c r="I2694" i="2"/>
  <c r="J2703" i="2"/>
  <c r="I2703" i="2"/>
  <c r="J2714" i="2"/>
  <c r="I2714" i="2"/>
  <c r="K2722" i="2"/>
  <c r="L2722" i="2"/>
  <c r="M2722" i="2"/>
  <c r="I2731" i="2"/>
  <c r="J2731" i="2"/>
  <c r="K2741" i="2"/>
  <c r="L2741" i="2"/>
  <c r="M2741" i="2"/>
  <c r="J2751" i="2"/>
  <c r="I2751" i="2"/>
  <c r="J2777" i="2"/>
  <c r="I2777" i="2"/>
  <c r="J2811" i="2"/>
  <c r="I2811" i="2"/>
  <c r="J2588" i="2"/>
  <c r="I2588" i="2"/>
  <c r="I2609" i="2"/>
  <c r="J2609" i="2"/>
  <c r="I2635" i="2"/>
  <c r="J2635" i="2"/>
  <c r="J1451" i="2"/>
  <c r="I2652" i="2"/>
  <c r="I2505" i="2"/>
  <c r="J2505" i="2"/>
  <c r="I2517" i="2"/>
  <c r="J2517" i="2"/>
  <c r="K2537" i="2"/>
  <c r="L2537" i="2"/>
  <c r="M2537" i="2"/>
  <c r="J1924" i="2"/>
  <c r="I1924" i="2"/>
  <c r="J1886" i="2"/>
  <c r="I1886" i="2"/>
  <c r="J1868" i="2"/>
  <c r="I1868" i="2"/>
  <c r="J1761" i="2"/>
  <c r="I1761" i="2"/>
  <c r="J1726" i="2"/>
  <c r="I1726" i="2"/>
  <c r="J1990" i="2"/>
  <c r="I1990" i="2"/>
  <c r="J1954" i="2"/>
  <c r="I1954" i="2"/>
  <c r="I1987" i="2"/>
  <c r="J1987" i="2"/>
  <c r="J2103" i="2"/>
  <c r="I2103" i="2"/>
  <c r="J2021" i="2"/>
  <c r="I2021" i="2"/>
  <c r="J1979" i="2"/>
  <c r="I1979" i="2"/>
  <c r="J2011" i="2"/>
  <c r="I2011" i="2"/>
  <c r="J1950" i="2"/>
  <c r="I1950" i="2"/>
  <c r="J2475" i="2"/>
  <c r="I2475" i="2"/>
  <c r="J2484" i="2"/>
  <c r="I2484" i="2"/>
  <c r="J2494" i="2"/>
  <c r="I2494" i="2"/>
  <c r="I1286" i="2"/>
  <c r="I2984" i="2"/>
  <c r="J1349" i="2"/>
  <c r="I1349" i="2"/>
  <c r="J1826" i="2"/>
  <c r="I1826" i="2"/>
  <c r="J1812" i="2"/>
  <c r="I1812" i="2"/>
  <c r="J1771" i="2"/>
  <c r="I1771" i="2"/>
  <c r="J1736" i="2"/>
  <c r="I1736" i="2"/>
  <c r="J1772" i="2"/>
  <c r="I1772" i="2"/>
  <c r="J1832" i="2"/>
  <c r="I1832" i="2"/>
  <c r="J1554" i="2"/>
  <c r="I1554" i="2"/>
  <c r="J1486" i="2"/>
  <c r="I1486" i="2"/>
  <c r="J1436" i="2"/>
  <c r="I1436" i="2"/>
  <c r="I1418" i="2"/>
  <c r="J1418" i="2"/>
  <c r="J1321" i="2"/>
  <c r="I1321" i="2"/>
  <c r="L1286" i="2"/>
  <c r="M1286" i="2"/>
  <c r="K1286" i="2"/>
  <c r="J1252" i="2"/>
  <c r="I1252" i="2"/>
  <c r="J2332" i="2"/>
  <c r="I2332" i="2"/>
  <c r="J1625" i="2"/>
  <c r="I1625" i="2"/>
  <c r="J1592" i="2"/>
  <c r="I1592" i="2"/>
  <c r="J1407" i="2"/>
  <c r="I1407" i="2"/>
  <c r="J1263" i="2"/>
  <c r="I1263" i="2"/>
  <c r="J1943" i="2"/>
  <c r="I1943" i="2"/>
  <c r="I1883" i="2"/>
  <c r="J1883" i="2"/>
  <c r="J1867" i="2"/>
  <c r="I1867" i="2"/>
  <c r="I2618" i="2"/>
  <c r="I2700" i="2"/>
  <c r="L2618" i="2"/>
  <c r="M2618" i="2"/>
  <c r="I2565" i="2"/>
  <c r="J2744" i="2"/>
  <c r="L1262" i="2"/>
  <c r="M1262" i="2"/>
  <c r="K1262" i="2"/>
  <c r="K2134" i="2"/>
  <c r="L1103" i="2"/>
  <c r="M1103" i="2"/>
  <c r="L2526" i="2"/>
  <c r="M2526" i="2"/>
  <c r="K3295" i="2"/>
  <c r="K1474" i="2"/>
  <c r="L1474" i="2"/>
  <c r="M1474" i="2"/>
  <c r="L1747" i="2"/>
  <c r="M1747" i="2"/>
  <c r="K2356" i="2"/>
  <c r="L2356" i="2"/>
  <c r="M2356" i="2"/>
  <c r="J1424" i="2"/>
  <c r="I1424" i="2"/>
  <c r="I1839" i="2"/>
  <c r="J1839" i="2"/>
  <c r="J2196" i="2"/>
  <c r="I2196" i="2"/>
  <c r="J1468" i="2"/>
  <c r="I1468" i="2"/>
  <c r="I2331" i="2"/>
  <c r="J2331" i="2"/>
  <c r="J1345" i="2"/>
  <c r="I1345" i="2"/>
  <c r="I2401" i="2"/>
  <c r="J2401" i="2"/>
  <c r="J1606" i="2"/>
  <c r="I1606" i="2"/>
  <c r="J1572" i="2"/>
  <c r="I1572" i="2"/>
  <c r="I1705" i="2"/>
  <c r="J1705" i="2"/>
  <c r="J1627" i="2"/>
  <c r="I1627" i="2"/>
  <c r="J1653" i="2"/>
  <c r="I1653" i="2"/>
  <c r="J1618" i="2"/>
  <c r="I1618" i="2"/>
  <c r="I1332" i="2"/>
  <c r="J1332" i="2"/>
  <c r="J2449" i="2"/>
  <c r="I1248" i="2"/>
  <c r="J1248" i="2"/>
  <c r="J2178" i="2"/>
  <c r="I2178" i="2"/>
  <c r="J1617" i="2"/>
  <c r="I1617" i="2"/>
  <c r="I1520" i="2"/>
  <c r="J1520" i="2"/>
  <c r="J2345" i="2"/>
  <c r="J1361" i="2"/>
  <c r="I1361" i="2"/>
  <c r="I2260" i="2"/>
  <c r="J2260" i="2"/>
  <c r="M149" i="1"/>
  <c r="M110" i="1"/>
  <c r="M1615" i="1"/>
  <c r="I2363" i="2"/>
  <c r="M162" i="1"/>
  <c r="O664" i="1"/>
  <c r="P664" i="1"/>
  <c r="Q664" i="1"/>
  <c r="M860" i="1"/>
  <c r="M719" i="1"/>
  <c r="M33" i="1"/>
  <c r="P1049" i="1"/>
  <c r="Q1049" i="1"/>
  <c r="P1050" i="1"/>
  <c r="Q1050" i="1"/>
  <c r="O760" i="1"/>
  <c r="M1086" i="1"/>
  <c r="P1425" i="1"/>
  <c r="Q1425" i="1"/>
  <c r="P1895" i="1"/>
  <c r="Q1895" i="1"/>
  <c r="P29" i="1"/>
  <c r="Q29" i="1"/>
  <c r="O764" i="1"/>
  <c r="J1438" i="2"/>
  <c r="I1438" i="2"/>
  <c r="J2156" i="2"/>
  <c r="I2156" i="2"/>
  <c r="I2349" i="2"/>
  <c r="J2349" i="2"/>
  <c r="I3203" i="2"/>
  <c r="J3203" i="2"/>
  <c r="J1638" i="2"/>
  <c r="L1517" i="2"/>
  <c r="M1517" i="2"/>
  <c r="K1517" i="2"/>
  <c r="J1386" i="2"/>
  <c r="I1386" i="2"/>
  <c r="I1544" i="2"/>
  <c r="J1544" i="2"/>
  <c r="M1657" i="1"/>
  <c r="M806" i="1"/>
  <c r="M868" i="1"/>
  <c r="P1087" i="1"/>
  <c r="Q1087" i="1"/>
  <c r="O1087" i="1"/>
  <c r="M765" i="1"/>
  <c r="J747" i="2"/>
  <c r="J1620" i="2"/>
  <c r="I994" i="2"/>
  <c r="J994" i="2"/>
  <c r="K994" i="2"/>
  <c r="I1030" i="2"/>
  <c r="J1030" i="2"/>
  <c r="O28" i="1"/>
  <c r="P28" i="1"/>
  <c r="Q28" i="1"/>
  <c r="P665" i="1"/>
  <c r="Q665" i="1"/>
  <c r="O665" i="1"/>
  <c r="M664" i="1"/>
  <c r="M32" i="1"/>
  <c r="P1427" i="1"/>
  <c r="Q1427" i="1"/>
  <c r="O1427" i="1"/>
  <c r="I1029" i="2"/>
  <c r="J1029" i="2"/>
  <c r="L1029" i="2"/>
  <c r="M1029" i="2"/>
  <c r="O765" i="1"/>
  <c r="P491" i="1"/>
  <c r="Q491" i="1"/>
  <c r="O1429" i="1"/>
  <c r="P763" i="1"/>
  <c r="Q763" i="1"/>
  <c r="M1087" i="1"/>
  <c r="M28" i="1"/>
  <c r="M30" i="1"/>
  <c r="O1086" i="1"/>
  <c r="M763" i="1"/>
  <c r="P663" i="1"/>
  <c r="Q663" i="1"/>
  <c r="O663" i="1"/>
  <c r="M34" i="1"/>
  <c r="I2028" i="2"/>
  <c r="J2030" i="2"/>
  <c r="L2030" i="2"/>
  <c r="M2030" i="2"/>
  <c r="K36" i="2"/>
  <c r="L36" i="2"/>
  <c r="M36" i="2"/>
  <c r="L682" i="2"/>
  <c r="M682" i="2"/>
  <c r="K682" i="2"/>
  <c r="L484" i="2"/>
  <c r="M484" i="2"/>
  <c r="K484" i="2"/>
  <c r="K719" i="2"/>
  <c r="L719" i="2"/>
  <c r="M719" i="2"/>
  <c r="L729" i="2"/>
  <c r="M729" i="2"/>
  <c r="K729" i="2"/>
  <c r="L681" i="2"/>
  <c r="M681" i="2"/>
  <c r="K681" i="2"/>
  <c r="L713" i="2"/>
  <c r="M713" i="2"/>
  <c r="K713" i="2"/>
  <c r="L705" i="2"/>
  <c r="M705" i="2"/>
  <c r="K705" i="2"/>
  <c r="L710" i="2"/>
  <c r="M710" i="2"/>
  <c r="K710" i="2"/>
  <c r="L706" i="2"/>
  <c r="M706" i="2"/>
  <c r="K706" i="2"/>
  <c r="L482" i="2"/>
  <c r="M482" i="2"/>
  <c r="K482" i="2"/>
  <c r="L679" i="2"/>
  <c r="M679" i="2"/>
  <c r="K679" i="2"/>
  <c r="K701" i="2"/>
  <c r="L701" i="2"/>
  <c r="M701" i="2"/>
  <c r="L616" i="2"/>
  <c r="M616" i="2"/>
  <c r="K616" i="2"/>
  <c r="L676" i="2"/>
  <c r="M676" i="2"/>
  <c r="K676" i="2"/>
  <c r="L698" i="2"/>
  <c r="M698" i="2"/>
  <c r="K698" i="2"/>
  <c r="L728" i="2"/>
  <c r="M728" i="2"/>
  <c r="K728" i="2"/>
  <c r="L699" i="2"/>
  <c r="M699" i="2"/>
  <c r="K699" i="2"/>
  <c r="L500" i="2"/>
  <c r="M500" i="2"/>
  <c r="K500" i="2"/>
  <c r="L685" i="2"/>
  <c r="M685" i="2"/>
  <c r="K685" i="2"/>
  <c r="L724" i="2"/>
  <c r="M724" i="2"/>
  <c r="K724" i="2"/>
  <c r="L717" i="2"/>
  <c r="M717" i="2"/>
  <c r="K717" i="2"/>
  <c r="K501" i="2"/>
  <c r="L501" i="2"/>
  <c r="M501" i="2"/>
  <c r="K718" i="2"/>
  <c r="L718" i="2"/>
  <c r="M718" i="2"/>
  <c r="L683" i="2"/>
  <c r="M683" i="2"/>
  <c r="K683" i="2"/>
  <c r="L711" i="2"/>
  <c r="M711" i="2"/>
  <c r="K711" i="2"/>
  <c r="L650" i="2"/>
  <c r="M650" i="2"/>
  <c r="K650" i="2"/>
  <c r="K83" i="2"/>
  <c r="L83" i="2"/>
  <c r="M83" i="2"/>
  <c r="L632" i="2"/>
  <c r="M632" i="2"/>
  <c r="K632" i="2"/>
  <c r="L628" i="2"/>
  <c r="M628" i="2"/>
  <c r="K628" i="2"/>
  <c r="L626" i="2"/>
  <c r="M626" i="2"/>
  <c r="K626" i="2"/>
  <c r="K712" i="2"/>
  <c r="L712" i="2"/>
  <c r="M712" i="2"/>
  <c r="L680" i="2"/>
  <c r="M680" i="2"/>
  <c r="K680" i="2"/>
  <c r="L703" i="2"/>
  <c r="M703" i="2"/>
  <c r="K703" i="2"/>
  <c r="L708" i="2"/>
  <c r="M708" i="2"/>
  <c r="K708" i="2"/>
  <c r="L678" i="2"/>
  <c r="M678" i="2"/>
  <c r="K678" i="2"/>
  <c r="L730" i="2"/>
  <c r="M730" i="2"/>
  <c r="K730" i="2"/>
  <c r="L693" i="2"/>
  <c r="M693" i="2"/>
  <c r="K693" i="2"/>
  <c r="L725" i="2"/>
  <c r="M725" i="2"/>
  <c r="K725" i="2"/>
  <c r="L731" i="2"/>
  <c r="M731" i="2"/>
  <c r="K731" i="2"/>
  <c r="K34" i="2"/>
  <c r="L34" i="2"/>
  <c r="M34" i="2"/>
  <c r="K700" i="2"/>
  <c r="L700" i="2"/>
  <c r="M700" i="2"/>
  <c r="K649" i="2"/>
  <c r="L649" i="2"/>
  <c r="M649" i="2"/>
  <c r="K723" i="2"/>
  <c r="L723" i="2"/>
  <c r="M723" i="2"/>
  <c r="L684" i="2"/>
  <c r="M684" i="2"/>
  <c r="K684" i="2"/>
  <c r="L707" i="2"/>
  <c r="M707" i="2"/>
  <c r="K707" i="2"/>
  <c r="L677" i="2"/>
  <c r="M677" i="2"/>
  <c r="K677" i="2"/>
  <c r="L704" i="2"/>
  <c r="M704" i="2"/>
  <c r="K704" i="2"/>
  <c r="L696" i="2"/>
  <c r="M696" i="2"/>
  <c r="K696" i="2"/>
  <c r="L446" i="2"/>
  <c r="M446" i="2"/>
  <c r="K446" i="2"/>
  <c r="L694" i="2"/>
  <c r="M694" i="2"/>
  <c r="K694" i="2"/>
  <c r="K675" i="2"/>
  <c r="L675" i="2"/>
  <c r="M675" i="2"/>
  <c r="L697" i="2"/>
  <c r="M697" i="2"/>
  <c r="K697" i="2"/>
  <c r="L726" i="2"/>
  <c r="M726" i="2"/>
  <c r="K726" i="2"/>
  <c r="I2032" i="2"/>
  <c r="K631" i="2"/>
  <c r="L631" i="2"/>
  <c r="M631" i="2"/>
  <c r="L102" i="2"/>
  <c r="M102" i="2"/>
  <c r="K102" i="2"/>
  <c r="K151" i="2"/>
  <c r="L151" i="2"/>
  <c r="M151" i="2"/>
  <c r="L27" i="2"/>
  <c r="M27" i="2"/>
  <c r="K27" i="2"/>
  <c r="L110" i="2"/>
  <c r="M110" i="2"/>
  <c r="K110" i="2"/>
  <c r="L156" i="2"/>
  <c r="M156" i="2"/>
  <c r="K156" i="2"/>
  <c r="K366" i="2"/>
  <c r="L366" i="2"/>
  <c r="M366" i="2"/>
  <c r="K598" i="2"/>
  <c r="L598" i="2"/>
  <c r="M598" i="2"/>
  <c r="L72" i="2"/>
  <c r="M72" i="2"/>
  <c r="K72" i="2"/>
  <c r="L644" i="2"/>
  <c r="M644" i="2"/>
  <c r="K644" i="2"/>
  <c r="L104" i="2"/>
  <c r="M104" i="2"/>
  <c r="K104" i="2"/>
  <c r="L153" i="2"/>
  <c r="M153" i="2"/>
  <c r="K153" i="2"/>
  <c r="L379" i="2"/>
  <c r="M379" i="2"/>
  <c r="K379" i="2"/>
  <c r="J518" i="2"/>
  <c r="I518" i="2"/>
  <c r="K660" i="2"/>
  <c r="L660" i="2"/>
  <c r="M660" i="2"/>
  <c r="K617" i="2"/>
  <c r="L617" i="2"/>
  <c r="M617" i="2"/>
  <c r="L84" i="2"/>
  <c r="M84" i="2"/>
  <c r="K84" i="2"/>
  <c r="L101" i="2"/>
  <c r="M101" i="2"/>
  <c r="K101" i="2"/>
  <c r="L150" i="2"/>
  <c r="M150" i="2"/>
  <c r="K150" i="2"/>
  <c r="K222" i="2"/>
  <c r="L222" i="2"/>
  <c r="M222" i="2"/>
  <c r="J519" i="2"/>
  <c r="I519" i="2"/>
  <c r="K591" i="2"/>
  <c r="L591" i="2"/>
  <c r="M591" i="2"/>
  <c r="L55" i="2"/>
  <c r="M55" i="2"/>
  <c r="K55" i="2"/>
  <c r="K480" i="2"/>
  <c r="L480" i="2"/>
  <c r="M480" i="2"/>
  <c r="K204" i="2"/>
  <c r="L204" i="2"/>
  <c r="M204" i="2"/>
  <c r="L224" i="2"/>
  <c r="M224" i="2"/>
  <c r="K224" i="2"/>
  <c r="L271" i="2"/>
  <c r="M271" i="2"/>
  <c r="K271" i="2"/>
  <c r="L303" i="2"/>
  <c r="M303" i="2"/>
  <c r="K303" i="2"/>
  <c r="K377" i="2"/>
  <c r="L377" i="2"/>
  <c r="M377" i="2"/>
  <c r="L435" i="2"/>
  <c r="M435" i="2"/>
  <c r="K435" i="2"/>
  <c r="L473" i="2"/>
  <c r="M473" i="2"/>
  <c r="K473" i="2"/>
  <c r="K537" i="2"/>
  <c r="L537" i="2"/>
  <c r="M537" i="2"/>
  <c r="L52" i="2"/>
  <c r="M52" i="2"/>
  <c r="K52" i="2"/>
  <c r="L211" i="2"/>
  <c r="M211" i="2"/>
  <c r="K211" i="2"/>
  <c r="L242" i="2"/>
  <c r="M242" i="2"/>
  <c r="K242" i="2"/>
  <c r="L291" i="2"/>
  <c r="M291" i="2"/>
  <c r="K291" i="2"/>
  <c r="L326" i="2"/>
  <c r="M326" i="2"/>
  <c r="K326" i="2"/>
  <c r="L403" i="2"/>
  <c r="M403" i="2"/>
  <c r="K403" i="2"/>
  <c r="L440" i="2"/>
  <c r="M440" i="2"/>
  <c r="K440" i="2"/>
  <c r="L481" i="2"/>
  <c r="M481" i="2"/>
  <c r="K481" i="2"/>
  <c r="K534" i="2"/>
  <c r="L534" i="2"/>
  <c r="M534" i="2"/>
  <c r="K206" i="2"/>
  <c r="L206" i="2"/>
  <c r="M206" i="2"/>
  <c r="K226" i="2"/>
  <c r="L226" i="2"/>
  <c r="M226" i="2"/>
  <c r="L273" i="2"/>
  <c r="M273" i="2"/>
  <c r="K273" i="2"/>
  <c r="L323" i="2"/>
  <c r="M323" i="2"/>
  <c r="K323" i="2"/>
  <c r="L437" i="2"/>
  <c r="M437" i="2"/>
  <c r="K437" i="2"/>
  <c r="L475" i="2"/>
  <c r="M475" i="2"/>
  <c r="K475" i="2"/>
  <c r="K590" i="2"/>
  <c r="L590" i="2"/>
  <c r="M590" i="2"/>
  <c r="L50" i="2"/>
  <c r="M50" i="2"/>
  <c r="K50" i="2"/>
  <c r="K203" i="2"/>
  <c r="L203" i="2"/>
  <c r="M203" i="2"/>
  <c r="L270" i="2"/>
  <c r="M270" i="2"/>
  <c r="K270" i="2"/>
  <c r="L302" i="2"/>
  <c r="M302" i="2"/>
  <c r="K302" i="2"/>
  <c r="L376" i="2"/>
  <c r="M376" i="2"/>
  <c r="K376" i="2"/>
  <c r="L434" i="2"/>
  <c r="M434" i="2"/>
  <c r="K434" i="2"/>
  <c r="L472" i="2"/>
  <c r="M472" i="2"/>
  <c r="K472" i="2"/>
  <c r="K26" i="2"/>
  <c r="L26" i="2"/>
  <c r="M26" i="2"/>
  <c r="L74" i="2"/>
  <c r="M74" i="2"/>
  <c r="K74" i="2"/>
  <c r="L597" i="2"/>
  <c r="M597" i="2"/>
  <c r="K597" i="2"/>
  <c r="L32" i="2"/>
  <c r="M32" i="2"/>
  <c r="K32" i="2"/>
  <c r="L109" i="2"/>
  <c r="M109" i="2"/>
  <c r="K109" i="2"/>
  <c r="K155" i="2"/>
  <c r="L155" i="2"/>
  <c r="M155" i="2"/>
  <c r="K228" i="2"/>
  <c r="L228" i="2"/>
  <c r="M228" i="2"/>
  <c r="L381" i="2"/>
  <c r="M381" i="2"/>
  <c r="K381" i="2"/>
  <c r="L439" i="2"/>
  <c r="M439" i="2"/>
  <c r="K439" i="2"/>
  <c r="K658" i="2"/>
  <c r="L658" i="2"/>
  <c r="M658" i="2"/>
  <c r="L71" i="2"/>
  <c r="M71" i="2"/>
  <c r="K71" i="2"/>
  <c r="K659" i="2"/>
  <c r="L659" i="2"/>
  <c r="M659" i="2"/>
  <c r="L90" i="2"/>
  <c r="M90" i="2"/>
  <c r="K90" i="2"/>
  <c r="K143" i="2"/>
  <c r="L143" i="2"/>
  <c r="M143" i="2"/>
  <c r="L161" i="2"/>
  <c r="M161" i="2"/>
  <c r="K161" i="2"/>
  <c r="L330" i="2"/>
  <c r="M330" i="2"/>
  <c r="K330" i="2"/>
  <c r="K444" i="2"/>
  <c r="L444" i="2"/>
  <c r="M444" i="2"/>
  <c r="K603" i="2"/>
  <c r="L603" i="2"/>
  <c r="M603" i="2"/>
  <c r="L77" i="2"/>
  <c r="M77" i="2"/>
  <c r="K77" i="2"/>
  <c r="L627" i="2"/>
  <c r="M627" i="2"/>
  <c r="K627" i="2"/>
  <c r="L140" i="2"/>
  <c r="M140" i="2"/>
  <c r="K140" i="2"/>
  <c r="L157" i="2"/>
  <c r="M157" i="2"/>
  <c r="K157" i="2"/>
  <c r="L292" i="2"/>
  <c r="M292" i="2"/>
  <c r="K292" i="2"/>
  <c r="L327" i="2"/>
  <c r="M327" i="2"/>
  <c r="K327" i="2"/>
  <c r="L605" i="2"/>
  <c r="M605" i="2"/>
  <c r="K605" i="2"/>
  <c r="L33" i="2"/>
  <c r="M33" i="2"/>
  <c r="K33" i="2"/>
  <c r="L108" i="2"/>
  <c r="M108" i="2"/>
  <c r="K108" i="2"/>
  <c r="L154" i="2"/>
  <c r="M154" i="2"/>
  <c r="K154" i="2"/>
  <c r="K324" i="2"/>
  <c r="L324" i="2"/>
  <c r="M324" i="2"/>
  <c r="L380" i="2"/>
  <c r="M380" i="2"/>
  <c r="K380" i="2"/>
  <c r="L600" i="2"/>
  <c r="M600" i="2"/>
  <c r="K600" i="2"/>
  <c r="L209" i="2"/>
  <c r="M209" i="2"/>
  <c r="K209" i="2"/>
  <c r="L275" i="2"/>
  <c r="M275" i="2"/>
  <c r="K275" i="2"/>
  <c r="L325" i="2"/>
  <c r="M325" i="2"/>
  <c r="K325" i="2"/>
  <c r="L499" i="2"/>
  <c r="M499" i="2"/>
  <c r="K499" i="2"/>
  <c r="K582" i="2"/>
  <c r="L582" i="2"/>
  <c r="M582" i="2"/>
  <c r="K215" i="2"/>
  <c r="L215" i="2"/>
  <c r="M215" i="2"/>
  <c r="L246" i="2"/>
  <c r="M246" i="2"/>
  <c r="K246" i="2"/>
  <c r="L295" i="2"/>
  <c r="M295" i="2"/>
  <c r="K295" i="2"/>
  <c r="L370" i="2"/>
  <c r="M370" i="2"/>
  <c r="K370" i="2"/>
  <c r="K407" i="2"/>
  <c r="L407" i="2"/>
  <c r="M407" i="2"/>
  <c r="K496" i="2"/>
  <c r="L496" i="2"/>
  <c r="M496" i="2"/>
  <c r="L538" i="2"/>
  <c r="M538" i="2"/>
  <c r="K538" i="2"/>
  <c r="L37" i="2"/>
  <c r="M37" i="2"/>
  <c r="K37" i="2"/>
  <c r="K664" i="2"/>
  <c r="L664" i="2"/>
  <c r="M664" i="2"/>
  <c r="K212" i="2"/>
  <c r="L212" i="2"/>
  <c r="M212" i="2"/>
  <c r="L243" i="2"/>
  <c r="M243" i="2"/>
  <c r="K243" i="2"/>
  <c r="L367" i="2"/>
  <c r="M367" i="2"/>
  <c r="K367" i="2"/>
  <c r="L404" i="2"/>
  <c r="M404" i="2"/>
  <c r="K404" i="2"/>
  <c r="K441" i="2"/>
  <c r="L441" i="2"/>
  <c r="M441" i="2"/>
  <c r="L483" i="2"/>
  <c r="M483" i="2"/>
  <c r="K483" i="2"/>
  <c r="K535" i="2"/>
  <c r="L535" i="2"/>
  <c r="M535" i="2"/>
  <c r="L672" i="2"/>
  <c r="M672" i="2"/>
  <c r="K672" i="2"/>
  <c r="K54" i="2"/>
  <c r="L54" i="2"/>
  <c r="M54" i="2"/>
  <c r="L208" i="2"/>
  <c r="M208" i="2"/>
  <c r="K208" i="2"/>
  <c r="K227" i="2"/>
  <c r="L227" i="2"/>
  <c r="M227" i="2"/>
  <c r="L274" i="2"/>
  <c r="M274" i="2"/>
  <c r="K274" i="2"/>
  <c r="L438" i="2"/>
  <c r="M438" i="2"/>
  <c r="K438" i="2"/>
  <c r="L479" i="2"/>
  <c r="M479" i="2"/>
  <c r="K479" i="2"/>
  <c r="L536" i="2"/>
  <c r="M536" i="2"/>
  <c r="K536" i="2"/>
  <c r="L618" i="2"/>
  <c r="M618" i="2"/>
  <c r="K618" i="2"/>
  <c r="L80" i="2"/>
  <c r="M80" i="2"/>
  <c r="K80" i="2"/>
  <c r="K28" i="2"/>
  <c r="L28" i="2"/>
  <c r="M28" i="2"/>
  <c r="L142" i="2"/>
  <c r="M142" i="2"/>
  <c r="K142" i="2"/>
  <c r="L160" i="2"/>
  <c r="M160" i="2"/>
  <c r="K160" i="2"/>
  <c r="K406" i="2"/>
  <c r="L406" i="2"/>
  <c r="M406" i="2"/>
  <c r="J515" i="2"/>
  <c r="I515" i="2"/>
  <c r="K587" i="2"/>
  <c r="L587" i="2"/>
  <c r="M587" i="2"/>
  <c r="L75" i="2"/>
  <c r="M75" i="2"/>
  <c r="K75" i="2"/>
  <c r="K666" i="2"/>
  <c r="L666" i="2"/>
  <c r="M666" i="2"/>
  <c r="L99" i="2"/>
  <c r="M99" i="2"/>
  <c r="K99" i="2"/>
  <c r="K147" i="2"/>
  <c r="L147" i="2"/>
  <c r="M147" i="2"/>
  <c r="L165" i="2"/>
  <c r="M165" i="2"/>
  <c r="K165" i="2"/>
  <c r="L374" i="2"/>
  <c r="M374" i="2"/>
  <c r="K374" i="2"/>
  <c r="L455" i="2"/>
  <c r="M455" i="2"/>
  <c r="K455" i="2"/>
  <c r="K512" i="2"/>
  <c r="L512" i="2"/>
  <c r="M512" i="2"/>
  <c r="K583" i="2"/>
  <c r="L583" i="2"/>
  <c r="M583" i="2"/>
  <c r="K625" i="2"/>
  <c r="L625" i="2"/>
  <c r="M625" i="2"/>
  <c r="L643" i="2"/>
  <c r="M643" i="2"/>
  <c r="K643" i="2"/>
  <c r="K24" i="2"/>
  <c r="L24" i="2"/>
  <c r="M24" i="2"/>
  <c r="L82" i="2"/>
  <c r="M82" i="2"/>
  <c r="K82" i="2"/>
  <c r="L91" i="2"/>
  <c r="M91" i="2"/>
  <c r="K91" i="2"/>
  <c r="L144" i="2"/>
  <c r="M144" i="2"/>
  <c r="K144" i="2"/>
  <c r="L162" i="2"/>
  <c r="M162" i="2"/>
  <c r="K162" i="2"/>
  <c r="K332" i="2"/>
  <c r="L332" i="2"/>
  <c r="M332" i="2"/>
  <c r="K38" i="2"/>
  <c r="L38" i="2"/>
  <c r="M38" i="2"/>
  <c r="L73" i="2"/>
  <c r="M73" i="2"/>
  <c r="K73" i="2"/>
  <c r="L29" i="2"/>
  <c r="M29" i="2"/>
  <c r="K29" i="2"/>
  <c r="L141" i="2"/>
  <c r="M141" i="2"/>
  <c r="K141" i="2"/>
  <c r="K159" i="2"/>
  <c r="L159" i="2"/>
  <c r="M159" i="2"/>
  <c r="L405" i="2"/>
  <c r="M405" i="2"/>
  <c r="K405" i="2"/>
  <c r="K581" i="2"/>
  <c r="L581" i="2"/>
  <c r="M581" i="2"/>
  <c r="K613" i="2"/>
  <c r="L613" i="2"/>
  <c r="M613" i="2"/>
  <c r="L630" i="2"/>
  <c r="M630" i="2"/>
  <c r="K630" i="2"/>
  <c r="K661" i="2"/>
  <c r="L661" i="2"/>
  <c r="M661" i="2"/>
  <c r="I2033" i="2"/>
  <c r="K614" i="2"/>
  <c r="L614" i="2"/>
  <c r="M614" i="2"/>
  <c r="K214" i="2"/>
  <c r="L214" i="2"/>
  <c r="M214" i="2"/>
  <c r="L245" i="2"/>
  <c r="M245" i="2"/>
  <c r="K245" i="2"/>
  <c r="L294" i="2"/>
  <c r="M294" i="2"/>
  <c r="K294" i="2"/>
  <c r="L329" i="2"/>
  <c r="M329" i="2"/>
  <c r="K329" i="2"/>
  <c r="K369" i="2"/>
  <c r="L369" i="2"/>
  <c r="M369" i="2"/>
  <c r="L443" i="2"/>
  <c r="M443" i="2"/>
  <c r="K443" i="2"/>
  <c r="K219" i="2"/>
  <c r="L219" i="2"/>
  <c r="M219" i="2"/>
  <c r="L258" i="2"/>
  <c r="M258" i="2"/>
  <c r="K258" i="2"/>
  <c r="L300" i="2"/>
  <c r="M300" i="2"/>
  <c r="K300" i="2"/>
  <c r="L335" i="2"/>
  <c r="M335" i="2"/>
  <c r="K335" i="2"/>
  <c r="L411" i="2"/>
  <c r="M411" i="2"/>
  <c r="K411" i="2"/>
  <c r="L49" i="2"/>
  <c r="M49" i="2"/>
  <c r="K49" i="2"/>
  <c r="L216" i="2"/>
  <c r="M216" i="2"/>
  <c r="K216" i="2"/>
  <c r="L248" i="2"/>
  <c r="M248" i="2"/>
  <c r="K248" i="2"/>
  <c r="L296" i="2"/>
  <c r="M296" i="2"/>
  <c r="K296" i="2"/>
  <c r="L371" i="2"/>
  <c r="M371" i="2"/>
  <c r="K371" i="2"/>
  <c r="K408" i="2"/>
  <c r="L408" i="2"/>
  <c r="M408" i="2"/>
  <c r="L497" i="2"/>
  <c r="M497" i="2"/>
  <c r="K497" i="2"/>
  <c r="L539" i="2"/>
  <c r="M539" i="2"/>
  <c r="K539" i="2"/>
  <c r="K213" i="2"/>
  <c r="L213" i="2"/>
  <c r="M213" i="2"/>
  <c r="K244" i="2"/>
  <c r="L244" i="2"/>
  <c r="M244" i="2"/>
  <c r="L293" i="2"/>
  <c r="M293" i="2"/>
  <c r="K293" i="2"/>
  <c r="K328" i="2"/>
  <c r="L328" i="2"/>
  <c r="M328" i="2"/>
  <c r="L368" i="2"/>
  <c r="M368" i="2"/>
  <c r="K368" i="2"/>
  <c r="K442" i="2"/>
  <c r="L442" i="2"/>
  <c r="M442" i="2"/>
  <c r="L498" i="2"/>
  <c r="M498" i="2"/>
  <c r="K498" i="2"/>
  <c r="L51" i="2"/>
  <c r="M51" i="2"/>
  <c r="K51" i="2"/>
  <c r="L85" i="2"/>
  <c r="M85" i="2"/>
  <c r="K85" i="2"/>
  <c r="L662" i="2"/>
  <c r="M662" i="2"/>
  <c r="K662" i="2"/>
  <c r="L98" i="2"/>
  <c r="M98" i="2"/>
  <c r="K98" i="2"/>
  <c r="L146" i="2"/>
  <c r="M146" i="2"/>
  <c r="K146" i="2"/>
  <c r="L164" i="2"/>
  <c r="M164" i="2"/>
  <c r="K164" i="2"/>
  <c r="L334" i="2"/>
  <c r="M334" i="2"/>
  <c r="K334" i="2"/>
  <c r="L454" i="2"/>
  <c r="M454" i="2"/>
  <c r="K454" i="2"/>
  <c r="J520" i="2"/>
  <c r="I520" i="2"/>
  <c r="L602" i="2"/>
  <c r="M602" i="2"/>
  <c r="K602" i="2"/>
  <c r="L23" i="2"/>
  <c r="M23" i="2"/>
  <c r="K23" i="2"/>
  <c r="L81" i="2"/>
  <c r="M81" i="2"/>
  <c r="K81" i="2"/>
  <c r="L31" i="2"/>
  <c r="M31" i="2"/>
  <c r="K31" i="2"/>
  <c r="L103" i="2"/>
  <c r="M103" i="2"/>
  <c r="K103" i="2"/>
  <c r="L152" i="2"/>
  <c r="M152" i="2"/>
  <c r="K152" i="2"/>
  <c r="K225" i="2"/>
  <c r="L225" i="2"/>
  <c r="M225" i="2"/>
  <c r="L322" i="2"/>
  <c r="M322" i="2"/>
  <c r="K322" i="2"/>
  <c r="K474" i="2"/>
  <c r="L474" i="2"/>
  <c r="M474" i="2"/>
  <c r="L589" i="2"/>
  <c r="M589" i="2"/>
  <c r="K589" i="2"/>
  <c r="L53" i="2"/>
  <c r="M53" i="2"/>
  <c r="K53" i="2"/>
  <c r="L599" i="2"/>
  <c r="M599" i="2"/>
  <c r="K599" i="2"/>
  <c r="L100" i="2"/>
  <c r="M100" i="2"/>
  <c r="K100" i="2"/>
  <c r="L148" i="2"/>
  <c r="M148" i="2"/>
  <c r="K148" i="2"/>
  <c r="J513" i="2"/>
  <c r="I513" i="2"/>
  <c r="L584" i="2"/>
  <c r="M584" i="2"/>
  <c r="K584" i="2"/>
  <c r="L25" i="2"/>
  <c r="M25" i="2"/>
  <c r="K25" i="2"/>
  <c r="L78" i="2"/>
  <c r="M78" i="2"/>
  <c r="K78" i="2"/>
  <c r="K657" i="2"/>
  <c r="L657" i="2"/>
  <c r="M657" i="2"/>
  <c r="L97" i="2"/>
  <c r="M97" i="2"/>
  <c r="K97" i="2"/>
  <c r="L145" i="2"/>
  <c r="M145" i="2"/>
  <c r="K145" i="2"/>
  <c r="K163" i="2"/>
  <c r="L163" i="2"/>
  <c r="M163" i="2"/>
  <c r="L409" i="2"/>
  <c r="M409" i="2"/>
  <c r="K409" i="2"/>
  <c r="J514" i="2"/>
  <c r="I514" i="2"/>
  <c r="L586" i="2"/>
  <c r="M586" i="2"/>
  <c r="K586" i="2"/>
  <c r="K16" i="2"/>
  <c r="L16" i="2"/>
  <c r="M16" i="2"/>
  <c r="L218" i="2"/>
  <c r="M218" i="2"/>
  <c r="K218" i="2"/>
  <c r="L257" i="2"/>
  <c r="M257" i="2"/>
  <c r="K257" i="2"/>
  <c r="L299" i="2"/>
  <c r="M299" i="2"/>
  <c r="K299" i="2"/>
  <c r="K373" i="2"/>
  <c r="L373" i="2"/>
  <c r="M373" i="2"/>
  <c r="L410" i="2"/>
  <c r="M410" i="2"/>
  <c r="K410" i="2"/>
  <c r="L205" i="2"/>
  <c r="M205" i="2"/>
  <c r="K205" i="2"/>
  <c r="L272" i="2"/>
  <c r="M272" i="2"/>
  <c r="K272" i="2"/>
  <c r="L378" i="2"/>
  <c r="M378" i="2"/>
  <c r="K378" i="2"/>
  <c r="K436" i="2"/>
  <c r="L436" i="2"/>
  <c r="M436" i="2"/>
  <c r="K517" i="2"/>
  <c r="L517" i="2"/>
  <c r="M517" i="2"/>
  <c r="K202" i="2"/>
  <c r="L202" i="2"/>
  <c r="M202" i="2"/>
  <c r="K220" i="2"/>
  <c r="L220" i="2"/>
  <c r="M220" i="2"/>
  <c r="L269" i="2"/>
  <c r="M269" i="2"/>
  <c r="K269" i="2"/>
  <c r="L301" i="2"/>
  <c r="M301" i="2"/>
  <c r="K301" i="2"/>
  <c r="L375" i="2"/>
  <c r="M375" i="2"/>
  <c r="K375" i="2"/>
  <c r="L433" i="2"/>
  <c r="M433" i="2"/>
  <c r="K433" i="2"/>
  <c r="L471" i="2"/>
  <c r="M471" i="2"/>
  <c r="K471" i="2"/>
  <c r="L217" i="2"/>
  <c r="M217" i="2"/>
  <c r="K217" i="2"/>
  <c r="L256" i="2"/>
  <c r="M256" i="2"/>
  <c r="K256" i="2"/>
  <c r="L297" i="2"/>
  <c r="M297" i="2"/>
  <c r="K297" i="2"/>
  <c r="L333" i="2"/>
  <c r="M333" i="2"/>
  <c r="K333" i="2"/>
  <c r="L372" i="2"/>
  <c r="M372" i="2"/>
  <c r="K372" i="2"/>
  <c r="K673" i="2"/>
  <c r="L673" i="2"/>
  <c r="M673" i="2"/>
  <c r="J2090" i="2"/>
  <c r="K2090" i="2"/>
  <c r="J2062" i="2"/>
  <c r="L2062" i="2"/>
  <c r="M2062" i="2"/>
  <c r="I2098" i="2"/>
  <c r="J2084" i="2"/>
  <c r="K2084" i="2"/>
  <c r="I2099" i="2"/>
  <c r="J2046" i="2"/>
  <c r="I2046" i="2"/>
  <c r="J2096" i="2"/>
  <c r="I2096" i="2"/>
  <c r="J2077" i="2"/>
  <c r="I2077" i="2"/>
  <c r="L2098" i="2"/>
  <c r="M2098" i="2"/>
  <c r="K2098" i="2"/>
  <c r="J2078" i="2"/>
  <c r="I2078" i="2"/>
  <c r="J2041" i="2"/>
  <c r="I2041" i="2"/>
  <c r="I2056" i="2"/>
  <c r="J2056" i="2"/>
  <c r="J2049" i="2"/>
  <c r="I2049" i="2"/>
  <c r="J2095" i="2"/>
  <c r="I2095" i="2"/>
  <c r="I2044" i="2"/>
  <c r="J2044" i="2"/>
  <c r="I2082" i="2"/>
  <c r="J2082" i="2"/>
  <c r="I2037" i="2"/>
  <c r="J2037" i="2"/>
  <c r="J1928" i="2"/>
  <c r="I1928" i="2"/>
  <c r="J2060" i="2"/>
  <c r="I2060" i="2"/>
  <c r="J2087" i="2"/>
  <c r="I2087" i="2"/>
  <c r="J2070" i="2"/>
  <c r="I2070" i="2"/>
  <c r="I2088" i="2"/>
  <c r="J2088" i="2"/>
  <c r="I2050" i="2"/>
  <c r="J2050" i="2"/>
  <c r="K2028" i="2"/>
  <c r="L2028" i="2"/>
  <c r="M2028" i="2"/>
  <c r="I2055" i="2"/>
  <c r="J2055" i="2"/>
  <c r="K2029" i="2"/>
  <c r="L2029" i="2"/>
  <c r="M2029" i="2"/>
  <c r="L2034" i="2"/>
  <c r="M2034" i="2"/>
  <c r="K2034" i="2"/>
  <c r="J2053" i="2"/>
  <c r="I2053" i="2"/>
  <c r="J2036" i="2"/>
  <c r="I2036" i="2"/>
  <c r="L2032" i="2"/>
  <c r="M2032" i="2"/>
  <c r="K2032" i="2"/>
  <c r="J2059" i="2"/>
  <c r="I2059" i="2"/>
  <c r="J2076" i="2"/>
  <c r="I2076" i="2"/>
  <c r="J2054" i="2"/>
  <c r="I2054" i="2"/>
  <c r="I1927" i="2"/>
  <c r="J1927" i="2"/>
  <c r="J2085" i="2"/>
  <c r="I2085" i="2"/>
  <c r="J2040" i="2"/>
  <c r="I2040" i="2"/>
  <c r="K2033" i="2"/>
  <c r="L2033" i="2"/>
  <c r="M2033" i="2"/>
  <c r="K2086" i="2"/>
  <c r="L2086" i="2"/>
  <c r="M2086" i="2"/>
  <c r="I2048" i="2"/>
  <c r="J2048" i="2"/>
  <c r="J2064" i="2"/>
  <c r="I2064" i="2"/>
  <c r="J2094" i="2"/>
  <c r="I2094" i="2"/>
  <c r="J2042" i="2"/>
  <c r="I2042" i="2"/>
  <c r="J2061" i="2"/>
  <c r="I2061" i="2"/>
  <c r="J2080" i="2"/>
  <c r="I2080" i="2"/>
  <c r="J2039" i="2"/>
  <c r="I2039" i="2"/>
  <c r="J2089" i="2"/>
  <c r="I2089" i="2"/>
  <c r="I2074" i="2"/>
  <c r="J2074" i="2"/>
  <c r="J2052" i="2"/>
  <c r="I2052" i="2"/>
  <c r="I2068" i="2"/>
  <c r="J2068" i="2"/>
  <c r="J2075" i="2"/>
  <c r="I2075" i="2"/>
  <c r="J2058" i="2"/>
  <c r="I2058" i="2"/>
  <c r="J2092" i="2"/>
  <c r="I2092" i="2"/>
  <c r="I2071" i="2"/>
  <c r="J2071" i="2"/>
  <c r="I2073" i="2"/>
  <c r="J2073" i="2"/>
  <c r="I2047" i="2"/>
  <c r="J2047" i="2"/>
  <c r="I2063" i="2"/>
  <c r="J2063" i="2"/>
  <c r="J2093" i="2"/>
  <c r="I2093" i="2"/>
  <c r="L2099" i="2"/>
  <c r="M2099" i="2"/>
  <c r="K2099" i="2"/>
  <c r="J2045" i="2"/>
  <c r="I2045" i="2"/>
  <c r="J2065" i="2"/>
  <c r="I2065" i="2"/>
  <c r="J2051" i="2"/>
  <c r="I2051" i="2"/>
  <c r="J2067" i="2"/>
  <c r="I2067" i="2"/>
  <c r="J2079" i="2"/>
  <c r="I2079" i="2"/>
  <c r="Q3753" i="1"/>
  <c r="O3753" i="1"/>
  <c r="M3753" i="1"/>
  <c r="J3294" i="2"/>
  <c r="K3294" i="2"/>
  <c r="J3240" i="2"/>
  <c r="K3240" i="2"/>
  <c r="J2943" i="2"/>
  <c r="L2943" i="2"/>
  <c r="M2943" i="2"/>
  <c r="J3318" i="2"/>
  <c r="K3318" i="2"/>
  <c r="I3189" i="2"/>
  <c r="K1016" i="2"/>
  <c r="K3000" i="2"/>
  <c r="L900" i="2"/>
  <c r="M900" i="2"/>
  <c r="K900" i="2"/>
  <c r="J3021" i="2"/>
  <c r="L3021" i="2"/>
  <c r="M3021" i="2"/>
  <c r="I3232" i="2"/>
  <c r="J3187" i="2"/>
  <c r="L3187" i="2"/>
  <c r="M3187" i="2"/>
  <c r="I3059" i="2"/>
  <c r="J3130" i="2"/>
  <c r="K3130" i="2"/>
  <c r="K1205" i="2"/>
  <c r="I3211" i="2"/>
  <c r="J3070" i="2"/>
  <c r="L3070" i="2"/>
  <c r="M3070" i="2"/>
  <c r="J2947" i="2"/>
  <c r="L2947" i="2"/>
  <c r="M2947" i="2"/>
  <c r="J3204" i="2"/>
  <c r="L3204" i="2"/>
  <c r="M3204" i="2"/>
  <c r="J3244" i="2"/>
  <c r="K3244" i="2"/>
  <c r="I3080" i="2"/>
  <c r="I3293" i="2"/>
  <c r="I2974" i="2"/>
  <c r="K2974" i="2"/>
  <c r="J2957" i="2"/>
  <c r="L2957" i="2"/>
  <c r="M2957" i="2"/>
  <c r="L1076" i="2"/>
  <c r="M1076" i="2"/>
  <c r="I3000" i="2"/>
  <c r="L3210" i="2"/>
  <c r="M3210" i="2"/>
  <c r="L3361" i="2"/>
  <c r="M3361" i="2"/>
  <c r="I2951" i="2"/>
  <c r="I3361" i="2"/>
  <c r="I3210" i="2"/>
  <c r="I3144" i="2"/>
  <c r="I3010" i="2"/>
  <c r="L3041" i="2"/>
  <c r="M3041" i="2"/>
  <c r="K3010" i="2"/>
  <c r="K3144" i="2"/>
  <c r="I3323" i="2"/>
  <c r="I3041" i="2"/>
  <c r="L3211" i="2"/>
  <c r="M3211" i="2"/>
  <c r="J3164" i="2"/>
  <c r="K3164" i="2"/>
  <c r="L3046" i="2"/>
  <c r="M3046" i="2"/>
  <c r="J3229" i="2"/>
  <c r="K3229" i="2"/>
  <c r="I3279" i="2"/>
  <c r="I3046" i="2"/>
  <c r="J3075" i="2"/>
  <c r="K3075" i="2"/>
  <c r="J2996" i="2"/>
  <c r="L2996" i="2"/>
  <c r="M2996" i="2"/>
  <c r="J2967" i="2"/>
  <c r="L2967" i="2"/>
  <c r="M2967" i="2"/>
  <c r="L1175" i="2"/>
  <c r="M1175" i="2"/>
  <c r="K987" i="2"/>
  <c r="J984" i="2"/>
  <c r="K984" i="2"/>
  <c r="J1001" i="2"/>
  <c r="K1001" i="2"/>
  <c r="K2995" i="2"/>
  <c r="I2995" i="2"/>
  <c r="J993" i="2"/>
  <c r="L993" i="2"/>
  <c r="M993" i="2"/>
  <c r="I2932" i="2"/>
  <c r="I3131" i="2"/>
  <c r="K985" i="2"/>
  <c r="K3231" i="2"/>
  <c r="K2932" i="2"/>
  <c r="J742" i="2"/>
  <c r="L742" i="2"/>
  <c r="M742" i="2"/>
  <c r="J3177" i="2"/>
  <c r="K3177" i="2"/>
  <c r="I3231" i="2"/>
  <c r="J1171" i="2"/>
  <c r="K1171" i="2"/>
  <c r="L1027" i="2"/>
  <c r="M1027" i="2"/>
  <c r="J3236" i="2"/>
  <c r="K3236" i="2"/>
  <c r="I985" i="2"/>
  <c r="I1027" i="2"/>
  <c r="J3006" i="2"/>
  <c r="K3006" i="2"/>
  <c r="J2979" i="2"/>
  <c r="K2979" i="2"/>
  <c r="I1127" i="2"/>
  <c r="K1127" i="2"/>
  <c r="L1127" i="2"/>
  <c r="M1127" i="2"/>
  <c r="J3173" i="2"/>
  <c r="K3173" i="2"/>
  <c r="I3347" i="2"/>
  <c r="K980" i="2"/>
  <c r="J3205" i="2"/>
  <c r="L3205" i="2"/>
  <c r="M3205" i="2"/>
  <c r="L3274" i="2"/>
  <c r="M3274" i="2"/>
  <c r="I3152" i="2"/>
  <c r="L3228" i="2"/>
  <c r="M3228" i="2"/>
  <c r="I3186" i="2"/>
  <c r="I2623" i="2"/>
  <c r="I3304" i="2"/>
  <c r="I3170" i="2"/>
  <c r="K3186" i="2"/>
  <c r="I3282" i="2"/>
  <c r="I3224" i="2"/>
  <c r="J3331" i="2"/>
  <c r="L3331" i="2"/>
  <c r="M3331" i="2"/>
  <c r="I3193" i="2"/>
  <c r="I1158" i="2"/>
  <c r="K3343" i="2"/>
  <c r="I888" i="2"/>
  <c r="I3228" i="2"/>
  <c r="J3310" i="2"/>
  <c r="K3310" i="2"/>
  <c r="I1045" i="2"/>
  <c r="L3304" i="2"/>
  <c r="M3304" i="2"/>
  <c r="I2584" i="2"/>
  <c r="I3256" i="2"/>
  <c r="I3274" i="2"/>
  <c r="J3096" i="2"/>
  <c r="L3096" i="2"/>
  <c r="M3096" i="2"/>
  <c r="I3264" i="2"/>
  <c r="J3269" i="2"/>
  <c r="K3269" i="2"/>
  <c r="K3157" i="2"/>
  <c r="I981" i="2"/>
  <c r="J3241" i="2"/>
  <c r="K3241" i="2"/>
  <c r="I980" i="2"/>
  <c r="I3287" i="2"/>
  <c r="I3198" i="2"/>
  <c r="I3174" i="2"/>
  <c r="L3283" i="2"/>
  <c r="M3283" i="2"/>
  <c r="J3261" i="2"/>
  <c r="L3261" i="2"/>
  <c r="M3261" i="2"/>
  <c r="I999" i="2"/>
  <c r="J3332" i="2"/>
  <c r="L3332" i="2"/>
  <c r="M3332" i="2"/>
  <c r="J3249" i="2"/>
  <c r="L3249" i="2"/>
  <c r="M3249" i="2"/>
  <c r="I3328" i="2"/>
  <c r="J1146" i="2"/>
  <c r="L1146" i="2"/>
  <c r="M1146" i="2"/>
  <c r="K3005" i="2"/>
  <c r="J3140" i="2"/>
  <c r="L3140" i="2"/>
  <c r="M3140" i="2"/>
  <c r="I2563" i="2"/>
  <c r="K2563" i="2"/>
  <c r="J3116" i="2"/>
  <c r="L3116" i="2"/>
  <c r="M3116" i="2"/>
  <c r="I2940" i="2"/>
  <c r="I2937" i="2"/>
  <c r="J2622" i="2"/>
  <c r="L2622" i="2"/>
  <c r="M2622" i="2"/>
  <c r="I2614" i="2"/>
  <c r="I1006" i="2"/>
  <c r="J864" i="2"/>
  <c r="L864" i="2"/>
  <c r="M864" i="2"/>
  <c r="J1123" i="2"/>
  <c r="L1123" i="2"/>
  <c r="M1123" i="2"/>
  <c r="I3313" i="2"/>
  <c r="J762" i="2"/>
  <c r="L762" i="2"/>
  <c r="M762" i="2"/>
  <c r="I3290" i="2"/>
  <c r="J991" i="2"/>
  <c r="K991" i="2"/>
  <c r="J3348" i="2"/>
  <c r="L3348" i="2"/>
  <c r="M3348" i="2"/>
  <c r="J3262" i="2"/>
  <c r="K3262" i="2"/>
  <c r="J3322" i="2"/>
  <c r="K3322" i="2"/>
  <c r="I3351" i="2"/>
  <c r="J3178" i="2"/>
  <c r="L3178" i="2"/>
  <c r="M3178" i="2"/>
  <c r="J3126" i="2"/>
  <c r="K3126" i="2"/>
  <c r="J3344" i="2"/>
  <c r="K3344" i="2"/>
  <c r="I3245" i="2"/>
  <c r="J3265" i="2"/>
  <c r="L3265" i="2"/>
  <c r="M3265" i="2"/>
  <c r="I3108" i="2"/>
  <c r="J3255" i="2"/>
  <c r="L3255" i="2"/>
  <c r="M3255" i="2"/>
  <c r="I3162" i="2"/>
  <c r="J1162" i="2"/>
  <c r="K1162" i="2"/>
  <c r="L2627" i="2"/>
  <c r="M2627" i="2"/>
  <c r="J2601" i="2"/>
  <c r="L2601" i="2"/>
  <c r="M2601" i="2"/>
  <c r="J3156" i="2"/>
  <c r="K3156" i="2"/>
  <c r="J786" i="2"/>
  <c r="L786" i="2"/>
  <c r="M786" i="2"/>
  <c r="J2641" i="2"/>
  <c r="K2641" i="2"/>
  <c r="J783" i="2"/>
  <c r="K783" i="2"/>
  <c r="I2571" i="2"/>
  <c r="J1184" i="2"/>
  <c r="L1184" i="2"/>
  <c r="M1184" i="2"/>
  <c r="K3069" i="2"/>
  <c r="J798" i="2"/>
  <c r="K798" i="2"/>
  <c r="I1142" i="2"/>
  <c r="J824" i="2"/>
  <c r="K824" i="2"/>
  <c r="I1212" i="2"/>
  <c r="L3035" i="2"/>
  <c r="M3035" i="2"/>
  <c r="J3025" i="2"/>
  <c r="K3025" i="2"/>
  <c r="J992" i="2"/>
  <c r="K992" i="2"/>
  <c r="I2952" i="2"/>
  <c r="J743" i="2"/>
  <c r="L743" i="2"/>
  <c r="M743" i="2"/>
  <c r="J3029" i="2"/>
  <c r="L3029" i="2"/>
  <c r="M3029" i="2"/>
  <c r="L1142" i="2"/>
  <c r="M1142" i="2"/>
  <c r="J866" i="2"/>
  <c r="L866" i="2"/>
  <c r="M866" i="2"/>
  <c r="I2640" i="2"/>
  <c r="I763" i="2"/>
  <c r="I806" i="2"/>
  <c r="I3283" i="2"/>
  <c r="I3136" i="2"/>
  <c r="L3287" i="2"/>
  <c r="M3287" i="2"/>
  <c r="I3314" i="2"/>
  <c r="I3121" i="2"/>
  <c r="J953" i="2"/>
  <c r="L953" i="2"/>
  <c r="M953" i="2"/>
  <c r="L1068" i="2"/>
  <c r="M1068" i="2"/>
  <c r="I3157" i="2"/>
  <c r="I833" i="2"/>
  <c r="K3347" i="2"/>
  <c r="J2639" i="2"/>
  <c r="K2639" i="2"/>
  <c r="I3190" i="2"/>
  <c r="J3309" i="2"/>
  <c r="L3309" i="2"/>
  <c r="M3309" i="2"/>
  <c r="L999" i="2"/>
  <c r="M999" i="2"/>
  <c r="K1116" i="2"/>
  <c r="L3190" i="2"/>
  <c r="M3190" i="2"/>
  <c r="J753" i="2"/>
  <c r="K753" i="2"/>
  <c r="I1068" i="2"/>
  <c r="I782" i="2"/>
  <c r="I3150" i="2"/>
  <c r="K1187" i="2"/>
  <c r="I2579" i="2"/>
  <c r="J3083" i="2"/>
  <c r="L3083" i="2"/>
  <c r="M3083" i="2"/>
  <c r="I1187" i="2"/>
  <c r="J2619" i="2"/>
  <c r="K2619" i="2"/>
  <c r="L2940" i="2"/>
  <c r="M2940" i="2"/>
  <c r="J1206" i="2"/>
  <c r="K1206" i="2"/>
  <c r="I3100" i="2"/>
  <c r="J3291" i="2"/>
  <c r="K3291" i="2"/>
  <c r="J841" i="2"/>
  <c r="K841" i="2"/>
  <c r="I811" i="2"/>
  <c r="J884" i="2"/>
  <c r="K884" i="2"/>
  <c r="I940" i="2"/>
  <c r="I2613" i="2"/>
  <c r="I3273" i="2"/>
  <c r="J1056" i="2"/>
  <c r="L1056" i="2"/>
  <c r="M1056" i="2"/>
  <c r="I3288" i="2"/>
  <c r="I3194" i="2"/>
  <c r="L3245" i="2"/>
  <c r="M3245" i="2"/>
  <c r="I996" i="2"/>
  <c r="K3150" i="2"/>
  <c r="I3300" i="2"/>
  <c r="K2937" i="2"/>
  <c r="I3005" i="2"/>
  <c r="J3065" i="2"/>
  <c r="K3065" i="2"/>
  <c r="J3169" i="2"/>
  <c r="K3169" i="2"/>
  <c r="K1006" i="2"/>
  <c r="L3028" i="2"/>
  <c r="M3028" i="2"/>
  <c r="L811" i="2"/>
  <c r="M811" i="2"/>
  <c r="I2978" i="2"/>
  <c r="J897" i="2"/>
  <c r="L897" i="2"/>
  <c r="M897" i="2"/>
  <c r="I3028" i="2"/>
  <c r="I3216" i="2"/>
  <c r="I2630" i="2"/>
  <c r="I998" i="2"/>
  <c r="I3242" i="2"/>
  <c r="J2624" i="2"/>
  <c r="K2624" i="2"/>
  <c r="K3313" i="2"/>
  <c r="K827" i="2"/>
  <c r="K3216" i="2"/>
  <c r="L3300" i="2"/>
  <c r="M3300" i="2"/>
  <c r="L2978" i="2"/>
  <c r="M2978" i="2"/>
  <c r="I3165" i="2"/>
  <c r="I3139" i="2"/>
  <c r="J3095" i="2"/>
  <c r="K3095" i="2"/>
  <c r="I3079" i="2"/>
  <c r="L3049" i="2"/>
  <c r="M3049" i="2"/>
  <c r="L3185" i="2"/>
  <c r="M3185" i="2"/>
  <c r="L911" i="2"/>
  <c r="M911" i="2"/>
  <c r="I1097" i="2"/>
  <c r="J1202" i="2"/>
  <c r="L1202" i="2"/>
  <c r="M1202" i="2"/>
  <c r="L817" i="2"/>
  <c r="M817" i="2"/>
  <c r="I1201" i="2"/>
  <c r="J3336" i="2"/>
  <c r="K3336" i="2"/>
  <c r="I956" i="2"/>
  <c r="I1128" i="2"/>
  <c r="I3049" i="2"/>
  <c r="K3158" i="2"/>
  <c r="J3107" i="2"/>
  <c r="L3107" i="2"/>
  <c r="M3107" i="2"/>
  <c r="K3161" i="2"/>
  <c r="I2547" i="2"/>
  <c r="L3045" i="2"/>
  <c r="M3045" i="2"/>
  <c r="I3074" i="2"/>
  <c r="J1042" i="2"/>
  <c r="L1042" i="2"/>
  <c r="M1042" i="2"/>
  <c r="J796" i="2"/>
  <c r="K796" i="2"/>
  <c r="J1174" i="2"/>
  <c r="K1174" i="2"/>
  <c r="J1197" i="2"/>
  <c r="L1197" i="2"/>
  <c r="M1197" i="2"/>
  <c r="J1096" i="2"/>
  <c r="K1096" i="2"/>
  <c r="I2994" i="2"/>
  <c r="K2611" i="2"/>
  <c r="J3145" i="2"/>
  <c r="K3145" i="2"/>
  <c r="J3037" i="2"/>
  <c r="L3037" i="2"/>
  <c r="M3037" i="2"/>
  <c r="I3019" i="2"/>
  <c r="I2145" i="2"/>
  <c r="I949" i="2"/>
  <c r="I1149" i="2"/>
  <c r="I946" i="2"/>
  <c r="J3134" i="2"/>
  <c r="L3134" i="2"/>
  <c r="M3134" i="2"/>
  <c r="I3045" i="2"/>
  <c r="I3020" i="2"/>
  <c r="I3091" i="2"/>
  <c r="L910" i="2"/>
  <c r="M910" i="2"/>
  <c r="I910" i="2"/>
  <c r="I3181" i="2"/>
  <c r="L2656" i="2"/>
  <c r="M2656" i="2"/>
  <c r="I3319" i="2"/>
  <c r="I3161" i="2"/>
  <c r="J2616" i="2"/>
  <c r="L2616" i="2"/>
  <c r="M2616" i="2"/>
  <c r="J2965" i="2"/>
  <c r="K2965" i="2"/>
  <c r="I995" i="2"/>
  <c r="I3352" i="2"/>
  <c r="I815" i="2"/>
  <c r="I2656" i="2"/>
  <c r="J3270" i="2"/>
  <c r="K3270" i="2"/>
  <c r="J3362" i="2"/>
  <c r="L3362" i="2"/>
  <c r="M3362" i="2"/>
  <c r="L1115" i="2"/>
  <c r="M1115" i="2"/>
  <c r="I1115" i="2"/>
  <c r="I2564" i="2"/>
  <c r="I3217" i="2"/>
  <c r="I3358" i="2"/>
  <c r="I3278" i="2"/>
  <c r="J2998" i="2"/>
  <c r="L2998" i="2"/>
  <c r="M2998" i="2"/>
  <c r="J2972" i="2"/>
  <c r="L2972" i="2"/>
  <c r="M2972" i="2"/>
  <c r="I3024" i="2"/>
  <c r="J1163" i="2"/>
  <c r="K1163" i="2"/>
  <c r="K3112" i="2"/>
  <c r="I1089" i="2"/>
  <c r="K1201" i="2"/>
  <c r="I2637" i="2"/>
  <c r="J2586" i="2"/>
  <c r="L2586" i="2"/>
  <c r="M2586" i="2"/>
  <c r="I754" i="2"/>
  <c r="J784" i="2"/>
  <c r="L784" i="2"/>
  <c r="M784" i="2"/>
  <c r="I997" i="2"/>
  <c r="L775" i="2"/>
  <c r="M775" i="2"/>
  <c r="I3112" i="2"/>
  <c r="I978" i="2"/>
  <c r="I1078" i="2"/>
  <c r="I3185" i="2"/>
  <c r="I1154" i="2"/>
  <c r="L1154" i="2"/>
  <c r="M1154" i="2"/>
  <c r="I827" i="2"/>
  <c r="I858" i="2"/>
  <c r="I2585" i="2"/>
  <c r="K2579" i="2"/>
  <c r="I1085" i="2"/>
  <c r="I2944" i="2"/>
  <c r="J2599" i="2"/>
  <c r="K2599" i="2"/>
  <c r="K1085" i="2"/>
  <c r="J1051" i="2"/>
  <c r="K1051" i="2"/>
  <c r="I936" i="2"/>
  <c r="J917" i="2"/>
  <c r="L917" i="2"/>
  <c r="M917" i="2"/>
  <c r="I957" i="2"/>
  <c r="J778" i="2"/>
  <c r="L778" i="2"/>
  <c r="M778" i="2"/>
  <c r="I2625" i="2"/>
  <c r="J849" i="2"/>
  <c r="L849" i="2"/>
  <c r="M849" i="2"/>
  <c r="J1132" i="2"/>
  <c r="L1132" i="2"/>
  <c r="M1132" i="2"/>
  <c r="L936" i="2"/>
  <c r="M936" i="2"/>
  <c r="I1178" i="2"/>
  <c r="I817" i="2"/>
  <c r="I823" i="2"/>
  <c r="L858" i="2"/>
  <c r="M858" i="2"/>
  <c r="I975" i="2"/>
  <c r="J805" i="2"/>
  <c r="L805" i="2"/>
  <c r="M805" i="2"/>
  <c r="J3016" i="2"/>
  <c r="L3016" i="2"/>
  <c r="M3016" i="2"/>
  <c r="K1052" i="2"/>
  <c r="J2948" i="2"/>
  <c r="K2948" i="2"/>
  <c r="J3213" i="2"/>
  <c r="K3213" i="2"/>
  <c r="I816" i="2"/>
  <c r="L1158" i="2"/>
  <c r="M1158" i="2"/>
  <c r="J890" i="2"/>
  <c r="L890" i="2"/>
  <c r="M890" i="2"/>
  <c r="J766" i="2"/>
  <c r="L766" i="2"/>
  <c r="M766" i="2"/>
  <c r="I1150" i="2"/>
  <c r="J3110" i="2"/>
  <c r="L3110" i="2"/>
  <c r="M3110" i="2"/>
  <c r="K856" i="2"/>
  <c r="K1045" i="2"/>
  <c r="I3233" i="2"/>
  <c r="J3132" i="2"/>
  <c r="L3132" i="2"/>
  <c r="M3132" i="2"/>
  <c r="I1116" i="2"/>
  <c r="J3114" i="2"/>
  <c r="K3114" i="2"/>
  <c r="L2564" i="2"/>
  <c r="M2564" i="2"/>
  <c r="K3170" i="2"/>
  <c r="J2598" i="2"/>
  <c r="L2598" i="2"/>
  <c r="M2598" i="2"/>
  <c r="I2655" i="2"/>
  <c r="I3343" i="2"/>
  <c r="J3191" i="2"/>
  <c r="K3191" i="2"/>
  <c r="I882" i="2"/>
  <c r="I856" i="2"/>
  <c r="I2631" i="2"/>
  <c r="J3329" i="2"/>
  <c r="L3329" i="2"/>
  <c r="M3329" i="2"/>
  <c r="J797" i="2"/>
  <c r="L797" i="2"/>
  <c r="M797" i="2"/>
  <c r="I2611" i="2"/>
  <c r="J2600" i="2"/>
  <c r="K2600" i="2"/>
  <c r="J3305" i="2"/>
  <c r="K3305" i="2"/>
  <c r="I2954" i="2"/>
  <c r="J2617" i="2"/>
  <c r="K2617" i="2"/>
  <c r="J942" i="2"/>
  <c r="L942" i="2"/>
  <c r="M942" i="2"/>
  <c r="J1109" i="2"/>
  <c r="L1109" i="2"/>
  <c r="M1109" i="2"/>
  <c r="I3333" i="2"/>
  <c r="J744" i="2"/>
  <c r="L744" i="2"/>
  <c r="M744" i="2"/>
  <c r="J1020" i="2"/>
  <c r="K1020" i="2"/>
  <c r="J3118" i="2"/>
  <c r="L3118" i="2"/>
  <c r="M3118" i="2"/>
  <c r="L2625" i="2"/>
  <c r="M2625" i="2"/>
  <c r="J3077" i="2"/>
  <c r="L3077" i="2"/>
  <c r="M3077" i="2"/>
  <c r="J1155" i="2"/>
  <c r="L1155" i="2"/>
  <c r="M1155" i="2"/>
  <c r="J2570" i="2"/>
  <c r="L2570" i="2"/>
  <c r="M2570" i="2"/>
  <c r="J924" i="2"/>
  <c r="L924" i="2"/>
  <c r="M924" i="2"/>
  <c r="K806" i="2"/>
  <c r="I775" i="2"/>
  <c r="J3237" i="2"/>
  <c r="L3237" i="2"/>
  <c r="M3237" i="2"/>
  <c r="K2585" i="2"/>
  <c r="L3195" i="2"/>
  <c r="M3195" i="2"/>
  <c r="I2985" i="2"/>
  <c r="L2952" i="2"/>
  <c r="M2952" i="2"/>
  <c r="L957" i="2"/>
  <c r="M957" i="2"/>
  <c r="I3158" i="2"/>
  <c r="L963" i="2"/>
  <c r="M963" i="2"/>
  <c r="J3093" i="2"/>
  <c r="K3093" i="2"/>
  <c r="J3014" i="2"/>
  <c r="K3014" i="2"/>
  <c r="I1052" i="2"/>
  <c r="J1114" i="2"/>
  <c r="L1114" i="2"/>
  <c r="M1114" i="2"/>
  <c r="I3069" i="2"/>
  <c r="K1191" i="2"/>
  <c r="I3235" i="2"/>
  <c r="I2629" i="2"/>
  <c r="I3251" i="2"/>
  <c r="J938" i="2"/>
  <c r="L938" i="2"/>
  <c r="M938" i="2"/>
  <c r="L3259" i="2"/>
  <c r="M3259" i="2"/>
  <c r="I2628" i="2"/>
  <c r="I1023" i="2"/>
  <c r="I3125" i="2"/>
  <c r="I2548" i="2"/>
  <c r="J945" i="2"/>
  <c r="L945" i="2"/>
  <c r="M945" i="2"/>
  <c r="I911" i="2"/>
  <c r="J3182" i="2"/>
  <c r="K3182" i="2"/>
  <c r="J848" i="2"/>
  <c r="L848" i="2"/>
  <c r="M848" i="2"/>
  <c r="I871" i="2"/>
  <c r="J3113" i="2"/>
  <c r="K3113" i="2"/>
  <c r="L2580" i="2"/>
  <c r="M2580" i="2"/>
  <c r="J3066" i="2"/>
  <c r="K3066" i="2"/>
  <c r="J767" i="2"/>
  <c r="K767" i="2"/>
  <c r="I3009" i="2"/>
  <c r="K976" i="2"/>
  <c r="J1192" i="2"/>
  <c r="L1192" i="2"/>
  <c r="M1192" i="2"/>
  <c r="K787" i="2"/>
  <c r="J1071" i="2"/>
  <c r="K1071" i="2"/>
  <c r="J2638" i="2"/>
  <c r="K2638" i="2"/>
  <c r="I3365" i="2"/>
  <c r="J972" i="2"/>
  <c r="K972" i="2"/>
  <c r="I2620" i="2"/>
  <c r="I967" i="2"/>
  <c r="J2938" i="2"/>
  <c r="L2938" i="2"/>
  <c r="M2938" i="2"/>
  <c r="J3327" i="2"/>
  <c r="L3327" i="2"/>
  <c r="M3327" i="2"/>
  <c r="I1191" i="2"/>
  <c r="J1210" i="2"/>
  <c r="L1210" i="2"/>
  <c r="M1210" i="2"/>
  <c r="L2582" i="2"/>
  <c r="M2582" i="2"/>
  <c r="I3033" i="2"/>
  <c r="K874" i="2"/>
  <c r="I874" i="2"/>
  <c r="I2554" i="2"/>
  <c r="J2560" i="2"/>
  <c r="K2560" i="2"/>
  <c r="I3222" i="2"/>
  <c r="I2627" i="2"/>
  <c r="J2626" i="2"/>
  <c r="K2626" i="2"/>
  <c r="L3298" i="2"/>
  <c r="M3298" i="2"/>
  <c r="I1159" i="2"/>
  <c r="I1046" i="2"/>
  <c r="I2949" i="2"/>
  <c r="J1088" i="2"/>
  <c r="K1088" i="2"/>
  <c r="I2983" i="2"/>
  <c r="I3297" i="2"/>
  <c r="J812" i="2"/>
  <c r="L812" i="2"/>
  <c r="M812" i="2"/>
  <c r="J1094" i="2"/>
  <c r="L1094" i="2"/>
  <c r="M1094" i="2"/>
  <c r="J2583" i="2"/>
  <c r="L2583" i="2"/>
  <c r="M2583" i="2"/>
  <c r="I3166" i="2"/>
  <c r="K2562" i="2"/>
  <c r="K1023" i="2"/>
  <c r="I976" i="2"/>
  <c r="I3035" i="2"/>
  <c r="I835" i="2"/>
  <c r="L3278" i="2"/>
  <c r="M3278" i="2"/>
  <c r="L3222" i="2"/>
  <c r="M3222" i="2"/>
  <c r="I2580" i="2"/>
  <c r="I3357" i="2"/>
  <c r="J2956" i="2"/>
  <c r="K2956" i="2"/>
  <c r="I3259" i="2"/>
  <c r="J2581" i="2"/>
  <c r="L2581" i="2"/>
  <c r="M2581" i="2"/>
  <c r="J3199" i="2"/>
  <c r="K3199" i="2"/>
  <c r="I902" i="2"/>
  <c r="J2621" i="2"/>
  <c r="K2621" i="2"/>
  <c r="J3167" i="2"/>
  <c r="L3167" i="2"/>
  <c r="M3167" i="2"/>
  <c r="L871" i="2"/>
  <c r="M871" i="2"/>
  <c r="I933" i="2"/>
  <c r="I963" i="2"/>
  <c r="J867" i="2"/>
  <c r="K867" i="2"/>
  <c r="J3207" i="2"/>
  <c r="L3207" i="2"/>
  <c r="M3207" i="2"/>
  <c r="J1002" i="2"/>
  <c r="L1002" i="2"/>
  <c r="M1002" i="2"/>
  <c r="J988" i="2"/>
  <c r="L988" i="2"/>
  <c r="M988" i="2"/>
  <c r="J926" i="2"/>
  <c r="K926" i="2"/>
  <c r="I3298" i="2"/>
  <c r="L835" i="2"/>
  <c r="M835" i="2"/>
  <c r="J3337" i="2"/>
  <c r="L3337" i="2"/>
  <c r="M3337" i="2"/>
  <c r="I787" i="2"/>
  <c r="I2562" i="2"/>
  <c r="I2582" i="2"/>
  <c r="K3290" i="2"/>
  <c r="L3290" i="2"/>
  <c r="M3290" i="2"/>
  <c r="L3297" i="2"/>
  <c r="M3297" i="2"/>
  <c r="K3297" i="2"/>
  <c r="K2954" i="2"/>
  <c r="L2954" i="2"/>
  <c r="M2954" i="2"/>
  <c r="I3088" i="2"/>
  <c r="J3088" i="2"/>
  <c r="J3085" i="2"/>
  <c r="I3085" i="2"/>
  <c r="I3061" i="2"/>
  <c r="J3061" i="2"/>
  <c r="J3103" i="2"/>
  <c r="I3103" i="2"/>
  <c r="J3062" i="2"/>
  <c r="I3062" i="2"/>
  <c r="J1125" i="2"/>
  <c r="K1125" i="2"/>
  <c r="I3195" i="2"/>
  <c r="J2594" i="2"/>
  <c r="L2594" i="2"/>
  <c r="M2594" i="2"/>
  <c r="J968" i="2"/>
  <c r="K968" i="2"/>
  <c r="J2555" i="2"/>
  <c r="K2555" i="2"/>
  <c r="J3086" i="2"/>
  <c r="I3086" i="2"/>
  <c r="I3102" i="2"/>
  <c r="J3102" i="2"/>
  <c r="K1063" i="2"/>
  <c r="J737" i="2"/>
  <c r="K737" i="2"/>
  <c r="J2612" i="2"/>
  <c r="K2612" i="2"/>
  <c r="I3218" i="2"/>
  <c r="L950" i="2"/>
  <c r="M950" i="2"/>
  <c r="I970" i="2"/>
  <c r="I3087" i="2"/>
  <c r="J3087" i="2"/>
  <c r="L996" i="2"/>
  <c r="M996" i="2"/>
  <c r="J3137" i="2"/>
  <c r="L3137" i="2"/>
  <c r="M3137" i="2"/>
  <c r="J1039" i="2"/>
  <c r="L1039" i="2"/>
  <c r="M1039" i="2"/>
  <c r="K2655" i="2"/>
  <c r="L3218" i="2"/>
  <c r="M3218" i="2"/>
  <c r="J2615" i="2"/>
  <c r="K2615" i="2"/>
  <c r="I950" i="2"/>
  <c r="J1129" i="2"/>
  <c r="L1129" i="2"/>
  <c r="M1129" i="2"/>
  <c r="J813" i="2"/>
  <c r="L813" i="2"/>
  <c r="M813" i="2"/>
  <c r="K946" i="2"/>
  <c r="K2637" i="2"/>
  <c r="I3115" i="2"/>
  <c r="J3084" i="2"/>
  <c r="I3084" i="2"/>
  <c r="I3060" i="2"/>
  <c r="J3060" i="2"/>
  <c r="J3104" i="2"/>
  <c r="I3104" i="2"/>
  <c r="J3063" i="2"/>
  <c r="I3063" i="2"/>
  <c r="I1063" i="2"/>
  <c r="J1055" i="2"/>
  <c r="K1055" i="2"/>
  <c r="J3082" i="2"/>
  <c r="K3082" i="2"/>
  <c r="I839" i="2"/>
  <c r="L865" i="2"/>
  <c r="M865" i="2"/>
  <c r="J878" i="2"/>
  <c r="L878" i="2"/>
  <c r="M878" i="2"/>
  <c r="L839" i="2"/>
  <c r="M839" i="2"/>
  <c r="J804" i="2"/>
  <c r="L804" i="2"/>
  <c r="M804" i="2"/>
  <c r="K749" i="2"/>
  <c r="J3208" i="2"/>
  <c r="L3208" i="2"/>
  <c r="M3208" i="2"/>
  <c r="K889" i="2"/>
  <c r="I3183" i="2"/>
  <c r="K1179" i="2"/>
  <c r="J1082" i="2"/>
  <c r="L1082" i="2"/>
  <c r="M1082" i="2"/>
  <c r="J969" i="2"/>
  <c r="L969" i="2"/>
  <c r="M969" i="2"/>
  <c r="J3124" i="2"/>
  <c r="L3124" i="2"/>
  <c r="M3124" i="2"/>
  <c r="J954" i="2"/>
  <c r="L954" i="2"/>
  <c r="M954" i="2"/>
  <c r="I952" i="2"/>
  <c r="I943" i="2"/>
  <c r="I755" i="2"/>
  <c r="L1166" i="2"/>
  <c r="M1166" i="2"/>
  <c r="I2945" i="2"/>
  <c r="L2935" i="2"/>
  <c r="M2935" i="2"/>
  <c r="I2935" i="2"/>
  <c r="K2733" i="2"/>
  <c r="I1040" i="2"/>
  <c r="J1040" i="2"/>
  <c r="I3303" i="2"/>
  <c r="I3071" i="2"/>
  <c r="J3172" i="2"/>
  <c r="K3172" i="2"/>
  <c r="I3247" i="2"/>
  <c r="J2936" i="2"/>
  <c r="K2936" i="2"/>
  <c r="J3230" i="2"/>
  <c r="L3230" i="2"/>
  <c r="M3230" i="2"/>
  <c r="I847" i="2"/>
  <c r="L2316" i="2"/>
  <c r="M2316" i="2"/>
  <c r="I3179" i="2"/>
  <c r="J3128" i="2"/>
  <c r="K3128" i="2"/>
  <c r="I951" i="2"/>
  <c r="L1219" i="2"/>
  <c r="M1219" i="2"/>
  <c r="K2133" i="2"/>
  <c r="K2633" i="2"/>
  <c r="K1086" i="2"/>
  <c r="J1108" i="2"/>
  <c r="K1108" i="2"/>
  <c r="L939" i="2"/>
  <c r="M939" i="2"/>
  <c r="L2478" i="2"/>
  <c r="M2478" i="2"/>
  <c r="K3142" i="2"/>
  <c r="I3142" i="2"/>
  <c r="L2528" i="2"/>
  <c r="M2528" i="2"/>
  <c r="I1086" i="2"/>
  <c r="I1053" i="2"/>
  <c r="L1893" i="2"/>
  <c r="M1893" i="2"/>
  <c r="I3120" i="2"/>
  <c r="L2323" i="2"/>
  <c r="M2323" i="2"/>
  <c r="J1036" i="2"/>
  <c r="L1036" i="2"/>
  <c r="M1036" i="2"/>
  <c r="K2867" i="2"/>
  <c r="L1156" i="2"/>
  <c r="M1156" i="2"/>
  <c r="K2253" i="2"/>
  <c r="L1053" i="2"/>
  <c r="M1053" i="2"/>
  <c r="J3353" i="2"/>
  <c r="L3353" i="2"/>
  <c r="M3353" i="2"/>
  <c r="J1177" i="2"/>
  <c r="K1177" i="2"/>
  <c r="I1156" i="2"/>
  <c r="J1209" i="2"/>
  <c r="K1209" i="2"/>
  <c r="L1275" i="2"/>
  <c r="M1275" i="2"/>
  <c r="L1878" i="2"/>
  <c r="M1878" i="2"/>
  <c r="L2758" i="2"/>
  <c r="M2758" i="2"/>
  <c r="L740" i="2"/>
  <c r="M740" i="2"/>
  <c r="I1199" i="2"/>
  <c r="L2662" i="2"/>
  <c r="M2662" i="2"/>
  <c r="K850" i="2"/>
  <c r="I850" i="2"/>
  <c r="K3225" i="2"/>
  <c r="L2277" i="2"/>
  <c r="M2277" i="2"/>
  <c r="K1182" i="2"/>
  <c r="I3252" i="2"/>
  <c r="K2123" i="2"/>
  <c r="J1168" i="2"/>
  <c r="L1168" i="2"/>
  <c r="M1168" i="2"/>
  <c r="J3311" i="2"/>
  <c r="L3311" i="2"/>
  <c r="M3311" i="2"/>
  <c r="L2516" i="2"/>
  <c r="M2516" i="2"/>
  <c r="K2468" i="2"/>
  <c r="J780" i="2"/>
  <c r="L780" i="2"/>
  <c r="M780" i="2"/>
  <c r="I3284" i="2"/>
  <c r="I776" i="2"/>
  <c r="I3266" i="2"/>
  <c r="I1033" i="2"/>
  <c r="K2934" i="2"/>
  <c r="L2808" i="2"/>
  <c r="M2808" i="2"/>
  <c r="I794" i="2"/>
  <c r="I1004" i="2"/>
  <c r="J3296" i="2"/>
  <c r="K3296" i="2"/>
  <c r="K2666" i="2"/>
  <c r="K3252" i="2"/>
  <c r="K2999" i="2"/>
  <c r="J947" i="2"/>
  <c r="K947" i="2"/>
  <c r="L1033" i="2"/>
  <c r="M1033" i="2"/>
  <c r="J1160" i="2"/>
  <c r="L1160" i="2"/>
  <c r="M1160" i="2"/>
  <c r="J3257" i="2"/>
  <c r="K3257" i="2"/>
  <c r="K2506" i="2"/>
  <c r="I3225" i="2"/>
  <c r="L1450" i="2"/>
  <c r="M1450" i="2"/>
  <c r="L2725" i="2"/>
  <c r="M2725" i="2"/>
  <c r="L2306" i="2"/>
  <c r="M2306" i="2"/>
  <c r="L2540" i="2"/>
  <c r="M2540" i="2"/>
  <c r="I3346" i="2"/>
  <c r="K2973" i="2"/>
  <c r="L2628" i="2"/>
  <c r="M2628" i="2"/>
  <c r="J1017" i="2"/>
  <c r="L1017" i="2"/>
  <c r="M1017" i="2"/>
  <c r="I1050" i="2"/>
  <c r="J2950" i="2"/>
  <c r="K2950" i="2"/>
  <c r="L3308" i="2"/>
  <c r="M3308" i="2"/>
  <c r="J844" i="2"/>
  <c r="L844" i="2"/>
  <c r="M844" i="2"/>
  <c r="I3163" i="2"/>
  <c r="L2803" i="2"/>
  <c r="M2803" i="2"/>
  <c r="I2946" i="2"/>
  <c r="J3364" i="2"/>
  <c r="L3364" i="2"/>
  <c r="M3364" i="2"/>
  <c r="J1113" i="2"/>
  <c r="L1113" i="2"/>
  <c r="M1113" i="2"/>
  <c r="L3097" i="2"/>
  <c r="M3097" i="2"/>
  <c r="I863" i="2"/>
  <c r="I913" i="2"/>
  <c r="I3097" i="2"/>
  <c r="I3275" i="2"/>
  <c r="J3315" i="2"/>
  <c r="L3315" i="2"/>
  <c r="M3315" i="2"/>
  <c r="K2771" i="2"/>
  <c r="I2960" i="2"/>
  <c r="I3127" i="2"/>
  <c r="L1432" i="2"/>
  <c r="M1432" i="2"/>
  <c r="K843" i="2"/>
  <c r="I934" i="2"/>
  <c r="L3307" i="2"/>
  <c r="M3307" i="2"/>
  <c r="J1022" i="2"/>
  <c r="L1022" i="2"/>
  <c r="M1022" i="2"/>
  <c r="L3120" i="2"/>
  <c r="M3120" i="2"/>
  <c r="K3120" i="2"/>
  <c r="K837" i="2"/>
  <c r="I3147" i="2"/>
  <c r="K3007" i="2"/>
  <c r="L892" i="2"/>
  <c r="M892" i="2"/>
  <c r="J915" i="2"/>
  <c r="K915" i="2"/>
  <c r="I3007" i="2"/>
  <c r="K860" i="2"/>
  <c r="I860" i="2"/>
  <c r="I1153" i="2"/>
  <c r="I892" i="2"/>
  <c r="L1291" i="2"/>
  <c r="M1291" i="2"/>
  <c r="I3363" i="2"/>
  <c r="I908" i="2"/>
  <c r="J1110" i="2"/>
  <c r="L1110" i="2"/>
  <c r="M1110" i="2"/>
  <c r="I3281" i="2"/>
  <c r="L1280" i="2"/>
  <c r="M1280" i="2"/>
  <c r="J3280" i="2"/>
  <c r="K3280" i="2"/>
  <c r="I837" i="2"/>
  <c r="I1005" i="2"/>
  <c r="K2717" i="2"/>
  <c r="I810" i="2"/>
  <c r="K2442" i="2"/>
  <c r="K1412" i="2"/>
  <c r="J886" i="2"/>
  <c r="K886" i="2"/>
  <c r="J944" i="2"/>
  <c r="L944" i="2"/>
  <c r="M944" i="2"/>
  <c r="J876" i="2"/>
  <c r="K876" i="2"/>
  <c r="I3122" i="2"/>
  <c r="L2785" i="2"/>
  <c r="M2785" i="2"/>
  <c r="K3306" i="2"/>
  <c r="I751" i="2"/>
  <c r="J966" i="2"/>
  <c r="K966" i="2"/>
  <c r="J3153" i="2"/>
  <c r="K3153" i="2"/>
  <c r="K2299" i="2"/>
  <c r="I3171" i="2"/>
  <c r="J3031" i="2"/>
  <c r="L3031" i="2"/>
  <c r="M3031" i="2"/>
  <c r="L3141" i="2"/>
  <c r="M3141" i="2"/>
  <c r="J1147" i="2"/>
  <c r="L1147" i="2"/>
  <c r="M1147" i="2"/>
  <c r="I1021" i="2"/>
  <c r="K1936" i="2"/>
  <c r="L3008" i="2"/>
  <c r="M3008" i="2"/>
  <c r="K1529" i="2"/>
  <c r="I1130" i="2"/>
  <c r="I3306" i="2"/>
  <c r="J2959" i="2"/>
  <c r="L2959" i="2"/>
  <c r="M2959" i="2"/>
  <c r="J3040" i="2"/>
  <c r="K3040" i="2"/>
  <c r="I3258" i="2"/>
  <c r="I772" i="2"/>
  <c r="K3365" i="2"/>
  <c r="K1120" i="2"/>
  <c r="I3271" i="2"/>
  <c r="I2977" i="2"/>
  <c r="J764" i="2"/>
  <c r="L764" i="2"/>
  <c r="M764" i="2"/>
  <c r="K1778" i="2"/>
  <c r="J3286" i="2"/>
  <c r="K3286" i="2"/>
  <c r="K1199" i="2"/>
  <c r="K1239" i="2"/>
  <c r="K2966" i="2"/>
  <c r="J1172" i="2"/>
  <c r="L1172" i="2"/>
  <c r="M1172" i="2"/>
  <c r="J2942" i="2"/>
  <c r="I1093" i="2"/>
  <c r="J3345" i="2"/>
  <c r="L3345" i="2"/>
  <c r="M3345" i="2"/>
  <c r="K3271" i="2"/>
  <c r="K2923" i="2"/>
  <c r="J869" i="2"/>
  <c r="K869" i="2"/>
  <c r="I3289" i="2"/>
  <c r="K1062" i="2"/>
  <c r="I3243" i="2"/>
  <c r="J3202" i="2"/>
  <c r="L3202" i="2"/>
  <c r="M3202" i="2"/>
  <c r="K3143" i="2"/>
  <c r="J1008" i="2"/>
  <c r="K1008" i="2"/>
  <c r="K795" i="2"/>
  <c r="I3188" i="2"/>
  <c r="L2968" i="2"/>
  <c r="M2968" i="2"/>
  <c r="I1054" i="2"/>
  <c r="I785" i="2"/>
  <c r="K2824" i="2"/>
  <c r="J3330" i="2"/>
  <c r="L3330" i="2"/>
  <c r="M3330" i="2"/>
  <c r="I3143" i="2"/>
  <c r="I974" i="2"/>
  <c r="J919" i="2"/>
  <c r="K919" i="2"/>
  <c r="J973" i="2"/>
  <c r="L973" i="2"/>
  <c r="M973" i="2"/>
  <c r="I3368" i="2"/>
  <c r="J3349" i="2"/>
  <c r="K3349" i="2"/>
  <c r="J1190" i="2"/>
  <c r="K1190" i="2"/>
  <c r="L1911" i="2"/>
  <c r="M1911" i="2"/>
  <c r="K912" i="2"/>
  <c r="I3350" i="2"/>
  <c r="I3109" i="2"/>
  <c r="I3302" i="2"/>
  <c r="I2968" i="2"/>
  <c r="K785" i="2"/>
  <c r="I795" i="2"/>
  <c r="L2523" i="2"/>
  <c r="M2523" i="2"/>
  <c r="I3133" i="2"/>
  <c r="L1411" i="2"/>
  <c r="M1411" i="2"/>
  <c r="K1446" i="2"/>
  <c r="L1496" i="2"/>
  <c r="M1496" i="2"/>
  <c r="J3201" i="2"/>
  <c r="L3201" i="2"/>
  <c r="M3201" i="2"/>
  <c r="J958" i="2"/>
  <c r="L958" i="2"/>
  <c r="M958" i="2"/>
  <c r="I1151" i="2"/>
  <c r="L3277" i="2"/>
  <c r="M3277" i="2"/>
  <c r="J930" i="2"/>
  <c r="L930" i="2"/>
  <c r="M930" i="2"/>
  <c r="J1193" i="2"/>
  <c r="L1193" i="2"/>
  <c r="M1193" i="2"/>
  <c r="I3168" i="2"/>
  <c r="I752" i="2"/>
  <c r="J3359" i="2"/>
  <c r="L3359" i="2"/>
  <c r="M3359" i="2"/>
  <c r="J3324" i="2"/>
  <c r="K3324" i="2"/>
  <c r="I3175" i="2"/>
  <c r="K3369" i="2"/>
  <c r="J3001" i="2"/>
  <c r="K3001" i="2"/>
  <c r="J3320" i="2"/>
  <c r="K3320" i="2"/>
  <c r="K3152" i="2"/>
  <c r="J1203" i="2"/>
  <c r="K1203" i="2"/>
  <c r="J1091" i="2"/>
  <c r="K1091" i="2"/>
  <c r="L3334" i="2"/>
  <c r="M3334" i="2"/>
  <c r="L2799" i="2"/>
  <c r="M2799" i="2"/>
  <c r="J3039" i="2"/>
  <c r="L3039" i="2"/>
  <c r="M3039" i="2"/>
  <c r="I1044" i="2"/>
  <c r="I3008" i="2"/>
  <c r="I3180" i="2"/>
  <c r="I3277" i="2"/>
  <c r="K2418" i="2"/>
  <c r="J3354" i="2"/>
  <c r="K3354" i="2"/>
  <c r="I3106" i="2"/>
  <c r="K3133" i="2"/>
  <c r="L2604" i="2"/>
  <c r="M2604" i="2"/>
  <c r="K2536" i="2"/>
  <c r="I3334" i="2"/>
  <c r="L1877" i="2"/>
  <c r="M1877" i="2"/>
  <c r="K2746" i="2"/>
  <c r="K1431" i="2"/>
  <c r="K1019" i="2"/>
  <c r="I3321" i="2"/>
  <c r="J3215" i="2"/>
  <c r="K3215" i="2"/>
  <c r="L2645" i="2"/>
  <c r="M2645" i="2"/>
  <c r="K2026" i="2"/>
  <c r="I3148" i="2"/>
  <c r="L1356" i="2"/>
  <c r="M1356" i="2"/>
  <c r="K2976" i="2"/>
  <c r="K3053" i="2"/>
  <c r="I2997" i="2"/>
  <c r="L3276" i="2"/>
  <c r="M3276" i="2"/>
  <c r="L2122" i="2"/>
  <c r="M2122" i="2"/>
  <c r="L1856" i="2"/>
  <c r="M1856" i="2"/>
  <c r="K2423" i="2"/>
  <c r="J1169" i="2"/>
  <c r="L1169" i="2"/>
  <c r="M1169" i="2"/>
  <c r="I2976" i="2"/>
  <c r="I3196" i="2"/>
  <c r="J3253" i="2"/>
  <c r="K3253" i="2"/>
  <c r="K2667" i="2"/>
  <c r="I1148" i="2"/>
  <c r="K3196" i="2"/>
  <c r="K2114" i="2"/>
  <c r="J3018" i="2"/>
  <c r="L3018" i="2"/>
  <c r="M3018" i="2"/>
  <c r="I931" i="2"/>
  <c r="I1186" i="2"/>
  <c r="K1196" i="2"/>
  <c r="L1549" i="2"/>
  <c r="M1549" i="2"/>
  <c r="L810" i="2"/>
  <c r="M810" i="2"/>
  <c r="I3360" i="2"/>
  <c r="L2110" i="2"/>
  <c r="M2110" i="2"/>
  <c r="I939" i="2"/>
  <c r="L2687" i="2"/>
  <c r="M2687" i="2"/>
  <c r="L2706" i="2"/>
  <c r="M2706" i="2"/>
  <c r="I2964" i="2"/>
  <c r="L1215" i="2"/>
  <c r="M1215" i="2"/>
  <c r="L1855" i="2"/>
  <c r="M1855" i="2"/>
  <c r="L1573" i="2"/>
  <c r="M1573" i="2"/>
  <c r="L2432" i="2"/>
  <c r="M2432" i="2"/>
  <c r="I3036" i="2"/>
  <c r="J3234" i="2"/>
  <c r="L3234" i="2"/>
  <c r="M3234" i="2"/>
  <c r="K2677" i="2"/>
  <c r="J1173" i="2"/>
  <c r="L1173" i="2"/>
  <c r="M1173" i="2"/>
  <c r="K1216" i="2"/>
  <c r="J1157" i="2"/>
  <c r="L1157" i="2"/>
  <c r="M1157" i="2"/>
  <c r="I777" i="2"/>
  <c r="K2104" i="2"/>
  <c r="I1215" i="2"/>
  <c r="K1864" i="2"/>
  <c r="I1216" i="2"/>
  <c r="L2378" i="2"/>
  <c r="M2378" i="2"/>
  <c r="J1009" i="2"/>
  <c r="J3094" i="2"/>
  <c r="K3094" i="2"/>
  <c r="L2543" i="2"/>
  <c r="M2543" i="2"/>
  <c r="L2257" i="2"/>
  <c r="M2257" i="2"/>
  <c r="L1482" i="2"/>
  <c r="M1482" i="2"/>
  <c r="K1128" i="2"/>
  <c r="L1768" i="2"/>
  <c r="M1768" i="2"/>
  <c r="L2776" i="2"/>
  <c r="M2776" i="2"/>
  <c r="I948" i="2"/>
  <c r="L3289" i="2"/>
  <c r="M3289" i="2"/>
  <c r="J3227" i="2"/>
  <c r="K3227" i="2"/>
  <c r="K2281" i="2"/>
  <c r="I3263" i="2"/>
  <c r="L2223" i="2"/>
  <c r="M2223" i="2"/>
  <c r="I3184" i="2"/>
  <c r="L1659" i="2"/>
  <c r="M1659" i="2"/>
  <c r="L1495" i="2"/>
  <c r="M1495" i="2"/>
  <c r="K2782" i="2"/>
  <c r="K1340" i="2"/>
  <c r="K1200" i="2"/>
  <c r="K2720" i="2"/>
  <c r="K1097" i="2"/>
  <c r="L1612" i="2"/>
  <c r="M1612" i="2"/>
  <c r="I3058" i="2"/>
  <c r="L1265" i="2"/>
  <c r="M1265" i="2"/>
  <c r="J2990" i="2"/>
  <c r="L2990" i="2"/>
  <c r="M2990" i="2"/>
  <c r="I735" i="2"/>
  <c r="K2408" i="2"/>
  <c r="I3099" i="2"/>
  <c r="I3268" i="2"/>
  <c r="L2132" i="2"/>
  <c r="M2132" i="2"/>
  <c r="K2001" i="2"/>
  <c r="K2321" i="2"/>
  <c r="I2986" i="2"/>
  <c r="K2770" i="2"/>
  <c r="L1920" i="2"/>
  <c r="M1920" i="2"/>
  <c r="K2946" i="2"/>
  <c r="I1200" i="2"/>
  <c r="L2452" i="2"/>
  <c r="M2452" i="2"/>
  <c r="L2198" i="2"/>
  <c r="M2198" i="2"/>
  <c r="L1425" i="2"/>
  <c r="M1425" i="2"/>
  <c r="L2705" i="2"/>
  <c r="M2705" i="2"/>
  <c r="K3180" i="2"/>
  <c r="K1380" i="2"/>
  <c r="J955" i="2"/>
  <c r="L955" i="2"/>
  <c r="M955" i="2"/>
  <c r="K2235" i="2"/>
  <c r="J3176" i="2"/>
  <c r="L3176" i="2"/>
  <c r="M3176" i="2"/>
  <c r="J3043" i="2"/>
  <c r="K3043" i="2"/>
  <c r="J1065" i="2"/>
  <c r="L1065" i="2"/>
  <c r="M1065" i="2"/>
  <c r="I1185" i="2"/>
  <c r="J3220" i="2"/>
  <c r="K3220" i="2"/>
  <c r="K1965" i="2"/>
  <c r="I3090" i="2"/>
  <c r="L868" i="2"/>
  <c r="M868" i="2"/>
  <c r="L2501" i="2"/>
  <c r="M2501" i="2"/>
  <c r="J2982" i="2"/>
  <c r="K2982" i="2"/>
  <c r="L2285" i="2"/>
  <c r="M2285" i="2"/>
  <c r="I3312" i="2"/>
  <c r="K1742" i="2"/>
  <c r="J935" i="2"/>
  <c r="L935" i="2"/>
  <c r="M935" i="2"/>
  <c r="K3056" i="2"/>
  <c r="J1099" i="2"/>
  <c r="L1099" i="2"/>
  <c r="M1099" i="2"/>
  <c r="L2359" i="2"/>
  <c r="M2359" i="2"/>
  <c r="L2366" i="2"/>
  <c r="M2366" i="2"/>
  <c r="L2007" i="2"/>
  <c r="M2007" i="2"/>
  <c r="J3154" i="2"/>
  <c r="K3154" i="2"/>
  <c r="I3340" i="2"/>
  <c r="L1816" i="2"/>
  <c r="M1816" i="2"/>
  <c r="L2610" i="2"/>
  <c r="M2610" i="2"/>
  <c r="K986" i="2"/>
  <c r="I1144" i="2"/>
  <c r="J3030" i="2"/>
  <c r="K3030" i="2"/>
  <c r="K2754" i="2"/>
  <c r="K1799" i="2"/>
  <c r="K2890" i="2"/>
  <c r="L2723" i="2"/>
  <c r="M2723" i="2"/>
  <c r="L2126" i="2"/>
  <c r="M2126" i="2"/>
  <c r="K1740" i="2"/>
  <c r="L2226" i="2"/>
  <c r="M2226" i="2"/>
  <c r="K1992" i="2"/>
  <c r="K1915" i="2"/>
  <c r="J1207" i="2"/>
  <c r="K1207" i="2"/>
  <c r="K3023" i="2"/>
  <c r="L3023" i="2"/>
  <c r="M3023" i="2"/>
  <c r="K1064" i="2"/>
  <c r="J3316" i="2"/>
  <c r="L3316" i="2"/>
  <c r="M3316" i="2"/>
  <c r="L3115" i="2"/>
  <c r="M3115" i="2"/>
  <c r="K1427" i="2"/>
  <c r="J3272" i="2"/>
  <c r="K3272" i="2"/>
  <c r="L1070" i="2"/>
  <c r="M1070" i="2"/>
  <c r="J3192" i="2"/>
  <c r="K3192" i="2"/>
  <c r="I814" i="2"/>
  <c r="I3027" i="2"/>
  <c r="I3023" i="2"/>
  <c r="L1871" i="2"/>
  <c r="M1871" i="2"/>
  <c r="K922" i="2"/>
  <c r="I2970" i="2"/>
  <c r="K2939" i="2"/>
  <c r="K2623" i="2"/>
  <c r="J962" i="2"/>
  <c r="K962" i="2"/>
  <c r="J3325" i="2"/>
  <c r="L3325" i="2"/>
  <c r="M3325" i="2"/>
  <c r="I1064" i="2"/>
  <c r="J3138" i="2"/>
  <c r="K3138" i="2"/>
  <c r="I1117" i="2"/>
  <c r="L3090" i="2"/>
  <c r="M3090" i="2"/>
  <c r="J3013" i="2"/>
  <c r="L3013" i="2"/>
  <c r="M3013" i="2"/>
  <c r="I2961" i="2"/>
  <c r="L1889" i="2"/>
  <c r="M1889" i="2"/>
  <c r="K3078" i="2"/>
  <c r="I3078" i="2"/>
  <c r="I1161" i="2"/>
  <c r="K2333" i="2"/>
  <c r="K1352" i="2"/>
  <c r="L2106" i="2"/>
  <c r="M2106" i="2"/>
  <c r="L2531" i="2"/>
  <c r="M2531" i="2"/>
  <c r="K1346" i="2"/>
  <c r="L2391" i="2"/>
  <c r="M2391" i="2"/>
  <c r="J3047" i="2"/>
  <c r="L3047" i="2"/>
  <c r="M3047" i="2"/>
  <c r="L1951" i="2"/>
  <c r="M1951" i="2"/>
  <c r="K1947" i="2"/>
  <c r="L2406" i="2"/>
  <c r="M2406" i="2"/>
  <c r="I894" i="2"/>
  <c r="K1161" i="2"/>
  <c r="K2002" i="2"/>
  <c r="L2961" i="2"/>
  <c r="M2961" i="2"/>
  <c r="I3307" i="2"/>
  <c r="L1226" i="2"/>
  <c r="M1226" i="2"/>
  <c r="K2769" i="2"/>
  <c r="K1385" i="2"/>
  <c r="L815" i="2"/>
  <c r="M815" i="2"/>
  <c r="J1176" i="2"/>
  <c r="L1176" i="2"/>
  <c r="M1176" i="2"/>
  <c r="L1730" i="2"/>
  <c r="M1730" i="2"/>
  <c r="L1368" i="2"/>
  <c r="M1368" i="2"/>
  <c r="K3074" i="2"/>
  <c r="L3032" i="2"/>
  <c r="M3032" i="2"/>
  <c r="I1061" i="2"/>
  <c r="J756" i="2"/>
  <c r="I1080" i="2"/>
  <c r="I922" i="2"/>
  <c r="K2142" i="2"/>
  <c r="L2578" i="2"/>
  <c r="M2578" i="2"/>
  <c r="K2183" i="2"/>
  <c r="L2709" i="2"/>
  <c r="M2709" i="2"/>
  <c r="K2300" i="2"/>
  <c r="I3068" i="2"/>
  <c r="L2713" i="2"/>
  <c r="M2713" i="2"/>
  <c r="L3072" i="2"/>
  <c r="M3072" i="2"/>
  <c r="I2953" i="2"/>
  <c r="K1335" i="2"/>
  <c r="K1673" i="2"/>
  <c r="J1194" i="2"/>
  <c r="K1194" i="2"/>
  <c r="L2129" i="2"/>
  <c r="M2129" i="2"/>
  <c r="K2240" i="2"/>
  <c r="K3109" i="2"/>
  <c r="L1559" i="2"/>
  <c r="M1559" i="2"/>
  <c r="J773" i="2"/>
  <c r="L773" i="2"/>
  <c r="M773" i="2"/>
  <c r="J1189" i="2"/>
  <c r="K1189" i="2"/>
  <c r="L1762" i="2"/>
  <c r="M1762" i="2"/>
  <c r="L1453" i="2"/>
  <c r="M1453" i="2"/>
  <c r="J781" i="2"/>
  <c r="I781" i="2"/>
  <c r="L1512" i="2"/>
  <c r="M1512" i="2"/>
  <c r="K1862" i="2"/>
  <c r="L2791" i="2"/>
  <c r="M2791" i="2"/>
  <c r="J1143" i="2"/>
  <c r="L1143" i="2"/>
  <c r="M1143" i="2"/>
  <c r="K1355" i="2"/>
  <c r="L2238" i="2"/>
  <c r="M2238" i="2"/>
  <c r="L2573" i="2"/>
  <c r="M2573" i="2"/>
  <c r="L1326" i="2"/>
  <c r="M1326" i="2"/>
  <c r="K3034" i="2"/>
  <c r="I979" i="2"/>
  <c r="I909" i="2"/>
  <c r="J1057" i="2"/>
  <c r="L1057" i="2"/>
  <c r="M1057" i="2"/>
  <c r="I3072" i="2"/>
  <c r="I1058" i="2"/>
  <c r="I3239" i="2"/>
  <c r="I3369" i="2"/>
  <c r="K2284" i="2"/>
  <c r="L1058" i="2"/>
  <c r="M1058" i="2"/>
  <c r="K2829" i="2"/>
  <c r="L3148" i="2"/>
  <c r="M3148" i="2"/>
  <c r="I3026" i="2"/>
  <c r="L1640" i="2"/>
  <c r="M1640" i="2"/>
  <c r="L2685" i="2"/>
  <c r="M2685" i="2"/>
  <c r="K3017" i="2"/>
  <c r="L1767" i="2"/>
  <c r="M1767" i="2"/>
  <c r="L970" i="2"/>
  <c r="M970" i="2"/>
  <c r="K2469" i="2"/>
  <c r="K2544" i="2"/>
  <c r="K1195" i="2"/>
  <c r="L1709" i="2"/>
  <c r="M1709" i="2"/>
  <c r="I2981" i="2"/>
  <c r="K2790" i="2"/>
  <c r="K2911" i="2"/>
  <c r="K1908" i="2"/>
  <c r="I3012" i="2"/>
  <c r="L990" i="2"/>
  <c r="M990" i="2"/>
  <c r="I3017" i="2"/>
  <c r="K1069" i="2"/>
  <c r="L3033" i="2"/>
  <c r="M3033" i="2"/>
  <c r="K1484" i="2"/>
  <c r="K1514" i="2"/>
  <c r="K2981" i="2"/>
  <c r="L2488" i="2"/>
  <c r="M2488" i="2"/>
  <c r="L3146" i="2"/>
  <c r="M3146" i="2"/>
  <c r="K1586" i="2"/>
  <c r="K1234" i="2"/>
  <c r="L2552" i="2"/>
  <c r="M2552" i="2"/>
  <c r="K2552" i="2"/>
  <c r="K2213" i="2"/>
  <c r="L2887" i="2"/>
  <c r="M2887" i="2"/>
  <c r="L2482" i="2"/>
  <c r="M2482" i="2"/>
  <c r="K2203" i="2"/>
  <c r="K861" i="2"/>
  <c r="L861" i="2"/>
  <c r="M861" i="2"/>
  <c r="K2289" i="2"/>
  <c r="K1469" i="2"/>
  <c r="L2402" i="2"/>
  <c r="M2402" i="2"/>
  <c r="K1809" i="2"/>
  <c r="K1118" i="2"/>
  <c r="K2518" i="2"/>
  <c r="K1565" i="2"/>
  <c r="L2701" i="2"/>
  <c r="M2701" i="2"/>
  <c r="K2308" i="2"/>
  <c r="K932" i="2"/>
  <c r="K2243" i="2"/>
  <c r="K2845" i="2"/>
  <c r="L3067" i="2"/>
  <c r="M3067" i="2"/>
  <c r="K807" i="2"/>
  <c r="L2761" i="2"/>
  <c r="M2761" i="2"/>
  <c r="K1533" i="2"/>
  <c r="K1870" i="2"/>
  <c r="K1095" i="2"/>
  <c r="K2532" i="2"/>
  <c r="K2218" i="2"/>
  <c r="K2459" i="2"/>
  <c r="L870" i="2"/>
  <c r="M870" i="2"/>
  <c r="K1502" i="2"/>
  <c r="L2590" i="2"/>
  <c r="M2590" i="2"/>
  <c r="K1075" i="2"/>
  <c r="L2749" i="2"/>
  <c r="M2749" i="2"/>
  <c r="K2749" i="2"/>
  <c r="K1732" i="2"/>
  <c r="K1804" i="2"/>
  <c r="L2752" i="2"/>
  <c r="M2752" i="2"/>
  <c r="L902" i="2"/>
  <c r="M902" i="2"/>
  <c r="L2417" i="2"/>
  <c r="M2417" i="2"/>
  <c r="K2326" i="2"/>
  <c r="K2227" i="2"/>
  <c r="K1939" i="2"/>
  <c r="K3194" i="2"/>
  <c r="K1802" i="2"/>
  <c r="K2658" i="2"/>
  <c r="K2634" i="2"/>
  <c r="L1863" i="2"/>
  <c r="M1863" i="2"/>
  <c r="K1863" i="2"/>
  <c r="K2644" i="2"/>
  <c r="L2644" i="2"/>
  <c r="M2644" i="2"/>
  <c r="K2447" i="2"/>
  <c r="K1807" i="2"/>
  <c r="K1309" i="2"/>
  <c r="K1390" i="2"/>
  <c r="L2872" i="2"/>
  <c r="M2872" i="2"/>
  <c r="K937" i="2"/>
  <c r="K3243" i="2"/>
  <c r="K881" i="2"/>
  <c r="L2985" i="2"/>
  <c r="M2985" i="2"/>
  <c r="K2278" i="2"/>
  <c r="K2195" i="2"/>
  <c r="K2577" i="2"/>
  <c r="L2427" i="2"/>
  <c r="M2427" i="2"/>
  <c r="K2228" i="2"/>
  <c r="L2127" i="2"/>
  <c r="M2127" i="2"/>
  <c r="K2118" i="2"/>
  <c r="L2708" i="2"/>
  <c r="M2708" i="2"/>
  <c r="L2729" i="2"/>
  <c r="M2729" i="2"/>
  <c r="K1933" i="2"/>
  <c r="L2287" i="2"/>
  <c r="M2287" i="2"/>
  <c r="K3321" i="2"/>
  <c r="K2778" i="2"/>
  <c r="K3366" i="2"/>
  <c r="K1739" i="2"/>
  <c r="L1649" i="2"/>
  <c r="M1649" i="2"/>
  <c r="K1587" i="2"/>
  <c r="K2440" i="2"/>
  <c r="K1857" i="2"/>
  <c r="K1498" i="2"/>
  <c r="L2137" i="2"/>
  <c r="M2137" i="2"/>
  <c r="K1593" i="2"/>
  <c r="K1046" i="2"/>
  <c r="L3239" i="2"/>
  <c r="M3239" i="2"/>
  <c r="K3108" i="2"/>
  <c r="K1733" i="2"/>
  <c r="L1738" i="2"/>
  <c r="M1738" i="2"/>
  <c r="K1914" i="2"/>
  <c r="L1509" i="2"/>
  <c r="M1509" i="2"/>
  <c r="L3355" i="2"/>
  <c r="M3355" i="2"/>
  <c r="L2953" i="2"/>
  <c r="M2953" i="2"/>
  <c r="L1652" i="2"/>
  <c r="M1652" i="2"/>
  <c r="L3282" i="2"/>
  <c r="M3282" i="2"/>
  <c r="K1149" i="2"/>
  <c r="K1916" i="2"/>
  <c r="L1791" i="2"/>
  <c r="M1791" i="2"/>
  <c r="K3351" i="2"/>
  <c r="K1830" i="2"/>
  <c r="K3193" i="2"/>
  <c r="K1695" i="2"/>
  <c r="K2489" i="2"/>
  <c r="L1531" i="2"/>
  <c r="M1531" i="2"/>
  <c r="K2576" i="2"/>
  <c r="L1430" i="2"/>
  <c r="M1430" i="2"/>
  <c r="K2458" i="2"/>
  <c r="L1595" i="2"/>
  <c r="M1595" i="2"/>
  <c r="K1759" i="2"/>
  <c r="K2742" i="2"/>
  <c r="K1475" i="2"/>
  <c r="L1945" i="2"/>
  <c r="M1945" i="2"/>
  <c r="K2682" i="2"/>
  <c r="L1261" i="2"/>
  <c r="M1261" i="2"/>
  <c r="K916" i="2"/>
  <c r="K3319" i="2"/>
  <c r="L772" i="2"/>
  <c r="M772" i="2"/>
  <c r="L1798" i="2"/>
  <c r="M1798" i="2"/>
  <c r="K2192" i="2"/>
  <c r="L1811" i="2"/>
  <c r="M1811" i="2"/>
  <c r="L2215" i="2"/>
  <c r="M2215" i="2"/>
  <c r="K1630" i="2"/>
  <c r="L2249" i="2"/>
  <c r="M2249" i="2"/>
  <c r="L2692" i="2"/>
  <c r="M2692" i="2"/>
  <c r="K1817" i="2"/>
  <c r="L1817" i="2"/>
  <c r="M1817" i="2"/>
  <c r="L3302" i="2"/>
  <c r="M3302" i="2"/>
  <c r="L1688" i="2"/>
  <c r="M1688" i="2"/>
  <c r="L2444" i="2"/>
  <c r="M2444" i="2"/>
  <c r="K2444" i="2"/>
  <c r="K1940" i="2"/>
  <c r="L1940" i="2"/>
  <c r="M1940" i="2"/>
  <c r="L1441" i="2"/>
  <c r="M1441" i="2"/>
  <c r="K1074" i="2"/>
  <c r="L1237" i="2"/>
  <c r="M1237" i="2"/>
  <c r="L2384" i="2"/>
  <c r="M2384" i="2"/>
  <c r="K2209" i="2"/>
  <c r="L2209" i="2"/>
  <c r="M2209" i="2"/>
  <c r="K1944" i="2"/>
  <c r="L1944" i="2"/>
  <c r="M1944" i="2"/>
  <c r="L2556" i="2"/>
  <c r="M2556" i="2"/>
  <c r="K2556" i="2"/>
  <c r="K1781" i="2"/>
  <c r="L1781" i="2"/>
  <c r="M1781" i="2"/>
  <c r="K1918" i="2"/>
  <c r="L1918" i="2"/>
  <c r="M1918" i="2"/>
  <c r="L2358" i="2"/>
  <c r="M2358" i="2"/>
  <c r="L1599" i="2"/>
  <c r="M1599" i="2"/>
  <c r="L1822" i="2"/>
  <c r="M1822" i="2"/>
  <c r="K1669" i="2"/>
  <c r="L1611" i="2"/>
  <c r="M1611" i="2"/>
  <c r="L1677" i="2"/>
  <c r="M1677" i="2"/>
  <c r="K1178" i="2"/>
  <c r="L1783" i="2"/>
  <c r="M1783" i="2"/>
  <c r="K1783" i="2"/>
  <c r="L1602" i="2"/>
  <c r="M1602" i="2"/>
  <c r="K1602" i="2"/>
  <c r="K2554" i="2"/>
  <c r="L2554" i="2"/>
  <c r="M2554" i="2"/>
  <c r="L1899" i="2"/>
  <c r="M1899" i="2"/>
  <c r="K1899" i="2"/>
  <c r="L3267" i="2"/>
  <c r="M3267" i="2"/>
  <c r="K2111" i="2"/>
  <c r="L2404" i="2"/>
  <c r="M2404" i="2"/>
  <c r="L2244" i="2"/>
  <c r="M2244" i="2"/>
  <c r="K2244" i="2"/>
  <c r="K1835" i="2"/>
  <c r="L1835" i="2"/>
  <c r="M1835" i="2"/>
  <c r="K1224" i="2"/>
  <c r="L1224" i="2"/>
  <c r="M1224" i="2"/>
  <c r="K2124" i="2"/>
  <c r="L2124" i="2"/>
  <c r="M2124" i="2"/>
  <c r="L974" i="2"/>
  <c r="M974" i="2"/>
  <c r="K1256" i="2"/>
  <c r="K2986" i="2"/>
  <c r="K1413" i="2"/>
  <c r="K1896" i="2"/>
  <c r="K1722" i="2"/>
  <c r="L2201" i="2"/>
  <c r="M2201" i="2"/>
  <c r="K2620" i="2"/>
  <c r="K1150" i="2"/>
  <c r="L1150" i="2"/>
  <c r="M1150" i="2"/>
  <c r="L3285" i="2"/>
  <c r="M3285" i="2"/>
  <c r="K3285" i="2"/>
  <c r="I2991" i="2"/>
  <c r="K2389" i="2"/>
  <c r="L1897" i="2"/>
  <c r="M1897" i="2"/>
  <c r="K1093" i="2"/>
  <c r="L1093" i="2"/>
  <c r="M1093" i="2"/>
  <c r="K1637" i="2"/>
  <c r="L1637" i="2"/>
  <c r="M1637" i="2"/>
  <c r="K1723" i="2"/>
  <c r="L1723" i="2"/>
  <c r="M1723" i="2"/>
  <c r="K2850" i="2"/>
  <c r="L2850" i="2"/>
  <c r="M2850" i="2"/>
  <c r="L1748" i="2"/>
  <c r="M1748" i="2"/>
  <c r="K1748" i="2"/>
  <c r="K2439" i="2"/>
  <c r="K2642" i="2"/>
  <c r="L2642" i="2"/>
  <c r="M2642" i="2"/>
  <c r="K1745" i="2"/>
  <c r="L1745" i="2"/>
  <c r="M1745" i="2"/>
  <c r="L2678" i="2"/>
  <c r="M2678" i="2"/>
  <c r="K2678" i="2"/>
  <c r="K1758" i="2"/>
  <c r="L1758" i="2"/>
  <c r="M1758" i="2"/>
  <c r="L1879" i="2"/>
  <c r="M1879" i="2"/>
  <c r="K1879" i="2"/>
  <c r="K1294" i="2"/>
  <c r="K2945" i="2"/>
  <c r="L1641" i="2"/>
  <c r="M1641" i="2"/>
  <c r="I3003" i="2"/>
  <c r="J3003" i="2"/>
  <c r="L3076" i="2"/>
  <c r="M3076" i="2"/>
  <c r="K3076" i="2"/>
  <c r="K2159" i="2"/>
  <c r="L3264" i="2"/>
  <c r="M3264" i="2"/>
  <c r="L3370" i="2"/>
  <c r="M3370" i="2"/>
  <c r="L1218" i="2"/>
  <c r="M1218" i="2"/>
  <c r="L1696" i="2"/>
  <c r="M1696" i="2"/>
  <c r="K1696" i="2"/>
  <c r="K1429" i="2"/>
  <c r="L1429" i="2"/>
  <c r="M1429" i="2"/>
  <c r="L1957" i="2"/>
  <c r="M1957" i="2"/>
  <c r="K1957" i="2"/>
  <c r="K1483" i="2"/>
  <c r="L1483" i="2"/>
  <c r="M1483" i="2"/>
  <c r="K3080" i="2"/>
  <c r="L3080" i="2"/>
  <c r="M3080" i="2"/>
  <c r="L2855" i="2"/>
  <c r="M2855" i="2"/>
  <c r="K2855" i="2"/>
  <c r="L3363" i="2"/>
  <c r="M3363" i="2"/>
  <c r="K3363" i="2"/>
  <c r="K1399" i="2"/>
  <c r="L1399" i="2"/>
  <c r="M1399" i="2"/>
  <c r="L2991" i="2"/>
  <c r="M2991" i="2"/>
  <c r="K2222" i="2"/>
  <c r="K2863" i="2"/>
  <c r="K2787" i="2"/>
  <c r="L2436" i="2"/>
  <c r="M2436" i="2"/>
  <c r="K2846" i="2"/>
  <c r="L2846" i="2"/>
  <c r="M2846" i="2"/>
  <c r="L2426" i="2"/>
  <c r="M2426" i="2"/>
  <c r="K2426" i="2"/>
  <c r="K3323" i="2"/>
  <c r="L3323" i="2"/>
  <c r="M3323" i="2"/>
  <c r="K2373" i="2"/>
  <c r="L1288" i="2"/>
  <c r="M1288" i="2"/>
  <c r="L1327" i="2"/>
  <c r="M1327" i="2"/>
  <c r="L1480" i="2"/>
  <c r="M1480" i="2"/>
  <c r="K1480" i="2"/>
  <c r="K1165" i="2"/>
  <c r="L1165" i="2"/>
  <c r="M1165" i="2"/>
  <c r="K1472" i="2"/>
  <c r="L1472" i="2"/>
  <c r="M1472" i="2"/>
  <c r="K2027" i="2"/>
  <c r="L2027" i="2"/>
  <c r="M2027" i="2"/>
  <c r="K1682" i="2"/>
  <c r="L1682" i="2"/>
  <c r="M1682" i="2"/>
  <c r="L2527" i="2"/>
  <c r="M2527" i="2"/>
  <c r="K2527" i="2"/>
  <c r="K736" i="2"/>
  <c r="L2151" i="2"/>
  <c r="M2151" i="2"/>
  <c r="K2334" i="2"/>
  <c r="K2259" i="2"/>
  <c r="L1130" i="2"/>
  <c r="M1130" i="2"/>
  <c r="K1130" i="2"/>
  <c r="L2318" i="2"/>
  <c r="M2318" i="2"/>
  <c r="K2318" i="2"/>
  <c r="L2550" i="2"/>
  <c r="M2550" i="2"/>
  <c r="K2550" i="2"/>
  <c r="K1341" i="2"/>
  <c r="L1341" i="2"/>
  <c r="M1341" i="2"/>
  <c r="K2347" i="2"/>
  <c r="L2347" i="2"/>
  <c r="M2347" i="2"/>
  <c r="L1885" i="2"/>
  <c r="M1885" i="2"/>
  <c r="K1885" i="2"/>
  <c r="K2115" i="2"/>
  <c r="L2115" i="2"/>
  <c r="M2115" i="2"/>
  <c r="K3360" i="2"/>
  <c r="L3360" i="2"/>
  <c r="M3360" i="2"/>
  <c r="L1439" i="2"/>
  <c r="M1439" i="2"/>
  <c r="K1198" i="2"/>
  <c r="K1247" i="2"/>
  <c r="L2267" i="2"/>
  <c r="M2267" i="2"/>
  <c r="K1526" i="2"/>
  <c r="L1931" i="2"/>
  <c r="M1931" i="2"/>
  <c r="L2186" i="2"/>
  <c r="M2186" i="2"/>
  <c r="K1406" i="2"/>
  <c r="L2229" i="2"/>
  <c r="M2229" i="2"/>
  <c r="L1396" i="2"/>
  <c r="M1396" i="2"/>
  <c r="K2853" i="2"/>
  <c r="L2853" i="2"/>
  <c r="M2853" i="2"/>
  <c r="K2266" i="2"/>
  <c r="L2266" i="2"/>
  <c r="M2266" i="2"/>
  <c r="L2549" i="2"/>
  <c r="M2549" i="2"/>
  <c r="K2549" i="2"/>
  <c r="L2860" i="2"/>
  <c r="M2860" i="2"/>
  <c r="K2860" i="2"/>
  <c r="L1994" i="2"/>
  <c r="M1994" i="2"/>
  <c r="K1994" i="2"/>
  <c r="K2987" i="2"/>
  <c r="L2987" i="2"/>
  <c r="M2987" i="2"/>
  <c r="K2912" i="2"/>
  <c r="L2912" i="2"/>
  <c r="M2912" i="2"/>
  <c r="L2876" i="2"/>
  <c r="M2876" i="2"/>
  <c r="K2876" i="2"/>
  <c r="K2392" i="2"/>
  <c r="L2392" i="2"/>
  <c r="M2392" i="2"/>
  <c r="K1392" i="2"/>
  <c r="L1392" i="2"/>
  <c r="M1392" i="2"/>
  <c r="L2113" i="2"/>
  <c r="M2113" i="2"/>
  <c r="K2113" i="2"/>
  <c r="L1831" i="2"/>
  <c r="M1831" i="2"/>
  <c r="K1831" i="2"/>
  <c r="L2929" i="2"/>
  <c r="M2929" i="2"/>
  <c r="K2929" i="2"/>
  <c r="L2885" i="2"/>
  <c r="M2885" i="2"/>
  <c r="K2885" i="2"/>
  <c r="K1715" i="2"/>
  <c r="L1715" i="2"/>
  <c r="M1715" i="2"/>
  <c r="L1089" i="2"/>
  <c r="M1089" i="2"/>
  <c r="K1089" i="2"/>
  <c r="K1508" i="2"/>
  <c r="L1508" i="2"/>
  <c r="M1508" i="2"/>
  <c r="L1420" i="2"/>
  <c r="M1420" i="2"/>
  <c r="L2279" i="2"/>
  <c r="M2279" i="2"/>
  <c r="L2416" i="2"/>
  <c r="M2416" i="2"/>
  <c r="K1875" i="2"/>
  <c r="K2200" i="2"/>
  <c r="K3217" i="2"/>
  <c r="L1583" i="2"/>
  <c r="M1583" i="2"/>
  <c r="K1876" i="2"/>
  <c r="L2199" i="2"/>
  <c r="M2199" i="2"/>
  <c r="K2199" i="2"/>
  <c r="K1530" i="2"/>
  <c r="L1530" i="2"/>
  <c r="M1530" i="2"/>
  <c r="K1319" i="2"/>
  <c r="L1319" i="2"/>
  <c r="M1319" i="2"/>
  <c r="K1706" i="2"/>
  <c r="L1706" i="2"/>
  <c r="M1706" i="2"/>
  <c r="K1307" i="2"/>
  <c r="L1307" i="2"/>
  <c r="M1307" i="2"/>
  <c r="K3288" i="2"/>
  <c r="L3288" i="2"/>
  <c r="M3288" i="2"/>
  <c r="L823" i="2"/>
  <c r="M823" i="2"/>
  <c r="L2265" i="2"/>
  <c r="M2265" i="2"/>
  <c r="L1322" i="2"/>
  <c r="M1322" i="2"/>
  <c r="L1616" i="2"/>
  <c r="M1616" i="2"/>
  <c r="L1664" i="2"/>
  <c r="M1664" i="2"/>
  <c r="K3052" i="2"/>
  <c r="L1244" i="2"/>
  <c r="M1244" i="2"/>
  <c r="L2463" i="2"/>
  <c r="M2463" i="2"/>
  <c r="L2361" i="2"/>
  <c r="M2361" i="2"/>
  <c r="L2836" i="2"/>
  <c r="M2836" i="2"/>
  <c r="K2836" i="2"/>
  <c r="L3092" i="2"/>
  <c r="M3092" i="2"/>
  <c r="K3092" i="2"/>
  <c r="K2913" i="2"/>
  <c r="L2913" i="2"/>
  <c r="M2913" i="2"/>
  <c r="K2843" i="2"/>
  <c r="L2843" i="2"/>
  <c r="M2843" i="2"/>
  <c r="L2903" i="2"/>
  <c r="M2903" i="2"/>
  <c r="K2903" i="2"/>
  <c r="K1644" i="2"/>
  <c r="L1644" i="2"/>
  <c r="M1644" i="2"/>
  <c r="L2342" i="2"/>
  <c r="M2342" i="2"/>
  <c r="K2342" i="2"/>
  <c r="L885" i="2"/>
  <c r="M885" i="2"/>
  <c r="K885" i="2"/>
  <c r="K2193" i="2"/>
  <c r="L2193" i="2"/>
  <c r="M2193" i="2"/>
  <c r="L2315" i="2"/>
  <c r="M2315" i="2"/>
  <c r="K2315" i="2"/>
  <c r="L1774" i="2"/>
  <c r="M1774" i="2"/>
  <c r="K1774" i="2"/>
  <c r="L2302" i="2"/>
  <c r="M2302" i="2"/>
  <c r="K2302" i="2"/>
  <c r="L1242" i="2"/>
  <c r="M1242" i="2"/>
  <c r="K1242" i="2"/>
  <c r="K3340" i="2"/>
  <c r="L2158" i="2"/>
  <c r="M2158" i="2"/>
  <c r="L1316" i="2"/>
  <c r="M1316" i="2"/>
  <c r="K2108" i="2"/>
  <c r="K2335" i="2"/>
  <c r="L1824" i="2"/>
  <c r="M1824" i="2"/>
  <c r="K1764" i="2"/>
  <c r="L1258" i="2"/>
  <c r="M1258" i="2"/>
  <c r="L1080" i="2"/>
  <c r="M1080" i="2"/>
  <c r="L1004" i="2"/>
  <c r="M1004" i="2"/>
  <c r="K1387" i="2"/>
  <c r="K1376" i="2"/>
  <c r="L2786" i="2"/>
  <c r="M2786" i="2"/>
  <c r="K2786" i="2"/>
  <c r="K1543" i="2"/>
  <c r="L1543" i="2"/>
  <c r="M1543" i="2"/>
  <c r="K1243" i="2"/>
  <c r="L1243" i="2"/>
  <c r="M1243" i="2"/>
  <c r="L967" i="2"/>
  <c r="M967" i="2"/>
  <c r="K967" i="2"/>
  <c r="L1282" i="2"/>
  <c r="M1282" i="2"/>
  <c r="K1282" i="2"/>
  <c r="K3012" i="2"/>
  <c r="L1676" i="2"/>
  <c r="M1676" i="2"/>
  <c r="K1676" i="2"/>
  <c r="L1553" i="2"/>
  <c r="M1553" i="2"/>
  <c r="K1553" i="2"/>
  <c r="K1404" i="2"/>
  <c r="L1404" i="2"/>
  <c r="M1404" i="2"/>
  <c r="K2394" i="2"/>
  <c r="K1872" i="2"/>
  <c r="L3247" i="2"/>
  <c r="M3247" i="2"/>
  <c r="L1827" i="2"/>
  <c r="M1827" i="2"/>
  <c r="L3352" i="2"/>
  <c r="M3352" i="2"/>
  <c r="K1900" i="2"/>
  <c r="L1900" i="2"/>
  <c r="M1900" i="2"/>
  <c r="K2690" i="2"/>
  <c r="L2690" i="2"/>
  <c r="M2690" i="2"/>
  <c r="L2419" i="2"/>
  <c r="M2419" i="2"/>
  <c r="K2419" i="2"/>
  <c r="K2492" i="2"/>
  <c r="L2492" i="2"/>
  <c r="M2492" i="2"/>
  <c r="K1842" i="2"/>
  <c r="L1842" i="2"/>
  <c r="M1842" i="2"/>
  <c r="L2513" i="2"/>
  <c r="M2513" i="2"/>
  <c r="K2513" i="2"/>
  <c r="L3057" i="2"/>
  <c r="M3057" i="2"/>
  <c r="K3057" i="2"/>
  <c r="K2893" i="2"/>
  <c r="L2893" i="2"/>
  <c r="M2893" i="2"/>
  <c r="K1102" i="2"/>
  <c r="L1102" i="2"/>
  <c r="M1102" i="2"/>
  <c r="L1901" i="2"/>
  <c r="M1901" i="2"/>
  <c r="K1901" i="2"/>
  <c r="K3106" i="2"/>
  <c r="L3106" i="2"/>
  <c r="M3106" i="2"/>
  <c r="L1808" i="2"/>
  <c r="M1808" i="2"/>
  <c r="K1808" i="2"/>
  <c r="K951" i="2"/>
  <c r="L951" i="2"/>
  <c r="M951" i="2"/>
  <c r="K3020" i="2"/>
  <c r="L3020" i="2"/>
  <c r="M3020" i="2"/>
  <c r="K1353" i="2"/>
  <c r="L1353" i="2"/>
  <c r="M1353" i="2"/>
  <c r="L2802" i="2"/>
  <c r="M2802" i="2"/>
  <c r="K2802" i="2"/>
  <c r="K2920" i="2"/>
  <c r="L2920" i="2"/>
  <c r="M2920" i="2"/>
  <c r="K1724" i="2"/>
  <c r="L1724" i="2"/>
  <c r="M1724" i="2"/>
  <c r="K2789" i="2"/>
  <c r="L1683" i="2"/>
  <c r="M1683" i="2"/>
  <c r="L1523" i="2"/>
  <c r="M1523" i="2"/>
  <c r="K1281" i="2"/>
  <c r="L1281" i="2"/>
  <c r="M1281" i="2"/>
  <c r="L3009" i="2"/>
  <c r="M3009" i="2"/>
  <c r="K3009" i="2"/>
  <c r="L1417" i="2"/>
  <c r="M1417" i="2"/>
  <c r="K1417" i="2"/>
  <c r="K2236" i="2"/>
  <c r="L2236" i="2"/>
  <c r="M2236" i="2"/>
  <c r="L1666" i="2"/>
  <c r="M1666" i="2"/>
  <c r="K1362" i="2"/>
  <c r="L2796" i="2"/>
  <c r="M2796" i="2"/>
  <c r="K3059" i="2"/>
  <c r="K1304" i="2"/>
  <c r="K2292" i="2"/>
  <c r="K2352" i="2"/>
  <c r="L1067" i="2"/>
  <c r="M1067" i="2"/>
  <c r="K1067" i="2"/>
  <c r="K1227" i="2"/>
  <c r="L1227" i="2"/>
  <c r="M1227" i="2"/>
  <c r="L1629" i="2"/>
  <c r="M1629" i="2"/>
  <c r="K1629" i="2"/>
  <c r="L2804" i="2"/>
  <c r="M2804" i="2"/>
  <c r="K2804" i="2"/>
  <c r="K995" i="2"/>
  <c r="L995" i="2"/>
  <c r="M995" i="2"/>
  <c r="K3068" i="2"/>
  <c r="L2251" i="2"/>
  <c r="M2251" i="2"/>
  <c r="L909" i="2"/>
  <c r="M909" i="2"/>
  <c r="L2220" i="2"/>
  <c r="M2220" i="2"/>
  <c r="L1680" i="2"/>
  <c r="M1680" i="2"/>
  <c r="K3122" i="2"/>
  <c r="L3122" i="2"/>
  <c r="M3122" i="2"/>
  <c r="L1077" i="2"/>
  <c r="M1077" i="2"/>
  <c r="K1077" i="2"/>
  <c r="L888" i="2"/>
  <c r="M888" i="2"/>
  <c r="K888" i="2"/>
  <c r="L1741" i="2"/>
  <c r="M1741" i="2"/>
  <c r="K1741" i="2"/>
  <c r="K1765" i="2"/>
  <c r="L1765" i="2"/>
  <c r="M1765" i="2"/>
  <c r="K1690" i="2"/>
  <c r="L1690" i="2"/>
  <c r="M1690" i="2"/>
  <c r="L3246" i="2"/>
  <c r="M3246" i="2"/>
  <c r="K3246" i="2"/>
  <c r="L2914" i="2"/>
  <c r="M2914" i="2"/>
  <c r="K2914" i="2"/>
  <c r="K1300" i="2"/>
  <c r="L1300" i="2"/>
  <c r="M1300" i="2"/>
  <c r="K1849" i="2"/>
  <c r="L1849" i="2"/>
  <c r="M1849" i="2"/>
  <c r="L3314" i="2"/>
  <c r="M3314" i="2"/>
  <c r="K3314" i="2"/>
  <c r="L1935" i="2"/>
  <c r="M1935" i="2"/>
  <c r="K1935" i="2"/>
  <c r="L2454" i="2"/>
  <c r="M2454" i="2"/>
  <c r="K2454" i="2"/>
  <c r="K1815" i="2"/>
  <c r="L1815" i="2"/>
  <c r="M1815" i="2"/>
  <c r="K3242" i="2"/>
  <c r="L3242" i="2"/>
  <c r="M3242" i="2"/>
  <c r="K1596" i="2"/>
  <c r="L1267" i="2"/>
  <c r="M1267" i="2"/>
  <c r="L1185" i="2"/>
  <c r="M1185" i="2"/>
  <c r="L748" i="2"/>
  <c r="M748" i="2"/>
  <c r="K2102" i="2"/>
  <c r="L2101" i="2"/>
  <c r="M2101" i="2"/>
  <c r="K2101" i="2"/>
  <c r="K2520" i="2"/>
  <c r="L2520" i="2"/>
  <c r="M2520" i="2"/>
  <c r="L1958" i="2"/>
  <c r="M1958" i="2"/>
  <c r="K1958" i="2"/>
  <c r="L1078" i="2"/>
  <c r="M1078" i="2"/>
  <c r="K1078" i="2"/>
  <c r="L3292" i="2"/>
  <c r="M3292" i="2"/>
  <c r="K3292" i="2"/>
  <c r="K1032" i="2"/>
  <c r="L1032" i="2"/>
  <c r="M1032" i="2"/>
  <c r="L739" i="2"/>
  <c r="M739" i="2"/>
  <c r="K739" i="2"/>
  <c r="L2828" i="2"/>
  <c r="M2828" i="2"/>
  <c r="K2828" i="2"/>
  <c r="L760" i="2"/>
  <c r="M760" i="2"/>
  <c r="K760" i="2"/>
  <c r="K3121" i="2"/>
  <c r="L3121" i="2"/>
  <c r="M3121" i="2"/>
  <c r="L2390" i="2"/>
  <c r="M2390" i="2"/>
  <c r="K2390" i="2"/>
  <c r="L2395" i="2"/>
  <c r="M2395" i="2"/>
  <c r="K1536" i="2"/>
  <c r="L1536" i="2"/>
  <c r="M1536" i="2"/>
  <c r="L1984" i="2"/>
  <c r="M1984" i="2"/>
  <c r="K1984" i="2"/>
  <c r="L3266" i="2"/>
  <c r="M3266" i="2"/>
  <c r="K3266" i="2"/>
  <c r="L1776" i="2"/>
  <c r="M1776" i="2"/>
  <c r="K1776" i="2"/>
  <c r="L1589" i="2"/>
  <c r="M1589" i="2"/>
  <c r="K1589" i="2"/>
  <c r="L2812" i="2"/>
  <c r="M2812" i="2"/>
  <c r="K2812" i="2"/>
  <c r="K838" i="2"/>
  <c r="L838" i="2"/>
  <c r="M838" i="2"/>
  <c r="K1898" i="2"/>
  <c r="L1898" i="2"/>
  <c r="M1898" i="2"/>
  <c r="L3168" i="2"/>
  <c r="M3168" i="2"/>
  <c r="L2268" i="2"/>
  <c r="M2268" i="2"/>
  <c r="K2268" i="2"/>
  <c r="L2128" i="2"/>
  <c r="M2128" i="2"/>
  <c r="K2128" i="2"/>
  <c r="K1672" i="2"/>
  <c r="L1672" i="2"/>
  <c r="M1672" i="2"/>
  <c r="L1578" i="2"/>
  <c r="M1578" i="2"/>
  <c r="K1578" i="2"/>
  <c r="K1204" i="2"/>
  <c r="L1204" i="2"/>
  <c r="M1204" i="2"/>
  <c r="L2515" i="2"/>
  <c r="M2515" i="2"/>
  <c r="K2515" i="2"/>
  <c r="K1777" i="2"/>
  <c r="L1777" i="2"/>
  <c r="M1777" i="2"/>
  <c r="K2545" i="2"/>
  <c r="L2545" i="2"/>
  <c r="M2545" i="2"/>
  <c r="K2457" i="2"/>
  <c r="L2457" i="2"/>
  <c r="M2457" i="2"/>
  <c r="K1539" i="2"/>
  <c r="L1539" i="2"/>
  <c r="M1539" i="2"/>
  <c r="L1251" i="2"/>
  <c r="M1251" i="2"/>
  <c r="K1251" i="2"/>
  <c r="K893" i="2"/>
  <c r="L893" i="2"/>
  <c r="M893" i="2"/>
  <c r="K3200" i="2"/>
  <c r="L3200" i="2"/>
  <c r="M3200" i="2"/>
  <c r="K3341" i="2"/>
  <c r="L3341" i="2"/>
  <c r="M3341" i="2"/>
  <c r="L1615" i="2"/>
  <c r="M1615" i="2"/>
  <c r="K1135" i="2"/>
  <c r="L1135" i="2"/>
  <c r="M1135" i="2"/>
  <c r="L2168" i="2"/>
  <c r="M2168" i="2"/>
  <c r="K2168" i="2"/>
  <c r="L2750" i="2"/>
  <c r="M2750" i="2"/>
  <c r="K2750" i="2"/>
  <c r="K2712" i="2"/>
  <c r="L2712" i="2"/>
  <c r="M2712" i="2"/>
  <c r="L2820" i="2"/>
  <c r="M2820" i="2"/>
  <c r="K2820" i="2"/>
  <c r="K903" i="2"/>
  <c r="L903" i="2"/>
  <c r="M903" i="2"/>
  <c r="L2631" i="2"/>
  <c r="M2631" i="2"/>
  <c r="K2631" i="2"/>
  <c r="K863" i="2"/>
  <c r="L863" i="2"/>
  <c r="M863" i="2"/>
  <c r="L3275" i="2"/>
  <c r="M3275" i="2"/>
  <c r="K3275" i="2"/>
  <c r="L2538" i="2"/>
  <c r="M2538" i="2"/>
  <c r="K2538" i="2"/>
  <c r="K2721" i="2"/>
  <c r="L2721" i="2"/>
  <c r="M2721" i="2"/>
  <c r="K2768" i="2"/>
  <c r="L2768" i="2"/>
  <c r="M2768" i="2"/>
  <c r="K3223" i="2"/>
  <c r="L3223" i="2"/>
  <c r="M3223" i="2"/>
  <c r="L1692" i="2"/>
  <c r="M1692" i="2"/>
  <c r="K1000" i="2"/>
  <c r="K2136" i="2"/>
  <c r="L2136" i="2"/>
  <c r="M2136" i="2"/>
  <c r="K1306" i="2"/>
  <c r="L1306" i="2"/>
  <c r="M1306" i="2"/>
  <c r="K2025" i="2"/>
  <c r="L2025" i="2"/>
  <c r="M2025" i="2"/>
  <c r="L1910" i="2"/>
  <c r="M1910" i="2"/>
  <c r="K1910" i="2"/>
  <c r="L1643" i="2"/>
  <c r="M1643" i="2"/>
  <c r="K1643" i="2"/>
  <c r="L1932" i="2"/>
  <c r="M1932" i="2"/>
  <c r="K1932" i="2"/>
  <c r="L2382" i="2"/>
  <c r="M2382" i="2"/>
  <c r="K2382" i="2"/>
  <c r="L3174" i="2"/>
  <c r="M3174" i="2"/>
  <c r="K3174" i="2"/>
  <c r="K1930" i="2"/>
  <c r="L1930" i="2"/>
  <c r="M1930" i="2"/>
  <c r="L1568" i="2"/>
  <c r="M1568" i="2"/>
  <c r="K1568" i="2"/>
  <c r="K891" i="2"/>
  <c r="L891" i="2"/>
  <c r="M891" i="2"/>
  <c r="K2412" i="2"/>
  <c r="L2412" i="2"/>
  <c r="M2412" i="2"/>
  <c r="K2107" i="2"/>
  <c r="L2107" i="2"/>
  <c r="M2107" i="2"/>
  <c r="L1663" i="2"/>
  <c r="M1663" i="2"/>
  <c r="K2453" i="2"/>
  <c r="L1890" i="2"/>
  <c r="M1890" i="2"/>
  <c r="L2575" i="2"/>
  <c r="M2575" i="2"/>
  <c r="L1079" i="2"/>
  <c r="M1079" i="2"/>
  <c r="K997" i="2"/>
  <c r="K1582" i="2"/>
  <c r="L1582" i="2"/>
  <c r="M1582" i="2"/>
  <c r="L2497" i="2"/>
  <c r="M2497" i="2"/>
  <c r="K2497" i="2"/>
  <c r="L3042" i="2"/>
  <c r="M3042" i="2"/>
  <c r="K3042" i="2"/>
  <c r="L1718" i="2"/>
  <c r="M1718" i="2"/>
  <c r="K1718" i="2"/>
  <c r="K1426" i="2"/>
  <c r="L1426" i="2"/>
  <c r="M1426" i="2"/>
  <c r="L3027" i="2"/>
  <c r="M3027" i="2"/>
  <c r="K3027" i="2"/>
  <c r="L1519" i="2"/>
  <c r="M1519" i="2"/>
  <c r="K1519" i="2"/>
  <c r="L1888" i="2"/>
  <c r="M1888" i="2"/>
  <c r="K1888" i="2"/>
  <c r="L899" i="2"/>
  <c r="M899" i="2"/>
  <c r="K899" i="2"/>
  <c r="K1548" i="2"/>
  <c r="L1548" i="2"/>
  <c r="M1548" i="2"/>
  <c r="K1601" i="2"/>
  <c r="L1601" i="2"/>
  <c r="M1601" i="2"/>
  <c r="K2994" i="2"/>
  <c r="L2994" i="2"/>
  <c r="M2994" i="2"/>
  <c r="L1988" i="2"/>
  <c r="M1988" i="2"/>
  <c r="K1988" i="2"/>
  <c r="K1223" i="2"/>
  <c r="L1223" i="2"/>
  <c r="M1223" i="2"/>
  <c r="K1869" i="2"/>
  <c r="L1869" i="2"/>
  <c r="M1869" i="2"/>
  <c r="L3139" i="2"/>
  <c r="M3139" i="2"/>
  <c r="K3139" i="2"/>
  <c r="K2283" i="2"/>
  <c r="L2283" i="2"/>
  <c r="M2283" i="2"/>
  <c r="K2413" i="2"/>
  <c r="L2413" i="2"/>
  <c r="M2413" i="2"/>
  <c r="L3226" i="2"/>
  <c r="M3226" i="2"/>
  <c r="K3226" i="2"/>
  <c r="K1497" i="2"/>
  <c r="L1497" i="2"/>
  <c r="M1497" i="2"/>
  <c r="K2000" i="2"/>
  <c r="L2000" i="2"/>
  <c r="M2000" i="2"/>
  <c r="L2197" i="2"/>
  <c r="M2197" i="2"/>
  <c r="K2197" i="2"/>
  <c r="L1975" i="2"/>
  <c r="M1975" i="2"/>
  <c r="K1975" i="2"/>
  <c r="L2109" i="2"/>
  <c r="M2109" i="2"/>
  <c r="K2109" i="2"/>
  <c r="K1295" i="2"/>
  <c r="L1295" i="2"/>
  <c r="M1295" i="2"/>
  <c r="K1575" i="2"/>
  <c r="L1575" i="2"/>
  <c r="M1575" i="2"/>
  <c r="L1449" i="2"/>
  <c r="M1449" i="2"/>
  <c r="K1449" i="2"/>
  <c r="L1278" i="2"/>
  <c r="M1278" i="2"/>
  <c r="K1278" i="2"/>
  <c r="L2309" i="2"/>
  <c r="M2309" i="2"/>
  <c r="K2309" i="2"/>
  <c r="L1760" i="2"/>
  <c r="M1760" i="2"/>
  <c r="K1760" i="2"/>
  <c r="L2493" i="2"/>
  <c r="M2493" i="2"/>
  <c r="L1364" i="2"/>
  <c r="M1364" i="2"/>
  <c r="L2286" i="2"/>
  <c r="M2286" i="2"/>
  <c r="K2286" i="2"/>
  <c r="K2380" i="2"/>
  <c r="L2380" i="2"/>
  <c r="M2380" i="2"/>
  <c r="L2465" i="2"/>
  <c r="M2465" i="2"/>
  <c r="K2465" i="2"/>
  <c r="L3149" i="2"/>
  <c r="M3149" i="2"/>
  <c r="K3149" i="2"/>
  <c r="K1727" i="2"/>
  <c r="L1727" i="2"/>
  <c r="M1727" i="2"/>
  <c r="K2348" i="2"/>
  <c r="L2348" i="2"/>
  <c r="M2348" i="2"/>
  <c r="K1735" i="2"/>
  <c r="L1735" i="2"/>
  <c r="M1735" i="2"/>
  <c r="K3181" i="2"/>
  <c r="L3181" i="2"/>
  <c r="M3181" i="2"/>
  <c r="K1794" i="2"/>
  <c r="L1794" i="2"/>
  <c r="M1794" i="2"/>
  <c r="K1913" i="2"/>
  <c r="L1913" i="2"/>
  <c r="M1913" i="2"/>
  <c r="K1585" i="2"/>
  <c r="L1585" i="2"/>
  <c r="M1585" i="2"/>
  <c r="L998" i="2"/>
  <c r="M998" i="2"/>
  <c r="K998" i="2"/>
  <c r="L2784" i="2"/>
  <c r="M2784" i="2"/>
  <c r="K2784" i="2"/>
  <c r="K2399" i="2"/>
  <c r="L2399" i="2"/>
  <c r="M2399" i="2"/>
  <c r="K2878" i="2"/>
  <c r="L2878" i="2"/>
  <c r="M2878" i="2"/>
  <c r="L1648" i="2"/>
  <c r="M1648" i="2"/>
  <c r="K1648" i="2"/>
  <c r="L2016" i="2"/>
  <c r="M2016" i="2"/>
  <c r="K2185" i="2"/>
  <c r="L2185" i="2"/>
  <c r="M2185" i="2"/>
  <c r="K2368" i="2"/>
  <c r="L2368" i="2"/>
  <c r="M2368" i="2"/>
  <c r="L1755" i="2"/>
  <c r="M1755" i="2"/>
  <c r="K1755" i="2"/>
  <c r="K1828" i="2"/>
  <c r="L1828" i="2"/>
  <c r="M1828" i="2"/>
  <c r="K1829" i="2"/>
  <c r="L1829" i="2"/>
  <c r="M1829" i="2"/>
  <c r="L809" i="2"/>
  <c r="M809" i="2"/>
  <c r="K809" i="2"/>
  <c r="L1061" i="2"/>
  <c r="M1061" i="2"/>
  <c r="K1061" i="2"/>
  <c r="K2311" i="2"/>
  <c r="L2311" i="2"/>
  <c r="M2311" i="2"/>
  <c r="K1272" i="2"/>
  <c r="L1272" i="2"/>
  <c r="M1272" i="2"/>
  <c r="L1651" i="2"/>
  <c r="M1651" i="2"/>
  <c r="K1651" i="2"/>
  <c r="K2155" i="2"/>
  <c r="L2155" i="2"/>
  <c r="M2155" i="2"/>
  <c r="K750" i="2"/>
  <c r="L750" i="2"/>
  <c r="M750" i="2"/>
  <c r="K1887" i="2"/>
  <c r="L1887" i="2"/>
  <c r="M1887" i="2"/>
  <c r="K1318" i="2"/>
  <c r="L1318" i="2"/>
  <c r="M1318" i="2"/>
  <c r="L1609" i="2"/>
  <c r="M1609" i="2"/>
  <c r="K1609" i="2"/>
  <c r="K2175" i="2"/>
  <c r="L2175" i="2"/>
  <c r="M2175" i="2"/>
  <c r="L2014" i="2"/>
  <c r="M2014" i="2"/>
  <c r="K2014" i="2"/>
  <c r="K1719" i="2"/>
  <c r="L1719" i="2"/>
  <c r="M1719" i="2"/>
  <c r="L1792" i="2"/>
  <c r="M1792" i="2"/>
  <c r="K1792" i="2"/>
  <c r="L1384" i="2"/>
  <c r="M1384" i="2"/>
  <c r="K1384" i="2"/>
  <c r="K3166" i="2"/>
  <c r="K1787" i="2"/>
  <c r="K1949" i="2"/>
  <c r="L1949" i="2"/>
  <c r="M1949" i="2"/>
  <c r="K2012" i="2"/>
  <c r="L2012" i="2"/>
  <c r="M2012" i="2"/>
  <c r="K3198" i="2"/>
  <c r="L3198" i="2"/>
  <c r="M3198" i="2"/>
  <c r="L2383" i="2"/>
  <c r="M2383" i="2"/>
  <c r="K2383" i="2"/>
  <c r="K941" i="2"/>
  <c r="L941" i="2"/>
  <c r="M941" i="2"/>
  <c r="K1685" i="2"/>
  <c r="L1685" i="2"/>
  <c r="M1685" i="2"/>
  <c r="K1493" i="2"/>
  <c r="L1493" i="2"/>
  <c r="M1493" i="2"/>
  <c r="L1986" i="2"/>
  <c r="M1986" i="2"/>
  <c r="K1986" i="2"/>
  <c r="L859" i="2"/>
  <c r="M859" i="2"/>
  <c r="K859" i="2"/>
  <c r="K1731" i="2"/>
  <c r="L1731" i="2"/>
  <c r="M1731" i="2"/>
  <c r="K3019" i="2"/>
  <c r="L3019" i="2"/>
  <c r="M3019" i="2"/>
  <c r="L1047" i="2"/>
  <c r="M1047" i="2"/>
  <c r="K1047" i="2"/>
  <c r="K983" i="2"/>
  <c r="L983" i="2"/>
  <c r="M983" i="2"/>
  <c r="L3147" i="2"/>
  <c r="M3147" i="2"/>
  <c r="K3147" i="2"/>
  <c r="L2393" i="2"/>
  <c r="M2393" i="2"/>
  <c r="K2393" i="2"/>
  <c r="K1398" i="2"/>
  <c r="L3206" i="2"/>
  <c r="M3206" i="2"/>
  <c r="K3206" i="2"/>
  <c r="K1795" i="2"/>
  <c r="L1795" i="2"/>
  <c r="M1795" i="2"/>
  <c r="L1678" i="2"/>
  <c r="M1678" i="2"/>
  <c r="K1678" i="2"/>
  <c r="L2464" i="2"/>
  <c r="M2464" i="2"/>
  <c r="K2464" i="2"/>
  <c r="L2362" i="2"/>
  <c r="M2362" i="2"/>
  <c r="K2362" i="2"/>
  <c r="K2983" i="2"/>
  <c r="L2983" i="2"/>
  <c r="M2983" i="2"/>
  <c r="K1343" i="2"/>
  <c r="L1343" i="2"/>
  <c r="M1343" i="2"/>
  <c r="L1725" i="2"/>
  <c r="M1725" i="2"/>
  <c r="K1725" i="2"/>
  <c r="L1506" i="2"/>
  <c r="M1506" i="2"/>
  <c r="K1506" i="2"/>
  <c r="L3268" i="2"/>
  <c r="M3268" i="2"/>
  <c r="K3268" i="2"/>
  <c r="L2665" i="2"/>
  <c r="M2665" i="2"/>
  <c r="K2665" i="2"/>
  <c r="L2534" i="2"/>
  <c r="M2534" i="2"/>
  <c r="K2534" i="2"/>
  <c r="K965" i="2"/>
  <c r="L965" i="2"/>
  <c r="M965" i="2"/>
  <c r="K793" i="2"/>
  <c r="L793" i="2"/>
  <c r="M793" i="2"/>
  <c r="K1686" i="2"/>
  <c r="L1686" i="2"/>
  <c r="M1686" i="2"/>
  <c r="K1401" i="2"/>
  <c r="L1401" i="2"/>
  <c r="M1401" i="2"/>
  <c r="L1729" i="2"/>
  <c r="M1729" i="2"/>
  <c r="K1729" i="2"/>
  <c r="K1313" i="2"/>
  <c r="L1313" i="2"/>
  <c r="M1313" i="2"/>
  <c r="L2879" i="2"/>
  <c r="M2879" i="2"/>
  <c r="K2879" i="2"/>
  <c r="L1494" i="2"/>
  <c r="M1494" i="2"/>
  <c r="K1494" i="2"/>
  <c r="L2944" i="2"/>
  <c r="M2944" i="2"/>
  <c r="K2944" i="2"/>
  <c r="L2896" i="2"/>
  <c r="M2896" i="2"/>
  <c r="K2896" i="2"/>
  <c r="L1535" i="2"/>
  <c r="M1535" i="2"/>
  <c r="K1535" i="2"/>
  <c r="K2301" i="2"/>
  <c r="L2301" i="2"/>
  <c r="M2301" i="2"/>
  <c r="L1338" i="2"/>
  <c r="M1338" i="2"/>
  <c r="K1338" i="2"/>
  <c r="K1287" i="2"/>
  <c r="L1422" i="2"/>
  <c r="M1422" i="2"/>
  <c r="L1693" i="2"/>
  <c r="M1693" i="2"/>
  <c r="K2234" i="2"/>
  <c r="L2234" i="2"/>
  <c r="M2234" i="2"/>
  <c r="L1805" i="2"/>
  <c r="M1805" i="2"/>
  <c r="K1805" i="2"/>
  <c r="K1259" i="2"/>
  <c r="L1259" i="2"/>
  <c r="M1259" i="2"/>
  <c r="K2369" i="2"/>
  <c r="L2369" i="2"/>
  <c r="M2369" i="2"/>
  <c r="L2797" i="2"/>
  <c r="M2797" i="2"/>
  <c r="K2797" i="2"/>
  <c r="L1953" i="2"/>
  <c r="M1953" i="2"/>
  <c r="K1953" i="2"/>
  <c r="K1443" i="2"/>
  <c r="L1443" i="2"/>
  <c r="M1443" i="2"/>
  <c r="K2387" i="2"/>
  <c r="L2387" i="2"/>
  <c r="M2387" i="2"/>
  <c r="K2288" i="2"/>
  <c r="L814" i="2"/>
  <c r="M814" i="2"/>
  <c r="K814" i="2"/>
  <c r="L2724" i="2"/>
  <c r="M2724" i="2"/>
  <c r="K2724" i="2"/>
  <c r="L2654" i="2"/>
  <c r="M2654" i="2"/>
  <c r="K2654" i="2"/>
  <c r="K2524" i="2"/>
  <c r="L2524" i="2"/>
  <c r="M2524" i="2"/>
  <c r="K830" i="2"/>
  <c r="L830" i="2"/>
  <c r="M830" i="2"/>
  <c r="K2290" i="2"/>
  <c r="L2290" i="2"/>
  <c r="M2290" i="2"/>
  <c r="L2154" i="2"/>
  <c r="M2154" i="2"/>
  <c r="K2154" i="2"/>
  <c r="K2805" i="2"/>
  <c r="L2805" i="2"/>
  <c r="M2805" i="2"/>
  <c r="K1865" i="2"/>
  <c r="L1865" i="2"/>
  <c r="M1865" i="2"/>
  <c r="L2862" i="2"/>
  <c r="M2862" i="2"/>
  <c r="K2862" i="2"/>
  <c r="L1925" i="2"/>
  <c r="M1925" i="2"/>
  <c r="K1925" i="2"/>
  <c r="L2205" i="2"/>
  <c r="M2205" i="2"/>
  <c r="K2205" i="2"/>
  <c r="L978" i="2"/>
  <c r="M978" i="2"/>
  <c r="K978" i="2"/>
  <c r="K1245" i="2"/>
  <c r="J2989" i="2"/>
  <c r="K2989" i="2"/>
  <c r="K3165" i="2"/>
  <c r="K1948" i="2"/>
  <c r="K1813" i="2"/>
  <c r="L1813" i="2"/>
  <c r="M1813" i="2"/>
  <c r="L1260" i="2"/>
  <c r="M1260" i="2"/>
  <c r="K1260" i="2"/>
  <c r="K1655" i="2"/>
  <c r="L1655" i="2"/>
  <c r="M1655" i="2"/>
  <c r="L1654" i="2"/>
  <c r="M1654" i="2"/>
  <c r="K1654" i="2"/>
  <c r="L1674" i="2"/>
  <c r="M1674" i="2"/>
  <c r="K1674" i="2"/>
  <c r="L1044" i="2"/>
  <c r="M1044" i="2"/>
  <c r="K1044" i="2"/>
  <c r="L1712" i="2"/>
  <c r="M1712" i="2"/>
  <c r="K1471" i="2"/>
  <c r="L1471" i="2"/>
  <c r="M1471" i="2"/>
  <c r="K2704" i="2"/>
  <c r="L2704" i="2"/>
  <c r="M2704" i="2"/>
  <c r="L2571" i="2"/>
  <c r="M2571" i="2"/>
  <c r="K2571" i="2"/>
  <c r="K2502" i="2"/>
  <c r="L2502" i="2"/>
  <c r="M2502" i="2"/>
  <c r="L846" i="2"/>
  <c r="M846" i="2"/>
  <c r="K846" i="2"/>
  <c r="K3335" i="2"/>
  <c r="L3335" i="2"/>
  <c r="M3335" i="2"/>
  <c r="L2166" i="2"/>
  <c r="M2166" i="2"/>
  <c r="K2166" i="2"/>
  <c r="L3273" i="2"/>
  <c r="M3273" i="2"/>
  <c r="K3273" i="2"/>
  <c r="L2415" i="2"/>
  <c r="M2415" i="2"/>
  <c r="K2415" i="2"/>
  <c r="K2480" i="2"/>
  <c r="L2480" i="2"/>
  <c r="M2480" i="2"/>
  <c r="L1563" i="2"/>
  <c r="M1563" i="2"/>
  <c r="K1563" i="2"/>
  <c r="L1395" i="2"/>
  <c r="M1395" i="2"/>
  <c r="K1395" i="2"/>
  <c r="L2958" i="2"/>
  <c r="M2958" i="2"/>
  <c r="K2958" i="2"/>
  <c r="K2821" i="2"/>
  <c r="L2821" i="2"/>
  <c r="M2821" i="2"/>
  <c r="K1525" i="2"/>
  <c r="L1525" i="2"/>
  <c r="M1525" i="2"/>
  <c r="L3079" i="2"/>
  <c r="M3079" i="2"/>
  <c r="K3079" i="2"/>
  <c r="L2246" i="2"/>
  <c r="M2246" i="2"/>
  <c r="L3024" i="2"/>
  <c r="M3024" i="2"/>
  <c r="K3024" i="2"/>
  <c r="K908" i="2"/>
  <c r="L908" i="2"/>
  <c r="M908" i="2"/>
  <c r="L1188" i="2"/>
  <c r="M1188" i="2"/>
  <c r="K1188" i="2"/>
  <c r="L1054" i="2"/>
  <c r="M1054" i="2"/>
  <c r="K1054" i="2"/>
  <c r="L1737" i="2"/>
  <c r="M1737" i="2"/>
  <c r="K1737" i="2"/>
  <c r="L1297" i="2"/>
  <c r="M1297" i="2"/>
  <c r="K1297" i="2"/>
  <c r="L1186" i="2"/>
  <c r="M1186" i="2"/>
  <c r="K1186" i="2"/>
  <c r="K1339" i="2"/>
  <c r="L1339" i="2"/>
  <c r="M1339" i="2"/>
  <c r="K925" i="2"/>
  <c r="L925" i="2"/>
  <c r="M925" i="2"/>
  <c r="K898" i="2"/>
  <c r="L898" i="2"/>
  <c r="M898" i="2"/>
  <c r="L2813" i="2"/>
  <c r="M2813" i="2"/>
  <c r="K2813" i="2"/>
  <c r="L2422" i="2"/>
  <c r="M2422" i="2"/>
  <c r="K2422" i="2"/>
  <c r="K2461" i="2"/>
  <c r="L2461" i="2"/>
  <c r="M2461" i="2"/>
  <c r="L1456" i="2"/>
  <c r="M1456" i="2"/>
  <c r="K1456" i="2"/>
  <c r="K2922" i="2"/>
  <c r="L2922" i="2"/>
  <c r="M2922" i="2"/>
  <c r="K2295" i="2"/>
  <c r="L2295" i="2"/>
  <c r="M2295" i="2"/>
  <c r="K2420" i="2"/>
  <c r="L2420" i="2"/>
  <c r="M2420" i="2"/>
  <c r="K2870" i="2"/>
  <c r="L2870" i="2"/>
  <c r="M2870" i="2"/>
  <c r="K1814" i="2"/>
  <c r="L1814" i="2"/>
  <c r="M1814" i="2"/>
  <c r="L1369" i="2"/>
  <c r="M1369" i="2"/>
  <c r="K1369" i="2"/>
  <c r="L2276" i="2"/>
  <c r="M2276" i="2"/>
  <c r="K2276" i="2"/>
  <c r="K1703" i="2"/>
  <c r="L1703" i="2"/>
  <c r="M1703" i="2"/>
  <c r="L2838" i="2"/>
  <c r="M2838" i="2"/>
  <c r="K2838" i="2"/>
  <c r="K1323" i="2"/>
  <c r="L1323" i="2"/>
  <c r="M1323" i="2"/>
  <c r="L1633" i="2"/>
  <c r="M1633" i="2"/>
  <c r="K1633" i="2"/>
  <c r="K2854" i="2"/>
  <c r="L2854" i="2"/>
  <c r="M2854" i="2"/>
  <c r="K1151" i="2"/>
  <c r="L1151" i="2"/>
  <c r="M1151" i="2"/>
  <c r="K1416" i="2"/>
  <c r="L1416" i="2"/>
  <c r="M1416" i="2"/>
  <c r="L2263" i="2"/>
  <c r="M2263" i="2"/>
  <c r="K2263" i="2"/>
  <c r="K1746" i="2"/>
  <c r="L1746" i="2"/>
  <c r="M1746" i="2"/>
  <c r="L1634" i="2"/>
  <c r="M1634" i="2"/>
  <c r="K1634" i="2"/>
  <c r="L2437" i="2"/>
  <c r="M2437" i="2"/>
  <c r="K2437" i="2"/>
  <c r="L3358" i="2"/>
  <c r="M3358" i="2"/>
  <c r="K3358" i="2"/>
  <c r="K2456" i="2"/>
  <c r="L2456" i="2"/>
  <c r="M2456" i="2"/>
  <c r="L2773" i="2"/>
  <c r="M2773" i="2"/>
  <c r="K2773" i="2"/>
  <c r="L2698" i="2"/>
  <c r="M2698" i="2"/>
  <c r="K2698" i="2"/>
  <c r="K1966" i="2"/>
  <c r="L1966" i="2"/>
  <c r="M1966" i="2"/>
  <c r="L1546" i="2"/>
  <c r="M1546" i="2"/>
  <c r="K1546" i="2"/>
  <c r="L3175" i="2"/>
  <c r="M3175" i="2"/>
  <c r="K3175" i="2"/>
  <c r="K894" i="2"/>
  <c r="L894" i="2"/>
  <c r="M894" i="2"/>
  <c r="K1691" i="2"/>
  <c r="L1691" i="2"/>
  <c r="M1691" i="2"/>
  <c r="L1756" i="2"/>
  <c r="M1756" i="2"/>
  <c r="K1756" i="2"/>
  <c r="L777" i="2"/>
  <c r="M777" i="2"/>
  <c r="K777" i="2"/>
  <c r="L1348" i="2"/>
  <c r="M1348" i="2"/>
  <c r="K1348" i="2"/>
  <c r="L1305" i="2"/>
  <c r="M1305" i="2"/>
  <c r="K1305" i="2"/>
  <c r="L1464" i="2"/>
  <c r="M1464" i="2"/>
  <c r="K1464" i="2"/>
  <c r="L2305" i="2"/>
  <c r="M2305" i="2"/>
  <c r="K2305" i="2"/>
  <c r="L2924" i="2"/>
  <c r="M2924" i="2"/>
  <c r="K2924" i="2"/>
  <c r="L1293" i="2"/>
  <c r="M1293" i="2"/>
  <c r="K1293" i="2"/>
  <c r="K1720" i="2"/>
  <c r="L1720" i="2"/>
  <c r="M1720" i="2"/>
  <c r="K3099" i="2"/>
  <c r="L3099" i="2"/>
  <c r="M3099" i="2"/>
  <c r="K2660" i="2"/>
  <c r="L2660" i="2"/>
  <c r="M2660" i="2"/>
  <c r="L2367" i="2"/>
  <c r="M2367" i="2"/>
  <c r="K2367" i="2"/>
  <c r="K752" i="2"/>
  <c r="L752" i="2"/>
  <c r="M752" i="2"/>
  <c r="L2648" i="2"/>
  <c r="M2648" i="2"/>
  <c r="K2648" i="2"/>
  <c r="K2557" i="2"/>
  <c r="L2557" i="2"/>
  <c r="M2557" i="2"/>
  <c r="L1981" i="2"/>
  <c r="M1981" i="2"/>
  <c r="K1981" i="2"/>
  <c r="L2980" i="2"/>
  <c r="M2980" i="2"/>
  <c r="K2980" i="2"/>
  <c r="L2927" i="2"/>
  <c r="M2927" i="2"/>
  <c r="K2927" i="2"/>
  <c r="L2298" i="2"/>
  <c r="M2298" i="2"/>
  <c r="K2298" i="2"/>
  <c r="K2916" i="2"/>
  <c r="L2916" i="2"/>
  <c r="M2916" i="2"/>
  <c r="L2764" i="2"/>
  <c r="M2764" i="2"/>
  <c r="K2764" i="2"/>
  <c r="K2727" i="2"/>
  <c r="L2727" i="2"/>
  <c r="M2727" i="2"/>
  <c r="L2688" i="2"/>
  <c r="M2688" i="2"/>
  <c r="K2688" i="2"/>
  <c r="L2613" i="2"/>
  <c r="M2613" i="2"/>
  <c r="K2613" i="2"/>
  <c r="L2739" i="2"/>
  <c r="M2739" i="2"/>
  <c r="K2739" i="2"/>
  <c r="K3089" i="2"/>
  <c r="L3089" i="2"/>
  <c r="M3089" i="2"/>
  <c r="K1619" i="2"/>
  <c r="L1619" i="2"/>
  <c r="M1619" i="2"/>
  <c r="K1789" i="2"/>
  <c r="L1789" i="2"/>
  <c r="M1789" i="2"/>
  <c r="L1821" i="2"/>
  <c r="M1821" i="2"/>
  <c r="K1821" i="2"/>
  <c r="L2224" i="2"/>
  <c r="M2224" i="2"/>
  <c r="K2224" i="2"/>
  <c r="L1363" i="2"/>
  <c r="M1363" i="2"/>
  <c r="K1363" i="2"/>
  <c r="K1485" i="2"/>
  <c r="L1485" i="2"/>
  <c r="M1485" i="2"/>
  <c r="L2857" i="2"/>
  <c r="M2857" i="2"/>
  <c r="K2857" i="2"/>
  <c r="K2429" i="2"/>
  <c r="L2429" i="2"/>
  <c r="M2429" i="2"/>
  <c r="K3326" i="2"/>
  <c r="L3326" i="2"/>
  <c r="M3326" i="2"/>
  <c r="K2219" i="2"/>
  <c r="L2219" i="2"/>
  <c r="M2219" i="2"/>
  <c r="L1347" i="2"/>
  <c r="M1347" i="2"/>
  <c r="K1347" i="2"/>
  <c r="L2547" i="2"/>
  <c r="M2547" i="2"/>
  <c r="K2547" i="2"/>
  <c r="K1397" i="2"/>
  <c r="L1397" i="2"/>
  <c r="M1397" i="2"/>
  <c r="K3350" i="2"/>
  <c r="L3350" i="2"/>
  <c r="M3350" i="2"/>
  <c r="K3333" i="2"/>
  <c r="L3333" i="2"/>
  <c r="M3333" i="2"/>
  <c r="L2566" i="2"/>
  <c r="M2566" i="2"/>
  <c r="K2566" i="2"/>
  <c r="L2670" i="2"/>
  <c r="M2670" i="2"/>
  <c r="K2670" i="2"/>
  <c r="K2949" i="2"/>
  <c r="L2949" i="2"/>
  <c r="M2949" i="2"/>
  <c r="L2629" i="2"/>
  <c r="M2629" i="2"/>
  <c r="K2629" i="2"/>
  <c r="L1710" i="2"/>
  <c r="M1710" i="2"/>
  <c r="K1710" i="2"/>
  <c r="L3022" i="2"/>
  <c r="M3022" i="2"/>
  <c r="K3022" i="2"/>
  <c r="K1558" i="2"/>
  <c r="L1558" i="2"/>
  <c r="M1558" i="2"/>
  <c r="L2351" i="2"/>
  <c r="M2351" i="2"/>
  <c r="K2351" i="2"/>
  <c r="L1884" i="2"/>
  <c r="M1884" i="2"/>
  <c r="K1884" i="2"/>
  <c r="L2908" i="2"/>
  <c r="M2908" i="2"/>
  <c r="K2908" i="2"/>
  <c r="K3356" i="2"/>
  <c r="L3356" i="2"/>
  <c r="M3356" i="2"/>
  <c r="L1238" i="2"/>
  <c r="M1238" i="2"/>
  <c r="K1238" i="2"/>
  <c r="K1510" i="2"/>
  <c r="L1510" i="2"/>
  <c r="M1510" i="2"/>
  <c r="L1598" i="2"/>
  <c r="M1598" i="2"/>
  <c r="K1598" i="2"/>
  <c r="K2010" i="2"/>
  <c r="L2010" i="2"/>
  <c r="M2010" i="2"/>
  <c r="L2756" i="2"/>
  <c r="M2756" i="2"/>
  <c r="K2756" i="2"/>
  <c r="L2718" i="2"/>
  <c r="M2718" i="2"/>
  <c r="K2718" i="2"/>
  <c r="K2680" i="2"/>
  <c r="L2680" i="2"/>
  <c r="M2680" i="2"/>
  <c r="K2603" i="2"/>
  <c r="L2603" i="2"/>
  <c r="M2603" i="2"/>
  <c r="L3136" i="2"/>
  <c r="M3136" i="2"/>
  <c r="K3136" i="2"/>
  <c r="L3135" i="2"/>
  <c r="M3135" i="2"/>
  <c r="K3135" i="2"/>
  <c r="K1636" i="2"/>
  <c r="L1636" i="2"/>
  <c r="M1636" i="2"/>
  <c r="K1240" i="2"/>
  <c r="L1240" i="2"/>
  <c r="M1240" i="2"/>
  <c r="L1507" i="2"/>
  <c r="M1507" i="2"/>
  <c r="K1507" i="2"/>
  <c r="L2324" i="2"/>
  <c r="M2324" i="2"/>
  <c r="K2324" i="2"/>
  <c r="K934" i="2"/>
  <c r="L934" i="2"/>
  <c r="M934" i="2"/>
  <c r="L3303" i="2"/>
  <c r="M3303" i="2"/>
  <c r="K3303" i="2"/>
  <c r="L751" i="2"/>
  <c r="M751" i="2"/>
  <c r="K751" i="2"/>
  <c r="L2254" i="2"/>
  <c r="M2254" i="2"/>
  <c r="K2254" i="2"/>
  <c r="L2008" i="2"/>
  <c r="M2008" i="2"/>
  <c r="K2008" i="2"/>
  <c r="L794" i="2"/>
  <c r="M794" i="2"/>
  <c r="K794" i="2"/>
  <c r="L1843" i="2"/>
  <c r="M1843" i="2"/>
  <c r="K1843" i="2"/>
  <c r="L2689" i="2"/>
  <c r="M2689" i="2"/>
  <c r="K2689" i="2"/>
  <c r="K989" i="2"/>
  <c r="L989" i="2"/>
  <c r="M989" i="2"/>
  <c r="L2474" i="2"/>
  <c r="M2474" i="2"/>
  <c r="K2474" i="2"/>
  <c r="K2792" i="2"/>
  <c r="L2792" i="2"/>
  <c r="M2792" i="2"/>
  <c r="L2747" i="2"/>
  <c r="M2747" i="2"/>
  <c r="K2747" i="2"/>
  <c r="L3197" i="2"/>
  <c r="M3197" i="2"/>
  <c r="K3197" i="2"/>
  <c r="L1881" i="2"/>
  <c r="M1881" i="2"/>
  <c r="K1881" i="2"/>
  <c r="K1381" i="2"/>
  <c r="L1381" i="2"/>
  <c r="M1381" i="2"/>
  <c r="L1721" i="2"/>
  <c r="M1721" i="2"/>
  <c r="K1721" i="2"/>
  <c r="K2230" i="2"/>
  <c r="L2230" i="2"/>
  <c r="M2230" i="2"/>
  <c r="L1231" i="2"/>
  <c r="M1231" i="2"/>
  <c r="K1231" i="2"/>
  <c r="L1566" i="2"/>
  <c r="M1566" i="2"/>
  <c r="K1566" i="2"/>
  <c r="L1684" i="2"/>
  <c r="M1684" i="2"/>
  <c r="K1684" i="2"/>
  <c r="L1976" i="2"/>
  <c r="M1976" i="2"/>
  <c r="K1976" i="2"/>
  <c r="L2204" i="2"/>
  <c r="M2204" i="2"/>
  <c r="K2204" i="2"/>
  <c r="L1528" i="2"/>
  <c r="M1528" i="2"/>
  <c r="K1528" i="2"/>
  <c r="L3183" i="2"/>
  <c r="M3183" i="2"/>
  <c r="K3183" i="2"/>
  <c r="L2707" i="2"/>
  <c r="M2707" i="2"/>
  <c r="K2707" i="2"/>
  <c r="K2592" i="2"/>
  <c r="L2592" i="2"/>
  <c r="M2592" i="2"/>
  <c r="K2020" i="2"/>
  <c r="L2020" i="2"/>
  <c r="M2020" i="2"/>
  <c r="L2960" i="2"/>
  <c r="M2960" i="2"/>
  <c r="K2960" i="2"/>
  <c r="L3251" i="2"/>
  <c r="M3251" i="2"/>
  <c r="K3251" i="2"/>
  <c r="K1905" i="2"/>
  <c r="L1905" i="2"/>
  <c r="M1905" i="2"/>
  <c r="K1423" i="2"/>
  <c r="L1423" i="2"/>
  <c r="M1423" i="2"/>
  <c r="L1331" i="2"/>
  <c r="M1331" i="2"/>
  <c r="K1331" i="2"/>
  <c r="L2882" i="2"/>
  <c r="M2882" i="2"/>
  <c r="K2882" i="2"/>
  <c r="K2800" i="2"/>
  <c r="L2800" i="2"/>
  <c r="M2800" i="2"/>
  <c r="K2425" i="2"/>
  <c r="L2425" i="2"/>
  <c r="M2425" i="2"/>
  <c r="K1460" i="2"/>
  <c r="L1460" i="2"/>
  <c r="M1460" i="2"/>
  <c r="K2997" i="2"/>
  <c r="L2997" i="2"/>
  <c r="M2997" i="2"/>
  <c r="L3054" i="2"/>
  <c r="M3054" i="2"/>
  <c r="K3054" i="2"/>
  <c r="K1274" i="2"/>
  <c r="L1274" i="2"/>
  <c r="M1274" i="2"/>
  <c r="L2409" i="2"/>
  <c r="M2409" i="2"/>
  <c r="K2409" i="2"/>
  <c r="K1859" i="2"/>
  <c r="L1859" i="2"/>
  <c r="M1859" i="2"/>
  <c r="L979" i="2"/>
  <c r="M979" i="2"/>
  <c r="K979" i="2"/>
  <c r="K2160" i="2"/>
  <c r="L2160" i="2"/>
  <c r="M2160" i="2"/>
  <c r="K3235" i="2"/>
  <c r="L3235" i="2"/>
  <c r="M3235" i="2"/>
  <c r="K2519" i="2"/>
  <c r="L2519" i="2"/>
  <c r="M2519" i="2"/>
  <c r="K1144" i="2"/>
  <c r="K1098" i="2"/>
  <c r="L1098" i="2"/>
  <c r="M1098" i="2"/>
  <c r="K1701" i="2"/>
  <c r="L1701" i="2"/>
  <c r="M1701" i="2"/>
  <c r="L1854" i="2"/>
  <c r="M1854" i="2"/>
  <c r="K1854" i="2"/>
  <c r="L2834" i="2"/>
  <c r="M2834" i="2"/>
  <c r="K2834" i="2"/>
  <c r="L2681" i="2"/>
  <c r="M2681" i="2"/>
  <c r="K2681" i="2"/>
  <c r="K847" i="2"/>
  <c r="L847" i="2"/>
  <c r="M847" i="2"/>
  <c r="L2167" i="2"/>
  <c r="M2167" i="2"/>
  <c r="K2167" i="2"/>
  <c r="L3162" i="2"/>
  <c r="M3162" i="2"/>
  <c r="K3162" i="2"/>
  <c r="L2476" i="2"/>
  <c r="M2476" i="2"/>
  <c r="K2476" i="2"/>
  <c r="L1647" i="2"/>
  <c r="M1647" i="2"/>
  <c r="K2738" i="2"/>
  <c r="L2738" i="2"/>
  <c r="M2738" i="2"/>
  <c r="K948" i="2"/>
  <c r="L948" i="2"/>
  <c r="M948" i="2"/>
  <c r="L1923" i="2"/>
  <c r="M1923" i="2"/>
  <c r="K1923" i="2"/>
  <c r="L3189" i="2"/>
  <c r="M3189" i="2"/>
  <c r="K2145" i="2"/>
  <c r="K1788" i="2"/>
  <c r="L3131" i="2"/>
  <c r="M3131" i="2"/>
  <c r="L1434" i="2"/>
  <c r="M1434" i="2"/>
  <c r="K1434" i="2"/>
  <c r="L1134" i="2"/>
  <c r="M1134" i="2"/>
  <c r="K1134" i="2"/>
  <c r="L2481" i="2"/>
  <c r="M2481" i="2"/>
  <c r="K2481" i="2"/>
  <c r="K1378" i="2"/>
  <c r="L1378" i="2"/>
  <c r="M1378" i="2"/>
  <c r="L2182" i="2"/>
  <c r="M2182" i="2"/>
  <c r="K2182" i="2"/>
  <c r="L1290" i="2"/>
  <c r="M1290" i="2"/>
  <c r="K1290" i="2"/>
  <c r="L3284" i="2"/>
  <c r="M3284" i="2"/>
  <c r="K3284" i="2"/>
  <c r="L1846" i="2"/>
  <c r="M1846" i="2"/>
  <c r="K1846" i="2"/>
  <c r="L2541" i="2"/>
  <c r="M2541" i="2"/>
  <c r="K2541" i="2"/>
  <c r="K3232" i="2"/>
  <c r="L3232" i="2"/>
  <c r="M3232" i="2"/>
  <c r="L1444" i="2"/>
  <c r="M1444" i="2"/>
  <c r="K1444" i="2"/>
  <c r="K1487" i="2"/>
  <c r="L1487" i="2"/>
  <c r="M1487" i="2"/>
  <c r="K2891" i="2"/>
  <c r="L2891" i="2"/>
  <c r="M2891" i="2"/>
  <c r="K2825" i="2"/>
  <c r="L2825" i="2"/>
  <c r="M2825" i="2"/>
  <c r="K2793" i="2"/>
  <c r="L2793" i="2"/>
  <c r="M2793" i="2"/>
  <c r="K2757" i="2"/>
  <c r="L2757" i="2"/>
  <c r="M2757" i="2"/>
  <c r="L2719" i="2"/>
  <c r="M2719" i="2"/>
  <c r="K2719" i="2"/>
  <c r="K2671" i="2"/>
  <c r="L2671" i="2"/>
  <c r="M2671" i="2"/>
  <c r="L2630" i="2"/>
  <c r="M2630" i="2"/>
  <c r="K2630" i="2"/>
  <c r="K2593" i="2"/>
  <c r="L2593" i="2"/>
  <c r="M2593" i="2"/>
  <c r="K2558" i="2"/>
  <c r="L2558" i="2"/>
  <c r="M2558" i="2"/>
  <c r="K1597" i="2"/>
  <c r="L1597" i="2"/>
  <c r="M1597" i="2"/>
  <c r="L1366" i="2"/>
  <c r="M1366" i="2"/>
  <c r="K1366" i="2"/>
  <c r="K3058" i="2"/>
  <c r="L3058" i="2"/>
  <c r="M3058" i="2"/>
  <c r="K755" i="2"/>
  <c r="L755" i="2"/>
  <c r="M755" i="2"/>
  <c r="L2486" i="2"/>
  <c r="M2486" i="2"/>
  <c r="K2486" i="2"/>
  <c r="K2176" i="2"/>
  <c r="L2176" i="2"/>
  <c r="M2176" i="2"/>
  <c r="K1357" i="2"/>
  <c r="L1357" i="2"/>
  <c r="M1357" i="2"/>
  <c r="K2970" i="2"/>
  <c r="L2970" i="2"/>
  <c r="M2970" i="2"/>
  <c r="L2410" i="2"/>
  <c r="M2410" i="2"/>
  <c r="K2410" i="2"/>
  <c r="K1229" i="2"/>
  <c r="L1229" i="2"/>
  <c r="M1229" i="2"/>
  <c r="L3091" i="2"/>
  <c r="M3091" i="2"/>
  <c r="K3091" i="2"/>
  <c r="K776" i="2"/>
  <c r="L776" i="2"/>
  <c r="M776" i="2"/>
  <c r="K1698" i="2"/>
  <c r="L1698" i="2"/>
  <c r="M1698" i="2"/>
  <c r="L2866" i="2"/>
  <c r="M2866" i="2"/>
  <c r="K2866" i="2"/>
  <c r="K1170" i="2"/>
  <c r="L1170" i="2"/>
  <c r="M1170" i="2"/>
  <c r="K940" i="2"/>
  <c r="L940" i="2"/>
  <c r="M940" i="2"/>
  <c r="K1457" i="2"/>
  <c r="L1457" i="2"/>
  <c r="M1457" i="2"/>
  <c r="L2728" i="2"/>
  <c r="M2728" i="2"/>
  <c r="K2728" i="2"/>
  <c r="K1328" i="2"/>
  <c r="L1328" i="2"/>
  <c r="M1328" i="2"/>
  <c r="L1551" i="2"/>
  <c r="M1551" i="2"/>
  <c r="K1551" i="2"/>
  <c r="K1560" i="2"/>
  <c r="L1560" i="2"/>
  <c r="M1560" i="2"/>
  <c r="K3328" i="2"/>
  <c r="L3328" i="2"/>
  <c r="M3328" i="2"/>
  <c r="L1717" i="2"/>
  <c r="M1717" i="2"/>
  <c r="K1717" i="2"/>
  <c r="K1465" i="2"/>
  <c r="L1465" i="2"/>
  <c r="M1465" i="2"/>
  <c r="K1414" i="2"/>
  <c r="L1414" i="2"/>
  <c r="M1414" i="2"/>
  <c r="K2296" i="2"/>
  <c r="L2296" i="2"/>
  <c r="M2296" i="2"/>
  <c r="K1594" i="2"/>
  <c r="L1594" i="2"/>
  <c r="M1594" i="2"/>
  <c r="L1408" i="2"/>
  <c r="M1408" i="2"/>
  <c r="K1408" i="2"/>
  <c r="K975" i="2"/>
  <c r="L2462" i="2"/>
  <c r="M2462" i="2"/>
  <c r="K2462" i="2"/>
  <c r="L1796" i="2"/>
  <c r="M1796" i="2"/>
  <c r="K1796" i="2"/>
  <c r="K1501" i="2"/>
  <c r="L1501" i="2"/>
  <c r="M1501" i="2"/>
  <c r="L2597" i="2"/>
  <c r="M2597" i="2"/>
  <c r="K2597" i="2"/>
  <c r="L1610" i="2"/>
  <c r="M1610" i="2"/>
  <c r="K1610" i="2"/>
  <c r="L3159" i="2"/>
  <c r="M3159" i="2"/>
  <c r="K3159" i="2"/>
  <c r="L2883" i="2"/>
  <c r="M2883" i="2"/>
  <c r="K2883" i="2"/>
  <c r="K2783" i="2"/>
  <c r="L2783" i="2"/>
  <c r="M2783" i="2"/>
  <c r="K2748" i="2"/>
  <c r="L2748" i="2"/>
  <c r="M2748" i="2"/>
  <c r="L2661" i="2"/>
  <c r="M2661" i="2"/>
  <c r="K2661" i="2"/>
  <c r="K2548" i="2"/>
  <c r="L2548" i="2"/>
  <c r="M2548" i="2"/>
  <c r="L1631" i="2"/>
  <c r="M1631" i="2"/>
  <c r="K1631" i="2"/>
  <c r="K2446" i="2"/>
  <c r="L2446" i="2"/>
  <c r="M2446" i="2"/>
  <c r="L1393" i="2"/>
  <c r="M1393" i="2"/>
  <c r="K1393" i="2"/>
  <c r="L763" i="2"/>
  <c r="M763" i="2"/>
  <c r="K763" i="2"/>
  <c r="L2210" i="2"/>
  <c r="M2210" i="2"/>
  <c r="K2210" i="2"/>
  <c r="L1301" i="2"/>
  <c r="M1301" i="2"/>
  <c r="K1301" i="2"/>
  <c r="K2605" i="2"/>
  <c r="L2605" i="2"/>
  <c r="M2605" i="2"/>
  <c r="L1716" i="2"/>
  <c r="M1716" i="2"/>
  <c r="K1716" i="2"/>
  <c r="L1751" i="2"/>
  <c r="M1751" i="2"/>
  <c r="K1751" i="2"/>
  <c r="K2509" i="2"/>
  <c r="L2509" i="2"/>
  <c r="M2509" i="2"/>
  <c r="K2179" i="2"/>
  <c r="L2179" i="2"/>
  <c r="M2179" i="2"/>
  <c r="K833" i="2"/>
  <c r="L833" i="2"/>
  <c r="M833" i="2"/>
  <c r="K2788" i="2"/>
  <c r="K2567" i="2"/>
  <c r="K2964" i="2"/>
  <c r="L3036" i="2"/>
  <c r="M3036" i="2"/>
  <c r="L1661" i="2"/>
  <c r="M1661" i="2"/>
  <c r="K1661" i="2"/>
  <c r="L1946" i="2"/>
  <c r="M1946" i="2"/>
  <c r="K1946" i="2"/>
  <c r="K2172" i="2"/>
  <c r="L2172" i="2"/>
  <c r="M2172" i="2"/>
  <c r="L1702" i="2"/>
  <c r="M1702" i="2"/>
  <c r="K1702" i="2"/>
  <c r="L887" i="2"/>
  <c r="M887" i="2"/>
  <c r="K887" i="2"/>
  <c r="K1428" i="2"/>
  <c r="L1428" i="2"/>
  <c r="M1428" i="2"/>
  <c r="K1325" i="2"/>
  <c r="L1325" i="2"/>
  <c r="M1325" i="2"/>
  <c r="K1797" i="2"/>
  <c r="L1797" i="2"/>
  <c r="M1797" i="2"/>
  <c r="L2004" i="2"/>
  <c r="M2004" i="2"/>
  <c r="K2004" i="2"/>
  <c r="K1351" i="2"/>
  <c r="L1351" i="2"/>
  <c r="M1351" i="2"/>
  <c r="L2975" i="2"/>
  <c r="M2975" i="2"/>
  <c r="K2975" i="2"/>
  <c r="L1983" i="2"/>
  <c r="M1983" i="2"/>
  <c r="K1983" i="2"/>
  <c r="L2190" i="2"/>
  <c r="M2190" i="2"/>
  <c r="K2190" i="2"/>
  <c r="L2977" i="2"/>
  <c r="M2977" i="2"/>
  <c r="K2977" i="2"/>
  <c r="L1907" i="2"/>
  <c r="M1907" i="2"/>
  <c r="K1907" i="2"/>
  <c r="L2297" i="2"/>
  <c r="M2297" i="2"/>
  <c r="K2297" i="2"/>
  <c r="K2849" i="2"/>
  <c r="L2849" i="2"/>
  <c r="M2849" i="2"/>
  <c r="L2817" i="2"/>
  <c r="M2817" i="2"/>
  <c r="K2817" i="2"/>
  <c r="L2584" i="2"/>
  <c r="M2584" i="2"/>
  <c r="K2584" i="2"/>
  <c r="K1941" i="2"/>
  <c r="L1941" i="2"/>
  <c r="M1941" i="2"/>
  <c r="L1608" i="2"/>
  <c r="M1608" i="2"/>
  <c r="K1608" i="2"/>
  <c r="K1308" i="2"/>
  <c r="L1308" i="2"/>
  <c r="M1308" i="2"/>
  <c r="L1433" i="2"/>
  <c r="M1433" i="2"/>
  <c r="K1433" i="2"/>
  <c r="K943" i="2"/>
  <c r="L943" i="2"/>
  <c r="M943" i="2"/>
  <c r="L1296" i="2"/>
  <c r="M1296" i="2"/>
  <c r="K1296" i="2"/>
  <c r="K2310" i="2"/>
  <c r="L2310" i="2"/>
  <c r="M2310" i="2"/>
  <c r="K1628" i="2"/>
  <c r="L1628" i="2"/>
  <c r="M1628" i="2"/>
  <c r="K1336" i="2"/>
  <c r="L1336" i="2"/>
  <c r="M1336" i="2"/>
  <c r="K1212" i="2"/>
  <c r="L1212" i="2"/>
  <c r="M1212" i="2"/>
  <c r="L2398" i="2"/>
  <c r="M2398" i="2"/>
  <c r="K2398" i="2"/>
  <c r="L2255" i="2"/>
  <c r="M2255" i="2"/>
  <c r="K2255" i="2"/>
  <c r="K3368" i="2"/>
  <c r="L3368" i="2"/>
  <c r="M3368" i="2"/>
  <c r="K2539" i="2"/>
  <c r="L2539" i="2"/>
  <c r="M2539" i="2"/>
  <c r="K2314" i="2"/>
  <c r="L2314" i="2"/>
  <c r="M2314" i="2"/>
  <c r="K2245" i="2"/>
  <c r="L2245" i="2"/>
  <c r="M2245" i="2"/>
  <c r="L1236" i="2"/>
  <c r="M1236" i="2"/>
  <c r="K1236" i="2"/>
  <c r="L1786" i="2"/>
  <c r="M1786" i="2"/>
  <c r="K1786" i="2"/>
  <c r="L2264" i="2"/>
  <c r="M2264" i="2"/>
  <c r="K2264" i="2"/>
  <c r="K1458" i="2"/>
  <c r="L1458" i="2"/>
  <c r="M1458" i="2"/>
  <c r="L2679" i="2"/>
  <c r="M2679" i="2"/>
  <c r="K2679" i="2"/>
  <c r="L2801" i="2"/>
  <c r="M2801" i="2"/>
  <c r="K2801" i="2"/>
  <c r="K1379" i="2"/>
  <c r="L1379" i="2"/>
  <c r="M1379" i="2"/>
  <c r="K2495" i="2"/>
  <c r="L2495" i="2"/>
  <c r="M2495" i="2"/>
  <c r="L3346" i="2"/>
  <c r="M3346" i="2"/>
  <c r="K3346" i="2"/>
  <c r="K2232" i="2"/>
  <c r="L2232" i="2"/>
  <c r="M2232" i="2"/>
  <c r="K1537" i="2"/>
  <c r="L1537" i="2"/>
  <c r="M1537" i="2"/>
  <c r="K2858" i="2"/>
  <c r="L2858" i="2"/>
  <c r="M2858" i="2"/>
  <c r="L931" i="2"/>
  <c r="M931" i="2"/>
  <c r="K2242" i="2"/>
  <c r="L1675" i="2"/>
  <c r="M1675" i="2"/>
  <c r="L2424" i="2"/>
  <c r="M2424" i="2"/>
  <c r="K2424" i="2"/>
  <c r="L2360" i="2"/>
  <c r="M2360" i="2"/>
  <c r="K2360" i="2"/>
  <c r="K2646" i="2"/>
  <c r="L2646" i="2"/>
  <c r="M2646" i="2"/>
  <c r="K949" i="2"/>
  <c r="L949" i="2"/>
  <c r="M949" i="2"/>
  <c r="K1926" i="2"/>
  <c r="L1926" i="2"/>
  <c r="M1926" i="2"/>
  <c r="L2841" i="2"/>
  <c r="M2841" i="2"/>
  <c r="K2841" i="2"/>
  <c r="K2691" i="2"/>
  <c r="L2691" i="2"/>
  <c r="M2691" i="2"/>
  <c r="L2614" i="2"/>
  <c r="M2614" i="2"/>
  <c r="K2614" i="2"/>
  <c r="L2270" i="2"/>
  <c r="M2270" i="2"/>
  <c r="K2270" i="2"/>
  <c r="K2170" i="2"/>
  <c r="L2170" i="2"/>
  <c r="M2170" i="2"/>
  <c r="K1697" i="2"/>
  <c r="L1697" i="2"/>
  <c r="M1697" i="2"/>
  <c r="K2341" i="2"/>
  <c r="L2341" i="2"/>
  <c r="M2341" i="2"/>
  <c r="L1403" i="2"/>
  <c r="M1403" i="2"/>
  <c r="K1403" i="2"/>
  <c r="L1542" i="2"/>
  <c r="M1542" i="2"/>
  <c r="K1542" i="2"/>
  <c r="K1021" i="2"/>
  <c r="L1021" i="2"/>
  <c r="M1021" i="2"/>
  <c r="L1448" i="2"/>
  <c r="M1448" i="2"/>
  <c r="K1448" i="2"/>
  <c r="K1591" i="2"/>
  <c r="L1591" i="2"/>
  <c r="M1591" i="2"/>
  <c r="L981" i="2"/>
  <c r="M981" i="2"/>
  <c r="K981" i="2"/>
  <c r="L1007" i="2"/>
  <c r="M1007" i="2"/>
  <c r="K1007" i="2"/>
  <c r="K1222" i="2"/>
  <c r="L1222" i="2"/>
  <c r="M1222" i="2"/>
  <c r="L2370" i="2"/>
  <c r="M2370" i="2"/>
  <c r="K2370" i="2"/>
  <c r="K1466" i="2"/>
  <c r="L1466" i="2"/>
  <c r="M1466" i="2"/>
  <c r="K2640" i="2"/>
  <c r="L2640" i="2"/>
  <c r="M2640" i="2"/>
  <c r="L1904" i="2"/>
  <c r="M1904" i="2"/>
  <c r="K1904" i="2"/>
  <c r="K2445" i="2"/>
  <c r="L2445" i="2"/>
  <c r="M2445" i="2"/>
  <c r="L2377" i="2"/>
  <c r="M2377" i="2"/>
  <c r="K2141" i="2"/>
  <c r="L2141" i="2"/>
  <c r="M2141" i="2"/>
  <c r="K2388" i="2"/>
  <c r="L2388" i="2"/>
  <c r="M2388" i="2"/>
  <c r="L2901" i="2"/>
  <c r="M2901" i="2"/>
  <c r="K2901" i="2"/>
  <c r="L2766" i="2"/>
  <c r="M2766" i="2"/>
  <c r="K2766" i="2"/>
  <c r="K1255" i="2"/>
  <c r="L1255" i="2"/>
  <c r="M1255" i="2"/>
  <c r="L1516" i="2"/>
  <c r="M1516" i="2"/>
  <c r="K1516" i="2"/>
  <c r="L956" i="2"/>
  <c r="M956" i="2"/>
  <c r="K956" i="2"/>
  <c r="K754" i="2"/>
  <c r="L754" i="2"/>
  <c r="M754" i="2"/>
  <c r="L2466" i="2"/>
  <c r="M2466" i="2"/>
  <c r="K2466" i="2"/>
  <c r="L2135" i="2"/>
  <c r="M2135" i="2"/>
  <c r="K2135" i="2"/>
  <c r="K1552" i="2"/>
  <c r="L1552" i="2"/>
  <c r="M1552" i="2"/>
  <c r="K782" i="2"/>
  <c r="L782" i="2"/>
  <c r="M782" i="2"/>
  <c r="K2951" i="2"/>
  <c r="K2503" i="2"/>
  <c r="L2503" i="2"/>
  <c r="M2503" i="2"/>
  <c r="L1211" i="2"/>
  <c r="M1211" i="2"/>
  <c r="K1211" i="2"/>
  <c r="K1991" i="2"/>
  <c r="L1991" i="2"/>
  <c r="M1991" i="2"/>
  <c r="K1753" i="2"/>
  <c r="L1753" i="2"/>
  <c r="M1753" i="2"/>
  <c r="K2187" i="2"/>
  <c r="L2187" i="2"/>
  <c r="M2187" i="2"/>
  <c r="K1026" i="2"/>
  <c r="L1026" i="2"/>
  <c r="M1026" i="2"/>
  <c r="K1470" i="2"/>
  <c r="L1470" i="2"/>
  <c r="M1470" i="2"/>
  <c r="L2346" i="2"/>
  <c r="M2346" i="2"/>
  <c r="K2346" i="2"/>
  <c r="K2455" i="2"/>
  <c r="L2455" i="2"/>
  <c r="M2455" i="2"/>
  <c r="L1874" i="2"/>
  <c r="M1874" i="2"/>
  <c r="K1874" i="2"/>
  <c r="L1570" i="2"/>
  <c r="M1570" i="2"/>
  <c r="K1570" i="2"/>
  <c r="L3071" i="2"/>
  <c r="M3071" i="2"/>
  <c r="K3071" i="2"/>
  <c r="K1445" i="2"/>
  <c r="L1445" i="2"/>
  <c r="M1445" i="2"/>
  <c r="K2874" i="2"/>
  <c r="L2874" i="2"/>
  <c r="M2874" i="2"/>
  <c r="L2809" i="2"/>
  <c r="M2809" i="2"/>
  <c r="K2809" i="2"/>
  <c r="L2774" i="2"/>
  <c r="M2774" i="2"/>
  <c r="K2774" i="2"/>
  <c r="L2736" i="2"/>
  <c r="M2736" i="2"/>
  <c r="K2736" i="2"/>
  <c r="L2649" i="2"/>
  <c r="M2649" i="2"/>
  <c r="K2649" i="2"/>
  <c r="K1880" i="2"/>
  <c r="L1880" i="2"/>
  <c r="M1880" i="2"/>
  <c r="L3127" i="2"/>
  <c r="M3127" i="2"/>
  <c r="K3127" i="2"/>
  <c r="K1342" i="2"/>
  <c r="L1342" i="2"/>
  <c r="M1342" i="2"/>
  <c r="K1266" i="2"/>
  <c r="L1266" i="2"/>
  <c r="M1266" i="2"/>
  <c r="L1527" i="2"/>
  <c r="M1527" i="2"/>
  <c r="K1527" i="2"/>
  <c r="L3281" i="2"/>
  <c r="M3281" i="2"/>
  <c r="K3281" i="2"/>
  <c r="L1681" i="2"/>
  <c r="M1681" i="2"/>
  <c r="K1681" i="2"/>
  <c r="L1660" i="2"/>
  <c r="M1660" i="2"/>
  <c r="K1660" i="2"/>
  <c r="K1289" i="2"/>
  <c r="L1289" i="2"/>
  <c r="M1289" i="2"/>
  <c r="L2144" i="2"/>
  <c r="M2144" i="2"/>
  <c r="K2144" i="2"/>
  <c r="K1442" i="2"/>
  <c r="L1442" i="2"/>
  <c r="M1442" i="2"/>
  <c r="K1934" i="2"/>
  <c r="L1934" i="2"/>
  <c r="M1934" i="2"/>
  <c r="K1402" i="2"/>
  <c r="L1402" i="2"/>
  <c r="M1402" i="2"/>
  <c r="K1650" i="2"/>
  <c r="L1650" i="2"/>
  <c r="M1650" i="2"/>
  <c r="K1656" i="2"/>
  <c r="L1656" i="2"/>
  <c r="M1656" i="2"/>
  <c r="L1050" i="2"/>
  <c r="M1050" i="2"/>
  <c r="K1050" i="2"/>
  <c r="L882" i="2"/>
  <c r="M882" i="2"/>
  <c r="K882" i="2"/>
  <c r="L3188" i="2"/>
  <c r="M3188" i="2"/>
  <c r="K3188" i="2"/>
  <c r="L3224" i="2"/>
  <c r="M3224" i="2"/>
  <c r="K3224" i="2"/>
  <c r="K3279" i="2"/>
  <c r="L3279" i="2"/>
  <c r="M3279" i="2"/>
  <c r="K1728" i="2"/>
  <c r="L1728" i="2"/>
  <c r="M1728" i="2"/>
  <c r="L1382" i="2"/>
  <c r="M1382" i="2"/>
  <c r="K1382" i="2"/>
  <c r="L1555" i="2"/>
  <c r="M1555" i="2"/>
  <c r="K1555" i="2"/>
  <c r="I746" i="2"/>
  <c r="L3026" i="2"/>
  <c r="M3026" i="2"/>
  <c r="K1962" i="2"/>
  <c r="L1962" i="2"/>
  <c r="M1962" i="2"/>
  <c r="L2217" i="2"/>
  <c r="M2217" i="2"/>
  <c r="K2217" i="2"/>
  <c r="K1851" i="2"/>
  <c r="L1851" i="2"/>
  <c r="M1851" i="2"/>
  <c r="L2434" i="2"/>
  <c r="M2434" i="2"/>
  <c r="K2434" i="2"/>
  <c r="K1511" i="2"/>
  <c r="L1511" i="2"/>
  <c r="M1511" i="2"/>
  <c r="K1757" i="2"/>
  <c r="L1757" i="2"/>
  <c r="M1757" i="2"/>
  <c r="K2262" i="2"/>
  <c r="L2262" i="2"/>
  <c r="M2262" i="2"/>
  <c r="K1503" i="2"/>
  <c r="L1503" i="2"/>
  <c r="M1503" i="2"/>
  <c r="L1538" i="2"/>
  <c r="M1538" i="2"/>
  <c r="K1538" i="2"/>
  <c r="L933" i="2"/>
  <c r="M933" i="2"/>
  <c r="K933" i="2"/>
  <c r="L3044" i="2"/>
  <c r="M3044" i="2"/>
  <c r="K3044" i="2"/>
  <c r="L1770" i="2"/>
  <c r="M1770" i="2"/>
  <c r="K1770" i="2"/>
  <c r="K3357" i="2"/>
  <c r="L3357" i="2"/>
  <c r="M3357" i="2"/>
  <c r="L1938" i="2"/>
  <c r="M1938" i="2"/>
  <c r="K1938" i="2"/>
  <c r="K1806" i="2"/>
  <c r="L1806" i="2"/>
  <c r="M1806" i="2"/>
  <c r="L2904" i="2"/>
  <c r="M2904" i="2"/>
  <c r="K2904" i="2"/>
  <c r="K1254" i="2"/>
  <c r="L1254" i="2"/>
  <c r="M1254" i="2"/>
  <c r="K1476" i="2"/>
  <c r="L1476" i="2"/>
  <c r="M1476" i="2"/>
  <c r="L1906" i="2"/>
  <c r="M1906" i="2"/>
  <c r="K1906" i="2"/>
  <c r="L1773" i="2"/>
  <c r="M1773" i="2"/>
  <c r="K1773" i="2"/>
  <c r="L1257" i="2"/>
  <c r="M1257" i="2"/>
  <c r="K1257" i="2"/>
  <c r="L1333" i="2"/>
  <c r="M1333" i="2"/>
  <c r="K1333" i="2"/>
  <c r="L2207" i="2"/>
  <c r="M2207" i="2"/>
  <c r="K2207" i="2"/>
  <c r="L816" i="2"/>
  <c r="M816" i="2"/>
  <c r="K816" i="2"/>
  <c r="L2374" i="2"/>
  <c r="M2374" i="2"/>
  <c r="K2374" i="2"/>
  <c r="K2216" i="2"/>
  <c r="L2216" i="2"/>
  <c r="M2216" i="2"/>
  <c r="K1320" i="2"/>
  <c r="L1320" i="2"/>
  <c r="M1320" i="2"/>
  <c r="K1810" i="2"/>
  <c r="L1810" i="2"/>
  <c r="M1810" i="2"/>
  <c r="K1415" i="2"/>
  <c r="L1415" i="2"/>
  <c r="M1415" i="2"/>
  <c r="K3100" i="2"/>
  <c r="L3100" i="2"/>
  <c r="M3100" i="2"/>
  <c r="L1330" i="2"/>
  <c r="M1330" i="2"/>
  <c r="K1330" i="2"/>
  <c r="L1159" i="2"/>
  <c r="M1159" i="2"/>
  <c r="K1159" i="2"/>
  <c r="I747" i="2"/>
  <c r="K1818" i="2"/>
  <c r="L1818" i="2"/>
  <c r="M1818" i="2"/>
  <c r="K2171" i="2"/>
  <c r="L2171" i="2"/>
  <c r="M2171" i="2"/>
  <c r="L2877" i="2"/>
  <c r="M2877" i="2"/>
  <c r="K2877" i="2"/>
  <c r="K1711" i="2"/>
  <c r="L1711" i="2"/>
  <c r="M1711" i="2"/>
  <c r="K2542" i="2"/>
  <c r="L2542" i="2"/>
  <c r="M2542" i="2"/>
  <c r="K1311" i="2"/>
  <c r="L1311" i="2"/>
  <c r="M1311" i="2"/>
  <c r="K2433" i="2"/>
  <c r="L2433" i="2"/>
  <c r="M2433" i="2"/>
  <c r="L1541" i="2"/>
  <c r="M1541" i="2"/>
  <c r="K1541" i="2"/>
  <c r="L1588" i="2"/>
  <c r="M1588" i="2"/>
  <c r="K1588" i="2"/>
  <c r="K2353" i="2"/>
  <c r="L2353" i="2"/>
  <c r="M2353" i="2"/>
  <c r="K1454" i="2"/>
  <c r="L1454" i="2"/>
  <c r="M1454" i="2"/>
  <c r="L1148" i="2"/>
  <c r="M1148" i="2"/>
  <c r="K1148" i="2"/>
  <c r="K1284" i="2"/>
  <c r="L1284" i="2"/>
  <c r="M1284" i="2"/>
  <c r="L2194" i="2"/>
  <c r="M2194" i="2"/>
  <c r="K2194" i="2"/>
  <c r="L2340" i="2"/>
  <c r="M2340" i="2"/>
  <c r="K2340" i="2"/>
  <c r="L3258" i="2"/>
  <c r="M3258" i="2"/>
  <c r="K3258" i="2"/>
  <c r="K1912" i="2"/>
  <c r="L1912" i="2"/>
  <c r="M1912" i="2"/>
  <c r="K2252" i="2"/>
  <c r="L2252" i="2"/>
  <c r="M2252" i="2"/>
  <c r="L3184" i="2"/>
  <c r="M3184" i="2"/>
  <c r="K3184" i="2"/>
  <c r="K1241" i="2"/>
  <c r="L1241" i="2"/>
  <c r="M1241" i="2"/>
  <c r="L1579" i="2"/>
  <c r="M1579" i="2"/>
  <c r="K1579" i="2"/>
  <c r="L2514" i="2"/>
  <c r="M2514" i="2"/>
  <c r="K2514" i="2"/>
  <c r="L1743" i="2"/>
  <c r="M1743" i="2"/>
  <c r="K1743" i="2"/>
  <c r="K1550" i="2"/>
  <c r="L1550" i="2"/>
  <c r="M1550" i="2"/>
  <c r="K2431" i="2"/>
  <c r="L2431" i="2"/>
  <c r="M2431" i="2"/>
  <c r="K1409" i="2"/>
  <c r="L1409" i="2"/>
  <c r="M1409" i="2"/>
  <c r="L1312" i="2"/>
  <c r="M1312" i="2"/>
  <c r="K1312" i="2"/>
  <c r="K1895" i="2"/>
  <c r="L1895" i="2"/>
  <c r="M1895" i="2"/>
  <c r="K2386" i="2"/>
  <c r="L2386" i="2"/>
  <c r="M2386" i="2"/>
  <c r="K1220" i="2"/>
  <c r="L1220" i="2"/>
  <c r="M1220" i="2"/>
  <c r="K2261" i="2"/>
  <c r="L2261" i="2"/>
  <c r="M2261" i="2"/>
  <c r="L1504" i="2"/>
  <c r="M1504" i="2"/>
  <c r="K1504" i="2"/>
  <c r="L1277" i="2"/>
  <c r="M1277" i="2"/>
  <c r="K1277" i="2"/>
  <c r="K1513" i="2"/>
  <c r="L1513" i="2"/>
  <c r="M1513" i="2"/>
  <c r="K1488" i="2"/>
  <c r="L1488" i="2"/>
  <c r="M1488" i="2"/>
  <c r="K1225" i="2"/>
  <c r="L1225" i="2"/>
  <c r="M1225" i="2"/>
  <c r="L2211" i="2"/>
  <c r="M2211" i="2"/>
  <c r="K2211" i="2"/>
  <c r="L2941" i="2"/>
  <c r="M2941" i="2"/>
  <c r="K2941" i="2"/>
  <c r="K1605" i="2"/>
  <c r="L1605" i="2"/>
  <c r="M1605" i="2"/>
  <c r="K1491" i="2"/>
  <c r="L1491" i="2"/>
  <c r="M1491" i="2"/>
  <c r="K1302" i="2"/>
  <c r="L1302" i="2"/>
  <c r="M1302" i="2"/>
  <c r="K1337" i="2"/>
  <c r="L1337" i="2"/>
  <c r="M1337" i="2"/>
  <c r="K1367" i="2"/>
  <c r="L1367" i="2"/>
  <c r="M1367" i="2"/>
  <c r="K1621" i="2"/>
  <c r="L1621" i="2"/>
  <c r="M1621" i="2"/>
  <c r="K735" i="2"/>
  <c r="L735" i="2"/>
  <c r="M735" i="2"/>
  <c r="K1391" i="2"/>
  <c r="L1391" i="2"/>
  <c r="M1391" i="2"/>
  <c r="K1580" i="2"/>
  <c r="L1580" i="2"/>
  <c r="M1580" i="2"/>
  <c r="K1230" i="2"/>
  <c r="L1230" i="2"/>
  <c r="M1230" i="2"/>
  <c r="L1825" i="2"/>
  <c r="M1825" i="2"/>
  <c r="K1825" i="2"/>
  <c r="L1117" i="2"/>
  <c r="M1117" i="2"/>
  <c r="K1117" i="2"/>
  <c r="K1285" i="2"/>
  <c r="L1285" i="2"/>
  <c r="M1285" i="2"/>
  <c r="K2350" i="2"/>
  <c r="L2350" i="2"/>
  <c r="M2350" i="2"/>
  <c r="K1833" i="2"/>
  <c r="L1833" i="2"/>
  <c r="M1833" i="2"/>
  <c r="L2275" i="2"/>
  <c r="M2275" i="2"/>
  <c r="K2275" i="2"/>
  <c r="K1556" i="2"/>
  <c r="L1556" i="2"/>
  <c r="M1556" i="2"/>
  <c r="L3179" i="2"/>
  <c r="M3179" i="2"/>
  <c r="K3179" i="2"/>
  <c r="L1873" i="2"/>
  <c r="M1873" i="2"/>
  <c r="K1873" i="2"/>
  <c r="K1662" i="2"/>
  <c r="L1662" i="2"/>
  <c r="M1662" i="2"/>
  <c r="K1121" i="2"/>
  <c r="L1121" i="2"/>
  <c r="M1121" i="2"/>
  <c r="L2553" i="2"/>
  <c r="M2553" i="2"/>
  <c r="K2553" i="2"/>
  <c r="L1213" i="2"/>
  <c r="M1213" i="2"/>
  <c r="K1213" i="2"/>
  <c r="L1993" i="2"/>
  <c r="M1993" i="2"/>
  <c r="K1993" i="2"/>
  <c r="L2602" i="2"/>
  <c r="M2602" i="2"/>
  <c r="K2602" i="2"/>
  <c r="K2397" i="2"/>
  <c r="L2397" i="2"/>
  <c r="M2397" i="2"/>
  <c r="K1823" i="2"/>
  <c r="L1823" i="2"/>
  <c r="M1823" i="2"/>
  <c r="L1383" i="2"/>
  <c r="M1383" i="2"/>
  <c r="K1383" i="2"/>
  <c r="K1577" i="2"/>
  <c r="L1577" i="2"/>
  <c r="M1577" i="2"/>
  <c r="L2162" i="2"/>
  <c r="M2162" i="2"/>
  <c r="K2162" i="2"/>
  <c r="K3312" i="2"/>
  <c r="L3312" i="2"/>
  <c r="M3312" i="2"/>
  <c r="L1253" i="2"/>
  <c r="M1253" i="2"/>
  <c r="K1253" i="2"/>
  <c r="K1574" i="2"/>
  <c r="L1574" i="2"/>
  <c r="M1574" i="2"/>
  <c r="L2405" i="2"/>
  <c r="M2405" i="2"/>
  <c r="K2405" i="2"/>
  <c r="K1521" i="2"/>
  <c r="L1521" i="2"/>
  <c r="M1521" i="2"/>
  <c r="L1614" i="2"/>
  <c r="M1614" i="2"/>
  <c r="K1614" i="2"/>
  <c r="L3256" i="2"/>
  <c r="M3256" i="2"/>
  <c r="K3256" i="2"/>
  <c r="K1734" i="2"/>
  <c r="L1734" i="2"/>
  <c r="M1734" i="2"/>
  <c r="L1532" i="2"/>
  <c r="M1532" i="2"/>
  <c r="K1532" i="2"/>
  <c r="K1645" i="2"/>
  <c r="L1645" i="2"/>
  <c r="M1645" i="2"/>
  <c r="L1987" i="2"/>
  <c r="M1987" i="2"/>
  <c r="K1987" i="2"/>
  <c r="K2505" i="2"/>
  <c r="L2505" i="2"/>
  <c r="M2505" i="2"/>
  <c r="K2635" i="2"/>
  <c r="L2635" i="2"/>
  <c r="M2635" i="2"/>
  <c r="K2811" i="2"/>
  <c r="L2811" i="2"/>
  <c r="M2811" i="2"/>
  <c r="K2703" i="2"/>
  <c r="L2703" i="2"/>
  <c r="M2703" i="2"/>
  <c r="L3214" i="2"/>
  <c r="M3214" i="2"/>
  <c r="K3214" i="2"/>
  <c r="L1419" i="2"/>
  <c r="M1419" i="2"/>
  <c r="K1419" i="2"/>
  <c r="L1534" i="2"/>
  <c r="M1534" i="2"/>
  <c r="K1534" i="2"/>
  <c r="K1668" i="2"/>
  <c r="L1668" i="2"/>
  <c r="M1668" i="2"/>
  <c r="L2892" i="2"/>
  <c r="M2892" i="2"/>
  <c r="K2892" i="2"/>
  <c r="L2421" i="2"/>
  <c r="M2421" i="2"/>
  <c r="K2421" i="2"/>
  <c r="K2925" i="2"/>
  <c r="L2925" i="2"/>
  <c r="M2925" i="2"/>
  <c r="L1689" i="2"/>
  <c r="M1689" i="2"/>
  <c r="K1689" i="2"/>
  <c r="L3171" i="2"/>
  <c r="M3171" i="2"/>
  <c r="K3171" i="2"/>
  <c r="K3263" i="2"/>
  <c r="L3263" i="2"/>
  <c r="M3263" i="2"/>
  <c r="L2202" i="2"/>
  <c r="M2202" i="2"/>
  <c r="K2202" i="2"/>
  <c r="L1571" i="2"/>
  <c r="M1571" i="2"/>
  <c r="K1571" i="2"/>
  <c r="L1600" i="2"/>
  <c r="M1600" i="2"/>
  <c r="K1600" i="2"/>
  <c r="K746" i="2"/>
  <c r="L1263" i="2"/>
  <c r="M1263" i="2"/>
  <c r="K1263" i="2"/>
  <c r="L1736" i="2"/>
  <c r="M1736" i="2"/>
  <c r="K1736" i="2"/>
  <c r="L1867" i="2"/>
  <c r="M1867" i="2"/>
  <c r="K1867" i="2"/>
  <c r="L1407" i="2"/>
  <c r="M1407" i="2"/>
  <c r="K1407" i="2"/>
  <c r="K1321" i="2"/>
  <c r="L1321" i="2"/>
  <c r="M1321" i="2"/>
  <c r="L1554" i="2"/>
  <c r="M1554" i="2"/>
  <c r="K1554" i="2"/>
  <c r="L1771" i="2"/>
  <c r="M1771" i="2"/>
  <c r="K1771" i="2"/>
  <c r="L2475" i="2"/>
  <c r="M2475" i="2"/>
  <c r="K2475" i="2"/>
  <c r="L2011" i="2"/>
  <c r="M2011" i="2"/>
  <c r="K2011" i="2"/>
  <c r="K1979" i="2"/>
  <c r="L1979" i="2"/>
  <c r="M1979" i="2"/>
  <c r="L1886" i="2"/>
  <c r="M1886" i="2"/>
  <c r="K1886" i="2"/>
  <c r="L2588" i="2"/>
  <c r="M2588" i="2"/>
  <c r="K2588" i="2"/>
  <c r="L2731" i="2"/>
  <c r="M2731" i="2"/>
  <c r="K2731" i="2"/>
  <c r="L3055" i="2"/>
  <c r="M3055" i="2"/>
  <c r="K3055" i="2"/>
  <c r="K1437" i="2"/>
  <c r="L1437" i="2"/>
  <c r="M1437" i="2"/>
  <c r="K2330" i="2"/>
  <c r="L2330" i="2"/>
  <c r="M2330" i="2"/>
  <c r="L2859" i="2"/>
  <c r="M2859" i="2"/>
  <c r="K2859" i="2"/>
  <c r="K2917" i="2"/>
  <c r="L2917" i="2"/>
  <c r="M2917" i="2"/>
  <c r="L1707" i="2"/>
  <c r="M1707" i="2"/>
  <c r="K1707" i="2"/>
  <c r="K2247" i="2"/>
  <c r="L2247" i="2"/>
  <c r="M2247" i="2"/>
  <c r="L1883" i="2"/>
  <c r="M1883" i="2"/>
  <c r="K1883" i="2"/>
  <c r="K1418" i="2"/>
  <c r="L1418" i="2"/>
  <c r="M1418" i="2"/>
  <c r="K2777" i="2"/>
  <c r="L2777" i="2"/>
  <c r="M2777" i="2"/>
  <c r="L2694" i="2"/>
  <c r="M2694" i="2"/>
  <c r="K2694" i="2"/>
  <c r="L3248" i="2"/>
  <c r="M3248" i="2"/>
  <c r="K3248" i="2"/>
  <c r="K1784" i="2"/>
  <c r="L1784" i="2"/>
  <c r="M1784" i="2"/>
  <c r="K1324" i="2"/>
  <c r="L1324" i="2"/>
  <c r="M1324" i="2"/>
  <c r="L1557" i="2"/>
  <c r="M1557" i="2"/>
  <c r="K1557" i="2"/>
  <c r="L1694" i="2"/>
  <c r="M1694" i="2"/>
  <c r="K1694" i="2"/>
  <c r="L1317" i="2"/>
  <c r="M1317" i="2"/>
  <c r="K1317" i="2"/>
  <c r="K952" i="2"/>
  <c r="L952" i="2"/>
  <c r="M952" i="2"/>
  <c r="K2902" i="2"/>
  <c r="L2902" i="2"/>
  <c r="M2902" i="2"/>
  <c r="K2875" i="2"/>
  <c r="L2875" i="2"/>
  <c r="M2875" i="2"/>
  <c r="K2307" i="2"/>
  <c r="L2307" i="2"/>
  <c r="M2307" i="2"/>
  <c r="L2365" i="2"/>
  <c r="M2365" i="2"/>
  <c r="K2365" i="2"/>
  <c r="K2826" i="2"/>
  <c r="L2826" i="2"/>
  <c r="M2826" i="2"/>
  <c r="K1665" i="2"/>
  <c r="L1665" i="2"/>
  <c r="M1665" i="2"/>
  <c r="K2744" i="2"/>
  <c r="L2744" i="2"/>
  <c r="M2744" i="2"/>
  <c r="K1592" i="2"/>
  <c r="L1592" i="2"/>
  <c r="M1592" i="2"/>
  <c r="L1832" i="2"/>
  <c r="M1832" i="2"/>
  <c r="K1832" i="2"/>
  <c r="L1812" i="2"/>
  <c r="M1812" i="2"/>
  <c r="K1812" i="2"/>
  <c r="L1950" i="2"/>
  <c r="M1950" i="2"/>
  <c r="K1950" i="2"/>
  <c r="L2021" i="2"/>
  <c r="M2021" i="2"/>
  <c r="K2021" i="2"/>
  <c r="K1954" i="2"/>
  <c r="L1954" i="2"/>
  <c r="M1954" i="2"/>
  <c r="L1726" i="2"/>
  <c r="M1726" i="2"/>
  <c r="K1726" i="2"/>
  <c r="L1924" i="2"/>
  <c r="M1924" i="2"/>
  <c r="K1924" i="2"/>
  <c r="K2684" i="2"/>
  <c r="L2684" i="2"/>
  <c r="M2684" i="2"/>
  <c r="K1714" i="2"/>
  <c r="L1714" i="2"/>
  <c r="M1714" i="2"/>
  <c r="L2842" i="2"/>
  <c r="M2842" i="2"/>
  <c r="K2842" i="2"/>
  <c r="K1671" i="2"/>
  <c r="L1671" i="2"/>
  <c r="M1671" i="2"/>
  <c r="K2329" i="2"/>
  <c r="L2329" i="2"/>
  <c r="M2329" i="2"/>
  <c r="L1350" i="2"/>
  <c r="M1350" i="2"/>
  <c r="K1350" i="2"/>
  <c r="K2282" i="2"/>
  <c r="L2282" i="2"/>
  <c r="M2282" i="2"/>
  <c r="L2609" i="2"/>
  <c r="M2609" i="2"/>
  <c r="K2609" i="2"/>
  <c r="L2438" i="2"/>
  <c r="M2438" i="2"/>
  <c r="K2438" i="2"/>
  <c r="L2830" i="2"/>
  <c r="M2830" i="2"/>
  <c r="K2830" i="2"/>
  <c r="K3081" i="2"/>
  <c r="L3081" i="2"/>
  <c r="M3081" i="2"/>
  <c r="L3317" i="2"/>
  <c r="M3317" i="2"/>
  <c r="K3317" i="2"/>
  <c r="L1233" i="2"/>
  <c r="M1233" i="2"/>
  <c r="K1233" i="2"/>
  <c r="L1452" i="2"/>
  <c r="M1452" i="2"/>
  <c r="K1452" i="2"/>
  <c r="L1581" i="2"/>
  <c r="M1581" i="2"/>
  <c r="K1581" i="2"/>
  <c r="K2435" i="2"/>
  <c r="L2435" i="2"/>
  <c r="M2435" i="2"/>
  <c r="L2884" i="2"/>
  <c r="M2884" i="2"/>
  <c r="K2884" i="2"/>
  <c r="L2851" i="2"/>
  <c r="M2851" i="2"/>
  <c r="K2851" i="2"/>
  <c r="K2909" i="2"/>
  <c r="L2909" i="2"/>
  <c r="M2909" i="2"/>
  <c r="K2818" i="2"/>
  <c r="L2818" i="2"/>
  <c r="M2818" i="2"/>
  <c r="K1283" i="2"/>
  <c r="L1283" i="2"/>
  <c r="M1283" i="2"/>
  <c r="K913" i="2"/>
  <c r="L913" i="2"/>
  <c r="M913" i="2"/>
  <c r="L1943" i="2"/>
  <c r="M1943" i="2"/>
  <c r="K1943" i="2"/>
  <c r="K1625" i="2"/>
  <c r="L1625" i="2"/>
  <c r="M1625" i="2"/>
  <c r="L1252" i="2"/>
  <c r="M1252" i="2"/>
  <c r="K1252" i="2"/>
  <c r="K1436" i="2"/>
  <c r="L1436" i="2"/>
  <c r="M1436" i="2"/>
  <c r="K1772" i="2"/>
  <c r="L1772" i="2"/>
  <c r="M1772" i="2"/>
  <c r="L1826" i="2"/>
  <c r="M1826" i="2"/>
  <c r="K1826" i="2"/>
  <c r="L2494" i="2"/>
  <c r="M2494" i="2"/>
  <c r="K2494" i="2"/>
  <c r="L1990" i="2"/>
  <c r="M1990" i="2"/>
  <c r="K1990" i="2"/>
  <c r="K1761" i="2"/>
  <c r="L1761" i="2"/>
  <c r="M1761" i="2"/>
  <c r="K1451" i="2"/>
  <c r="L1451" i="2"/>
  <c r="M1451" i="2"/>
  <c r="K2674" i="2"/>
  <c r="L2674" i="2"/>
  <c r="M2674" i="2"/>
  <c r="L1394" i="2"/>
  <c r="M1394" i="2"/>
  <c r="K1394" i="2"/>
  <c r="K3125" i="2"/>
  <c r="L3125" i="2"/>
  <c r="M3125" i="2"/>
  <c r="K2237" i="2"/>
  <c r="L2237" i="2"/>
  <c r="M2237" i="2"/>
  <c r="L1639" i="2"/>
  <c r="M1639" i="2"/>
  <c r="K1639" i="2"/>
  <c r="K2212" i="2"/>
  <c r="L2212" i="2"/>
  <c r="M2212" i="2"/>
  <c r="K2174" i="2"/>
  <c r="L2174" i="2"/>
  <c r="M2174" i="2"/>
  <c r="L2517" i="2"/>
  <c r="M2517" i="2"/>
  <c r="K2517" i="2"/>
  <c r="L2751" i="2"/>
  <c r="M2751" i="2"/>
  <c r="K2751" i="2"/>
  <c r="K2714" i="2"/>
  <c r="L2714" i="2"/>
  <c r="M2714" i="2"/>
  <c r="K2962" i="2"/>
  <c r="L2962" i="2"/>
  <c r="M2962" i="2"/>
  <c r="L3129" i="2"/>
  <c r="M3129" i="2"/>
  <c r="K3129" i="2"/>
  <c r="K1268" i="2"/>
  <c r="L1268" i="2"/>
  <c r="M1268" i="2"/>
  <c r="L1499" i="2"/>
  <c r="M1499" i="2"/>
  <c r="K1499" i="2"/>
  <c r="L2163" i="2"/>
  <c r="M2163" i="2"/>
  <c r="K2163" i="2"/>
  <c r="L2835" i="2"/>
  <c r="M2835" i="2"/>
  <c r="K2835" i="2"/>
  <c r="K2143" i="2"/>
  <c r="L2143" i="2"/>
  <c r="M2143" i="2"/>
  <c r="L1388" i="2"/>
  <c r="M1388" i="2"/>
  <c r="K1388" i="2"/>
  <c r="L774" i="2"/>
  <c r="M774" i="2"/>
  <c r="K774" i="2"/>
  <c r="K1632" i="2"/>
  <c r="L1632" i="2"/>
  <c r="M1632" i="2"/>
  <c r="L1246" i="2"/>
  <c r="M1246" i="2"/>
  <c r="K1246" i="2"/>
  <c r="L1276" i="2"/>
  <c r="M1276" i="2"/>
  <c r="K1276" i="2"/>
  <c r="L1315" i="2"/>
  <c r="M1315" i="2"/>
  <c r="K1315" i="2"/>
  <c r="K2337" i="2"/>
  <c r="L2337" i="2"/>
  <c r="M2337" i="2"/>
  <c r="K2332" i="2"/>
  <c r="L2332" i="2"/>
  <c r="M2332" i="2"/>
  <c r="K1486" i="2"/>
  <c r="L1486" i="2"/>
  <c r="M1486" i="2"/>
  <c r="K1349" i="2"/>
  <c r="L1349" i="2"/>
  <c r="M1349" i="2"/>
  <c r="L2484" i="2"/>
  <c r="M2484" i="2"/>
  <c r="K2484" i="2"/>
  <c r="K2103" i="2"/>
  <c r="L2103" i="2"/>
  <c r="M2103" i="2"/>
  <c r="K1868" i="2"/>
  <c r="L1868" i="2"/>
  <c r="M1868" i="2"/>
  <c r="L2664" i="2"/>
  <c r="M2664" i="2"/>
  <c r="K2664" i="2"/>
  <c r="L1292" i="2"/>
  <c r="M1292" i="2"/>
  <c r="K1292" i="2"/>
  <c r="K2272" i="2"/>
  <c r="L2272" i="2"/>
  <c r="M2272" i="2"/>
  <c r="K3163" i="2"/>
  <c r="L3163" i="2"/>
  <c r="M3163" i="2"/>
  <c r="L1604" i="2"/>
  <c r="M1604" i="2"/>
  <c r="K1604" i="2"/>
  <c r="I820" i="2"/>
  <c r="J820" i="2"/>
  <c r="J3119" i="2"/>
  <c r="I3119" i="2"/>
  <c r="L2260" i="2"/>
  <c r="M2260" i="2"/>
  <c r="K2260" i="2"/>
  <c r="K2345" i="2"/>
  <c r="L2345" i="2"/>
  <c r="M2345" i="2"/>
  <c r="L2178" i="2"/>
  <c r="M2178" i="2"/>
  <c r="K2178" i="2"/>
  <c r="K1653" i="2"/>
  <c r="L1653" i="2"/>
  <c r="M1653" i="2"/>
  <c r="K1627" i="2"/>
  <c r="L1627" i="2"/>
  <c r="M1627" i="2"/>
  <c r="L1345" i="2"/>
  <c r="M1345" i="2"/>
  <c r="K1345" i="2"/>
  <c r="K1005" i="2"/>
  <c r="L1005" i="2"/>
  <c r="M1005" i="2"/>
  <c r="I2992" i="2"/>
  <c r="J2992" i="2"/>
  <c r="L1332" i="2"/>
  <c r="M1332" i="2"/>
  <c r="K1332" i="2"/>
  <c r="L2331" i="2"/>
  <c r="M2331" i="2"/>
  <c r="K2331" i="2"/>
  <c r="K3293" i="2"/>
  <c r="L3293" i="2"/>
  <c r="M3293" i="2"/>
  <c r="L1248" i="2"/>
  <c r="M1248" i="2"/>
  <c r="K1248" i="2"/>
  <c r="K1520" i="2"/>
  <c r="L1520" i="2"/>
  <c r="M1520" i="2"/>
  <c r="L1572" i="2"/>
  <c r="M1572" i="2"/>
  <c r="K1572" i="2"/>
  <c r="K1468" i="2"/>
  <c r="L1468" i="2"/>
  <c r="M1468" i="2"/>
  <c r="L1424" i="2"/>
  <c r="M1424" i="2"/>
  <c r="K1424" i="2"/>
  <c r="K2449" i="2"/>
  <c r="L2449" i="2"/>
  <c r="M2449" i="2"/>
  <c r="L1153" i="2"/>
  <c r="M1153" i="2"/>
  <c r="K1153" i="2"/>
  <c r="L994" i="2"/>
  <c r="M994" i="2"/>
  <c r="K1705" i="2"/>
  <c r="L1705" i="2"/>
  <c r="M1705" i="2"/>
  <c r="K1361" i="2"/>
  <c r="L1361" i="2"/>
  <c r="M1361" i="2"/>
  <c r="L1618" i="2"/>
  <c r="M1618" i="2"/>
  <c r="K1618" i="2"/>
  <c r="K1606" i="2"/>
  <c r="L1606" i="2"/>
  <c r="M1606" i="2"/>
  <c r="K2196" i="2"/>
  <c r="L2196" i="2"/>
  <c r="M2196" i="2"/>
  <c r="I2988" i="2"/>
  <c r="J2988" i="2"/>
  <c r="L1617" i="2"/>
  <c r="M1617" i="2"/>
  <c r="K1617" i="2"/>
  <c r="K2401" i="2"/>
  <c r="L2401" i="2"/>
  <c r="M2401" i="2"/>
  <c r="L1839" i="2"/>
  <c r="M1839" i="2"/>
  <c r="K1839" i="2"/>
  <c r="L1620" i="2"/>
  <c r="M1620" i="2"/>
  <c r="K1620" i="2"/>
  <c r="K1029" i="2"/>
  <c r="J765" i="2"/>
  <c r="I765" i="2"/>
  <c r="L2156" i="2"/>
  <c r="M2156" i="2"/>
  <c r="K2156" i="2"/>
  <c r="K3233" i="2"/>
  <c r="L3233" i="2"/>
  <c r="M3233" i="2"/>
  <c r="J3160" i="2"/>
  <c r="I3160" i="2"/>
  <c r="K1638" i="2"/>
  <c r="L1638" i="2"/>
  <c r="M1638" i="2"/>
  <c r="L1030" i="2"/>
  <c r="M1030" i="2"/>
  <c r="K1030" i="2"/>
  <c r="L3203" i="2"/>
  <c r="M3203" i="2"/>
  <c r="K3203" i="2"/>
  <c r="L2349" i="2"/>
  <c r="M2349" i="2"/>
  <c r="K2349" i="2"/>
  <c r="L1438" i="2"/>
  <c r="M1438" i="2"/>
  <c r="K1438" i="2"/>
  <c r="J831" i="2"/>
  <c r="I831" i="2"/>
  <c r="K1386" i="2"/>
  <c r="L1386" i="2"/>
  <c r="M1386" i="2"/>
  <c r="L1544" i="2"/>
  <c r="M1544" i="2"/>
  <c r="K1544" i="2"/>
  <c r="I745" i="2"/>
  <c r="J745" i="2"/>
  <c r="L747" i="2"/>
  <c r="M747" i="2"/>
  <c r="K747" i="2"/>
  <c r="K2030" i="2"/>
  <c r="L2090" i="2"/>
  <c r="M2090" i="2"/>
  <c r="K515" i="2"/>
  <c r="L515" i="2"/>
  <c r="M515" i="2"/>
  <c r="L519" i="2"/>
  <c r="M519" i="2"/>
  <c r="K519" i="2"/>
  <c r="L520" i="2"/>
  <c r="M520" i="2"/>
  <c r="K520" i="2"/>
  <c r="K518" i="2"/>
  <c r="L518" i="2"/>
  <c r="M518" i="2"/>
  <c r="L514" i="2"/>
  <c r="M514" i="2"/>
  <c r="K514" i="2"/>
  <c r="L513" i="2"/>
  <c r="M513" i="2"/>
  <c r="K513" i="2"/>
  <c r="K2062" i="2"/>
  <c r="L2084" i="2"/>
  <c r="M2084" i="2"/>
  <c r="L3294" i="2"/>
  <c r="M3294" i="2"/>
  <c r="L2063" i="2"/>
  <c r="M2063" i="2"/>
  <c r="K2063" i="2"/>
  <c r="L2082" i="2"/>
  <c r="M2082" i="2"/>
  <c r="K2082" i="2"/>
  <c r="L2056" i="2"/>
  <c r="M2056" i="2"/>
  <c r="K2056" i="2"/>
  <c r="L2067" i="2"/>
  <c r="M2067" i="2"/>
  <c r="K2067" i="2"/>
  <c r="L2045" i="2"/>
  <c r="M2045" i="2"/>
  <c r="K2045" i="2"/>
  <c r="L2092" i="2"/>
  <c r="M2092" i="2"/>
  <c r="K2092" i="2"/>
  <c r="L2052" i="2"/>
  <c r="M2052" i="2"/>
  <c r="K2052" i="2"/>
  <c r="K2080" i="2"/>
  <c r="L2080" i="2"/>
  <c r="M2080" i="2"/>
  <c r="K2064" i="2"/>
  <c r="L2064" i="2"/>
  <c r="M2064" i="2"/>
  <c r="L2040" i="2"/>
  <c r="M2040" i="2"/>
  <c r="K2040" i="2"/>
  <c r="L2076" i="2"/>
  <c r="M2076" i="2"/>
  <c r="K2076" i="2"/>
  <c r="L2053" i="2"/>
  <c r="M2053" i="2"/>
  <c r="K2053" i="2"/>
  <c r="L2087" i="2"/>
  <c r="M2087" i="2"/>
  <c r="K2087" i="2"/>
  <c r="K2077" i="2"/>
  <c r="L2077" i="2"/>
  <c r="M2077" i="2"/>
  <c r="L2047" i="2"/>
  <c r="M2047" i="2"/>
  <c r="K2047" i="2"/>
  <c r="L2074" i="2"/>
  <c r="M2074" i="2"/>
  <c r="K2074" i="2"/>
  <c r="L2048" i="2"/>
  <c r="M2048" i="2"/>
  <c r="K2048" i="2"/>
  <c r="K2050" i="2"/>
  <c r="L2050" i="2"/>
  <c r="M2050" i="2"/>
  <c r="K2044" i="2"/>
  <c r="L2044" i="2"/>
  <c r="M2044" i="2"/>
  <c r="L2051" i="2"/>
  <c r="M2051" i="2"/>
  <c r="K2051" i="2"/>
  <c r="L2058" i="2"/>
  <c r="M2058" i="2"/>
  <c r="K2058" i="2"/>
  <c r="K2061" i="2"/>
  <c r="L2061" i="2"/>
  <c r="M2061" i="2"/>
  <c r="L2085" i="2"/>
  <c r="M2085" i="2"/>
  <c r="K2085" i="2"/>
  <c r="L2059" i="2"/>
  <c r="M2059" i="2"/>
  <c r="K2059" i="2"/>
  <c r="L2060" i="2"/>
  <c r="M2060" i="2"/>
  <c r="K2060" i="2"/>
  <c r="L2041" i="2"/>
  <c r="M2041" i="2"/>
  <c r="K2041" i="2"/>
  <c r="L2096" i="2"/>
  <c r="M2096" i="2"/>
  <c r="K2096" i="2"/>
  <c r="L2073" i="2"/>
  <c r="M2073" i="2"/>
  <c r="K2073" i="2"/>
  <c r="L1927" i="2"/>
  <c r="M1927" i="2"/>
  <c r="K1927" i="2"/>
  <c r="K2088" i="2"/>
  <c r="L2088" i="2"/>
  <c r="M2088" i="2"/>
  <c r="L2079" i="2"/>
  <c r="M2079" i="2"/>
  <c r="K2079" i="2"/>
  <c r="L2075" i="2"/>
  <c r="M2075" i="2"/>
  <c r="K2075" i="2"/>
  <c r="K2089" i="2"/>
  <c r="L2089" i="2"/>
  <c r="M2089" i="2"/>
  <c r="K2042" i="2"/>
  <c r="L2042" i="2"/>
  <c r="M2042" i="2"/>
  <c r="K1928" i="2"/>
  <c r="L1928" i="2"/>
  <c r="M1928" i="2"/>
  <c r="L2095" i="2"/>
  <c r="M2095" i="2"/>
  <c r="K2095" i="2"/>
  <c r="L2078" i="2"/>
  <c r="M2078" i="2"/>
  <c r="K2078" i="2"/>
  <c r="L2071" i="2"/>
  <c r="M2071" i="2"/>
  <c r="K2071" i="2"/>
  <c r="L2068" i="2"/>
  <c r="M2068" i="2"/>
  <c r="K2068" i="2"/>
  <c r="L2055" i="2"/>
  <c r="M2055" i="2"/>
  <c r="K2055" i="2"/>
  <c r="L2037" i="2"/>
  <c r="M2037" i="2"/>
  <c r="K2037" i="2"/>
  <c r="L2065" i="2"/>
  <c r="M2065" i="2"/>
  <c r="K2065" i="2"/>
  <c r="K2093" i="2"/>
  <c r="L2093" i="2"/>
  <c r="M2093" i="2"/>
  <c r="K2039" i="2"/>
  <c r="L2039" i="2"/>
  <c r="M2039" i="2"/>
  <c r="L2094" i="2"/>
  <c r="M2094" i="2"/>
  <c r="K2094" i="2"/>
  <c r="K2054" i="2"/>
  <c r="L2054" i="2"/>
  <c r="M2054" i="2"/>
  <c r="L2036" i="2"/>
  <c r="M2036" i="2"/>
  <c r="K2036" i="2"/>
  <c r="K2070" i="2"/>
  <c r="L2070" i="2"/>
  <c r="M2070" i="2"/>
  <c r="K2049" i="2"/>
  <c r="L2049" i="2"/>
  <c r="M2049" i="2"/>
  <c r="K2046" i="2"/>
  <c r="L2046" i="2"/>
  <c r="M2046" i="2"/>
  <c r="K2943" i="2"/>
  <c r="L3240" i="2"/>
  <c r="M3240" i="2"/>
  <c r="L3318" i="2"/>
  <c r="M3318" i="2"/>
  <c r="K3021" i="2"/>
  <c r="L984" i="2"/>
  <c r="M984" i="2"/>
  <c r="K2957" i="2"/>
  <c r="K3070" i="2"/>
  <c r="L3130" i="2"/>
  <c r="M3130" i="2"/>
  <c r="K3187" i="2"/>
  <c r="K2947" i="2"/>
  <c r="K3204" i="2"/>
  <c r="L3244" i="2"/>
  <c r="M3244" i="2"/>
  <c r="L3164" i="2"/>
  <c r="M3164" i="2"/>
  <c r="L3229" i="2"/>
  <c r="M3229" i="2"/>
  <c r="L3075" i="2"/>
  <c r="M3075" i="2"/>
  <c r="K742" i="2"/>
  <c r="L3236" i="2"/>
  <c r="M3236" i="2"/>
  <c r="K2996" i="2"/>
  <c r="L1001" i="2"/>
  <c r="M1001" i="2"/>
  <c r="K2967" i="2"/>
  <c r="L1171" i="2"/>
  <c r="M1171" i="2"/>
  <c r="L2979" i="2"/>
  <c r="M2979" i="2"/>
  <c r="K993" i="2"/>
  <c r="L3177" i="2"/>
  <c r="M3177" i="2"/>
  <c r="K3205" i="2"/>
  <c r="L3006" i="2"/>
  <c r="M3006" i="2"/>
  <c r="K3178" i="2"/>
  <c r="K762" i="2"/>
  <c r="L3173" i="2"/>
  <c r="M3173" i="2"/>
  <c r="K3140" i="2"/>
  <c r="L3269" i="2"/>
  <c r="M3269" i="2"/>
  <c r="K3029" i="2"/>
  <c r="L2639" i="2"/>
  <c r="M2639" i="2"/>
  <c r="K3096" i="2"/>
  <c r="K3261" i="2"/>
  <c r="K3331" i="2"/>
  <c r="K1039" i="2"/>
  <c r="K2581" i="2"/>
  <c r="K2622" i="2"/>
  <c r="L3310" i="2"/>
  <c r="M3310" i="2"/>
  <c r="K1146" i="2"/>
  <c r="K1184" i="2"/>
  <c r="L2600" i="2"/>
  <c r="M2600" i="2"/>
  <c r="K3265" i="2"/>
  <c r="L3082" i="2"/>
  <c r="M3082" i="2"/>
  <c r="L767" i="2"/>
  <c r="M767" i="2"/>
  <c r="L3156" i="2"/>
  <c r="M3156" i="2"/>
  <c r="L3262" i="2"/>
  <c r="M3262" i="2"/>
  <c r="K744" i="2"/>
  <c r="L737" i="2"/>
  <c r="M737" i="2"/>
  <c r="L824" i="2"/>
  <c r="M824" i="2"/>
  <c r="L1162" i="2"/>
  <c r="M1162" i="2"/>
  <c r="L841" i="2"/>
  <c r="M841" i="2"/>
  <c r="K1192" i="2"/>
  <c r="L1174" i="2"/>
  <c r="M1174" i="2"/>
  <c r="L3191" i="2"/>
  <c r="M3191" i="2"/>
  <c r="K1197" i="2"/>
  <c r="K786" i="2"/>
  <c r="K945" i="2"/>
  <c r="K864" i="2"/>
  <c r="K3249" i="2"/>
  <c r="K3255" i="2"/>
  <c r="L2641" i="2"/>
  <c r="M2641" i="2"/>
  <c r="L3241" i="2"/>
  <c r="M3241" i="2"/>
  <c r="L2965" i="2"/>
  <c r="M2965" i="2"/>
  <c r="K1123" i="2"/>
  <c r="L3065" i="2"/>
  <c r="M3065" i="2"/>
  <c r="K3332" i="2"/>
  <c r="L3322" i="2"/>
  <c r="M3322" i="2"/>
  <c r="K3116" i="2"/>
  <c r="K953" i="2"/>
  <c r="L3025" i="2"/>
  <c r="M3025" i="2"/>
  <c r="K797" i="2"/>
  <c r="L3213" i="2"/>
  <c r="M3213" i="2"/>
  <c r="L3126" i="2"/>
  <c r="M3126" i="2"/>
  <c r="K813" i="2"/>
  <c r="K1002" i="2"/>
  <c r="K2601" i="2"/>
  <c r="L2599" i="2"/>
  <c r="M2599" i="2"/>
  <c r="L884" i="2"/>
  <c r="M884" i="2"/>
  <c r="L3344" i="2"/>
  <c r="M3344" i="2"/>
  <c r="K1042" i="2"/>
  <c r="L972" i="2"/>
  <c r="M972" i="2"/>
  <c r="L3145" i="2"/>
  <c r="M3145" i="2"/>
  <c r="L991" i="2"/>
  <c r="M991" i="2"/>
  <c r="L2617" i="2"/>
  <c r="M2617" i="2"/>
  <c r="K3132" i="2"/>
  <c r="K1109" i="2"/>
  <c r="K1202" i="2"/>
  <c r="L1071" i="2"/>
  <c r="M1071" i="2"/>
  <c r="L3095" i="2"/>
  <c r="M3095" i="2"/>
  <c r="L798" i="2"/>
  <c r="M798" i="2"/>
  <c r="K743" i="2"/>
  <c r="L1051" i="2"/>
  <c r="M1051" i="2"/>
  <c r="L783" i="2"/>
  <c r="M783" i="2"/>
  <c r="K3107" i="2"/>
  <c r="K2583" i="2"/>
  <c r="K2598" i="2"/>
  <c r="K3237" i="2"/>
  <c r="K3348" i="2"/>
  <c r="L2612" i="2"/>
  <c r="M2612" i="2"/>
  <c r="L3336" i="2"/>
  <c r="M3336" i="2"/>
  <c r="K897" i="2"/>
  <c r="L1206" i="2"/>
  <c r="M1206" i="2"/>
  <c r="L796" i="2"/>
  <c r="M796" i="2"/>
  <c r="L992" i="2"/>
  <c r="M992" i="2"/>
  <c r="K3118" i="2"/>
  <c r="K988" i="2"/>
  <c r="K866" i="2"/>
  <c r="L3199" i="2"/>
  <c r="M3199" i="2"/>
  <c r="K3037" i="2"/>
  <c r="K3016" i="2"/>
  <c r="K938" i="2"/>
  <c r="L3066" i="2"/>
  <c r="M3066" i="2"/>
  <c r="K848" i="2"/>
  <c r="K3309" i="2"/>
  <c r="L1055" i="2"/>
  <c r="M1055" i="2"/>
  <c r="L2619" i="2"/>
  <c r="M2619" i="2"/>
  <c r="K2938" i="2"/>
  <c r="K3110" i="2"/>
  <c r="L867" i="2"/>
  <c r="M867" i="2"/>
  <c r="L1096" i="2"/>
  <c r="M1096" i="2"/>
  <c r="L3270" i="2"/>
  <c r="M3270" i="2"/>
  <c r="L2624" i="2"/>
  <c r="M2624" i="2"/>
  <c r="K3137" i="2"/>
  <c r="K784" i="2"/>
  <c r="L1163" i="2"/>
  <c r="M1163" i="2"/>
  <c r="K2586" i="2"/>
  <c r="K1056" i="2"/>
  <c r="L753" i="2"/>
  <c r="M753" i="2"/>
  <c r="K3083" i="2"/>
  <c r="L3291" i="2"/>
  <c r="M3291" i="2"/>
  <c r="K3362" i="2"/>
  <c r="K3329" i="2"/>
  <c r="K805" i="2"/>
  <c r="K917" i="2"/>
  <c r="L3113" i="2"/>
  <c r="M3113" i="2"/>
  <c r="L968" i="2"/>
  <c r="M968" i="2"/>
  <c r="L1125" i="2"/>
  <c r="M1125" i="2"/>
  <c r="L3169" i="2"/>
  <c r="M3169" i="2"/>
  <c r="L2948" i="2"/>
  <c r="M2948" i="2"/>
  <c r="K3134" i="2"/>
  <c r="K890" i="2"/>
  <c r="K849" i="2"/>
  <c r="K2616" i="2"/>
  <c r="K2998" i="2"/>
  <c r="K1155" i="2"/>
  <c r="K2570" i="2"/>
  <c r="K3167" i="2"/>
  <c r="L2956" i="2"/>
  <c r="M2956" i="2"/>
  <c r="K1129" i="2"/>
  <c r="L1020" i="2"/>
  <c r="M1020" i="2"/>
  <c r="L2638" i="2"/>
  <c r="M2638" i="2"/>
  <c r="L3014" i="2"/>
  <c r="M3014" i="2"/>
  <c r="K812" i="2"/>
  <c r="L2621" i="2"/>
  <c r="M2621" i="2"/>
  <c r="K2972" i="2"/>
  <c r="L3114" i="2"/>
  <c r="M3114" i="2"/>
  <c r="K3327" i="2"/>
  <c r="L3305" i="2"/>
  <c r="M3305" i="2"/>
  <c r="L926" i="2"/>
  <c r="M926" i="2"/>
  <c r="L2555" i="2"/>
  <c r="M2555" i="2"/>
  <c r="L1088" i="2"/>
  <c r="M1088" i="2"/>
  <c r="L2560" i="2"/>
  <c r="M2560" i="2"/>
  <c r="K924" i="2"/>
  <c r="K766" i="2"/>
  <c r="K1210" i="2"/>
  <c r="L2626" i="2"/>
  <c r="M2626" i="2"/>
  <c r="K778" i="2"/>
  <c r="K1132" i="2"/>
  <c r="K3207" i="2"/>
  <c r="K3077" i="2"/>
  <c r="K1094" i="2"/>
  <c r="K942" i="2"/>
  <c r="L3182" i="2"/>
  <c r="M3182" i="2"/>
  <c r="K3337" i="2"/>
  <c r="K1114" i="2"/>
  <c r="L3093" i="2"/>
  <c r="M3093" i="2"/>
  <c r="K2594" i="2"/>
  <c r="L2615" i="2"/>
  <c r="M2615" i="2"/>
  <c r="L3084" i="2"/>
  <c r="M3084" i="2"/>
  <c r="K3084" i="2"/>
  <c r="L3087" i="2"/>
  <c r="M3087" i="2"/>
  <c r="K3087" i="2"/>
  <c r="L3085" i="2"/>
  <c r="M3085" i="2"/>
  <c r="K3085" i="2"/>
  <c r="L3086" i="2"/>
  <c r="M3086" i="2"/>
  <c r="K3086" i="2"/>
  <c r="K3088" i="2"/>
  <c r="L3088" i="2"/>
  <c r="M3088" i="2"/>
  <c r="L3063" i="2"/>
  <c r="M3063" i="2"/>
  <c r="K3063" i="2"/>
  <c r="K3062" i="2"/>
  <c r="L3062" i="2"/>
  <c r="M3062" i="2"/>
  <c r="L3104" i="2"/>
  <c r="M3104" i="2"/>
  <c r="K3104" i="2"/>
  <c r="K3103" i="2"/>
  <c r="L3103" i="2"/>
  <c r="M3103" i="2"/>
  <c r="L3060" i="2"/>
  <c r="M3060" i="2"/>
  <c r="K3060" i="2"/>
  <c r="L3061" i="2"/>
  <c r="M3061" i="2"/>
  <c r="K3061" i="2"/>
  <c r="L3102" i="2"/>
  <c r="M3102" i="2"/>
  <c r="K3102" i="2"/>
  <c r="K878" i="2"/>
  <c r="K3124" i="2"/>
  <c r="K1082" i="2"/>
  <c r="K804" i="2"/>
  <c r="K969" i="2"/>
  <c r="K3208" i="2"/>
  <c r="L3257" i="2"/>
  <c r="M3257" i="2"/>
  <c r="L1177" i="2"/>
  <c r="M1177" i="2"/>
  <c r="K780" i="2"/>
  <c r="K954" i="2"/>
  <c r="K3201" i="2"/>
  <c r="L947" i="2"/>
  <c r="M947" i="2"/>
  <c r="L3128" i="2"/>
  <c r="M3128" i="2"/>
  <c r="L1209" i="2"/>
  <c r="M1209" i="2"/>
  <c r="L3172" i="2"/>
  <c r="M3172" i="2"/>
  <c r="K3311" i="2"/>
  <c r="L3192" i="2"/>
  <c r="M3192" i="2"/>
  <c r="L3040" i="2"/>
  <c r="M3040" i="2"/>
  <c r="L876" i="2"/>
  <c r="M876" i="2"/>
  <c r="L2936" i="2"/>
  <c r="M2936" i="2"/>
  <c r="L1203" i="2"/>
  <c r="M1203" i="2"/>
  <c r="K1036" i="2"/>
  <c r="K1040" i="2"/>
  <c r="L1040" i="2"/>
  <c r="M1040" i="2"/>
  <c r="K3230" i="2"/>
  <c r="L1108" i="2"/>
  <c r="M1108" i="2"/>
  <c r="L3320" i="2"/>
  <c r="M3320" i="2"/>
  <c r="L3253" i="2"/>
  <c r="M3253" i="2"/>
  <c r="L886" i="2"/>
  <c r="M886" i="2"/>
  <c r="K1173" i="2"/>
  <c r="K3353" i="2"/>
  <c r="K1168" i="2"/>
  <c r="K1017" i="2"/>
  <c r="K1099" i="2"/>
  <c r="K1022" i="2"/>
  <c r="L3296" i="2"/>
  <c r="M3296" i="2"/>
  <c r="K1160" i="2"/>
  <c r="L2950" i="2"/>
  <c r="M2950" i="2"/>
  <c r="K1113" i="2"/>
  <c r="K930" i="2"/>
  <c r="K1110" i="2"/>
  <c r="K3364" i="2"/>
  <c r="K3031" i="2"/>
  <c r="K3325" i="2"/>
  <c r="K844" i="2"/>
  <c r="K3039" i="2"/>
  <c r="K1193" i="2"/>
  <c r="L3153" i="2"/>
  <c r="M3153" i="2"/>
  <c r="L869" i="2"/>
  <c r="M869" i="2"/>
  <c r="L3286" i="2"/>
  <c r="M3286" i="2"/>
  <c r="L966" i="2"/>
  <c r="M966" i="2"/>
  <c r="L3349" i="2"/>
  <c r="M3349" i="2"/>
  <c r="L3354" i="2"/>
  <c r="M3354" i="2"/>
  <c r="K1147" i="2"/>
  <c r="K3345" i="2"/>
  <c r="L919" i="2"/>
  <c r="M919" i="2"/>
  <c r="L1091" i="2"/>
  <c r="M1091" i="2"/>
  <c r="K1176" i="2"/>
  <c r="K3330" i="2"/>
  <c r="K2990" i="2"/>
  <c r="K2959" i="2"/>
  <c r="K3316" i="2"/>
  <c r="K3315" i="2"/>
  <c r="L915" i="2"/>
  <c r="M915" i="2"/>
  <c r="L3001" i="2"/>
  <c r="M3001" i="2"/>
  <c r="K1172" i="2"/>
  <c r="K944" i="2"/>
  <c r="K958" i="2"/>
  <c r="K764" i="2"/>
  <c r="K3202" i="2"/>
  <c r="L3043" i="2"/>
  <c r="M3043" i="2"/>
  <c r="K3359" i="2"/>
  <c r="L1190" i="2"/>
  <c r="M1190" i="2"/>
  <c r="K3234" i="2"/>
  <c r="L1008" i="2"/>
  <c r="M1008" i="2"/>
  <c r="K973" i="2"/>
  <c r="L3280" i="2"/>
  <c r="M3280" i="2"/>
  <c r="L3227" i="2"/>
  <c r="M3227" i="2"/>
  <c r="L2942" i="2"/>
  <c r="M2942" i="2"/>
  <c r="K2942" i="2"/>
  <c r="L3154" i="2"/>
  <c r="M3154" i="2"/>
  <c r="K1157" i="2"/>
  <c r="K3176" i="2"/>
  <c r="L3215" i="2"/>
  <c r="M3215" i="2"/>
  <c r="K1169" i="2"/>
  <c r="L3324" i="2"/>
  <c r="M3324" i="2"/>
  <c r="L3094" i="2"/>
  <c r="M3094" i="2"/>
  <c r="L3030" i="2"/>
  <c r="M3030" i="2"/>
  <c r="K3018" i="2"/>
  <c r="K1009" i="2"/>
  <c r="L1009" i="2"/>
  <c r="M1009" i="2"/>
  <c r="L1189" i="2"/>
  <c r="M1189" i="2"/>
  <c r="L962" i="2"/>
  <c r="M962" i="2"/>
  <c r="L2982" i="2"/>
  <c r="M2982" i="2"/>
  <c r="K935" i="2"/>
  <c r="K955" i="2"/>
  <c r="L3220" i="2"/>
  <c r="M3220" i="2"/>
  <c r="L1207" i="2"/>
  <c r="M1207" i="2"/>
  <c r="K1065" i="2"/>
  <c r="L3272" i="2"/>
  <c r="M3272" i="2"/>
  <c r="K1057" i="2"/>
  <c r="L3138" i="2"/>
  <c r="M3138" i="2"/>
  <c r="K3047" i="2"/>
  <c r="K3013" i="2"/>
  <c r="K773" i="2"/>
  <c r="K1143" i="2"/>
  <c r="L756" i="2"/>
  <c r="M756" i="2"/>
  <c r="K756" i="2"/>
  <c r="L781" i="2"/>
  <c r="M781" i="2"/>
  <c r="K781" i="2"/>
  <c r="L1194" i="2"/>
  <c r="M1194" i="2"/>
  <c r="L2989" i="2"/>
  <c r="M2989" i="2"/>
  <c r="L3003" i="2"/>
  <c r="M3003" i="2"/>
  <c r="K3003" i="2"/>
  <c r="K2988" i="2"/>
  <c r="L2988" i="2"/>
  <c r="M2988" i="2"/>
  <c r="K2992" i="2"/>
  <c r="L2992" i="2"/>
  <c r="M2992" i="2"/>
  <c r="K3119" i="2"/>
  <c r="L3119" i="2"/>
  <c r="M3119" i="2"/>
  <c r="K820" i="2"/>
  <c r="L820" i="2"/>
  <c r="M820" i="2"/>
  <c r="L765" i="2"/>
  <c r="M765" i="2"/>
  <c r="K765" i="2"/>
  <c r="K831" i="2"/>
  <c r="L831" i="2"/>
  <c r="M831" i="2"/>
  <c r="L3160" i="2"/>
  <c r="M3160" i="2"/>
  <c r="K3160" i="2"/>
  <c r="L745" i="2"/>
  <c r="M745" i="2"/>
  <c r="K745" i="2"/>
  <c r="M3371" i="2"/>
  <c r="N11" i="2"/>
  <c r="K3371" i="2"/>
</calcChain>
</file>

<file path=xl/sharedStrings.xml><?xml version="1.0" encoding="utf-8"?>
<sst xmlns="http://schemas.openxmlformats.org/spreadsheetml/2006/main" count="21242" uniqueCount="3088">
  <si>
    <t>ПРАЙС-ЛИСТ РЕХАУ ВИС EA 2025</t>
  </si>
  <si>
    <t>НДС</t>
  </si>
  <si>
    <t>Основная скидка / Grundrabatt:</t>
  </si>
  <si>
    <t>Скидка за оснащение склада или объектная скидка / Lagererstausstattungsrabatt bzw.Objektrabatt::</t>
  </si>
  <si>
    <t>Скидка за предоплату / Skonto:</t>
  </si>
  <si>
    <t>Надбавка / Logistikkostenaufschlag:</t>
  </si>
  <si>
    <r>
      <t xml:space="preserve">Z - Планируется замена артикула; N = Новый артикул; </t>
    </r>
    <r>
      <rPr>
        <b/>
        <sz val="10"/>
        <color rgb="FFFF0000"/>
        <rFont val="Arial"/>
        <family val="2"/>
        <charset val="204"/>
      </rPr>
      <t>D =</t>
    </r>
    <r>
      <rPr>
        <b/>
        <sz val="10"/>
        <rFont val="Arial"/>
        <family val="2"/>
        <charset val="204"/>
      </rPr>
      <t xml:space="preserve"> Выводится из программы поставок.</t>
    </r>
  </si>
  <si>
    <t>Ориентировочный срок поставки</t>
  </si>
  <si>
    <t>Программа</t>
  </si>
  <si>
    <t>Прежний материал</t>
  </si>
  <si>
    <t>Актуальный материал</t>
  </si>
  <si>
    <t>Возможная замена артикула</t>
  </si>
  <si>
    <t>Наименование</t>
  </si>
  <si>
    <t>Кол-во</t>
  </si>
  <si>
    <t>Ед. изм.</t>
  </si>
  <si>
    <t>Единица поставки</t>
  </si>
  <si>
    <t>Цена брутто 
ЕВРО
без НДС</t>
  </si>
  <si>
    <t>Цена брутто
ЕВРО 
с НДС</t>
  </si>
  <si>
    <t>Сумма брутто
ЕВРО
с НДС</t>
  </si>
  <si>
    <t>Цена нетто
ЕВРО 
без НДС</t>
  </si>
  <si>
    <t>Сумма нетто
ЕВРО 
без НДС</t>
  </si>
  <si>
    <t>Цена нетто
ЕВРО 
с НДС</t>
  </si>
  <si>
    <t>Сумма нетто
ЕВРО 
с НДС</t>
  </si>
  <si>
    <t>РРЦ, 
РУБ С НДС</t>
  </si>
  <si>
    <t>РРЦ, РУБ С НДС</t>
  </si>
  <si>
    <t>RAUTITAN</t>
  </si>
  <si>
    <t>1.1.1. Трубы и комплектующие на водоснабжение и отопление</t>
  </si>
  <si>
    <t>D</t>
  </si>
  <si>
    <t>Универсальн.труба RAUTITAN stabil PLATINUM 32х4,7 мм, прям. отрезки 5м
АКЦИЯ! Цена снижена до 31.05.2025г</t>
  </si>
  <si>
    <t>м</t>
  </si>
  <si>
    <t>N</t>
  </si>
  <si>
    <t>Универсальн.труба РЕХАУ STABIL 16,2х2,6 мм, бухта 100 м</t>
  </si>
  <si>
    <t>Универсальн.труба РЕХАУ STABIL 20х2,9 мм, бухта 100 м</t>
  </si>
  <si>
    <t>Универсальн.труба РЕХАУ STABIL 25х3,7 мм, бухта 50 м</t>
  </si>
  <si>
    <t>Универсальн.труба РЕХАУ STABIL 32х4,7 мм, бухта 25 м</t>
  </si>
  <si>
    <t>Унив.труба РЕХАУ FLEX 16x2,2, бухта 100м</t>
  </si>
  <si>
    <t>Унив.труба РЕХАУ FLEX 20x2,8, бухта 100м</t>
  </si>
  <si>
    <t>Унив.труба РЕХАУ FLEX 25x3,5, бухта 50м</t>
  </si>
  <si>
    <t>Унив.труба РЕХАУ FLEX 32x4,4, бухта 50м</t>
  </si>
  <si>
    <t>Унив.труба РЕХАУ FLEX 40x5,5, прям.отрезки 6м</t>
  </si>
  <si>
    <t>Унив.труба РЕХАУ FLEX 50x6,9, прям.отрезки 6м</t>
  </si>
  <si>
    <t>Унив.труба РЕХАУ FLEX 63x8,6, прям.отрезки 6м</t>
  </si>
  <si>
    <t>Отоп. труба РЕХАУ PINK 16х2,2 мм, бухта 120 м</t>
  </si>
  <si>
    <t>Отоп. труба РЕХАУ PINK 20х2,8 мм, бухта 120 м</t>
  </si>
  <si>
    <t>Отоп. труба РЕХАУ PINK 25х3,5 мм, бухта 50 м</t>
  </si>
  <si>
    <t>Отоп. труба РЕХАУ PINK 32х4,4 мм, бухта 50 м</t>
  </si>
  <si>
    <t>Отоп.труба РЕХАУ BLACK 16х2,2 мм, бухта 200 м</t>
  </si>
  <si>
    <t>Отоп.труба РЕХАУ BLACK 20х2,8 мм, бухта 180 м</t>
  </si>
  <si>
    <t>Отоп.труба РЕХАУ BLACK 25х3,5 мм, бухта 100 м</t>
  </si>
  <si>
    <t>Фиксирующий желоб для ПЭ-трубы 16/17</t>
  </si>
  <si>
    <t>Фиксирующий желоб для ПЭ-трубы 20</t>
  </si>
  <si>
    <t>Фиксирующий желоб для ПЭ-трубы 25</t>
  </si>
  <si>
    <t>Фиксирующий желоб для ПЭ-трубы 32</t>
  </si>
  <si>
    <t>Фиксирующий желоб для ПЭ-трубы 40</t>
  </si>
  <si>
    <t>Фиксирующий желоб для ПЭ-трубы 50</t>
  </si>
  <si>
    <t>Фиксирующий желоб для ПЭ-трубы 63</t>
  </si>
  <si>
    <t>1.1.2. Универсальные фитинги RAUTITAN для водоснабжения и отопления</t>
  </si>
  <si>
    <t>Монтажная гильза 16 LX</t>
  </si>
  <si>
    <t>шт</t>
  </si>
  <si>
    <t>Монтажная гильза 20 LX</t>
  </si>
  <si>
    <t>Монтажная гильза 25 LX</t>
  </si>
  <si>
    <t>Монтажная гильза 32 LX</t>
  </si>
  <si>
    <t>Монтажная гильза 40 LX</t>
  </si>
  <si>
    <t>Монтажная гильза 50 LX</t>
  </si>
  <si>
    <t>Монтажная гильза 63 LX</t>
  </si>
  <si>
    <t>Z</t>
  </si>
  <si>
    <t>11080011001 латунь</t>
  </si>
  <si>
    <t>Монтажная гильза 16 PX</t>
  </si>
  <si>
    <t>11080021001 латунь</t>
  </si>
  <si>
    <t>Монтажная гильза 20 PX</t>
  </si>
  <si>
    <t>11080031001 латунь</t>
  </si>
  <si>
    <t>Монтажная гильза 25 PX</t>
  </si>
  <si>
    <t>11080041001 латунь</t>
  </si>
  <si>
    <t>Монтажная гильза 32 PX</t>
  </si>
  <si>
    <t>11080051001
латунь</t>
  </si>
  <si>
    <t>Монтажная гильза 40 PX</t>
  </si>
  <si>
    <t>11397713002
латунь</t>
  </si>
  <si>
    <t>Монтажная гильза 50 MX</t>
  </si>
  <si>
    <t>11397813002
латунь</t>
  </si>
  <si>
    <t>Монтажная гильза 63 MX</t>
  </si>
  <si>
    <t>Тройник РЕХАУ равнопроходный 16-16-16 RX+</t>
  </si>
  <si>
    <t>Тройник РЕХАУ равнопроходный 20-20-20 RX+</t>
  </si>
  <si>
    <t>Тройник РЕХАУ равнопроходный 25-25-25 RX+</t>
  </si>
  <si>
    <t>Тройник РЕХАУ равнопроходный 32-32-32 RX+</t>
  </si>
  <si>
    <t>Предзаказ. Ожидается поступление в июн 25</t>
  </si>
  <si>
    <t>Тройник РЕХАУ равнопроходный 40-40-40 RX+</t>
  </si>
  <si>
    <t>Тройник равнопроходный 16-16-16 MX</t>
  </si>
  <si>
    <t>Тройник равнопроходный 20-20-20 MX</t>
  </si>
  <si>
    <t>Тройник равнопроходный 25-25-25 MX</t>
  </si>
  <si>
    <t>Тройник равнопроходный 32-32-32 MX</t>
  </si>
  <si>
    <t>Тройник равнопроходный 40-40-40 MX</t>
  </si>
  <si>
    <t>Тройник равнопроходный 50-50-50 MX</t>
  </si>
  <si>
    <t>Тройник равнопроходный 63-63-63 MX</t>
  </si>
  <si>
    <t>11080311001 латунь</t>
  </si>
  <si>
    <t>Тройник равнопроходный 16-16-16 PX</t>
  </si>
  <si>
    <t>11080321001 латунь</t>
  </si>
  <si>
    <t>Тройник равнопроходный 20-20-20 PX</t>
  </si>
  <si>
    <t>11080331001 латунь</t>
  </si>
  <si>
    <t>Тройник равнопроходный 25-25-25 PX</t>
  </si>
  <si>
    <t>11080341001 латунь</t>
  </si>
  <si>
    <t>Тройник равнопроходный 32-32-32 PX</t>
  </si>
  <si>
    <t>11080351001
латунь</t>
  </si>
  <si>
    <t>Тройник равнопроходный 40-40-40 PX</t>
  </si>
  <si>
    <t>11092801001
латунь</t>
  </si>
  <si>
    <t>Тройник равнопроходный 50-50-50 RX+</t>
  </si>
  <si>
    <t>11092811001
латунь</t>
  </si>
  <si>
    <t>Тройник равнопроходный 63-63-63 RX+</t>
  </si>
  <si>
    <t>Тройник равнопроходный 16-16-16 PLATINUM RX
АКЦИЯ! Цена снижена до 31.05.2025г</t>
  </si>
  <si>
    <t>Тройник равнопроходный 20-20-20 PLATINUM RX
АКЦИЯ! Цена снижена до 31.05.2025гг</t>
  </si>
  <si>
    <t>Тройник равнопроходный 25-25-25 PLATINUM RX</t>
  </si>
  <si>
    <t>Тройник равнопроходный 25-25-25 PLATINUM RX+</t>
  </si>
  <si>
    <t>Тройник равнопроходный 32-32-32 PLATINUM RX</t>
  </si>
  <si>
    <t>Тройник равнопроходный 32-32-32 PLATINUM RX+</t>
  </si>
  <si>
    <t>Тройник РЕХАУ с повышенным сопротивлением на проходе 32-16-25 RX+</t>
  </si>
  <si>
    <t>Тройник с повышенным сопротивлением на проходе 32-16-25 RX+</t>
  </si>
  <si>
    <t>Тройник с повышенным сопротивлением на проходе 40-16-32 RX+</t>
  </si>
  <si>
    <t>Тройник с повышенным сопротивлением на проходе 40-20-32 RX+</t>
  </si>
  <si>
    <t>Проточный настенный угольник РЕХАУ 16/16-Rp 1/2 длинный RX+</t>
  </si>
  <si>
    <t>Проточный настенный угольник РЕХАУ 16/16-Rp 1/2 короткий RX+</t>
  </si>
  <si>
    <t>Проточный настенный угольник РЕХАУ 20/20-Rp 1/2 длинный RX+</t>
  </si>
  <si>
    <t>Проточный настенный угольник 16/16-Rp 1/2 длинный RX+</t>
  </si>
  <si>
    <t>Проточный настенный угольник 20/20-Rp 1/2 длинный RX+</t>
  </si>
  <si>
    <t>Проточный настенный угольник 25/25-Rp 1/2 длинный RX+</t>
  </si>
  <si>
    <t>Проточный настенный угольник 16/16-Rp 1/2 короткий RX+</t>
  </si>
  <si>
    <t>Проточный настенный угольник 20/20-Rp 1/2 короткий RX+</t>
  </si>
  <si>
    <t>Проточный настенный угольник 16/20-Rp 1/2 короткий RX+</t>
  </si>
  <si>
    <t>Проточный настенный угольник 20/16-Rp 1/2 короткий RX+</t>
  </si>
  <si>
    <t>Проточный настенный угольник 25/25-Rp 1/2 короткий RX+</t>
  </si>
  <si>
    <t>Тройник РЕХАУ с наружной резьбой 20-20-R 1/2 RX+</t>
  </si>
  <si>
    <t>Тройник с наружной резьбой 16-16-R 1/2 RX+</t>
  </si>
  <si>
    <t>Тройник с наружной резьбой 20-20-R 1/2 RX+</t>
  </si>
  <si>
    <t>Тройник с наружной резьбой 20-20-R 3/4 RX+</t>
  </si>
  <si>
    <t>Тройник РЕХАУ с уменьшенным боковым проходом 20-16-20 RX+</t>
  </si>
  <si>
    <t>Тройник РЕХАУ с уменьшенным боковым проходом 25-16-25 RX+</t>
  </si>
  <si>
    <t>Тройник РЕХАУ с уменьшенным боковым проходом 25-20-25 RX+</t>
  </si>
  <si>
    <t>Тройник РЕХАУ с уменьшенным боковым проходом 32-16-32 RX+</t>
  </si>
  <si>
    <t>Тройник РЕХАУ с уменьшенным боковым проходом 32-20-32 RX+</t>
  </si>
  <si>
    <t>Тройник РЕХАУ с уменьшенным боковым проходом 32-25-32 RX+</t>
  </si>
  <si>
    <t>Тройник РЕХАУ с уменьшенным боковым проходом 40-20-40 RX+</t>
  </si>
  <si>
    <t>Тройник РЕХАУ с уменьшенным боковым проходом 40-25-40 RX+</t>
  </si>
  <si>
    <t>Тройник РЕХАУ с уменьшенным боковым проходом 40-32-40 RX+</t>
  </si>
  <si>
    <t>Тройник с уменьшенным боковым проходом 20-16-20 MX</t>
  </si>
  <si>
    <t>Тройник с уменьшенным боковым проходом 25-16-25 MX</t>
  </si>
  <si>
    <t>Тройник с уменьшенным боковым проходом 25-20-25 MX</t>
  </si>
  <si>
    <t>Тройник с уменьшенным боковым проходом 32-16-32 MX</t>
  </si>
  <si>
    <t>Тройник с уменьшенным боковым проходом 32-20-32 MX</t>
  </si>
  <si>
    <t>Тройник с уменьшенным боковым проходом 32-25-32 MX</t>
  </si>
  <si>
    <t>Тройник с уменьшенным боковым проходом 40-20-40 MX</t>
  </si>
  <si>
    <t>Тройник с уменьшенным боковым проходом 40-25-40 MX</t>
  </si>
  <si>
    <t>Тройник с уменьшенным боковым проходом 40-32-40 MX</t>
  </si>
  <si>
    <t>Тройник с уменьшенным боковым проходом 50-20-50 MX</t>
  </si>
  <si>
    <t>Тройник с уменьшенным боковым проходом 50-25-50 MX</t>
  </si>
  <si>
    <t>Тройник с уменьшенным боковым проходом 50-32-50 MX</t>
  </si>
  <si>
    <t>Тройник с уменьшенным боковым проходом 50-40-50 MX</t>
  </si>
  <si>
    <t>Тройник с уменьшенным боковым проходом 63-25-63 MX</t>
  </si>
  <si>
    <t>Тройник с уменьшенным боковым проходом 63-32-63 MX</t>
  </si>
  <si>
    <t>Тройник с уменьшенным боковым проходом 63-40-63 MX</t>
  </si>
  <si>
    <t>Тройник с уменьшенным боковым проходом 63-50-63 MX</t>
  </si>
  <si>
    <t>11080611001 латунь</t>
  </si>
  <si>
    <t>Тройник с уменьшенным боковым проходом 20-16-20 PX</t>
  </si>
  <si>
    <t>11080621001 латунь</t>
  </si>
  <si>
    <t>Тройник с уменьшенным боковым проходом 25-16-25 PX</t>
  </si>
  <si>
    <t>11080631001 латунь</t>
  </si>
  <si>
    <t>Тройник с уменьшенным боковым проходом 25-20-25 PX</t>
  </si>
  <si>
    <t>11080641001 латунь</t>
  </si>
  <si>
    <t>Тройник с уменьшенным боковым проходом 32-16-32 PX</t>
  </si>
  <si>
    <t>11080651001 латунь</t>
  </si>
  <si>
    <t>Тройник с уменьшенным боковым проходом 32-20-32 PX</t>
  </si>
  <si>
    <t>11080661001
латунь</t>
  </si>
  <si>
    <t>Тройник с уменьшенным боковым проходом 32-25-32 PX</t>
  </si>
  <si>
    <t>11080671001
латунь</t>
  </si>
  <si>
    <t>Тройник с уменьшенным боковым проходом 40-20-40 PX</t>
  </si>
  <si>
    <t>11080681001
латунь</t>
  </si>
  <si>
    <t>Тройник с уменьшенным боковым проходом 40-25-40 PX</t>
  </si>
  <si>
    <t>11080691001
латунь</t>
  </si>
  <si>
    <t>Тройник с уменьшенным боковым проходом 40-32-40 PX</t>
  </si>
  <si>
    <t>12303481001, 
13660031001</t>
  </si>
  <si>
    <t>11092821001
латунь</t>
  </si>
  <si>
    <t>Тройник с уменьшенным боковым проходом 50-20-50 RX+</t>
  </si>
  <si>
    <t>11092831001
латунь</t>
  </si>
  <si>
    <t>Тройник с уменьшенным боковым проходом 50-25-50 RX+</t>
  </si>
  <si>
    <t>11092841001
латунь</t>
  </si>
  <si>
    <t>Тройник с уменьшенным боковым проходом 50-32-50 RX+</t>
  </si>
  <si>
    <t>11092851001
латунь</t>
  </si>
  <si>
    <t>Тройник с уменьшенным боковым проходом 50-40-50 RX+</t>
  </si>
  <si>
    <t>11092861001
латунь</t>
  </si>
  <si>
    <t>Тройник с уменьшенным боковым проходом 63-25-63 RX+</t>
  </si>
  <si>
    <t>11092871001
латунь</t>
  </si>
  <si>
    <t>Тройник с уменьшенным боковым проходом 63-32-63 RX+</t>
  </si>
  <si>
    <t>11092881001
латунь</t>
  </si>
  <si>
    <t>Тройник с уменьшенным боковым проходом 63-40-63 RX+</t>
  </si>
  <si>
    <t>11092891001
латунь</t>
  </si>
  <si>
    <t>Тройник с уменьшенным боковым проходом 63-50-63 RX+</t>
  </si>
  <si>
    <t>Тройник с уменьшенным боковым проходом 20-16-20 PLATINUM RX
АКЦИЯ! Цена снижена до 31.05.2025гг</t>
  </si>
  <si>
    <t>Тройник с уменьшенным боковым проходом 25-16-25 PLATINUM RX
АКЦИЯ! Цена снижена до 31.05.2025гг</t>
  </si>
  <si>
    <t>Тройник с уменьшенным боковым проходом 25-20-25 PLATINUM RX
АКЦИЯ! Цена снижена до 31.05.2025гг</t>
  </si>
  <si>
    <t>Тройник с уменьшенным боковым проходом 32-20-32 PLATINUM RX</t>
  </si>
  <si>
    <t>Тройник с уменьшенным боковым проходом 32-20-32 PLATINUM RX+</t>
  </si>
  <si>
    <t>Тройник с уменьшенным боковым проходом 32-25-32 PLATINUM RX</t>
  </si>
  <si>
    <t>Тройник с уменьшенным боковым проходом 32-25-32 PLATINUM RX+</t>
  </si>
  <si>
    <t>Тройник РЕХАУ с уменьшенным торцевым проходом 20-20-16 RX+</t>
  </si>
  <si>
    <t>Тройник РЕХАУ с уменьшенным торцевым проходом 25-25-16 RX+</t>
  </si>
  <si>
    <t>Тройник РЕХАУ с уменьшенным торцевым проходом 25-25-20 RX+</t>
  </si>
  <si>
    <t>Тройник РЕХАУ с уменьшенным торцевым проходом 32-32-20 RX+</t>
  </si>
  <si>
    <t>Тройник РЕХАУ с уменьшенным торцевым проходом 32-32-25 RX+</t>
  </si>
  <si>
    <t>Тройник с уменьшенным торцевым проходом 20-20-16 MX</t>
  </si>
  <si>
    <t>Тройник с уменьшенным торцевым проходом 25-25-16 MX</t>
  </si>
  <si>
    <t>Тройник с уменьшенным торцевым проходом 25-25-20 MX</t>
  </si>
  <si>
    <t>Тройник с уменьшенным торцевым проходом 32-32-20 MX</t>
  </si>
  <si>
    <t>Тройник с уменьшенным торцевым проходом 32-32-25 MX</t>
  </si>
  <si>
    <t>Тройник РЕХАУ с уменьшенным боковым и торцевым проходами 20-16-16 RX+</t>
  </si>
  <si>
    <t>Тройник РЕХАУ с уменьшенным боковым и торцевым проходами 25-16-16 RX+</t>
  </si>
  <si>
    <t>Тройник РЕХАУ с уменьшенным боковым и торцевым проходами 25-16-20 RX+</t>
  </si>
  <si>
    <t>Тройник РЕХАУ с уменьшенным боковым и торцевым проходами 25-20-16 RX+</t>
  </si>
  <si>
    <t>Тройник РЕХАУ с уменьшенным боковым и торцевым проходами 25-20-20 RX+</t>
  </si>
  <si>
    <t>Тройник РЕХАУ с уменьшенным боковым и торцевым проходами 32-20-20 RX+</t>
  </si>
  <si>
    <t>Тройник РЕХАУ с уменьшенным боковым и торцевым проходами 32-20-25 RX+</t>
  </si>
  <si>
    <t>Тройник РЕХАУ с уменьшенным боковым и торцевым проходами 32-25-20 RX+</t>
  </si>
  <si>
    <t>Тройник РЕХАУ с уменьшенным боковым и торцевым проходами 32-25-25 RX+</t>
  </si>
  <si>
    <t>Тройник РЕХАУ с уменьшенным боковым и торцевым проходами 40-32-32 RX+</t>
  </si>
  <si>
    <t>Тройник с уменьшенным боковым и торцевым проходами 20-16-16 MX</t>
  </si>
  <si>
    <t>Тройник с уменьшенным боковым и торцевым проходами 25-16-16 MX</t>
  </si>
  <si>
    <t>Тройник с уменьшенным боковым и торцевым проходами 25-16-20 MX</t>
  </si>
  <si>
    <t>Тройник с уменьшенным боковым и торцевым проходами 25-20-16 MX</t>
  </si>
  <si>
    <t>Тройник с уменьшенным боковым и торцевым проходами 25-20-20 MX</t>
  </si>
  <si>
    <t>Тройник с уменьшенным боковым и торцевым проходами 32-20-20 MX</t>
  </si>
  <si>
    <t>Тройник с уменьшенным боковым и торцевым проходами 32-20-25 MX</t>
  </si>
  <si>
    <t>Тройник с уменьшенным боковым и торцевым проходами 32-25-20 MX</t>
  </si>
  <si>
    <t>Тройник с уменьшенным боковым и торцевым проходами 32-25-25 MX</t>
  </si>
  <si>
    <t>Тройник с уменьшенным боковым и торцевым проходами 40-32-32 MX</t>
  </si>
  <si>
    <t>Тройник с уменьшенным боковым и торцевым проходами 50-32-40 MX</t>
  </si>
  <si>
    <t>11080711001 латунь</t>
  </si>
  <si>
    <t>Тройник с уменьшенным торцевым проходом 20-20-16 PX</t>
  </si>
  <si>
    <t>11080721001
латунь</t>
  </si>
  <si>
    <t>Тройник с уменьшенным торцевым проходом 25-25-16 PX</t>
  </si>
  <si>
    <t>11080731001 латунь</t>
  </si>
  <si>
    <t>Тройник с уменьшенным торцевым проходом 25-25-20 PX</t>
  </si>
  <si>
    <t>11080741001
латунь</t>
  </si>
  <si>
    <t>Тройник с уменьшенным торцевым проходом 32-32-20 PX</t>
  </si>
  <si>
    <t>11080751001
латунь</t>
  </si>
  <si>
    <t>Тройник с уменьшенным торцевым проходом 32-32-25 PX</t>
  </si>
  <si>
    <t>Тройник с уменьшенным торцевым проходом 20-20-16 PLATINUM RX
АКЦИЯ! Цена снижена до 31.05.2025гг</t>
  </si>
  <si>
    <t>Тройник с уменьшенным торцевым проходом 25-25-16 PLATINUM RX
АКЦИЯ! Цена снижена до 31.05.2025гг</t>
  </si>
  <si>
    <t>11080811001 латунь</t>
  </si>
  <si>
    <t>Тройник с уменьшенным боковым и торцевым проходами 20-16-16 PX</t>
  </si>
  <si>
    <t>11080821001 латунь</t>
  </si>
  <si>
    <t>Тройник с уменьшенным боковым и торцевым проходами 25-16-16 PX</t>
  </si>
  <si>
    <t>11080831001 латунь</t>
  </si>
  <si>
    <t>Тройник с уменьшенным боковым и торцевым проходами 25-16-20 PX</t>
  </si>
  <si>
    <t>11080841001
латунь</t>
  </si>
  <si>
    <t>Тройник с уменьшенным боковым и торцевым проходами 25-20-16 PX</t>
  </si>
  <si>
    <t>11080851001 латунь</t>
  </si>
  <si>
    <t>Тройник с уменьшенным боковым и торцевым проходами 25-20-20 PX</t>
  </si>
  <si>
    <t>11080861001
латунь</t>
  </si>
  <si>
    <t>Тройник с уменьшенным боковым и торцевым проходами 32-20-20 PX</t>
  </si>
  <si>
    <t>11080871001
латунь</t>
  </si>
  <si>
    <t>Тройник с уменьшенным боковым и торцевым проходами 32-20-25 PX</t>
  </si>
  <si>
    <t>11080891001
латунь</t>
  </si>
  <si>
    <t>Тройник с уменьшенным боковым и торцевым проходами 32-25-20 PX</t>
  </si>
  <si>
    <t>11080911001
латунь</t>
  </si>
  <si>
    <t>Тройник с уменьшенным боковым и торцевым проходами 32-25-25 PX</t>
  </si>
  <si>
    <t>11080921001
латунь</t>
  </si>
  <si>
    <t>Тройник с уменьшенным боковым и торцевым проходами 40-32-32 PX</t>
  </si>
  <si>
    <t>11092901001
латунь</t>
  </si>
  <si>
    <t>Тройник с уменьшенным боковым и торцевым проходами 50-32-40 RX+</t>
  </si>
  <si>
    <t>Тройник с уменьшенным боковым и торцевым проходами 20-16-16 PLATINUM RX
АКЦИЯ! Цена снижена до 31.05.2025гг</t>
  </si>
  <si>
    <t>Тройник с уменьшенным боковым и торцевым проходами 25-16-16 PLATINUM RX
АКЦИЯ! Цена снижена до 31.05.2025гг</t>
  </si>
  <si>
    <t>Тройник с уменьшенным боковым и торцевым проходами 25-16-20 PLATINUM RX
АКЦИЯ! Цена снижена до 31.05.2025гг</t>
  </si>
  <si>
    <t>Тройник с уменьшенным боковым и торцевым проходами 25-20-20 PLATINUM RX
АКЦИЯ! Цена снижена до 31.05.2025гг</t>
  </si>
  <si>
    <t>Тройник с уменьшенным боковым и торцевым проходами 32-25-25 PLATINUM RX
АКЦИЯ! Цена снижена до 31.05.2025гг</t>
  </si>
  <si>
    <t>Тройник РЕХАУ с увеличенным боковым проходом 16-20-16 RX+</t>
  </si>
  <si>
    <t>Тройник РЕХАУ с увеличенным боковым проходом 16-25-16 RX+</t>
  </si>
  <si>
    <t>Тройник РЕХАУ с увеличенным боковым проходом 20-25-16 RX+</t>
  </si>
  <si>
    <t>Тройник РЕХАУ с увеличенным боковым проходом 20-25-20 RX+</t>
  </si>
  <si>
    <t>Тройник РЕХАУ с увеличенным боковым проходом 25-32-25 RX+</t>
  </si>
  <si>
    <t>Тройник с увеличенным боковым проходом 16-20-16 MX</t>
  </si>
  <si>
    <t>Тройник с увеличенным боковым проходом 16-25-16 MX</t>
  </si>
  <si>
    <t>Тройник с увеличенным боковым проходом 20-25-16 MX</t>
  </si>
  <si>
    <t>Тройник с увеличенным боковым проходом 20-25-20 MX</t>
  </si>
  <si>
    <t>Тройник с увеличенным боковым проходом 25-32-25 MX</t>
  </si>
  <si>
    <t>11081011001 латунь</t>
  </si>
  <si>
    <t>Тройник с увеличенным боковым проходом 16-20-16 PX</t>
  </si>
  <si>
    <t>11081021001
латунь</t>
  </si>
  <si>
    <t>Тройник с увеличенным боковым проходом 16-25-16 PX</t>
  </si>
  <si>
    <t>11081031001
латунь</t>
  </si>
  <si>
    <t>Тройник с увеличенным боковым проходом 20-25-16 PX</t>
  </si>
  <si>
    <t>11081041001 латунь</t>
  </si>
  <si>
    <t>Тройник с увеличенным боковым проходом 20-25-20 PX</t>
  </si>
  <si>
    <t>11081061001
латунь</t>
  </si>
  <si>
    <t>Тройник с увеличенным боковым проходом 25-32-25 PX</t>
  </si>
  <si>
    <t>Тройник с увеличенным боковым проходом 16-20-16 PLATINUM RX
АКЦИЯ! Цена снижена до 31.05.2025гг</t>
  </si>
  <si>
    <t>Тройник РЕХАУ настенный с внутренней резьбой 16-Rp1/2-16 RX+</t>
  </si>
  <si>
    <t>Тройник РЕХАУ настенный с внутренней резьбой 20-Rp1/2-20 RX+</t>
  </si>
  <si>
    <t>Тройник настенный с внутренней резьбой 16-Rp1/2-16 MX</t>
  </si>
  <si>
    <t>Тройник настенный с внутренней резьбой 20-Rp1/2-20 MX</t>
  </si>
  <si>
    <t>11092911001
латунь</t>
  </si>
  <si>
    <t>Тройник настенный с внутренней резьбой 16-Rp1/2-16 RX+</t>
  </si>
  <si>
    <t>Тройник настенный с внутренней резьбой 20-Rp1/2-16 RX+</t>
  </si>
  <si>
    <t>11092941001
латунь</t>
  </si>
  <si>
    <t>Тройник настенный с внутренней резьбой 20-Rp1/2-20 RX+</t>
  </si>
  <si>
    <t>Тройник РЕХАУ с внутр. резьбой на боков. проходе 25-Rp 1/2-25 RX+</t>
  </si>
  <si>
    <t>Тройник РЕХАУ с внутр. резьбой на боков. проходе 25-Rp 3/4-25 RX+</t>
  </si>
  <si>
    <t>Тройник РЕХАУ с внутр. резьбой на боков. проходе 32-Rp 3/4-32 RX+</t>
  </si>
  <si>
    <t>Тройник РЕХАУ с внутр. резьбой на боков. проходе 40-Rp 1-40 RX+</t>
  </si>
  <si>
    <t>Тройник с внутр. резьбой на боков. проходе 25-Rp 3/4-25 MX</t>
  </si>
  <si>
    <t>Тройник с внутр. резьбой на боков. проходе 32-Rp 3/4-32 MX</t>
  </si>
  <si>
    <t>Тройник с внутр. резьбой на боков. проходе 40-Rp 1-40 MX</t>
  </si>
  <si>
    <t>Тройник с внутр. резьбой на боков. проходе 25-Rp 1/2-25 RX+</t>
  </si>
  <si>
    <t>11092961001
латунь</t>
  </si>
  <si>
    <t>Тройник с внутр. резьбой на боков. проходе 25-Rp 3/4-25 RX+</t>
  </si>
  <si>
    <t xml:space="preserve">Тройник с внутр. резьбой на боков. проходе 32-Rp 3/4-25 RX+ </t>
  </si>
  <si>
    <t>11092971001
латунь</t>
  </si>
  <si>
    <t>Тройник с внутр. резьбой на боков. проходе 32-Rp 3/4-32 RX+</t>
  </si>
  <si>
    <t>Тройник с внутр. резьбой на боков. проходе 32-Rp 1-32 RX+</t>
  </si>
  <si>
    <t>11093001001
латунь</t>
  </si>
  <si>
    <t>Тройник с внутр. резьбой на боков. проходе 40-Rp 1-40 RX+</t>
  </si>
  <si>
    <t>Тройник с внутр. резьбой на боков. проходе 50-Rp 1-50 RX+</t>
  </si>
  <si>
    <t>Муфта РЕХАУ соединительная равнопроходная 16 RX+</t>
  </si>
  <si>
    <t>Муфта РЕХАУ соединительная равнопроходная 20 RX+</t>
  </si>
  <si>
    <t>Муфта РЕХАУ соединительная равнопроходная 25 RX+</t>
  </si>
  <si>
    <t>Муфта РЕХАУ соединительная равнопроходная 32 RX+</t>
  </si>
  <si>
    <t>Муфта РЕХАУ соединительная равнопроходная 40 RX+</t>
  </si>
  <si>
    <t>Муфта соединительная равнопроходная 16 MX</t>
  </si>
  <si>
    <t>Муфта соединительная равнопроходная 20 MX</t>
  </si>
  <si>
    <t>Муфта соединительная равнопроходная 25 MX</t>
  </si>
  <si>
    <t>Муфта соединительная равнопроходная 32 MX</t>
  </si>
  <si>
    <t>Муфта соединительная равнопроходная 40 MX</t>
  </si>
  <si>
    <t>Муфта соединительная равнопроходная 50 MX</t>
  </si>
  <si>
    <t>Муфта соединительная равнопроходная 63 MX</t>
  </si>
  <si>
    <t>11080111001 латунь</t>
  </si>
  <si>
    <t>Муфта соединительная равнопроходная 16 PX</t>
  </si>
  <si>
    <t>11080121001 латунь</t>
  </si>
  <si>
    <t>Муфта соединительная равнопроходная 20 PX</t>
  </si>
  <si>
    <t>11080131001 латунь</t>
  </si>
  <si>
    <t>Муфта соединительная равнопроходная 25 PX</t>
  </si>
  <si>
    <t>11080141001 латунь</t>
  </si>
  <si>
    <t>Муфта соединительная равнопроходная 32 PX</t>
  </si>
  <si>
    <t>11080151001
латунь</t>
  </si>
  <si>
    <t>Муфта соединительная равнопроходная 40 PX</t>
  </si>
  <si>
    <t>11093021001
латунь</t>
  </si>
  <si>
    <t>Муфта соединительная равнопроходная 50 RX+</t>
  </si>
  <si>
    <t>11093031001
латунь</t>
  </si>
  <si>
    <t>Муфта соединительная равнопроходная 63 RX +</t>
  </si>
  <si>
    <t>Муфта соединительная равнопроходная 16 PLATINUM RX
АКЦИЯ! Цена снижена до 31.05.2025гг</t>
  </si>
  <si>
    <t>Муфта соединительная равнопроходная 20 PLATINUM RX</t>
  </si>
  <si>
    <t>Муфта соединительная равнопроходная 25 PLATINUM RX
АКЦИЯ! Цена снижена до 31.05.2025гг</t>
  </si>
  <si>
    <t>Муфта соединительная равнопроходная 32 PLATINUM RX</t>
  </si>
  <si>
    <t>Муфта соединительная равнопроходная 32 PLATINUM RX+</t>
  </si>
  <si>
    <t>Муфта РЕХАУ соединительная переходная 20-16 RX+</t>
  </si>
  <si>
    <t>Предзаказ. Ожидается поступление в мае 25</t>
  </si>
  <si>
    <t>Муфта РЕХАУ соединительная переходная 25-16 RX+</t>
  </si>
  <si>
    <t>Муфта РЕХАУ соединительная переходная 25-20 RX+</t>
  </si>
  <si>
    <t>Муфта РЕХАУ соединительная переходная 32-25 RX+</t>
  </si>
  <si>
    <t>Муфта РЕХАУ соединительная переходная 40-25 RX+</t>
  </si>
  <si>
    <t>Муфта РЕХАУ соединительная переходная 40-32 RX+</t>
  </si>
  <si>
    <t>Муфта соединительная переходная 20-16 MX</t>
  </si>
  <si>
    <t>Муфта соединительная переходная 25-16 MX</t>
  </si>
  <si>
    <t>Муфта соединительная переходная 25-20 MX</t>
  </si>
  <si>
    <t>Муфта соединительная переходная 32-25 MX</t>
  </si>
  <si>
    <t>Муфта соединительная переходная 40-25 MX</t>
  </si>
  <si>
    <t>Муфта соединительная переходная 40-32 MX</t>
  </si>
  <si>
    <t>Муфта соединительная переходная 50-32 MX</t>
  </si>
  <si>
    <t>Муфта соединительная переходная 50-40 MX</t>
  </si>
  <si>
    <t>Муфта соединительная переходная 63-50 MX</t>
  </si>
  <si>
    <t>11080411001 латунь</t>
  </si>
  <si>
    <t>Муфта соединительная переходная 20-16 PX</t>
  </si>
  <si>
    <t>11080421001
латунь</t>
  </si>
  <si>
    <t>Муфта соединительная переходная 25-16 PX</t>
  </si>
  <si>
    <t>11080431001 латунь</t>
  </si>
  <si>
    <t>Муфта соединительная переходная 25-20 PX</t>
  </si>
  <si>
    <t>11080441001 латунь</t>
  </si>
  <si>
    <t>Муфта соединительная переходная 32-25 PX</t>
  </si>
  <si>
    <t>11080471001
латунь</t>
  </si>
  <si>
    <t>Муфта соединительная переходная 40-32 PX</t>
  </si>
  <si>
    <t>11093951001
латунь</t>
  </si>
  <si>
    <t>Муфта соединительная переходная 40-25 RX+</t>
  </si>
  <si>
    <t>11093041001
латунь</t>
  </si>
  <si>
    <t>Муфта соединительная переходная 50-32 RX+</t>
  </si>
  <si>
    <t>11093051001
латунь</t>
  </si>
  <si>
    <t>Муфта соединительная переходная 50-40 RX+</t>
  </si>
  <si>
    <t>11093061001
латунь</t>
  </si>
  <si>
    <t>Муфта соединительная переходная 63-50 RX+</t>
  </si>
  <si>
    <t>Муфта соединительная переходная 20-16 PLATINUM RX
АКЦИЯ! Цена снижена до 31.05.2025гг</t>
  </si>
  <si>
    <t>Муфта соединительная переходная 25-16 PLATINUM RX
АКЦИЯ! Цена снижена до 31.05.2025гг</t>
  </si>
  <si>
    <t>Муфта соединительная переходная 25-20 PLATINUM RX
АКЦИЯ! Цена снижена до 31.05.2025гг</t>
  </si>
  <si>
    <t>Муфта соединительная переходная 32-25 PLATINUM RX
АКЦИЯ! Цена снижена до 31.05.2025гг</t>
  </si>
  <si>
    <t>Переходник РЕХАУ с наружной резьбой 16-R 1/2 RX+</t>
  </si>
  <si>
    <t>Переходник РЕХАУ с наружной резьбой 16-R 3/4 RX+</t>
  </si>
  <si>
    <t>Переходник РЕХАУ с наружной резьбой 16-R 1 RX+</t>
  </si>
  <si>
    <t>Переходник РЕХАУ с наружной резьбой 20-R 1/2 RX+</t>
  </si>
  <si>
    <t>Переходник РЕХАУ с наружной резьбой 20-R 3/4 RX+</t>
  </si>
  <si>
    <t>Переходник РЕХАУ с наружной резьбой 20-R 1 RX+</t>
  </si>
  <si>
    <t>Переходник РЕХАУ с наружной резьбой 25-R 1 RX+</t>
  </si>
  <si>
    <t>Переходник РЕХАУ с наружной резьбой 25-R 1/2 RX+</t>
  </si>
  <si>
    <t>Переходник РЕХАУ с наружной резьбой 25-R 3/4 RX+</t>
  </si>
  <si>
    <t>Переходник РЕХАУ с наружной резьбой 32-R 3/4 RX+</t>
  </si>
  <si>
    <t>Переходник РЕХАУ с наружной резьбой 32-R 1 RX+</t>
  </si>
  <si>
    <t>Переходник РЕХАУ с наружной резьбой 32-R 1 1/4 RX+</t>
  </si>
  <si>
    <t>Переходник РЕХАУ с наружной резьбой 40-R 1 1/4 RX+</t>
  </si>
  <si>
    <t>Переходник с наружной резьбой 16-R 1/2 MX</t>
  </si>
  <si>
    <t>Переходник с наружной резьбой 16-R 3/4 MX</t>
  </si>
  <si>
    <t>Переходник с наружной резьбой 16-R 1 MX</t>
  </si>
  <si>
    <t>Переходник с наружной резьбой 20-R 1/2 MX</t>
  </si>
  <si>
    <t>Переходник с наружной резьбой 20-R 3/4 MX</t>
  </si>
  <si>
    <t>Переходник с наружной резьбой 25-R 1/2 MX</t>
  </si>
  <si>
    <t>Переходник с наружной резьбой 25-R 3/4 MX</t>
  </si>
  <si>
    <t>Переходник с наружной резьбой 25-R 1 MX</t>
  </si>
  <si>
    <t>Переходник с наружной резьбой 32-R 3/4 MX</t>
  </si>
  <si>
    <t>Переходник с наружной резьбой 32-R 1 MX</t>
  </si>
  <si>
    <t>Переходник с наружной резьбой 40-R 1 1/4 MX</t>
  </si>
  <si>
    <t>Переходник с наружной резьбой 50-R 1 1/4 MX</t>
  </si>
  <si>
    <t>Переходник с наружной резьбой 50-R 1 1/2 MX</t>
  </si>
  <si>
    <t>Переходник с наружной резьбой 63-R 2 MX</t>
  </si>
  <si>
    <t>11096731001 латунь</t>
  </si>
  <si>
    <t>Переходник с наружной резьбой 16-R 1/2 RX+</t>
  </si>
  <si>
    <t>11097141001 латунь</t>
  </si>
  <si>
    <t>Переходник с наружной резьбой 16-R 3/4 RX+</t>
  </si>
  <si>
    <t>11093131001
латунь</t>
  </si>
  <si>
    <t>Переходник с наружной резьбой 16-R 1 RX+</t>
  </si>
  <si>
    <t>11096741001 латунь</t>
  </si>
  <si>
    <t>Переходник с наружной резьбой 20-R 1/2 RX+</t>
  </si>
  <si>
    <t>11096811001 латунь</t>
  </si>
  <si>
    <t>Переходник с наружной резьбой 20-R 3/4 RX+</t>
  </si>
  <si>
    <t>Переходник с наружной резьбой 20-R 1 RX+</t>
  </si>
  <si>
    <t>11097091001 латунь</t>
  </si>
  <si>
    <t>Переходник с наружной резьбой 25-R 1/2 RX+</t>
  </si>
  <si>
    <t>11096821001 латунь</t>
  </si>
  <si>
    <t>Переходник с наружной резьбой 25-R 3/4 RX+</t>
  </si>
  <si>
    <t>11096861001 латунь</t>
  </si>
  <si>
    <t>Переходник с наружной резьбой 25-R 1 RX+</t>
  </si>
  <si>
    <t>11093201001
латунь</t>
  </si>
  <si>
    <t>Переходник с наружной резьбой 32-R 3/4 RX+</t>
  </si>
  <si>
    <t>11096911001 латунь</t>
  </si>
  <si>
    <t>Переходник с наружной резьбой 32-R 1 RX+</t>
  </si>
  <si>
    <t>Переходник с наружной резьбой 32-R 1 1/4 RX+</t>
  </si>
  <si>
    <t>11093231001
латунь</t>
  </si>
  <si>
    <t>Переходник с наружной резьбой 40-R 1 1/4 RX+</t>
  </si>
  <si>
    <t>11093241001
латунь</t>
  </si>
  <si>
    <t>Переходник с наружной резьбой 50-R 1 1/4 RX+</t>
  </si>
  <si>
    <t>11093251001
латунь</t>
  </si>
  <si>
    <t>Переходник с наружной резьбой 50-R 1 1/2 RX+</t>
  </si>
  <si>
    <t>11093261001
латунь</t>
  </si>
  <si>
    <t>Переходник с наружной резьбой 63-R 2 RX+</t>
  </si>
  <si>
    <t>Переходник РЕХАУ с внутренней резьбой 16-Rp 1/2 RX+</t>
  </si>
  <si>
    <t>Переходник РЕХАУ с внутренней резьбой 20-Rp 1/2 RX+</t>
  </si>
  <si>
    <t>Переходник РЕХАУ с внутренней резьбой 20-Rp 3/4 RX+</t>
  </si>
  <si>
    <t>Переходник РЕХАУ с внутренней резьбой 25-Rp 1/2 RX+</t>
  </si>
  <si>
    <t>Переходник РЕХАУ с внутренней резьбой 25-Rp 3/4 RX+</t>
  </si>
  <si>
    <t>Переходник РЕХАУ с внутренней резьбой 25-Rp 1 RX+</t>
  </si>
  <si>
    <t>Переходник РЕХАУ с внутренней резьбой 32-Rp 3/4 RX+</t>
  </si>
  <si>
    <t>Переходник РЕХАУ с внутренней резьбой 32-Rр 1 RX+</t>
  </si>
  <si>
    <t>Переходник РЕХАУ с внутренней резьбой 40-Rр 1 1/4 RX+</t>
  </si>
  <si>
    <t>Переходник с внутренней резьбой 16-Rp 1/2 MX</t>
  </si>
  <si>
    <t>Переходник с внутренней резьбой 20-Rp 1/2 MX</t>
  </si>
  <si>
    <t>Переходник с внутренней резьбой 20-Rp 3/4 MX</t>
  </si>
  <si>
    <t>Переходник с внутренней резьбой 25-Rp 1/2 MX</t>
  </si>
  <si>
    <t>Переходник с внутренней резьбой 25-Rp 3/4 MX</t>
  </si>
  <si>
    <t>Переходник с внутренней резьбой 25-Rp 1 MX</t>
  </si>
  <si>
    <t>Переходник с внутренней резьбой 32-Rp 3/4 MX</t>
  </si>
  <si>
    <t>Переходник с внутренней резьбой 32-Rр 1 MX</t>
  </si>
  <si>
    <t>Переходник с внутренней резьбой 40-Rр 1 1/4 MX</t>
  </si>
  <si>
    <t>11096791001 латунь</t>
  </si>
  <si>
    <t>Переходник с внутренней резьбой 16-Rp 1/2 RX+</t>
  </si>
  <si>
    <t>11096841001 латунь</t>
  </si>
  <si>
    <t>Переходник с внутренней резьбой 20-Rp 1/2 RX+</t>
  </si>
  <si>
    <t>11096921001 латунь</t>
  </si>
  <si>
    <t>Переходник с внутренней резьбой 20-Rp 3/4 RX+</t>
  </si>
  <si>
    <t>11093301001
латунь</t>
  </si>
  <si>
    <t>Переходник с внутренней резьбой 25-Rp 1/2 RX+</t>
  </si>
  <si>
    <t>11096941001 латунь</t>
  </si>
  <si>
    <t>Переходник с внутренней резьбой 25-Rp 3/4 RX+</t>
  </si>
  <si>
    <t>11097191001 латунь</t>
  </si>
  <si>
    <t>Переходник с внутренней резьбой 25-Rp 1 RX+</t>
  </si>
  <si>
    <t>11093321001
латунь</t>
  </si>
  <si>
    <t>Переходник с внутренней резьбой 32-Rp 3/4 RX+</t>
  </si>
  <si>
    <t>11097171001 латунь</t>
  </si>
  <si>
    <t>Переходник с внутренней резьбой 32-Rр 1 RX+</t>
  </si>
  <si>
    <t>11093341001
латунь</t>
  </si>
  <si>
    <t>Переходник с внутренней резьбой 40-Rр 1 1/4 RX+</t>
  </si>
  <si>
    <t>Переходник РЕХАУ с накидной гайкой 16-G 1/2 RX+</t>
  </si>
  <si>
    <t>Переходник РЕХАУ с накидной гайкой 16-G 3/4 RX+</t>
  </si>
  <si>
    <t>Переходник РЕХАУ с накидной гайкой 20-G 1/2 RX+</t>
  </si>
  <si>
    <t>Переходник РЕХАУ с накидной гайкой 20-G 3/4 RX+</t>
  </si>
  <si>
    <t>Переходник РЕХАУ с накидной гайкой 25-G 3/4 RX+</t>
  </si>
  <si>
    <t>Переходник РЕХАУ с накидной гайкой 25-G 1 RX+</t>
  </si>
  <si>
    <t>Переходник РЕХАУ с накидной гайкой 32-G 1 RX+</t>
  </si>
  <si>
    <t>Переходник РЕХАУ с накидной гайкой 32-G 1 1/4 RX+</t>
  </si>
  <si>
    <t>Переходник РЕХАУ с накидной гайкой 40-G 1 1/2 RX+</t>
  </si>
  <si>
    <t>Переходник с накидной гайкой 16-G 1/2 MX</t>
  </si>
  <si>
    <t>Переходник с накидной гайкой 16-G 3/4 MX</t>
  </si>
  <si>
    <t>Переходник с накидной гайкой 20-G 1/2 MX</t>
  </si>
  <si>
    <t>Переходник с накидной гайкой 20-G 3/4 MX</t>
  </si>
  <si>
    <t>Переходник с накидной гайкой 25-G 3/4 MX</t>
  </si>
  <si>
    <t>Переходник с накидной гайкой 25-G 1 MX</t>
  </si>
  <si>
    <t>Переходник с накидной гайкой 32-G 1 MX</t>
  </si>
  <si>
    <t>Переходник с накидной гайкой 32-G 1 1/4 MX</t>
  </si>
  <si>
    <t>Переходник с накидной гайкой 40-G 1 1/2 MX</t>
  </si>
  <si>
    <t>11096721001 латунь</t>
  </si>
  <si>
    <t>Переходник с накидной гайкой 16-G 1/2 RX+</t>
  </si>
  <si>
    <t>11096871001 латунь</t>
  </si>
  <si>
    <t>Переходник с накидной гайкой 16-G 3/4 RX+</t>
  </si>
  <si>
    <t>11096851001 латунь</t>
  </si>
  <si>
    <t>Переходник с накидной гайкой 20-G 1/2 RX+</t>
  </si>
  <si>
    <t>11096891001 латунь</t>
  </si>
  <si>
    <t>Переходник с накидной гайкой 20-G 3/4 RX+</t>
  </si>
  <si>
    <t>11097131001 латунь</t>
  </si>
  <si>
    <t>Переходник с накидной гайкой 25-G 3/4 RX+</t>
  </si>
  <si>
    <t>11097181001 латунь</t>
  </si>
  <si>
    <t>Переходник с накидной гайкой 25-G 1 RX+</t>
  </si>
  <si>
    <t>11093411001
латунь</t>
  </si>
  <si>
    <t>Переходник с накидной гайкой 32-G 1 RX+</t>
  </si>
  <si>
    <t>11093421001
латунь</t>
  </si>
  <si>
    <t>Переходник с накидной гайкой 32-G 1 1/4 RX+</t>
  </si>
  <si>
    <t>Переходник с накидной гайкой 32-G 1 1/2 RX+</t>
  </si>
  <si>
    <t>11093441001
латунь</t>
  </si>
  <si>
    <t>Переходник с накидной гайкой 40-G 1 1/2 RX+</t>
  </si>
  <si>
    <t>Переходник с накидной гайкой 50-G 1 3/4 RX+</t>
  </si>
  <si>
    <t>Переходник с накидной гайкой 63-G 2 3/8 RX+</t>
  </si>
  <si>
    <t xml:space="preserve">Переходник на евроконус РЕХАУ 16-G 3/4 </t>
  </si>
  <si>
    <t xml:space="preserve">Переходник на евроконус РЕХАУ 20-G 3/4 </t>
  </si>
  <si>
    <t>Угольник-переходник РЕХАУ с накидной гайкой 16-G 1/2 RX+</t>
  </si>
  <si>
    <t>Угольник-переходник РЕХАУ с накидной гайкой 20-G 1/2 RX+</t>
  </si>
  <si>
    <t>Угольник-переходник с накидной гайкой 16-G 1/2 MX</t>
  </si>
  <si>
    <t>11097221001 латунь</t>
  </si>
  <si>
    <t>Угольник-переходник с накидной гайкой 16-G 1/2 RX+</t>
  </si>
  <si>
    <t>Угольник-переходник с накидной гайкой 20-G 1/2 RX+</t>
  </si>
  <si>
    <t>Угольник РЕХАУ 90°, 16 RX+</t>
  </si>
  <si>
    <t>Угольник РЕХАУ 90°, 20 RX+</t>
  </si>
  <si>
    <t>Угольник РЕХАУ 90°, 25 RX+</t>
  </si>
  <si>
    <t>Угольник РЕХАУ 90°, 32 RX+</t>
  </si>
  <si>
    <t>Угольник РЕХАУ 90°, 40 RX+</t>
  </si>
  <si>
    <t>Угольник 90°, 16 MX</t>
  </si>
  <si>
    <t>Угольник 90°, 20 MX</t>
  </si>
  <si>
    <t>Угольник 90°, 25 MX</t>
  </si>
  <si>
    <t>Угольник 90°, 32 MX</t>
  </si>
  <si>
    <t>Угольник 90°, 40 MX</t>
  </si>
  <si>
    <t>Угольник 90°, 50 MX</t>
  </si>
  <si>
    <t>Угольник 90°, 63 MX</t>
  </si>
  <si>
    <t>11080211001 латунь</t>
  </si>
  <si>
    <t>Угольник 90°, 16 PX</t>
  </si>
  <si>
    <t>11080221001 латунь</t>
  </si>
  <si>
    <t>Угольник 90°, 20 PX</t>
  </si>
  <si>
    <t>11080231001 латунь</t>
  </si>
  <si>
    <t>Угольник 90°, 25 PX</t>
  </si>
  <si>
    <t>11080241001 латунь</t>
  </si>
  <si>
    <t>Угольник 90°, 32 PX</t>
  </si>
  <si>
    <t>11080251001
латунь</t>
  </si>
  <si>
    <t>Угольник 90°, 40 PX</t>
  </si>
  <si>
    <t>11093071001
латунь</t>
  </si>
  <si>
    <t>Угольник 90°, 50 RX+</t>
  </si>
  <si>
    <t>11093081001
латунь</t>
  </si>
  <si>
    <t>Угольник 90°, 63 RX+</t>
  </si>
  <si>
    <t>Угольник 90° 16 PLATINUM RX
АКЦИЯ! Цена снижена до 31.05.2025гг</t>
  </si>
  <si>
    <t>Угольник 90° 20 PLATINUM RX
АКЦИЯ! Цена снижена до 31.05.2025гг</t>
  </si>
  <si>
    <t>Угольник 90° 25 PLATINUM RX</t>
  </si>
  <si>
    <t>Угольник 90° 25 PLATINUM RX+</t>
  </si>
  <si>
    <t>Угольник 90° 32 PLATINUM RX</t>
  </si>
  <si>
    <t>Угольник 90° 32 PLATINUM RX+</t>
  </si>
  <si>
    <t>Угольник РЕХАУ 45°, 20 RX+</t>
  </si>
  <si>
    <t>Угольник РЕХАУ 45°, 25 RX+</t>
  </si>
  <si>
    <t>Угольник РЕХАУ 45°, 32 RX+</t>
  </si>
  <si>
    <t>Угольник РЕХАУ 45°, 40 RX+</t>
  </si>
  <si>
    <t>Угольник 45°, 20 MX</t>
  </si>
  <si>
    <t>Угольник 45°, 25 MX</t>
  </si>
  <si>
    <t>Угольник 45°, 32 MX</t>
  </si>
  <si>
    <t>Угольник 45°, 40 MX</t>
  </si>
  <si>
    <t>11080521001
латунь</t>
  </si>
  <si>
    <t>Угольник 45°, 20 PX</t>
  </si>
  <si>
    <t>11080531001
латунь</t>
  </si>
  <si>
    <t>Угольник 45°, 25 PX</t>
  </si>
  <si>
    <t>11080541001
лаутнь</t>
  </si>
  <si>
    <t>Угольник 45°, 32 PX</t>
  </si>
  <si>
    <t>11080551001
латунь</t>
  </si>
  <si>
    <t>Угольник 45°, 40 PX</t>
  </si>
  <si>
    <t>Угольник 45°, 50 RX+</t>
  </si>
  <si>
    <t>Угольник 45°, 63 RX+</t>
  </si>
  <si>
    <t>Защитная втулка РЕХАУ на теплоизоляцию, 16 мм, красная</t>
  </si>
  <si>
    <t>Защитная втулка РЕХАУ на теплоизоляцию, 16 мм, синяя</t>
  </si>
  <si>
    <t>Защитная втулка РЕХАУ на теплоизоляцию, 20 мм, красная</t>
  </si>
  <si>
    <t>Защитная втулка РЕХАУ на теплоизоляцию, 20 мм, синяя</t>
  </si>
  <si>
    <t>Фиксатор поворота РЕХАУ пластмас. на 90° для трубы 16/17</t>
  </si>
  <si>
    <t>Фиксатор поворота РЕХАУ пластмас. на 90° для трубы 20</t>
  </si>
  <si>
    <t>Фиксатор поворота РЕХАУ пластмас. на 90° для трубы 25</t>
  </si>
  <si>
    <t>Фиксатор поворота с кольцами 90°, 16</t>
  </si>
  <si>
    <t>Фиксатор поворота с кольцами 90°, 20</t>
  </si>
  <si>
    <t>Фиксатор поворота с кольцами 90°, 25</t>
  </si>
  <si>
    <t>Фиксатор поворота с кольцами 90°, 32</t>
  </si>
  <si>
    <t>Фиксатор поворота с кольцами 45°, 16</t>
  </si>
  <si>
    <t>Фиксатор поворота с кольцами 45°, 20</t>
  </si>
  <si>
    <t>Фиксатор поворота с кольцами 45°, 25</t>
  </si>
  <si>
    <t>Фиксатор поворота с кольцами 45°, 32</t>
  </si>
  <si>
    <t>Угольник-переходник РЕХАУ с наружной резьбой 16-R 1/2 RX+</t>
  </si>
  <si>
    <t>Угольник-переходник РЕХАУ с наружной резьбой 20-R 1/2 RX+</t>
  </si>
  <si>
    <t>Угольник-переходник РЕХАУ с наружной резьбой 20-R 3/4 RX+</t>
  </si>
  <si>
    <t>Угольник-переходник РЕХАУ с наружной резьбой 25-R 3/4 RX+</t>
  </si>
  <si>
    <t>Угольник-переходник РЕХАУ с наружной резьбой 32-R 1 RX+</t>
  </si>
  <si>
    <t>Угольник-переходник с наружной резьбой 16-R 1/2 MX</t>
  </si>
  <si>
    <t>Угольник-переходник с наружной резьбой 20-R 1/2 MX</t>
  </si>
  <si>
    <t>Угольник-переходник с наружной резьбой 20-R 3/4 MX</t>
  </si>
  <si>
    <t>Угольник-переходник с наружной резьбой 25-R 3/4 MX</t>
  </si>
  <si>
    <t>Угольник-переходник с наружной резьбой 32-R 1 MX</t>
  </si>
  <si>
    <t>11096751001 латунь</t>
  </si>
  <si>
    <t>Угольник-переходник с наружной резьбой 16-R 1/2 RX+</t>
  </si>
  <si>
    <t>11096931001 латунь</t>
  </si>
  <si>
    <t>Угольник-переходник с наружной резьбой 20-R 1/2 RX+</t>
  </si>
  <si>
    <t>11097081001 латунь</t>
  </si>
  <si>
    <t>Угольник-переходник с наружной резьбой 20-R 3/4 RX+</t>
  </si>
  <si>
    <t>11097161001 латунь</t>
  </si>
  <si>
    <t>Угольник-переходник с наружной резьбой 25-R 3/4 RX+</t>
  </si>
  <si>
    <t>Угольник-переходник с наружной резьбой 32-R 3/4 RX+</t>
  </si>
  <si>
    <t>11093521001
латунь</t>
  </si>
  <si>
    <t>Угольник-переходник с наружной резьбой 32-R 1 RX+</t>
  </si>
  <si>
    <t>Угольник-переходник РЕХАУ с внутренней резьбой 16-Rp 1/2 RX+</t>
  </si>
  <si>
    <t>Угольник-переходник РЕХАУ с внутренней резьбой 16-Rp 3/4 RX+</t>
  </si>
  <si>
    <t>Угольник-переходник РЕХАУ с внутренней резьбой 20-Rp 1/2 RX+</t>
  </si>
  <si>
    <t>Угольник-переходник РЕХАУ с внутренней резьбой 20-Rp 3/4 RX+</t>
  </si>
  <si>
    <t>Угольник-переходник РЕХАУ с внутренней резьбой 25-Rp 1 RX+</t>
  </si>
  <si>
    <t>Угольник-переходник с внутренней резьбой 16-Rp 1/2 MX</t>
  </si>
  <si>
    <t>Угольник-переходник с внутренней резьбой 16-Rp 3/4 MX</t>
  </si>
  <si>
    <t>Угольник-переходник с внутренней резьбой 20-Rp 1/2 MX</t>
  </si>
  <si>
    <t>Угольник-переходник с внутренней резьбой 20-Rp 3/4 MX</t>
  </si>
  <si>
    <t>Угольник-переходник с внутренней резьбой 25-Rp 1 MX</t>
  </si>
  <si>
    <t>11096831001 латунь</t>
  </si>
  <si>
    <t>Угольник-переходник с внутренней резьбой 16-Rp 1/2 RX+</t>
  </si>
  <si>
    <t>11093541001
латунь</t>
  </si>
  <si>
    <t>Угольник-переходник с внутренней резьбой 16-Rp 3/4 RX+</t>
  </si>
  <si>
    <t>11097121001 латунь</t>
  </si>
  <si>
    <t>Угольник-переходник с внутренней резьбой 20-Rp 1/2 RX+</t>
  </si>
  <si>
    <t>11097151001 латунь</t>
  </si>
  <si>
    <t>Угольник-переходник с внутренней резьбой 20-Rp 3/4 RX+</t>
  </si>
  <si>
    <t>11093571001
латунь</t>
  </si>
  <si>
    <t>Угольник-переходник с внутренней резьбой 25-Rp 1 RX+</t>
  </si>
  <si>
    <t>Угольник настенный РЕХАУ с внутр. резьбой 16-Rp 1/2 RX+</t>
  </si>
  <si>
    <t>Угольник настенный РЕХАУ с внутр. резьбой 20-Rp 1/2 RX+</t>
  </si>
  <si>
    <t>Угольник настенный РЕХАУ с внутр. резьбой 20-Rp 3/4 RX+</t>
  </si>
  <si>
    <t>Угольник настенный РЕХАУ с внутр. резьбой 25-Rp 3/4 RX+</t>
  </si>
  <si>
    <t>Угольник настенный РЕХАУ с длинным патрубком, внутр. резьба 16-Rp 1/2 RX+</t>
  </si>
  <si>
    <t>Угольник настенный РЕХАУ с длинным патрубком, внутр. резьба 20-Rp 1/2 RX+</t>
  </si>
  <si>
    <t>Угольник настенный РЕХАУ с наружной резьбой 16-R 1/2 RX+</t>
  </si>
  <si>
    <t>Угольник настенный РЕХАУ с наружной резьбой 20-R 1/2 RX+</t>
  </si>
  <si>
    <t>Угольник настенный с внутр. резьбой 16-Rp 1/2 MX</t>
  </si>
  <si>
    <t>Угольник настенный с внутр. резьбой 20-Rp 1/2 MX</t>
  </si>
  <si>
    <t>Угольник настенный с внутр. резьбой 20-Rp 3/4 MX</t>
  </si>
  <si>
    <t>Угольник настенный с внутр. резьбой 25-Rp 3/4 MX</t>
  </si>
  <si>
    <t>Угольник настенный с длинным патрубком, внутр. резьба 16-Rp 1/2 MX</t>
  </si>
  <si>
    <t xml:space="preserve">Угольник настенный с длинным патрубком, внутр. резьба 20-Rp 1/2 MX </t>
  </si>
  <si>
    <t>Угольник настенный с наружной резьбой 16-R 1/2 MX</t>
  </si>
  <si>
    <t>Угольник настенный с наружной резьбой 20-R 1/2 MX</t>
  </si>
  <si>
    <t>11096631001 латунь</t>
  </si>
  <si>
    <t>Угольник настенный с внутр. резьбой 16-Rp 1/2 RX+</t>
  </si>
  <si>
    <t>11096781001 латунь</t>
  </si>
  <si>
    <t>Угольник настенный с внутр. резьбой 20-Rp 1/2 RX+</t>
  </si>
  <si>
    <t>11097071001 латунь</t>
  </si>
  <si>
    <t>Угольник настенный с внутр. резьбой 20-Rp 3/4 RX+</t>
  </si>
  <si>
    <t>11093611001
латунь</t>
  </si>
  <si>
    <t>Угольник настенный с внутр. резьбой 25-Rp 3/4 RX+</t>
  </si>
  <si>
    <t>11096761001 латунь</t>
  </si>
  <si>
    <t>Угольник настенный с длинным патрубком, внутр. резьба 16-Rp 1/2 RX+</t>
  </si>
  <si>
    <t>11096881001 латунь</t>
  </si>
  <si>
    <t>Угольник настенный с длинным патрубком, внутр. резьба 20-Rp 1/2 RX+</t>
  </si>
  <si>
    <t>11097211001 латунь</t>
  </si>
  <si>
    <t>Угольник настенный с наружной резьбой 16-R 1/2 RX+</t>
  </si>
  <si>
    <t>11093651001
латунь</t>
  </si>
  <si>
    <t>Угольник настенный с наружной резьбой 20-R 1/2 RX+</t>
  </si>
  <si>
    <t>Угольник настенный с наружной резьбой 20-R 3/4 RX+</t>
  </si>
  <si>
    <t>Угольник настенный РЕХАУ для фальшстены с внутр. резьбой 16-Rp 1/2 длинный, 59 мм RX+</t>
  </si>
  <si>
    <t>Угольник настенный для фальштсены с внутр. резьбой 16-Rp 1/2 длинный, 59 мм MX</t>
  </si>
  <si>
    <t>137256, 
13661121001</t>
  </si>
  <si>
    <t>11093711001
латунь</t>
  </si>
  <si>
    <t>Угольник настенный для фальштсены с внутр. резьбой 16-Rp 1/2 длинный, 59 мм RX+</t>
  </si>
  <si>
    <t>Угольник настенный для фальштсены с внутр. резьбой 20-Rp 1/2 длинный, 59 мм RX+</t>
  </si>
  <si>
    <t>Угольник настенный для фальштсены с внутр. резьбой 16-Rp 1/2 длинный, 70 мм RX+</t>
  </si>
  <si>
    <t>Угольник настенный с внутренней резьбой 20-Rp1/2 70мм RX+</t>
  </si>
  <si>
    <t>Угольник настенный с квадратными фланцами 16-Rp1/2 RX+</t>
  </si>
  <si>
    <t>Угольник настенный с квадратными фланцами 20-Rp1/2 RX+</t>
  </si>
  <si>
    <t>Угольник для подсоединения сливного бачка 16-Rp1/2 RX+</t>
  </si>
  <si>
    <t>Угольник настенный РЕХАУ для гипсокартонных плит 16-Rp1/2x28 RX+</t>
  </si>
  <si>
    <t>Угольник настенный РЕХАУ для гипсокартонных плит 20-Rp1/2x28 RX+</t>
  </si>
  <si>
    <t>Угольник настенный для гипсокартонных плит 16-Rp1/2x28 MX</t>
  </si>
  <si>
    <t>Угольник настенный для гипсокартонных плит 20-Rp1/2x28 MX</t>
  </si>
  <si>
    <t>11093741001
латунь</t>
  </si>
  <si>
    <t>Угольник настенный для гипсокартонных плит 16-Rp1/2x28 RX+</t>
  </si>
  <si>
    <t>11093751001
латунь</t>
  </si>
  <si>
    <t>Угольник настенный для гипсокартонных плит 20-Rp1/2x28 RX+</t>
  </si>
  <si>
    <t>Фильтр сетчатый косой DN 15-Rp1/2 RX+
АКЦИЯ! Цена снижена до 31.05.2025г</t>
  </si>
  <si>
    <t>Фильтр сетчатый косой DN 20-Rp3/4 RX+
АКЦИЯ! Цена снижена до 31.05.2025г</t>
  </si>
  <si>
    <t>Фильтр сетчатый косой DN 25-Rp1 RX+
АКЦИЯ! Цена снижена до 31.05.2025г</t>
  </si>
  <si>
    <t>Кронштейн РЕХАУ, тип O 75 / 150</t>
  </si>
  <si>
    <t>Кронштейн РЕХАУ 75 / 150</t>
  </si>
  <si>
    <t>Кронштейн РЕХАУ, тип Z 30</t>
  </si>
  <si>
    <t>Монтажная шина РЕХАУ, 2 м</t>
  </si>
  <si>
    <t>Кронштейн, тип O 75 / 150</t>
  </si>
  <si>
    <t>Кронштейн 75 / 150</t>
  </si>
  <si>
    <t>Кронштейн, тип D в сборе</t>
  </si>
  <si>
    <t>Кронштейн, тип O 100</t>
  </si>
  <si>
    <t>Кронштейн, тип Z 42</t>
  </si>
  <si>
    <t>Кронштейн, тип Е</t>
  </si>
  <si>
    <t>Монтажная шина, 2 м</t>
  </si>
  <si>
    <t>Распределительный коллектор РЕХАУ G 3/4 2 отвода G 3/4</t>
  </si>
  <si>
    <t>Распределительный коллектор РЕХАУ G 3/4 3 отвода G 3/4</t>
  </si>
  <si>
    <t>Распределительный коллектор РЕХАУ G 3/4 4 отвода G 3/4</t>
  </si>
  <si>
    <t>Заглушка для коллектора РЕХАУ с наружной резьбой 3/4 MX хром.</t>
  </si>
  <si>
    <t>Заглушка для коллектора РЕХАУ с внутренней резьбой 3/4 MX хром.</t>
  </si>
  <si>
    <t>Заглушка РЕХАУ для полимерн. трубы 16 MX</t>
  </si>
  <si>
    <t>Заглушка для полимерн. трубы 20 MX</t>
  </si>
  <si>
    <t>11093871001
латунь</t>
  </si>
  <si>
    <t>Заглушка для полимерн. трубы 16 RX+</t>
  </si>
  <si>
    <t>11093881001
латунь</t>
  </si>
  <si>
    <t>Заглушка для полимерн. трубы 20 RX+</t>
  </si>
  <si>
    <t>1.2. Система радиаторной разводки RAUTITAN</t>
  </si>
  <si>
    <t xml:space="preserve">Трубка РЕХАУ из. нерж. стали для подкл. радиатора, Г-образная 16/250 </t>
  </si>
  <si>
    <t xml:space="preserve">Трубка РЕХАУ из. нерж. стали для подкл. радиатора, Г-образная 16/500 </t>
  </si>
  <si>
    <t xml:space="preserve">Трубка РЕХАУ из. нерж. стали для подкл. радиатора, Т-образная 16/250 </t>
  </si>
  <si>
    <t xml:space="preserve">Трубка РЕХАУ из. нерж. стали для подкл. радиатора, Т-образная 20/250 </t>
  </si>
  <si>
    <t>12662421001, 12662423001</t>
  </si>
  <si>
    <t xml:space="preserve">Трубка РЕХАУ из. нерж. стали для подкл. радиатора, Г-образная 16/1000 </t>
  </si>
  <si>
    <t>12662621001,
11095531001</t>
  </si>
  <si>
    <t xml:space="preserve">Трубка РЕХАУ из. нерж. стали для подкл. радиатора, Г-образная 20/250 </t>
  </si>
  <si>
    <t xml:space="preserve">Трубка РЕХАУ из. нерж. стали для подкл. радиатора, Г-образная 20/500 </t>
  </si>
  <si>
    <t xml:space="preserve">Трубка РЕХАУ из. нерж. стали для подкл. радиатора, Г-образная 20/1000 </t>
  </si>
  <si>
    <t xml:space="preserve">Трубка из. нерж. стали для подкл. радиатора, Т-образная 16/250 </t>
  </si>
  <si>
    <t xml:space="preserve">Трубка из. нерж. стали для подкл. радиатора, Т-образная 16/500 </t>
  </si>
  <si>
    <t xml:space="preserve">Трубка из. нерж. стали для подкл. радиатора, Т-образная 16/1000 </t>
  </si>
  <si>
    <t xml:space="preserve">Трубка из. нерж. стали для подкл. радиатора, Т-образная 20/250 </t>
  </si>
  <si>
    <t xml:space="preserve">Трубка из. нерж. стали для подкл. радиатора, Т-образная 20/500 </t>
  </si>
  <si>
    <t xml:space="preserve">Трубка из. нерж. стали для подкл. радиатора, Т-образная 20/1000 </t>
  </si>
  <si>
    <t>Фиксирующая скоба РЕХАУ для присоединительных трубок</t>
  </si>
  <si>
    <t>Фиксирующая скоба для присоединительных трубок</t>
  </si>
  <si>
    <t>К-т двух резьбозажим. нипелей с нар.резьбой 1/2х3/4 ( латунь)</t>
  </si>
  <si>
    <t>Резьбозажимное соединение РЕХАУ для металлической трубки G 3/4 -15</t>
  </si>
  <si>
    <t xml:space="preserve">Блок шаровых кранов РЕХАУ с соед. нип. G 1/2xG 3/4, угловой (никелирован.) </t>
  </si>
  <si>
    <t xml:space="preserve">Блок шаровых кранов с соед. нип. G 1/2xG 3/4, прямой (никелирован.) </t>
  </si>
  <si>
    <t xml:space="preserve">Блок шаровых кранов с соед. нип. G 1/2xG 3/4, угловой (никелирован.) </t>
  </si>
  <si>
    <t>Распределительный коллектор HLV на 2 группы нерж. сталь</t>
  </si>
  <si>
    <t>Распределительный коллектор HLV на 3 групп нерж. сталь</t>
  </si>
  <si>
    <t>Распределительный коллектор HLV на 4 группы нерж. сталь</t>
  </si>
  <si>
    <t>Распределительный коллектор HLV на 5 групп нерж. сталь</t>
  </si>
  <si>
    <t>Распределительный коллектор HLV на 6 групп нерж. сталь</t>
  </si>
  <si>
    <t>Распределительный коллектор HLV на 7 групп нерж. сталь</t>
  </si>
  <si>
    <t>Распределительный коллектор HLV на 8 групп нерж. сталь</t>
  </si>
  <si>
    <t>Распределительный коллектор HLV на 9 групп нерж. сталь</t>
  </si>
  <si>
    <t>Распределительный коллектор HLV на 10 групп нерж. сталь</t>
  </si>
  <si>
    <t>Распределительный коллектор HLV на 11 групп нерж. сталь</t>
  </si>
  <si>
    <t>Распределительный коллектор HLV на 12 групп нерж. сталь</t>
  </si>
  <si>
    <t>Резьбозажимное соединение РЕХАУ FLEX/PINK 16х2,2xG3/4</t>
  </si>
  <si>
    <t xml:space="preserve">Резьбозажимное соединение РЕХАУ FLEX/PINK 20х2,8xG3/4 </t>
  </si>
  <si>
    <t xml:space="preserve">Резьбозажимное соединение РЕХАУ STABIL 16,2x2,6xG3/4 </t>
  </si>
  <si>
    <t xml:space="preserve">Резьбозажимное соединение РЕХАУ STABIL 20x2,9xG3/4 </t>
  </si>
  <si>
    <t xml:space="preserve">Комплект двух прямых никелирован. шаровых кранов G1" для коллекторов </t>
  </si>
  <si>
    <t xml:space="preserve">Комплект двух угловых никелирован. шаровых кранов G1" для коллекторов </t>
  </si>
  <si>
    <t>Шкаф коллекторный, встраиваемый, тип UP 110/450 белый</t>
  </si>
  <si>
    <t>Шкаф коллекторный, встраиваемый, тип UP 110/550, белый</t>
  </si>
  <si>
    <t>Шкаф коллекторный, встраиваемый, тип UP 110/750, белый</t>
  </si>
  <si>
    <t>Шкаф коллекторный, встраиваемый, тип UP 110/950, белый</t>
  </si>
  <si>
    <t>Шкаф коллекторный, встраиваемый, тип UP 110/1150, белый</t>
  </si>
  <si>
    <t>Шкаф коллекторный, встраиваемый, тип UP 110/1300, белый</t>
  </si>
  <si>
    <t xml:space="preserve">Шкаф коллекторный, приставной, тип AP 130/500 белый </t>
  </si>
  <si>
    <t xml:space="preserve">Шкаф коллекторный, приставной, тип AP 130/605, белый </t>
  </si>
  <si>
    <t xml:space="preserve">Шкаф коллекторный, приставной, тип AP 130/805, белый </t>
  </si>
  <si>
    <t xml:space="preserve">Шкаф коллекторный, приставной, тип AP 130/1005, белый </t>
  </si>
  <si>
    <t xml:space="preserve">Шкаф коллекторный, приставной, тип AP 130/1205, белый </t>
  </si>
  <si>
    <t>Шкаф коллекторный, приставной, тип AP 130/1353, белый</t>
  </si>
  <si>
    <t>Шкаф коллекторный, встраиваемый, тип UP 75/550 , белый</t>
  </si>
  <si>
    <t>Шкаф коллекторный, встраиваемый, тип UP 75/750, белый</t>
  </si>
  <si>
    <t>Шкаф коллекторный, встраиваемый, тип UP 75/950, белый</t>
  </si>
  <si>
    <t>Шкаф коллекторный, встраиваемый, тип UP 75/1150, белый</t>
  </si>
  <si>
    <t>Двойной крюк РЕХАУ с дюбелем для 2-х труб</t>
  </si>
  <si>
    <t>Крюк с дюбелем для 1 трубы</t>
  </si>
  <si>
    <t>Двойной крюк с дюбелем для 2-х труб</t>
  </si>
  <si>
    <t>Двойной крюк с дюбелем для 2-х труб в изоляции</t>
  </si>
  <si>
    <t>Комплект пластм. отводов РЕХАУ для подкл. отоп. прибора труб FLEX/PINK/STABIL</t>
  </si>
  <si>
    <t>Декоративная накладка для 2 мет. трубок Дн 15мм</t>
  </si>
  <si>
    <t>Декоративная накладка для 2 труб Stabil/Flex, Дн 16/20мм</t>
  </si>
  <si>
    <t>Фиксатор поворота трубы 16/17/90°, без колец (оцинк. сталь)</t>
  </si>
  <si>
    <t>Фиксатор поворота трубы 20/90°, без колец (оцинк. сталь)</t>
  </si>
  <si>
    <t>Фиксатор поворота трубы 25/90°, без колец (оцинк. сталь)</t>
  </si>
  <si>
    <t>Фиксатор поворота трубы 32/90°, с кольцами (оцинк. сталь)</t>
  </si>
  <si>
    <t>Фиксатор поворота трубы 16/17/45°, без колец (оцинк. сталь)</t>
  </si>
  <si>
    <t>Фиксатор поворота трубы 20/45°, без колец (оцинк. сталь)</t>
  </si>
  <si>
    <t>Фиксатор поворота трубы 25/45°, без колец (оцинк. сталь)</t>
  </si>
  <si>
    <t>Фиксатор поворота трубы 32/45°, с кольцами (оцинк. сталь)</t>
  </si>
  <si>
    <t>2.1. Умная система контроля воды и защиты от протечек</t>
  </si>
  <si>
    <t>RE.GUARD</t>
  </si>
  <si>
    <t>CLEAN WATER</t>
  </si>
  <si>
    <t>Блок контроля воды RE.GUARD
АКЦИЯ! Цена снижена до 31.05.2025гг</t>
  </si>
  <si>
    <t>Сетевой шлюз RE.HUB
АКЦИЯ! Цена снижена до 31.05.2025гг</t>
  </si>
  <si>
    <t>Датчик протечки воды RE.GUARD
АКЦИЯ! Цена снижена до 31.05.2025гг</t>
  </si>
  <si>
    <t>RAUTHERM S</t>
  </si>
  <si>
    <t>3.1 Системы обогрева/охлаждения поверхностей</t>
  </si>
  <si>
    <t>3.1.1 Tрубы и гофротрубы</t>
  </si>
  <si>
    <t>Отопит.труба РЕХАУ THERM S 17х2,0 мм, бухта 120 м</t>
  </si>
  <si>
    <t xml:space="preserve">Отопит.труба РЕХАУ THERM S 17х2,0 мм, бухта 500 м </t>
  </si>
  <si>
    <t>Отопит.труба РЕХАУ THERM S 20х2,0 мм, бухта 120 м</t>
  </si>
  <si>
    <t>Отопит.труба РЕХАУ THERM S 20х2,0 мм, бухта 500 м</t>
  </si>
  <si>
    <t>Отопит.труба РЕХАУ THERM S 25х2,3 мм, бухта 120 м</t>
  </si>
  <si>
    <t>Отопит.труба РЕХАУ THERM S 25х2,3 мм, бухта 300 м</t>
  </si>
  <si>
    <t>Отопит.труба RAUTHERM S 10,1х1,1 мм, бухта 240 м</t>
  </si>
  <si>
    <t xml:space="preserve">Отопит.труба RAUTHERM S 14х1,5 мм, бухта 120 м </t>
  </si>
  <si>
    <t>Отопит.труба RAUTHERM S 14х1,5 мм, бухта 600 м</t>
  </si>
  <si>
    <t>Отопит.труба RAUTHERM SPEED K 14х1,5 мм. с липучкой, бухта 240 м
После реализации складского запаса выводится из программы поставок</t>
  </si>
  <si>
    <t>Отопит.труба RAUTHERM SPEED K 14х1,5 мм. с липучкой, бухта 600 м
После реализации складского запаса выводится из программы поставок</t>
  </si>
  <si>
    <t>Отопит.труба RAUTHERM S 17х2,0 мм, бухта 120 м</t>
  </si>
  <si>
    <t>Отопит.труба RAUTHERM S 17х2,0 мм, бухта 240 м</t>
  </si>
  <si>
    <t>Отопит.труба RAUTHERM S 17х2,0 мм, бухта 500 м</t>
  </si>
  <si>
    <t>Отопит.труба RAUTHERM S 20х2,0 мм, бухта 120 м</t>
  </si>
  <si>
    <t>Отопит.труба RAUTHERM S 20х2,0 мм, бухта 240 м</t>
  </si>
  <si>
    <t>Отопит.труба RAUTHERM S 20х2,0 мм, бухта 500 м</t>
  </si>
  <si>
    <t>Отопит.труба RAUTHERM S 25х2,3 мм, бухта 120 м</t>
  </si>
  <si>
    <t>Отопит.труба RAUTHERM S 25х2,3 мм, бухта 300 м</t>
  </si>
  <si>
    <t>Отопит.труба RAUTHERM S 32х2,9 мм, бухта 50 м</t>
  </si>
  <si>
    <t>Отопит.труба RAUTHERM S 32х2,9 мм, бухта 100 м</t>
  </si>
  <si>
    <t>Гофротруба</t>
  </si>
  <si>
    <t xml:space="preserve">Гофротруба защитн. для трубы 12/14 мм </t>
  </si>
  <si>
    <t>Гофротруба защитн.для ПЭ-трубы 16/17, бухта 50м</t>
  </si>
  <si>
    <t>Гофротруба защитн.для ПЭ-трубы 20, бухта 50м</t>
  </si>
  <si>
    <t xml:space="preserve">Гофротруба защитн. для трубы 25 мм </t>
  </si>
  <si>
    <t xml:space="preserve">Гофротруба защитн. для трубы 32 мм </t>
  </si>
  <si>
    <t>3.1.2 Haдвижные гильзы и фитинги</t>
  </si>
  <si>
    <t>Надвижные гильзы</t>
  </si>
  <si>
    <t>Надвижная гильза 10 x1,1</t>
  </si>
  <si>
    <t>Надвижная гильза 14 x1,5</t>
  </si>
  <si>
    <t>Надвижная гильза 17x2,0</t>
  </si>
  <si>
    <t xml:space="preserve">Надвижная гильза 20x2,0 </t>
  </si>
  <si>
    <t xml:space="preserve">Надвижная гильза 25x2,3 </t>
  </si>
  <si>
    <t xml:space="preserve">Надвижная гильза 32x2,9 </t>
  </si>
  <si>
    <t>Надвижная гильза 17x2,0 THERM S</t>
  </si>
  <si>
    <t>Надвижная гильза 20x2,0 THERM S</t>
  </si>
  <si>
    <t>Надвижная гильза 25x2,3 THERM S</t>
  </si>
  <si>
    <t>Фитинги</t>
  </si>
  <si>
    <t>Муфта соед. равнопроходн. 10x1,1</t>
  </si>
  <si>
    <t>Муфта соед. равнопроходн. 14x1,5</t>
  </si>
  <si>
    <t>Муфта соед. равнопроходн. 17x2,0</t>
  </si>
  <si>
    <t>Муфта соед. равнопроходн. 20x2,0</t>
  </si>
  <si>
    <t>Муфта соед. равнопроходн. 25x2,3</t>
  </si>
  <si>
    <t>Муфта соед. равнопроходн. 32x2,9</t>
  </si>
  <si>
    <t>Муфта соединительная равнопроходная 17 THERM S</t>
  </si>
  <si>
    <t>Муфта соединительная равнопроходная 20 THERM S</t>
  </si>
  <si>
    <t>Муфта соединительная равнопроходная 25 THERM S</t>
  </si>
  <si>
    <t>Муфта соединительная переходная 17-10</t>
  </si>
  <si>
    <t>Муфта соединительная переходная 20-10</t>
  </si>
  <si>
    <t>Муфта соединительная переходная 17-14</t>
  </si>
  <si>
    <t>Муфта соединительная переходная 20-17</t>
  </si>
  <si>
    <t>Муфта соединительная переходная 25-10</t>
  </si>
  <si>
    <t>Муфта соединительная переходная 25-20</t>
  </si>
  <si>
    <t>Муфта соединительная переходная 32-10</t>
  </si>
  <si>
    <t>Муфта соединительная переходная 32-25</t>
  </si>
  <si>
    <t>Переходник с наруж. резьбой 10-R 1/2</t>
  </si>
  <si>
    <t>Переходник с наруж. резьбой 14-R 1/2</t>
  </si>
  <si>
    <t>Переходник с наруж. резьбой 17-R 1/2</t>
  </si>
  <si>
    <t>Переходник с наруж. резьбой 20-R1/2</t>
  </si>
  <si>
    <t>Переходник с наруж. резьбой 20-R3/4</t>
  </si>
  <si>
    <t>Переходник с наруж. резьбой 25-R3/4</t>
  </si>
  <si>
    <t>Переходник с наруж. резьбой 25-R1</t>
  </si>
  <si>
    <t>Переходник с наруж. резьбой 32-R1</t>
  </si>
  <si>
    <t>Переходник с наружной резьбой THERM S 17-R 1/2</t>
  </si>
  <si>
    <t>Переходник с наружной резьбой THERM S 20-R 1/2</t>
  </si>
  <si>
    <t>Переходник с наружной резьбой THERM S 20-R 3/4</t>
  </si>
  <si>
    <t>Переходник с наружной резьбой THERM S 25-R 3/4</t>
  </si>
  <si>
    <t>Переходник с наружной резьбой THERM S 25-R 1</t>
  </si>
  <si>
    <t>Угольник 90° - 14</t>
  </si>
  <si>
    <t>Угольник 90° - 17</t>
  </si>
  <si>
    <t>Угольник 90° - 20</t>
  </si>
  <si>
    <t>Угольник 90° - 25</t>
  </si>
  <si>
    <t>Угольник 90° - 32</t>
  </si>
  <si>
    <t>Угольник 90° - 17 THERM S</t>
  </si>
  <si>
    <t>Угольник 90° - 20 THERM S</t>
  </si>
  <si>
    <t>Угольник 90° - 25 THERM S</t>
  </si>
  <si>
    <t>Тройники равнопроходные</t>
  </si>
  <si>
    <t>Тройник 17-17-17</t>
  </si>
  <si>
    <t>Тройник 20-20-20</t>
  </si>
  <si>
    <t>Тройник 25-25-25</t>
  </si>
  <si>
    <t>Тройник 32-32-32</t>
  </si>
  <si>
    <t>Тройники с уменьшенным боковым проходом</t>
  </si>
  <si>
    <t>Тройник 17-10-17</t>
  </si>
  <si>
    <t>Тройник 20-10-20</t>
  </si>
  <si>
    <t>Тройник 25-10-25</t>
  </si>
  <si>
    <t>Тройник 17-14-17</t>
  </si>
  <si>
    <t>Тройник 20-17-20</t>
  </si>
  <si>
    <t>Тройник 25-17-25</t>
  </si>
  <si>
    <t>Тройник 25-20-25</t>
  </si>
  <si>
    <t>Тройник 32-20-32</t>
  </si>
  <si>
    <t>Тройники с уменьшенным торцевым проходом</t>
  </si>
  <si>
    <t>Тройник 25-25-20</t>
  </si>
  <si>
    <t>Тройники с уменьшенным боковым и торцевым проходом</t>
  </si>
  <si>
    <t>Тройник 20-17-17</t>
  </si>
  <si>
    <t>Тройник 25-20-20</t>
  </si>
  <si>
    <t>Тройники с увеличенным боковым проходом</t>
  </si>
  <si>
    <t>Тройник 20-25-20</t>
  </si>
  <si>
    <t>3.1.3 Способы крепления труб к полу</t>
  </si>
  <si>
    <t>Монтажный мат Varionova</t>
  </si>
  <si>
    <t>Мат ППС 30-2 EPS и панель с фиксаторами Varionova, 040 DES</t>
  </si>
  <si>
    <t>м2</t>
  </si>
  <si>
    <t>Панель (пленка) с фиксаторами Varionova</t>
  </si>
  <si>
    <t>Соединительная лента для мат с фиксаторами Varionova</t>
  </si>
  <si>
    <t>Примыкающая лента для мат с фиксаторами Varionova</t>
  </si>
  <si>
    <t>Перемычка с гарпунами мат с фиксаторами Varionova</t>
  </si>
  <si>
    <t>Крепежный элемент для мат с фиксаторами Varionova</t>
  </si>
  <si>
    <t>Монтажный мат с липучкой RAUTHERM SPEED plus</t>
  </si>
  <si>
    <t>RAUTHERM SPEED plus мат с липучкой, рулон 16,3м*0,930м, 15м2
После реализации складского запаса выводится из программы поставок</t>
  </si>
  <si>
    <t>RAUTHERM SPEED plus 2.0 мат с липучкой, рулон 21,5м*0,930м, 20м2</t>
  </si>
  <si>
    <t>Мат для крепления гарпун-скобами</t>
  </si>
  <si>
    <t>Мат ППС 20-2 для крепления гарпун-скоб, рулон с пленкой</t>
  </si>
  <si>
    <t>Мат ППС 30-2 для крепления гарпун-скоб , рулон с пленкой</t>
  </si>
  <si>
    <t>Мат ППС 30-2 для крепления гарпун-скоб, складной рулон</t>
  </si>
  <si>
    <t>Мат ППС 50-2 для крепления гарпун-скоб, складной рулон</t>
  </si>
  <si>
    <t>Мат ППС 70-2 для крепления гарпун-скоб, складной рулон</t>
  </si>
  <si>
    <t>Такер РЕХАУ для крепления гарпун-скоб</t>
  </si>
  <si>
    <t>Гарпун-скобы РЕХАУ для крепления труб 14-20, 42 мм</t>
  </si>
  <si>
    <t>Гарпун-скобы РЕХАУ для крепления труб 14-20, 50 мм</t>
  </si>
  <si>
    <t>Пистолет Multi для крепления гарпун-скоб</t>
  </si>
  <si>
    <t>Гарпун-скобы для крепления труб 14-17</t>
  </si>
  <si>
    <t>Гарпун-скобы для крепления труб 20</t>
  </si>
  <si>
    <t>Монтаж на шинах RAUFIX</t>
  </si>
  <si>
    <t>Фиксирующая шина RAUFIX 14 мм, с зубцами</t>
  </si>
  <si>
    <t>Фиксирующая шина RAUFIX 16 / 17 /20 мм, с зубцами</t>
  </si>
  <si>
    <t>Фиксирующая шина RAUFIX 14 мм, без зубцов</t>
  </si>
  <si>
    <t>Фиксирующая шина RAUFIX 16 / 17 /20 H833, без зубцов</t>
  </si>
  <si>
    <t>Гарпун-скоба для фиксирующих шин</t>
  </si>
  <si>
    <t>Защитная полиэтиленовая пленка "REHAU"</t>
  </si>
  <si>
    <t>Монтаж на шинах 10</t>
  </si>
  <si>
    <t>Фиксирующая шина 10</t>
  </si>
  <si>
    <t>Двойной держатель для труб 10</t>
  </si>
  <si>
    <t>Фиксатор поврота 90° с крепежной петлей для труб 10</t>
  </si>
  <si>
    <t>Монтаж на арматурной сетке</t>
  </si>
  <si>
    <t>Арматурная сетка RM 100, размер ячеек 100 мм x 100 мм</t>
  </si>
  <si>
    <t>Поворотная клипса для арматурной сетки Quattro</t>
  </si>
  <si>
    <t>Шток для крепления клипс Quattro</t>
  </si>
  <si>
    <t>Проволочная обвязка для арматур. сетки (цена за 1 упаковку- за 100 шт.)</t>
  </si>
  <si>
    <t>Приспособление для закрутки проволочной обвязки</t>
  </si>
  <si>
    <t>Ремешок для обвязки (цена за 1 упаковку - за 100 шт.)</t>
  </si>
  <si>
    <t>Дюбель для фиксирования изоляции</t>
  </si>
  <si>
    <t>Сухой способ монтажа</t>
  </si>
  <si>
    <t>Теплоизоляционный мат TS14 1000 x 500 mm</t>
  </si>
  <si>
    <t>Теплопроводная пластина TS-14 998 x 123 mm</t>
  </si>
  <si>
    <t>Поворотная пластина TS-14 245 x 110 mm</t>
  </si>
  <si>
    <t>Компоненты Системы</t>
  </si>
  <si>
    <t>Профилированная отстенная изоляция 8/150 мм</t>
  </si>
  <si>
    <t>Отстенная изоляция, высота 80 мм</t>
  </si>
  <si>
    <t xml:space="preserve">Профиль для деформационного шва </t>
  </si>
  <si>
    <t>Фиксатор поворота пластмас. на 90° для трубы 14</t>
  </si>
  <si>
    <t>Фиксатор поворота пластмас. на 90° для трубы 16/17</t>
  </si>
  <si>
    <t>Фиксатор поворота пластмас. на 90° для трубы 20</t>
  </si>
  <si>
    <t>Фиксатор поворота пластмас. на 90° для трубы 25</t>
  </si>
  <si>
    <t xml:space="preserve">Присадка для добавления в стяжку P </t>
  </si>
  <si>
    <t>кг</t>
  </si>
  <si>
    <t>Присадка для добавления в стяжку "Mini"</t>
  </si>
  <si>
    <t>Полимерные волокна для присадки "Mini"</t>
  </si>
  <si>
    <t>Скотч-лента клейкая, 66м</t>
  </si>
  <si>
    <t>Машинка для нанесения скотч-ленты</t>
  </si>
  <si>
    <t>3.1.4 Способы крепления труб к стен</t>
  </si>
  <si>
    <t>3.1.5 Коллекторы</t>
  </si>
  <si>
    <t>Коллекторы и принадлежности</t>
  </si>
  <si>
    <t xml:space="preserve">Распределительный коллектор HKV на 2 контура нерж .сталь </t>
  </si>
  <si>
    <t xml:space="preserve">Распределительный коллектор HKV на 3 контура нерж .сталь </t>
  </si>
  <si>
    <t xml:space="preserve">Распределительный коллектор HKV на 4 контура нерж .сталь </t>
  </si>
  <si>
    <t xml:space="preserve">Распределительный коллектор HKV на 5 контуров нерж .сталь </t>
  </si>
  <si>
    <t xml:space="preserve">Распределительный коллектор HKV на 6 контуров нерж .сталь </t>
  </si>
  <si>
    <t xml:space="preserve">Распределительный коллектор HKV на 7 контуров нерж .сталь </t>
  </si>
  <si>
    <t xml:space="preserve">Распределительный коллектор HKV на 8 контуров нерж .сталь </t>
  </si>
  <si>
    <t xml:space="preserve">Распределительный коллектор HKV на 9 контуров нерж .сталь </t>
  </si>
  <si>
    <t xml:space="preserve">Распределительный коллектор HKV на 10 контуров нерж .сталь </t>
  </si>
  <si>
    <t xml:space="preserve">Распределительный коллектор HKV на 11 контуров нерж .сталь </t>
  </si>
  <si>
    <t xml:space="preserve">Распределительный коллектор HKV на 12 контуров нерж .сталь </t>
  </si>
  <si>
    <t xml:space="preserve">Распределительный коллектор HKV-D на 2 контура нерж .сталь </t>
  </si>
  <si>
    <t xml:space="preserve">Распределительный коллектор HKV-D на 3 контуранерж .сталь </t>
  </si>
  <si>
    <t xml:space="preserve">Распределительный коллектор HKV-D на 4 контура нерж .сталь </t>
  </si>
  <si>
    <t xml:space="preserve">Распределительный коллектор HKV-D на 5 контуров нерж .сталь </t>
  </si>
  <si>
    <t xml:space="preserve">Распределительный коллектор HKV-D на 6 контуров нерж .сталь </t>
  </si>
  <si>
    <t xml:space="preserve">Распределительный коллектор HKV-D на 7 контуров нерж .сталь </t>
  </si>
  <si>
    <t xml:space="preserve">Распределительный коллектор HKV-D на 8 контуров нерж .сталь </t>
  </si>
  <si>
    <t xml:space="preserve">Распределительный коллектор HKV-D на 9 контуров нерж .сталь </t>
  </si>
  <si>
    <t xml:space="preserve">Распределительный коллектор HKV-D на 10 контуров нерж .сталь </t>
  </si>
  <si>
    <t xml:space="preserve">Распределительный коллектор HKV-D на 11 контуров нерж .сталь </t>
  </si>
  <si>
    <t xml:space="preserve">Распределительный коллектор HKV-D на 12 контуров нерж .сталь </t>
  </si>
  <si>
    <t>Расходомер к коллекторам HKV-D</t>
  </si>
  <si>
    <t>Комплект двух прямых никелирован. шаровых кранов 1" для коллекторов HKV/HLV</t>
  </si>
  <si>
    <t>Комплект двух угловых никелирован. шаровых кранов 1" для коллекторов HKV/HLV</t>
  </si>
  <si>
    <t>Резьбозажимное соединение для подключ. трубы 10,1х1,1 мм</t>
  </si>
  <si>
    <t>Резьбозажимное соединение для подключ. трубы 14х1,5 мм</t>
  </si>
  <si>
    <t>Резьбозажимное соединение для подключ. трубы 17х2 мм</t>
  </si>
  <si>
    <t>Резьбозажимное соединение для подключ. трубы 20х2 мм</t>
  </si>
  <si>
    <t>Резьбозажимное соединение THERM S 17х2</t>
  </si>
  <si>
    <t>Резьбозажимное соединение ТНЕRМ S 20х2</t>
  </si>
  <si>
    <t>Комплект для установки теплосчетчика, горизонтальный</t>
  </si>
  <si>
    <t>Комплект для установки теплосчетчика, вертикальный</t>
  </si>
  <si>
    <t>Соединительный резьбовой уголок 1" 
Выводится из программы поставок после реализации складского запаса</t>
  </si>
  <si>
    <t>Распределительные шкафы</t>
  </si>
  <si>
    <t>3.1.6 Системы автоматического регулирования</t>
  </si>
  <si>
    <t>Система Nea</t>
  </si>
  <si>
    <t>NEA SMART 2.0 Терморегулятор TBW</t>
  </si>
  <si>
    <t>NEA SMART 2.0 Терморегулятор HBW</t>
  </si>
  <si>
    <t>NEA SMART 2.0 Терморегулятор HBB</t>
  </si>
  <si>
    <t>NEA SMART 2.0 Терморегулятор без дисплея TBW</t>
  </si>
  <si>
    <t>NEA SMART 2.0 Терморегулятор без дисплея HBW</t>
  </si>
  <si>
    <t>NEA SMART 2.0 Терморегулятор TRW</t>
  </si>
  <si>
    <t>NEA SMART 2.0 Терморегулятор HRW</t>
  </si>
  <si>
    <t>NEA SMART 2.0 Терморегулятор HRB</t>
  </si>
  <si>
    <t>NEA SMART 2.0 Терморегулятор без дисплея TRW</t>
  </si>
  <si>
    <t>NEA SMART 2.0 Терморегулятор без дисплея HRW</t>
  </si>
  <si>
    <t>NEA SMART 2.0 Базовая станция 24 V</t>
  </si>
  <si>
    <t>NEA SMART 2.0 Трансформатор</t>
  </si>
  <si>
    <t>NEA SMART 2.0 модуль расширения R-Module 24 V</t>
  </si>
  <si>
    <t>NEA SMART 2.0  модуль расширения U-Module 24 V</t>
  </si>
  <si>
    <t>NEA SMART 2.0 Наружный датчик температуры</t>
  </si>
  <si>
    <t>NEA SMART 2.0 Антенна</t>
  </si>
  <si>
    <t>NEA SMART 2.0 Датчик температуры пола</t>
  </si>
  <si>
    <t>NEA SMART 2.0 Датчик температуры подачи</t>
  </si>
  <si>
    <t>Терморегулятор Nea H 24 В</t>
  </si>
  <si>
    <t xml:space="preserve">Терморегулятор Nea H 230 В </t>
  </si>
  <si>
    <t xml:space="preserve">Терморегулятор Nea HT 24 В </t>
  </si>
  <si>
    <t xml:space="preserve">Терморегулятор Nea HT 230 В </t>
  </si>
  <si>
    <t xml:space="preserve">Терморегулятор Nea HCT 24 В </t>
  </si>
  <si>
    <t xml:space="preserve">Терморегулятор Nea HCT 230 В </t>
  </si>
  <si>
    <t>без замены</t>
  </si>
  <si>
    <t>Терморегулятор Е на 230 В (подкл. 12 сервоприводов)</t>
  </si>
  <si>
    <t>Терморегулятор РЕХАУ NEA 24 В Черный</t>
  </si>
  <si>
    <t>Терморегулятор РЕХАУ NEA 24 В Белый</t>
  </si>
  <si>
    <t>Терморегулятор РЕХАУ NEA 230 В Черный</t>
  </si>
  <si>
    <t>Терморегулятор РЕХАУ NEA 230 В Белый</t>
  </si>
  <si>
    <t>Выносной датчик Nea 24 В</t>
  </si>
  <si>
    <t>Выносной датчик Nea 230 В</t>
  </si>
  <si>
    <t>12144511001, 12179051001</t>
  </si>
  <si>
    <t>Выносной датчик РЕХАУ NEA</t>
  </si>
  <si>
    <t>Комплект для установки (не подходит для систем NEA smart R)</t>
  </si>
  <si>
    <t>Комплект подключения для терморегулятора
(защитная трубка c металлическим наконечником и фиксирующим уголком для датчика температуры, гофротрубка для проводки и подрозетник) (не подходит для системы NEA smart R)</t>
  </si>
  <si>
    <t>Клеммная колодка Nea H, 24 В, 6 каналов</t>
  </si>
  <si>
    <t>Клеммная колодка Nea H, 230 В, 6 каналов</t>
  </si>
  <si>
    <t xml:space="preserve">Клеммная колодка Nea HС, 230 В, 6 каналов, с насосным модулем </t>
  </si>
  <si>
    <t xml:space="preserve">Клеммная колодка Nea HС, 24 В, 6 каналов, с насосным модулем </t>
  </si>
  <si>
    <t>13392301002, 13402301001</t>
  </si>
  <si>
    <t xml:space="preserve">Клеммная панель РЕХАУ, 230 В, 8 каналов </t>
  </si>
  <si>
    <t>13390241002, 13400241001</t>
  </si>
  <si>
    <t>Клеммная панель РЕХАУ с трансформатором 230/24 В, 8 каналов</t>
  </si>
  <si>
    <t>Тороидальный трансформатор, 24 В</t>
  </si>
  <si>
    <t>Сервопривод РЕХАУ UNI на 230 В</t>
  </si>
  <si>
    <t>Сервопривод РЕХАУ UNI на 24 В</t>
  </si>
  <si>
    <t>Сервопривод UNI на 230 В</t>
  </si>
  <si>
    <t>Сервопривод UNI на 24 В</t>
  </si>
  <si>
    <t>Термический сервопривод GLT UNI на 24 В с интелект. режимом работы</t>
  </si>
  <si>
    <t xml:space="preserve">Таймер-модуль Nea </t>
  </si>
  <si>
    <t>Датчик точки росы TPW</t>
  </si>
  <si>
    <t>Беспроводная система Nea Smart R</t>
  </si>
  <si>
    <t xml:space="preserve">Терморегулятор Nea Smart R без дисплея </t>
  </si>
  <si>
    <t>Терморегулятор Nea Smart R D с дисплеем</t>
  </si>
  <si>
    <t>Клеммная колодка Nea Smart R с Ethernet-портом, 230 В</t>
  </si>
  <si>
    <t>Внешний датчик Nea Smart</t>
  </si>
  <si>
    <t>Ретранслятор Nea Smart R</t>
  </si>
  <si>
    <t>Антенна Nea Smart R</t>
  </si>
  <si>
    <t>RAUMATIC М</t>
  </si>
  <si>
    <t>Станции температурного регулирования</t>
  </si>
  <si>
    <t>12096781001, 
13185451001</t>
  </si>
  <si>
    <t xml:space="preserve">К-т температ. регулирования flex 1`` с термостатической головкой
</t>
  </si>
  <si>
    <t>К-т температ. регулирования flex 1`` с сервоприводом</t>
  </si>
  <si>
    <t>Терморегулирующая станция TRS-V с автомат. управлением</t>
  </si>
  <si>
    <t>Терморегулирующая станция TRS-20 с автомат. управлением</t>
  </si>
  <si>
    <t>Смесительный насосный узел PMG-25 с руч. управлением</t>
  </si>
  <si>
    <t>Смесительный насосный узел PMG-32 с руч. управлением</t>
  </si>
  <si>
    <t>Система регулирования HC BUS</t>
  </si>
  <si>
    <t>Погружная гильза IS-HC</t>
  </si>
  <si>
    <t>Контроллер точки росы TPW</t>
  </si>
  <si>
    <t xml:space="preserve">Проходной вентиль DV 32 с приводом (24В) </t>
  </si>
  <si>
    <t xml:space="preserve">Трехходовой вентиль MV 15 с приводом (24В) </t>
  </si>
  <si>
    <t xml:space="preserve">Трехходовой вентиль MV 20 с приводом (24В) </t>
  </si>
  <si>
    <t xml:space="preserve">Трехходовой вентиль MV 25 с приводом (24В) </t>
  </si>
  <si>
    <t>3.1.7 Единая система обогрева и охлаждения</t>
  </si>
  <si>
    <t>"Мокрый" способ монтажа</t>
  </si>
  <si>
    <t>Тройник 17x2,0 - 10,1x1,1 - 17x 2,0</t>
  </si>
  <si>
    <t>Тройник 20x2,0 - 10,1x1,1 - 20x2,0</t>
  </si>
  <si>
    <t>Настенные и потолочные панели для "сухого" способа монтажа</t>
  </si>
  <si>
    <t>Настенная панель 1000*625</t>
  </si>
  <si>
    <t>Настенная панель 2000*625</t>
  </si>
  <si>
    <t>Потолочная панель 2000*1250</t>
  </si>
  <si>
    <t>Потолочная панель 1500*1250</t>
  </si>
  <si>
    <t>Потолочная панель 1000*1250</t>
  </si>
  <si>
    <t>Потолочная панель 500*1250</t>
  </si>
  <si>
    <t>Система регулирования единой системы обогрева/охлаждения поверхностей HC</t>
  </si>
  <si>
    <t>Инструмент</t>
  </si>
  <si>
    <t>Механический инструмент RAUTOOL K 10</t>
  </si>
  <si>
    <t>3.1.8 Инструменты и принадлежности</t>
  </si>
  <si>
    <t xml:space="preserve">Барабан с горизонт. раскручиванием труб для "холодной" укладки </t>
  </si>
  <si>
    <t>Дверной распор для укладки труб</t>
  </si>
  <si>
    <t xml:space="preserve">3.2 Системы для обогрева/охлаждения поверхностей для случаев особого применения </t>
  </si>
  <si>
    <t>3.2.1 Система подогрева и охлаждения ядра бетонных перекрытий</t>
  </si>
  <si>
    <t>Комроненты системы</t>
  </si>
  <si>
    <t>Отопит.труба RAUTHERM-S 17х2 мм, бухта 120 м</t>
  </si>
  <si>
    <t>Отопит.труба RAUTHERM-S 17х2 мм, бухта 240 м</t>
  </si>
  <si>
    <t>Отопит.труба RAUTHERM-S 17х2 мм, бухта 500 м</t>
  </si>
  <si>
    <t>Отопит.труба RAUTHERM-S 20х2 мм, бухта 120 м</t>
  </si>
  <si>
    <t>Отопит.труба RAUTHERM-S 20х2 мм, бухта 240 м</t>
  </si>
  <si>
    <t>Опалубочный футляр</t>
  </si>
  <si>
    <t>Проволочн. обвязка для соед. сетки (цена за 1 упаковку- за 100 шт.)</t>
  </si>
  <si>
    <t>Приспособл. для закрутки проволочн. обвязки</t>
  </si>
  <si>
    <t>Быстрый разъем с запорным устройством для сжатого воздуха 17x2,0</t>
  </si>
  <si>
    <t>Быстрый разъем с запорным устройством для сжатого воздуха 20x2,0</t>
  </si>
  <si>
    <t>Заглушка для пластмасс. трубы 17x2,0</t>
  </si>
  <si>
    <t>Заглушка для пластмасс. трубы 20x2,0</t>
  </si>
  <si>
    <t>Нипельный разъем для сжатого воздуха 17</t>
  </si>
  <si>
    <t>Надвижная гильза 20x2,0</t>
  </si>
  <si>
    <t>Защитная лента BKT длина 30м ширина 0,5м</t>
  </si>
  <si>
    <t>3.2.2 Напольное отопление для промышленных зданий</t>
  </si>
  <si>
    <t xml:space="preserve"> Напольное отопление для промышленных зданий в армированном бетоне</t>
  </si>
  <si>
    <t xml:space="preserve"> Напольное отопление для промышленных зданий в сталефибробетоне</t>
  </si>
  <si>
    <t>Общие Компоненты системы</t>
  </si>
  <si>
    <t xml:space="preserve">Отопит.труба RAUTHERM-S 20х2,0 мм, бухта 120 м </t>
  </si>
  <si>
    <t xml:space="preserve">Отопит.труба RAUTHERM-S 20х2,0 мм, бухта 240 м </t>
  </si>
  <si>
    <t xml:space="preserve">Отопит.труба RAUTHERM-S 25х2,3 мм, бухта 120 м </t>
  </si>
  <si>
    <t>Фиксатор отвода пластмас. на 90° для трубы 20</t>
  </si>
  <si>
    <t>Фиксатор отвода пластмас. на 90° для трубы 25</t>
  </si>
  <si>
    <t xml:space="preserve">Гофротруба защитн. для трубы 25х2,3 мм </t>
  </si>
  <si>
    <t>Шина RAUFIX 16 / 17 /20 мм</t>
  </si>
  <si>
    <t>Фиксирующая шина Railfix РЕХАУ для трубы 25 х 2,3</t>
  </si>
  <si>
    <t>Фиксирующая шина Railfix для трубы 25 х 2,3, 100 мм</t>
  </si>
  <si>
    <t xml:space="preserve">Надвижная гильза 20 </t>
  </si>
  <si>
    <t xml:space="preserve">Надвижная гильза 25 </t>
  </si>
  <si>
    <t>3.2.3 Амортизирующие полы в спортзалах</t>
  </si>
  <si>
    <t xml:space="preserve"> Амортизирующие полы с промышленным распределительным коллектором</t>
  </si>
  <si>
    <t xml:space="preserve"> Амортизирующие полы с напольным распределительным коллектором для спортзалов</t>
  </si>
  <si>
    <t xml:space="preserve">Отопит.труба RAUTHERM-S 25х2,3 мм, бухта 300 м </t>
  </si>
  <si>
    <t>Шина Raufix 16 / 17 /20 мм</t>
  </si>
  <si>
    <t>Фиксирующая шина Railfix для трубы 25 х 2,3</t>
  </si>
  <si>
    <t>Утеплитель фольгированн. с отверстиями под виброопоры</t>
  </si>
  <si>
    <t>3.2.4 Обогрев открытых площадок</t>
  </si>
  <si>
    <t xml:space="preserve"> Обогрев открытых площадок в бетонных панелях</t>
  </si>
  <si>
    <t xml:space="preserve"> Обогрев открытых площадок под тротуарную плитку</t>
  </si>
  <si>
    <t xml:space="preserve"> Обогрев открытых площадок под натуральным и искусственными газонами</t>
  </si>
  <si>
    <t>Фиксатор отвода РЕХАУ пластмас. на 90° для трубы 20</t>
  </si>
  <si>
    <t>Фиксатор отвода РЕХАУ пластмас. на 90° для трубы 25</t>
  </si>
  <si>
    <t xml:space="preserve">3.2.5 Промышленный коллектор </t>
  </si>
  <si>
    <t>Промышленный коллектор 1 1/4"</t>
  </si>
  <si>
    <t>с шаровыми кранами на подающей линии</t>
  </si>
  <si>
    <t>Распределительный коллектор IVK на 2 контура</t>
  </si>
  <si>
    <t>Распределительный коллектор IVK на 3 контура</t>
  </si>
  <si>
    <t>Распределительный коллектор IVK на 4 контура</t>
  </si>
  <si>
    <t>Распределительный коллектор IVK на 5 контуров</t>
  </si>
  <si>
    <t>Распределительный коллектор IVK на 6 контуров</t>
  </si>
  <si>
    <t>Распределительный коллектор IVK на 7 контуров</t>
  </si>
  <si>
    <t>Распределительный коллектор IVK на 8 контуров</t>
  </si>
  <si>
    <t>Распределительный коллектор IVK на 9 контуров</t>
  </si>
  <si>
    <t>Распределительный коллектор IVK на 10 контуров</t>
  </si>
  <si>
    <t>Распределительный коллектор IVK на 11 контуров</t>
  </si>
  <si>
    <t>Распределительный коллектор IVK на 12 контуров</t>
  </si>
  <si>
    <t>с термостатическими вентилями на подающей линии</t>
  </si>
  <si>
    <t>Промышленный коллектор 1 1/2"</t>
  </si>
  <si>
    <t>евроконус для подключения труб 17х2,0 и 20х2,0</t>
  </si>
  <si>
    <t>Распределительный коллектор IVKE на 2 контура</t>
  </si>
  <si>
    <t>Распределительный коллектор IVKE на 3 контура</t>
  </si>
  <si>
    <t>Распределительный коллектор IVKE на 4 контура</t>
  </si>
  <si>
    <t>Распределительный коллектор IVKE на 5 контуров</t>
  </si>
  <si>
    <t>Распределительный коллектор IVKE на 6 контуров</t>
  </si>
  <si>
    <t>Распределительный коллектор IVKE на 7 контуров</t>
  </si>
  <si>
    <t>Распределительный коллектор IVKE на 8 контуров</t>
  </si>
  <si>
    <t>Распределительный коллектор IVKE на 9 контуров</t>
  </si>
  <si>
    <t>Распределительный коллектор IVKE на 10 контуров</t>
  </si>
  <si>
    <t>Распределительный коллектор IVKE на 11 контуров</t>
  </si>
  <si>
    <t>Распределительный коллектор IVKE на 12 контуров</t>
  </si>
  <si>
    <t>резьбозажимные соединения для труб 25х2,3</t>
  </si>
  <si>
    <t>Распределительный коллектор IVKK на 2 контура</t>
  </si>
  <si>
    <t>Распределительный коллектор IVKK на 3 контура</t>
  </si>
  <si>
    <t>Распределительный коллектор IVKK на 4 контура</t>
  </si>
  <si>
    <t>Распределительный коллектор IVKK на 5 контуров</t>
  </si>
  <si>
    <t>Распределительный коллектор IVKK на 6 контуров</t>
  </si>
  <si>
    <t>Распределительный коллектор IVKK на 7 контуров</t>
  </si>
  <si>
    <t>Распределительный коллектор IVKK на 8 контуров</t>
  </si>
  <si>
    <t>Распределительный коллектор IVKK на 9 контуров</t>
  </si>
  <si>
    <t>Распределительный коллектор IVKK на 10 контуров</t>
  </si>
  <si>
    <t>Распределительный коллектор IVKK на 11 контуров</t>
  </si>
  <si>
    <t>Распределительный коллектор IVKK на 12 контуров</t>
  </si>
  <si>
    <t>Регулирующий IVT-вентиль для пром. коллектора, 1/2"</t>
  </si>
  <si>
    <t>Набор шаровых кранов для подключения к пром. коллектору</t>
  </si>
  <si>
    <t>Комплект двух шаровых кранов 1 1/4" для пром. коллектора</t>
  </si>
  <si>
    <t>Комплект двух шаровых кранов 1 1/2" для пром. коллектора</t>
  </si>
  <si>
    <t>RAUTOOL</t>
  </si>
  <si>
    <t xml:space="preserve">6. МОНТАЖНЫЙ ИНСТРУМЕНТ RAUTOOL </t>
  </si>
  <si>
    <t>Комплект механического инструмента RAUTOOL М1</t>
  </si>
  <si>
    <t>Чемодан для инструмента RAUTOOL M1</t>
  </si>
  <si>
    <t>Комплект механического инструмента RAUTOOL М1C (без насадок и экспандера)</t>
  </si>
  <si>
    <t>Комплект запрессовочн. тисков М1 16/20</t>
  </si>
  <si>
    <t>Комплект запрессовочн. тисков М1 17/20</t>
  </si>
  <si>
    <t>Комплект запрессовочн. тисков М1 25/32 (цвет: золотисто-желтый)</t>
  </si>
  <si>
    <t>Комплект запрессовочн. тисков М1 40 (цвет: черный)</t>
  </si>
  <si>
    <t>Экспандер механический системы QC</t>
  </si>
  <si>
    <t>Расширительная насадка для экспандера QC 16х2,2</t>
  </si>
  <si>
    <t>Расширительная насадка для экспандера QC 20х2,8</t>
  </si>
  <si>
    <t>Расширительная насадка для экспандера QC 25х3,5</t>
  </si>
  <si>
    <t>Расширительная насадка для экспандера QC 32х4,4</t>
  </si>
  <si>
    <t>Расширительная насадка для экспандера QC 17х2,0</t>
  </si>
  <si>
    <t>Расширительная насадка для экспандера QC 20х2,0</t>
  </si>
  <si>
    <t>Расширительная насадка для экспандера QC 25х2,3</t>
  </si>
  <si>
    <t>Расширительная насадка для экспандера QC 32х2,9</t>
  </si>
  <si>
    <t>Расширительная насадка для экспандера QC 16,2х2,6 (Stabil)</t>
  </si>
  <si>
    <t>Расширительная насадка для экспандера QC 20х2,9 (Stabil)</t>
  </si>
  <si>
    <t>Расширительная насадка для экспандера QC 25х3,7 (Stabil)</t>
  </si>
  <si>
    <t>Расширительная насадка для экспандера QC 32х4,7 (Stabil)</t>
  </si>
  <si>
    <t>Расширительная насадка экспандера QC для метал. трубок</t>
  </si>
  <si>
    <t>Расширительная насадка для экспандера Step one QC1 16х2,2</t>
  </si>
  <si>
    <t>Расширительная насадка для экспандера Step one QC1 20х2,8</t>
  </si>
  <si>
    <t>Расширительная насадка для экспандера Step one QC1 25x3,5</t>
  </si>
  <si>
    <t>Расширительная насадка для экспандера Step one QC1 32x4,4</t>
  </si>
  <si>
    <t>Расширительная насадка для экспандера Step one QC1 16,2х2,6 (stabil)</t>
  </si>
  <si>
    <t>Расширительная насадка для экспандера Step one QC1 20х2,9 (stabil)</t>
  </si>
  <si>
    <t>Расширительная насадка для экспандера Step one QC1 25x3,7 (stabil)</t>
  </si>
  <si>
    <t>Расширительная насадка для экспандера Step one QC1 32x4,7 (stabil)</t>
  </si>
  <si>
    <t>Расширительная насадка для M1 40х5,5</t>
  </si>
  <si>
    <t>Расширительная насадка для M1 40х3,7</t>
  </si>
  <si>
    <t>Ножницы труборезные 16-25 (basic)</t>
  </si>
  <si>
    <t>Ножницы труборезные RAUTITAN 16-40 stabil (цвет: белый)</t>
  </si>
  <si>
    <t>Ножницы труборезные RAUTITAN 16-40 stabil (цвет: красный)</t>
  </si>
  <si>
    <t>Запасн. лезвие для ножниц RAUTITAN 16-40 (для арт. 13152421001)</t>
  </si>
  <si>
    <t>Запасн. лезвие для ножниц RAUTITAN 16-40 (для арт. 138062-001)</t>
  </si>
  <si>
    <t>Ножницы для труб RAUTITAN 16/20 (цвет: зеленый)</t>
  </si>
  <si>
    <t>Запасн. лезвие для ножниц RAUTITAN 16/20 (для арт. 247474-001)</t>
  </si>
  <si>
    <t>Пружина для гнутья трубы Stabil 16</t>
  </si>
  <si>
    <t>Пружина для гнутья трубы Stabil 20</t>
  </si>
  <si>
    <t>Механический инструмент RAUTOOL K 14</t>
  </si>
  <si>
    <t>Комплект гидравлич. инстр. на электроаккумулят. RAUTOOL A-light2</t>
  </si>
  <si>
    <t>Запасной электроаккумулятор к инструменту RAUTOOL A-light2/ G2 / Xpand</t>
  </si>
  <si>
    <t>Комплект гидравлич. расширительн. инстр. на электроаккумулят. RAUTOOL Xpand</t>
  </si>
  <si>
    <t xml:space="preserve">Комплект аккумуляторного инструмента RAUTOOL A-One </t>
  </si>
  <si>
    <t>Расширительный адаптер для инструмента RAUTOOL A-One 16-32</t>
  </si>
  <si>
    <t>Комплект запрессовочных тисков RAUTOOL A-One 16</t>
  </si>
  <si>
    <t>11051641001 </t>
  </si>
  <si>
    <t>Комплект запрессовочных тисков RAUTOOL A-One 20</t>
  </si>
  <si>
    <t>Комплект запрессовочных тисков RAUTOOL A-One 25</t>
  </si>
  <si>
    <t>Комплект запрессовочных тисков RAUTOOL A-One 32</t>
  </si>
  <si>
    <t xml:space="preserve">Запасной аккумулятор RAUTOOL A-One 10,8В / 2,0 Aч  </t>
  </si>
  <si>
    <t>Зарядное устройство RAUTOOL A-One 230В</t>
  </si>
  <si>
    <t>Комплект аккумуляторного инструмента RAUTOOL A-light2 Kombi (экспандер+запрессовщик)</t>
  </si>
  <si>
    <t>Запасной электроаккумулятор 3,0 Ач для RAUTOOL A-light2/ G2 /Xpand</t>
  </si>
  <si>
    <t>Зарядное устройство к инструменту RAUTOOL A-light2 / G2 /Xpand</t>
  </si>
  <si>
    <t>Сетевой адаптер для А3, G2, A-light2, Xpand</t>
  </si>
  <si>
    <t>Инструмент РЕХАУ H2, мех.-гидравлический</t>
  </si>
  <si>
    <t>К-т запрес. тисков РЕХАУ H2/ A-light2 / A-light2 Kombi для труб 16/20</t>
  </si>
  <si>
    <t>К-т запрес. тисков РЕХАУ H2/ A-light2 / A-light2 Kombi для труб 17/20</t>
  </si>
  <si>
    <t xml:space="preserve">К-т запрес. тисков РЕХАУ H2/ A-light2 / A-light2 Kombi, для труб 25/32 </t>
  </si>
  <si>
    <t xml:space="preserve">К-т запрес. тисков РЕХАУ H2/ A-light2 / A-light2 Kombi, для трубы 40 </t>
  </si>
  <si>
    <t>К-т запрес. тисков H2, A-light2/ A-light2 Kombi  для труб 16/20</t>
  </si>
  <si>
    <t>К-т запрес. тисков H2, A-light2/ A-light2 Kombi  для труб 16/20/25</t>
  </si>
  <si>
    <t>К-т запрес. тисков H2, A-light2/ A-light2 Kombi для труб 17/20</t>
  </si>
  <si>
    <t>К-т запрес. тисков H2, A-light2/ A-light2 Kombi для труб 25/32</t>
  </si>
  <si>
    <t>К-т запрес. тисков H2, A-light2/ A-light2 Kombi  для трубы 40</t>
  </si>
  <si>
    <t>Расширительная насадка для H2, A-light2/ A-light2 Kombi 16х2,2/20х2,8</t>
  </si>
  <si>
    <t>Расширительная насадка для H2, A-light2/ A-light2 Kombi 17х2,0/20х2,0</t>
  </si>
  <si>
    <t>Универс. расш. наконеч. H2, A-light2/A-light2 Kombi  для насадок QC</t>
  </si>
  <si>
    <t>Расширительный насадка H2, A-light2/A-light2 Kombi  для труб 40х3,7</t>
  </si>
  <si>
    <t>Расширительная насадка для инструмента Xpand 40х3,7</t>
  </si>
  <si>
    <t>Расширительный насадка H2, A-light2/A-light2 Kombi  для труб 40х5,5</t>
  </si>
  <si>
    <t>Расширительная насадка для инструмента Xpand 40х5,5</t>
  </si>
  <si>
    <t>Расширительная насадка H2, A-light2/A-light2 Kombi  для труб Stabil 40х6,0</t>
  </si>
  <si>
    <t>Расширительная насадка для инструмента Xpand 40х6,0</t>
  </si>
  <si>
    <t>Комплект электро-гидравлич. инстр. RAUTOOL G2</t>
  </si>
  <si>
    <t>К-т запрессовочн. тисков G2,E/G1,H/G1,H/G1 (F), для трубы 40 (цвет: черный)</t>
  </si>
  <si>
    <t>К-т запрессовочн. тисков G2,E/G1,H/G1,H/G1 (F), для трубы 50</t>
  </si>
  <si>
    <t>К-т запрессовочн. тисков G2,E/G1,H/G1,H/G1 (F), для трубы 63</t>
  </si>
  <si>
    <t>Запрессовочные тиски G2,E/G1,H/G1,H/G1 (F), для трубы 75</t>
  </si>
  <si>
    <t>Запрессовочные тиски G2,E/G1,H/G1,H/G1 (F), для трубы 90</t>
  </si>
  <si>
    <t>Запрессовочные тиски G2,E/G1,H/G1,H/G1 (F), для трубы 110</t>
  </si>
  <si>
    <t>Расширительная насадка G2,E/G1,H/G1,H/G1 (F), для трубы 40х5,5</t>
  </si>
  <si>
    <t>Расширительная насадка G2,E/G1,H/G1,H/G1 (F), для трубы 50х6,9</t>
  </si>
  <si>
    <t>Расширительная насадка G2,E/G1,H/G1,H/G1 (F), для трубы 63х8,6</t>
  </si>
  <si>
    <t>Расширительная насадка G2,E/G1,H/G1,H/G1 (F), для трубы 40х3,7</t>
  </si>
  <si>
    <t>Расширительная насадка G2,E/G1,H/G1,H/G1 (F), для трубы 50х4,6</t>
  </si>
  <si>
    <t>Расширительная насадка G2,E/G1,H/G1,H/G1 (F), для трубы 63х5,7</t>
  </si>
  <si>
    <t>Расширительная насадка G2,E/G1,H/G1,H/G1 (F), для трубы 75x6,8</t>
  </si>
  <si>
    <t>Расширительная насадка G2,E/G1,H/G1,H/G1 (F), для трубы 90x8,2</t>
  </si>
  <si>
    <t>Расширительная насадка G2,E/G1,H/G1,H/G1 (F), для трубы 110x10,0</t>
  </si>
  <si>
    <t>Сменный комплект насадок G2,E/G1,H/G1,H/G1 (F), для труб 50-110</t>
  </si>
  <si>
    <t>Комплект аккумуляторно-гидравлического инструмента RAUTOOL A5 40-75</t>
  </si>
  <si>
    <t>шт.</t>
  </si>
  <si>
    <t>Комплект гидравлич.расш. инстр. на электроаккумулят. RAUTOOL Xpand big 40-75</t>
  </si>
  <si>
    <t>Расширительная насадка для RAUTOOL A5 и RAUTOOL Xpand big 40x3,7</t>
  </si>
  <si>
    <t>Расширительная насадка для RAUTOOL A5 и RAUTOOL Xpand big 50x6,9</t>
  </si>
  <si>
    <t>Расширительная насадка для RAUTOOL A5 и RAUTOOL Xpand big 63x8,6</t>
  </si>
  <si>
    <t>Расширительная насадка для RAUTOOL A5 и RAUTOOL Xpand big 50x4,6</t>
  </si>
  <si>
    <t>Расширительная насадка для RAUTOOL A5 и RAUTOOL Xpand big 63x5,8</t>
  </si>
  <si>
    <t>Расширительная насадка для RAUTOOL A5 и RAUTOOL Xpand big 75x6,8</t>
  </si>
  <si>
    <t xml:space="preserve">Комплект запрессовочных тисков для RAUTOOL A5 40 </t>
  </si>
  <si>
    <t xml:space="preserve">Комплект запрессовочных тисков для RAUTOOL A5 50 </t>
  </si>
  <si>
    <t>Комплект запрессовочных тисков для RAUTOOL A5 63</t>
  </si>
  <si>
    <t>Комплект запрессовочных тисков для RAUTOOL A5 75</t>
  </si>
  <si>
    <t>Ножницы труборезные 63</t>
  </si>
  <si>
    <t>Запасн. лезвие для труборезн. ножниц 63 (для арт. 131558-001)</t>
  </si>
  <si>
    <t>Труборез дисковый 50-125</t>
  </si>
  <si>
    <t>Ручной фиксаторный зажим для труб</t>
  </si>
  <si>
    <t>Шестигранный ключ 4 мм для настенных угольников</t>
  </si>
  <si>
    <t>Комплект инструмента для электросварных муфт FUSAPEX</t>
  </si>
  <si>
    <t>Сварочный аппарат Monomatic для электросварных муфт FUSAPEX</t>
  </si>
  <si>
    <t>Универсальный набор клемм для закрепления труб 20-63мм (центрирование)</t>
  </si>
  <si>
    <t>Универсальный набор клемм для закрепления труб 63-180мм (центрирование)</t>
  </si>
  <si>
    <t>Чистящее средство Тангит для электросварных соединений</t>
  </si>
  <si>
    <t>Набор очищающих салфеток Тангит, 1 упаковка (100 салфеток.)</t>
  </si>
  <si>
    <t>Ручной скребок для зачистки верхнего слоя трубы шириной 64 мм</t>
  </si>
  <si>
    <t>Механич. фреза для срезания верхнего слоя с трубы 50 - 160мм</t>
  </si>
  <si>
    <t>Запасное лезвие для механической фрезы</t>
  </si>
  <si>
    <t>Труборез дисковый для полимерных труб 110-160мм</t>
  </si>
  <si>
    <t>Запасное лезвие для трубореза (13152401001) 110-160мм</t>
  </si>
  <si>
    <t>Инструмент для зачистки труб 63-200</t>
  </si>
  <si>
    <t xml:space="preserve"> -</t>
  </si>
  <si>
    <t>Запасной нож для инструмента SMARTFUSE</t>
  </si>
  <si>
    <t xml:space="preserve"> - </t>
  </si>
  <si>
    <t xml:space="preserve">Приводной шток для фрезы 12 мм тройников под врезку, с четырехгран. концовкой и резьбой 1/2" </t>
  </si>
  <si>
    <t>Комплект электро-гидравлич. инстр. RAUTOOL G XL 125/140/160</t>
  </si>
  <si>
    <t>по запросу</t>
  </si>
  <si>
    <t>Запасной аккумулятор 36В / 4 Ач для RAUTOOL G XL</t>
  </si>
  <si>
    <t>К-т запрессовочных тисков и расширительной насадки 140 мм</t>
  </si>
  <si>
    <t>К-т запрессовочных тисков и расширительной насадки 125/160 мм</t>
  </si>
  <si>
    <t>RAUPIANO</t>
  </si>
  <si>
    <t>7.1 Шумопоглощающая система 
внутренней канализации
RAUPIANO PLUS</t>
  </si>
  <si>
    <t>7.2 Канализационная труба RAUPIANO с раструбом и рез. уплотн. кольцом</t>
  </si>
  <si>
    <t xml:space="preserve">Канализационная труба диам.40/150 мм                                                             </t>
  </si>
  <si>
    <t>20</t>
  </si>
  <si>
    <t xml:space="preserve">Канализационная труба диам.40/250 мм                                                                        </t>
  </si>
  <si>
    <t>Канализационная труба диам.40/500 мм
После реализации складского запаса заменяется на артикул 11230241222</t>
  </si>
  <si>
    <t>Канализационная труба диам.40/1000 мм
После реализации складского запаса заменяется на артикул 11230341222</t>
  </si>
  <si>
    <t>6</t>
  </si>
  <si>
    <t>Канализационная труба диам.40/2000 мм
После реализации складского запаса заменяется на артикул 11230441222</t>
  </si>
  <si>
    <t>Канализационная труба диам.40/3000 мм
После реализации складского запаса заменяется на артикул 11230541222</t>
  </si>
  <si>
    <t>Канализационная труба диам.40/500 мм</t>
  </si>
  <si>
    <t>Канализационная труба диам.40/1000 мм</t>
  </si>
  <si>
    <t>4</t>
  </si>
  <si>
    <t>Канализационная труба диам.40/2000 мм</t>
  </si>
  <si>
    <t>Канализационная труба диам.40/3000 мм</t>
  </si>
  <si>
    <t>Канализационная труба диам.50/150 мм</t>
  </si>
  <si>
    <t>Канализационная труба диам.50/250 мм</t>
  </si>
  <si>
    <t>Канализационная труба диам.50/750 мм</t>
  </si>
  <si>
    <t>Канализационная труба диам.50/500 мм</t>
  </si>
  <si>
    <t>Канализационная труба диам.50/1000 мм</t>
  </si>
  <si>
    <t>Канализационная труба диам.50/1500 мм</t>
  </si>
  <si>
    <t>Канализационная труба диам.50/2000 мм</t>
  </si>
  <si>
    <t>Канализационная труба диам.50/3000 мм</t>
  </si>
  <si>
    <t xml:space="preserve">Канализационная труба диам. 75/150 мм                                                                    </t>
  </si>
  <si>
    <t xml:space="preserve">Канализационная труба диам. 75/250 мм                                                                     </t>
  </si>
  <si>
    <t xml:space="preserve">Канализационная труба диам. 75/500 мм
</t>
  </si>
  <si>
    <t>Канализационная труба диам. 75/1000 мм</t>
  </si>
  <si>
    <t>Канализационная труба диам. 75/1500 мм</t>
  </si>
  <si>
    <t>11202341200,
11202341600</t>
  </si>
  <si>
    <t>Канализационная труба диам. 75/2000 мм</t>
  </si>
  <si>
    <t>Канализационная труба диам. 75/3000 мм</t>
  </si>
  <si>
    <t>Канализационная труба диам. 90/150 мм</t>
  </si>
  <si>
    <t>Канализационная труба диам. 90/250 мм</t>
  </si>
  <si>
    <t>Канализационная труба диам. 90/500 мм
После реализации складского запаса заменяется на артикул 11231941222</t>
  </si>
  <si>
    <t>Канализационная труба диам. 90/1000 мм
После реализации складского запаса заменяется на артикул 11232041222</t>
  </si>
  <si>
    <t>Канализационная труба диам. 90/1500 мм
После реализации складского запаса заменяется на артикул 11239941222</t>
  </si>
  <si>
    <t>Канализационная труба диам. 90/2000 мм
После реализации складского запаса заменяется на артикул 11232141222</t>
  </si>
  <si>
    <t>Канализационная труба диам. 90/3000 мм
После реализации складского запаса заменяется на артикул 11232241222</t>
  </si>
  <si>
    <t>Канализационная труба диам. 90/500 мм</t>
  </si>
  <si>
    <t>Канализационная труба диам. 90/1000 мм</t>
  </si>
  <si>
    <t>Канализационная труба диам. 90/1500 мм</t>
  </si>
  <si>
    <t>Канализационная труба диам. 90/2000 мм</t>
  </si>
  <si>
    <t>Канализационная труба диам. 90/3000 мм</t>
  </si>
  <si>
    <t>Канализационная труба диам. 110/150 мм</t>
  </si>
  <si>
    <t>Канализационная труба диам. 110/250 мм</t>
  </si>
  <si>
    <t>Канализационная труба диам. 110/750 мм</t>
  </si>
  <si>
    <t>11202741005, 
11202741006</t>
  </si>
  <si>
    <t>Канализационная труба диам. 110/500 мм</t>
  </si>
  <si>
    <t>Канализационная труба диам. 110/1000 мм</t>
  </si>
  <si>
    <t>Канализационная труба диам. 110/1500 мм</t>
  </si>
  <si>
    <t>Канализационная труба диам. 110/2000 мм</t>
  </si>
  <si>
    <t>Канализационная труба диам. 110/3000 мм</t>
  </si>
  <si>
    <t>Канализационная труба диам. 125/150 мм</t>
  </si>
  <si>
    <t>Канализационная труба диам. 125/250 мм</t>
  </si>
  <si>
    <t>Канализационная труба диам. 125/500 мм
После реализации складского запаса заменяется на артикул 11206741222</t>
  </si>
  <si>
    <t>Канализационная труба диам. 125/1000 мм
После реализации складского запаса заменяется на артикул 11206941222</t>
  </si>
  <si>
    <t>Канализационная труба диам. 125/2000 мм
После реализации складского запаса заменяется на артикул 11207141222</t>
  </si>
  <si>
    <t>Канализационная труба диам. 125/3000 мм
После реализации складского запаса заменяется на артикул 11207241222</t>
  </si>
  <si>
    <t>Канализационная труба диам. 125/500 мм</t>
  </si>
  <si>
    <t>Канализационная труба диам. 125/1000 мм</t>
  </si>
  <si>
    <t>Канализационная труба диам. 125/2000 мм</t>
  </si>
  <si>
    <t>Канализационная труба диам. 125/3000 мм</t>
  </si>
  <si>
    <t>Канализационная труба диам. 160/500 мм
После реализации складского запаса заменяется на артикул 11229541222</t>
  </si>
  <si>
    <t>Канализационная труба диам. 160/1000 мм
После реализации складского запаса заменяется на артикул 11216641222</t>
  </si>
  <si>
    <t>Канализационная труба диам. 160/2000 мм
После реализации складского запаса заменяется на артикул 11216741222</t>
  </si>
  <si>
    <t>Канализационная труба диам. 160/3000 мм
После реализации складского запаса заменяется на артикул 11216841222</t>
  </si>
  <si>
    <t>Канализационная труба диам. 160/500 мм</t>
  </si>
  <si>
    <t>Канализационная труба диам. 160/1000 мм</t>
  </si>
  <si>
    <t>Канализационная труба диам. 160/2000 мм</t>
  </si>
  <si>
    <t>Канализационная труба диам. 160/3000 мм</t>
  </si>
  <si>
    <t>Канализационная труба диам. 200/1000 мм
После реализации складского запаса заменяется на артикул 11230151222</t>
  </si>
  <si>
    <t>Канализационная труба диам. 200/2000 мм
После реализации складского запаса заменяется на артикул 11230251222</t>
  </si>
  <si>
    <t>Канализационная труба диам. 200/3000 мм
После реализации складского запаса заменяется на артикул 11230351222</t>
  </si>
  <si>
    <t>Канализационная труба диам. 200/1000 мм</t>
  </si>
  <si>
    <t>Канализационная труба диам. 200/2000 мм</t>
  </si>
  <si>
    <t>Канализационная труба диам. 200/3000 мм</t>
  </si>
  <si>
    <t>Отвод диам. 40 на 15°</t>
  </si>
  <si>
    <t>Отвод диам. 40 на 30°</t>
  </si>
  <si>
    <t>Отвод диам. 40 на 45°</t>
  </si>
  <si>
    <t>Отвод диам. 40 на 67°</t>
  </si>
  <si>
    <t>Отвод диам. 40 на 87°</t>
  </si>
  <si>
    <t>11210941001;
11210941002</t>
  </si>
  <si>
    <t>Отвод диам. 50 на 15°</t>
  </si>
  <si>
    <t>11211041001; 
11211041002</t>
  </si>
  <si>
    <t>Отвод диам. 50 на 30°</t>
  </si>
  <si>
    <t>Отвод диам. 50 на 45°</t>
  </si>
  <si>
    <t>11211241001; 
11211241002</t>
  </si>
  <si>
    <t>Отвод диам. 50 на 67°</t>
  </si>
  <si>
    <t>Отвод диам. 50 на 87°</t>
  </si>
  <si>
    <t>Отвод диам. 75 на 15°</t>
  </si>
  <si>
    <t>Отвод диам. 75 на 30°</t>
  </si>
  <si>
    <t>Отвод диам. 75 на 45°</t>
  </si>
  <si>
    <t>Отвод диам. 75 на 67°
После реализации складского запаса заменяется на артикул 11211741002</t>
  </si>
  <si>
    <t>Отвод диам. 75 на 67°</t>
  </si>
  <si>
    <t xml:space="preserve">Отвод диам. 75 на 87°
</t>
  </si>
  <si>
    <t>Отвод диам. 90 на 15°</t>
  </si>
  <si>
    <t>Отвод диам. 90 на 30°</t>
  </si>
  <si>
    <t>Отвод диам. 90 на 45°</t>
  </si>
  <si>
    <t>Отвод диам. 90 на 67°</t>
  </si>
  <si>
    <t>Отвод диам. 90 на 87°</t>
  </si>
  <si>
    <t>Отвод диам. 110 на 15°</t>
  </si>
  <si>
    <t xml:space="preserve">Отвод диам. 110 на 30° </t>
  </si>
  <si>
    <t>Отвод диам. 110 на 45°</t>
  </si>
  <si>
    <t>Отвод диам. 110 на 67°</t>
  </si>
  <si>
    <t>Отвод диам. 110 на 87°</t>
  </si>
  <si>
    <t>Отвод диам. 125 на 15°</t>
  </si>
  <si>
    <t>Отвод диам. 125 на 30°</t>
  </si>
  <si>
    <t>Отвод диам. 125 на 45°</t>
  </si>
  <si>
    <t>Отвод диам. 125 на 67°</t>
  </si>
  <si>
    <t>Отвод диам. 125 на 87°</t>
  </si>
  <si>
    <t>Отвод диам. 160 на 15°</t>
  </si>
  <si>
    <t>Отвод диам. 160 на 30°</t>
  </si>
  <si>
    <t>Отвод диам. 160 на 45°</t>
  </si>
  <si>
    <t>Отвод диам. 160 на 87°</t>
  </si>
  <si>
    <t>Отвод диам. 200 на 45°</t>
  </si>
  <si>
    <t>Отвод диам. 200 на 87°</t>
  </si>
  <si>
    <t>Отвод длинный диам. 110 на 87°</t>
  </si>
  <si>
    <t>Отвод для упрощ. установки противоп.манжет под потолком Дн. 75 на 45°</t>
  </si>
  <si>
    <t>Отвод для упрощ. установки противоп.манжет под потолком Дн. 90 на 45°</t>
  </si>
  <si>
    <t>Отвод для упрощ. установки противоп.манжет под потолком Дн. 110 на 45°</t>
  </si>
  <si>
    <t>Отвод для упрощ. установки противоп.манжет под потолком Дн. 75 на 87°</t>
  </si>
  <si>
    <t>Отвод для упрощ. установки противоп.манжет под потолком Дн. 90 на 87°</t>
  </si>
  <si>
    <t>Отвод для упрощ. установки противоп.манжет под потолком Дн. 110 на 87°</t>
  </si>
  <si>
    <t>Тройник 40/40/45°</t>
  </si>
  <si>
    <t>Тройник 40/40/87°</t>
  </si>
  <si>
    <t>Тройник 50/40/45°</t>
  </si>
  <si>
    <t>Тройник 50/40/87°</t>
  </si>
  <si>
    <t>Тройник 50/50/45°</t>
  </si>
  <si>
    <t>Тройник 50/50/87°</t>
  </si>
  <si>
    <t>Тройник 75/50/45°</t>
  </si>
  <si>
    <t>Тройник 75/50/87°</t>
  </si>
  <si>
    <t>Тройник 75/75/45°</t>
  </si>
  <si>
    <t>Тройник 75/75/87°</t>
  </si>
  <si>
    <t>Тройник 90/50/45°</t>
  </si>
  <si>
    <t>Тройник 90/50/87°</t>
  </si>
  <si>
    <t>Тройник 90/75/45°</t>
  </si>
  <si>
    <t>Тройник 90/75/87°</t>
  </si>
  <si>
    <t>Тройник 90/90/45°</t>
  </si>
  <si>
    <t>Тройник 90/90/87° max flow (гидравл. оптимизированный радиус изгиба)</t>
  </si>
  <si>
    <t>Тройник 110/50/45°</t>
  </si>
  <si>
    <t>Тройник 110/50/87°</t>
  </si>
  <si>
    <t>Тройник 110/75/45°</t>
  </si>
  <si>
    <t>Тройник 110/75/87°</t>
  </si>
  <si>
    <t>Тройник 110/90/45°</t>
  </si>
  <si>
    <t>Тройник 110/90/87°</t>
  </si>
  <si>
    <t>Тройник 110/110/45°</t>
  </si>
  <si>
    <t>Тройник 110/110/87° max flow (гидравл. оптимизированный радиус изгиба)</t>
  </si>
  <si>
    <t>Тройник 125/110/45°</t>
  </si>
  <si>
    <t>Тройник 125/110/87°</t>
  </si>
  <si>
    <t>Тройник 125/125/45°</t>
  </si>
  <si>
    <t>Тройник 125/125/87°</t>
  </si>
  <si>
    <t>Тройник 160/110/45°</t>
  </si>
  <si>
    <t xml:space="preserve">Тройник 160/110/87° </t>
  </si>
  <si>
    <t>11217541002, 
11231071001</t>
  </si>
  <si>
    <t>Тройник 160/125/45°</t>
  </si>
  <si>
    <t xml:space="preserve">11217641002,
11231081001 </t>
  </si>
  <si>
    <t>Тройник 160/125/87°</t>
  </si>
  <si>
    <t>Тройник 160/160/45°</t>
  </si>
  <si>
    <t>Тройник 160/160/87°</t>
  </si>
  <si>
    <t>11236941001,
11231121001</t>
  </si>
  <si>
    <t>Тройник 200/160/45°</t>
  </si>
  <si>
    <t>Тройник 200/160/87°</t>
  </si>
  <si>
    <t>Тройник 200/200/45°</t>
  </si>
  <si>
    <t>Крестовина с параллельными отводами 90/90/50/90/87°</t>
  </si>
  <si>
    <t>Крестовина с параллельными отводами 110/110/50/110/87°</t>
  </si>
  <si>
    <t>Двухплоскостная крестовина правая 110/90/75</t>
  </si>
  <si>
    <t>Двухплоскостная крестовина правая 110/110/75</t>
  </si>
  <si>
    <t>Двухплоскостная крестовина левая 110/90/75</t>
  </si>
  <si>
    <t>Двухплоскостная крестовина левая 110/110/75</t>
  </si>
  <si>
    <t>Крестовина разнопроходная с увел.проходом справа 90/75/90/87°</t>
  </si>
  <si>
    <t>Крестовина разнопроходная с увел.проходом справа 110/75/110/87°</t>
  </si>
  <si>
    <t>Крестовина разнопроходная с увел.проходом слева 90/75/90/87°</t>
  </si>
  <si>
    <t>Крестовина разнопроходная с увел.проходом слева 110/75/110/87°</t>
  </si>
  <si>
    <t>Крестовина 90/90/90/87° max flow (гидравлически оптимизированный радиус)</t>
  </si>
  <si>
    <t>Крестовина 110/110/110/45°</t>
  </si>
  <si>
    <t>Крестовина 110/110/110/87°</t>
  </si>
  <si>
    <t>Крестовина 125/110/110/45°</t>
  </si>
  <si>
    <t>Крестовина 160/110/110/87°</t>
  </si>
  <si>
    <t>Крестовина двухплоскостная 90/90/90/87° max flow (гидравлически оптимизированный радиус)</t>
  </si>
  <si>
    <t>Крестовина двухплоскостная 110/110/110/87°</t>
  </si>
  <si>
    <t>Отвод параллельный 90/90</t>
  </si>
  <si>
    <t>Отвод параллельный 110/110</t>
  </si>
  <si>
    <t>Переходник 50/40</t>
  </si>
  <si>
    <t>Переходник 75/50</t>
  </si>
  <si>
    <t>Переходник 90/50</t>
  </si>
  <si>
    <t>Переходник 90/75</t>
  </si>
  <si>
    <t>Переходник 110/50
После реализации складского запаса заменяется на артикул 11213941002</t>
  </si>
  <si>
    <t>Переходник 110/50</t>
  </si>
  <si>
    <t>Переходник 110/75</t>
  </si>
  <si>
    <t>Переходник 110/90</t>
  </si>
  <si>
    <t>Переходник 125/110</t>
  </si>
  <si>
    <t>Переходник 160/110</t>
  </si>
  <si>
    <t>Переходник 160/125</t>
  </si>
  <si>
    <t>Переходник 200/160</t>
  </si>
  <si>
    <t>Переходник короткий 50/40</t>
  </si>
  <si>
    <t>Переходник короткий 75/50</t>
  </si>
  <si>
    <t>Переходник короткий 90/50</t>
  </si>
  <si>
    <t>Переходник короткий 90/75</t>
  </si>
  <si>
    <t>Переходник короткий 110/50</t>
  </si>
  <si>
    <t>Переходник короткий 110/75</t>
  </si>
  <si>
    <t>Переходник короткий 110/90</t>
  </si>
  <si>
    <t>Патрубок приборный 50/40-30</t>
  </si>
  <si>
    <t>выведен</t>
  </si>
  <si>
    <t>Патрубок приборный 50/50</t>
  </si>
  <si>
    <t>Переход на дыхательный стояк 75/80</t>
  </si>
  <si>
    <t>Переход на чугунную трубу/трубу из другого материала  50/53 - 63</t>
  </si>
  <si>
    <t>Переход на чугунную трубу/трубу из другого материала  75/75 - 89</t>
  </si>
  <si>
    <t>Переход на чугунную трубу/трубу из другого материала  110/ 90</t>
  </si>
  <si>
    <t>Переход на чугунную трубу/трубу из другого материала  110/ 110</t>
  </si>
  <si>
    <t>Отвод под сифон Dн 40/40-30</t>
  </si>
  <si>
    <t>Отвод под сифон Dн 50/40-30</t>
  </si>
  <si>
    <t>Отвод под сифон Dн 50/50</t>
  </si>
  <si>
    <t>Заглушка 40</t>
  </si>
  <si>
    <t>Заглушка 50</t>
  </si>
  <si>
    <t>Заглушка 75</t>
  </si>
  <si>
    <t>Заглушка 90</t>
  </si>
  <si>
    <t>Заглушка 110</t>
  </si>
  <si>
    <t>Заглушка 125</t>
  </si>
  <si>
    <t>Заглушка 160</t>
  </si>
  <si>
    <t>Заглушка 200</t>
  </si>
  <si>
    <t>Запор для заглушки 110</t>
  </si>
  <si>
    <t>Запор для заглушки 160</t>
  </si>
  <si>
    <t>Запор для заглушки 200</t>
  </si>
  <si>
    <t>Муфта двухраструбная 40</t>
  </si>
  <si>
    <t>Муфта двухраструбная 50</t>
  </si>
  <si>
    <t>Муфта двухраструбная 75</t>
  </si>
  <si>
    <t>Муфта двухраструбная 90</t>
  </si>
  <si>
    <t>Муфта двухраструбная 110</t>
  </si>
  <si>
    <t>Муфта двухраструбная 125</t>
  </si>
  <si>
    <t>Муфта двухраструбная 160</t>
  </si>
  <si>
    <t>Муфта двухраструбная 200</t>
  </si>
  <si>
    <t>Муфта надвижная 40</t>
  </si>
  <si>
    <t>Муфта надвижная 50</t>
  </si>
  <si>
    <t>Муфта надвижная 75</t>
  </si>
  <si>
    <t>Муфта надвижная 90</t>
  </si>
  <si>
    <t>Муфта надвижная 110</t>
  </si>
  <si>
    <t>Муфта надвижная 125</t>
  </si>
  <si>
    <t>Муфта надвижная 160</t>
  </si>
  <si>
    <t>Муфта надвижная 200</t>
  </si>
  <si>
    <t xml:space="preserve">Ревизия 50 </t>
  </si>
  <si>
    <t>Ревизия 75</t>
  </si>
  <si>
    <t>Ревизия 90</t>
  </si>
  <si>
    <t>Ревизия 110</t>
  </si>
  <si>
    <t>Ревизия 125</t>
  </si>
  <si>
    <t>Ревизия 160</t>
  </si>
  <si>
    <t>Патрубок компенсационный 90</t>
  </si>
  <si>
    <t>Патрубок компенсационный 110</t>
  </si>
  <si>
    <t>Отвод для присоед.выпуска унитаза 110/22°</t>
  </si>
  <si>
    <t>Отвод для присоед.выпуска унитаза 110/45°</t>
  </si>
  <si>
    <t>Отвод для присоед.выпуска унитаза 110/90°</t>
  </si>
  <si>
    <t>Патрубок приборный 90/250 мм</t>
  </si>
  <si>
    <t>Патрубок приборный 110/150 мм</t>
  </si>
  <si>
    <t>Патрубок приборный 110/250 мм</t>
  </si>
  <si>
    <t>Уплотнительная манжета 17-90</t>
  </si>
  <si>
    <t>Хомут шумопоглощающий с защелкой 75 M8/10</t>
  </si>
  <si>
    <t xml:space="preserve">Хомут шумопоглощающий с защелкой 90 M8/10 </t>
  </si>
  <si>
    <t xml:space="preserve">Хомут шумопоглощающий с защелкой 110 M8/10 </t>
  </si>
  <si>
    <t>Хомут шумопоглощающий с защелкой 125 М10/12</t>
  </si>
  <si>
    <t>Хомут шумопоглощающий с защелкой 160  М10</t>
  </si>
  <si>
    <t>Хомут шумопоглощающий  200 с анкерной шпилькой М12/60 мм и стеновой пластиной</t>
  </si>
  <si>
    <t>Хомут жесткой фиксации 40 M8</t>
  </si>
  <si>
    <t>Хомут жесткой фиксации  50 M8</t>
  </si>
  <si>
    <t xml:space="preserve">Хомут жесткой фиксации  75 M8/10 </t>
  </si>
  <si>
    <t xml:space="preserve">Хомут жесткой фиксации  90 M8/10 </t>
  </si>
  <si>
    <t xml:space="preserve">Хомут жесткой фиксации  110 M8/10 </t>
  </si>
  <si>
    <t xml:space="preserve">Хомут жесткой фиксации  125 M10 </t>
  </si>
  <si>
    <t xml:space="preserve">Хомут жесткой фиксации  160 M10 </t>
  </si>
  <si>
    <t>Хомут жесткой фиксации  200 с анкерной шпилькой М12/60 мм и стеновой пластиной</t>
  </si>
  <si>
    <t>Хомут скользящий  40 M8</t>
  </si>
  <si>
    <t>Хомут скользящий 50 M8</t>
  </si>
  <si>
    <t xml:space="preserve">Хомут скользящий 75 M8/10 </t>
  </si>
  <si>
    <t xml:space="preserve">Хомут скользящий 90 M8/10 </t>
  </si>
  <si>
    <t xml:space="preserve">Хомут скользящий 110 M8/10 </t>
  </si>
  <si>
    <t xml:space="preserve">Хомут скользящий 125 M10 </t>
  </si>
  <si>
    <t xml:space="preserve">Хомут скользящий 160 M10 </t>
  </si>
  <si>
    <t>Хомут скользящий 200 с анкерной шпилькой М12/60 мм и стеновой пластиной</t>
  </si>
  <si>
    <t>Хомут для усиления раструбных соединений 40</t>
  </si>
  <si>
    <t>Хомут для усиления раструбных соединений 50</t>
  </si>
  <si>
    <t>Хомут для усиления раструбных соединений 75</t>
  </si>
  <si>
    <t>Хомут для усиления раструбных соединений 90</t>
  </si>
  <si>
    <t>Хомут для усиления раструбных соединений 110</t>
  </si>
  <si>
    <t>Хомут для усиления раструбных соединений 125</t>
  </si>
  <si>
    <t>Хомут для усиления раструбных соединений 160</t>
  </si>
  <si>
    <t>Хомут для усиления раструбных соединений 200</t>
  </si>
  <si>
    <t>Шпилька для хомута М8</t>
  </si>
  <si>
    <t>Шпилька для хомута М10</t>
  </si>
  <si>
    <t>7.3 Противопожарная защита для труб RAUPIANO</t>
  </si>
  <si>
    <t>Противопожарная манжета компакт 50</t>
  </si>
  <si>
    <t>Противопожарная манжета компакт 75</t>
  </si>
  <si>
    <t>Противопожарная манжета компакт 90</t>
  </si>
  <si>
    <t>Противопожарная манжета компакт 110</t>
  </si>
  <si>
    <t>Противопожарная манжета компакт 125</t>
  </si>
  <si>
    <t>Противопожарная манжета плюс 40-50</t>
  </si>
  <si>
    <t>Противопожарная манжета плюс 75</t>
  </si>
  <si>
    <t>Противопожарная манжета плюс 90</t>
  </si>
  <si>
    <r>
      <t>Проти</t>
    </r>
    <r>
      <rPr>
        <b/>
        <sz val="10"/>
        <color rgb="FFFF0000"/>
        <rFont val="Arial"/>
        <family val="2"/>
        <charset val="204"/>
      </rPr>
      <t>в</t>
    </r>
    <r>
      <rPr>
        <sz val="10"/>
        <color rgb="FFFF0000"/>
        <rFont val="Arial"/>
        <family val="2"/>
        <charset val="204"/>
      </rPr>
      <t>опожарная м</t>
    </r>
    <r>
      <rPr>
        <b/>
        <sz val="10"/>
        <color rgb="FFFF0000"/>
        <rFont val="Arial"/>
        <family val="2"/>
        <charset val="204"/>
      </rPr>
      <t>а</t>
    </r>
    <r>
      <rPr>
        <sz val="10"/>
        <color rgb="FFFF0000"/>
        <rFont val="Arial"/>
        <family val="2"/>
        <charset val="204"/>
      </rPr>
      <t>нжета плюс 110</t>
    </r>
  </si>
  <si>
    <t>Противопожарная манжета плюс 125</t>
  </si>
  <si>
    <t>Противопожарная манжета плюс 160</t>
  </si>
  <si>
    <t>Противопожарная манжета плюс 200</t>
  </si>
  <si>
    <t>Противопожарная манжета 75 угловая</t>
  </si>
  <si>
    <t>Противопожарная манжета 90 угловая</t>
  </si>
  <si>
    <t>Противопожарная манжета 110 угловая</t>
  </si>
  <si>
    <t>Противопожарная манжета 125 угловая</t>
  </si>
  <si>
    <t>7.4 Комплектующие</t>
  </si>
  <si>
    <t>Гибкое (гофрир.)  подключение к выходу вентиляц. части стояка 75/90/110</t>
  </si>
  <si>
    <t>Кольцо уплотнительное резиновое для раструба трубы 40
После реализации складского запаса заменяется на артикул 11200891001</t>
  </si>
  <si>
    <t>Кольцо уплотнительное резиновое для раструба трубы 50
После реализации складского запаса заменяется на артикул 11200951001</t>
  </si>
  <si>
    <t>Кольцо уплотнительное резиновое для раструба трубы 75
После реализации складского запаса заменяется на артикул 11200961001</t>
  </si>
  <si>
    <t>Кольцо уплотнительное резиновое для раструба трубы 90
После реализации складского запаса заменяется на артикул 11200971001</t>
  </si>
  <si>
    <t>Кольцо уплотнительное резиновое для раструба трубы 110
После реализации складского запаса заменяется на артикул 11200991001</t>
  </si>
  <si>
    <t>Кольцо уплотнительное резиновое для раструба трубы 125
После реализации складского запаса заменяется на артикул 11201051001</t>
  </si>
  <si>
    <t>Кольцо уплотнительное резиновое для раструба трубы 160
После реализации складского запаса заменяется на артикул 11201061001</t>
  </si>
  <si>
    <t>Кольцо уплотнительное EPDM для раструба трубы 40</t>
  </si>
  <si>
    <t>Кольцо уплотнительное EPDM для раструба трубы 50</t>
  </si>
  <si>
    <t>Кольцо уплотнительное EPDM для раструба трубы 75</t>
  </si>
  <si>
    <t>Кольцо уплотнительное EPDM для раструба трубы 90</t>
  </si>
  <si>
    <t>Кольцо уплотнительное EPDM для раструба трубы 110</t>
  </si>
  <si>
    <t>Кольцо уплотнительное EPDM для раструба трубы 125</t>
  </si>
  <si>
    <t>Кольцо уплотнительное EPDM для раструба трубы 160</t>
  </si>
  <si>
    <t>Резиновый сальник 50/40</t>
  </si>
  <si>
    <t>Резиновый сальник 50/50</t>
  </si>
  <si>
    <t>Сальник резиновый с выступом гофра 40/30</t>
  </si>
  <si>
    <t>Сальник резиновый с выступом гофра 50/30</t>
  </si>
  <si>
    <t>Сальник резиновый с выступом гофра 50/40</t>
  </si>
  <si>
    <t>Технический вазелин  РЕХАУ для раструб. соединений, Тюбик - 250 г</t>
  </si>
  <si>
    <t>Технический вазелин  для раструб. соединений, Тюбик - 250 г</t>
  </si>
  <si>
    <t>Технический вазелин  для раструб. соединений, Тюбик - 500 г</t>
  </si>
  <si>
    <t>SOLELEC</t>
  </si>
  <si>
    <t>8.1 Электрические греющие маты</t>
  </si>
  <si>
    <t>Мат греющий для напольного отопления, 0,5 м2</t>
  </si>
  <si>
    <t>Мат греющий для напольного отопления, 1 м2</t>
  </si>
  <si>
    <t>Мат греющий для напольного отопления, 1,5 м2</t>
  </si>
  <si>
    <t>Мат греющий для напольного отопления, 2 м2</t>
  </si>
  <si>
    <t>Мат греющий для напольного отопления, 2,5 м2</t>
  </si>
  <si>
    <t>Мат греющий для напольного отопления, 3 м2</t>
  </si>
  <si>
    <t>Мат греющий для напольного отопления, 3,5 м2</t>
  </si>
  <si>
    <t>Мат греющий для напольного отопления, 4 м2</t>
  </si>
  <si>
    <t>Мат греющий для напольного отопления, 5 м2</t>
  </si>
  <si>
    <t>Мат греющий для напольного отопления, 6 м2</t>
  </si>
  <si>
    <t>Мат греющий для напольного отопления, 7 м2</t>
  </si>
  <si>
    <t>Мат греющий для напольного отопления, 8 м2</t>
  </si>
  <si>
    <t>8.2 Электрический греющий кабель</t>
  </si>
  <si>
    <t>Кабель греющий для напольного отопления, 8,86 м</t>
  </si>
  <si>
    <t>Кабель греющий для напольного отопления, 18,5 м</t>
  </si>
  <si>
    <t>Кабель греющий для напольного отопления, 31,04 м</t>
  </si>
  <si>
    <t>Кабель греющий для напольного отопления, 40,59 м</t>
  </si>
  <si>
    <t>Кабель греющий для напольного отопления, 49,35 м</t>
  </si>
  <si>
    <t>Кабель греющий для напольного отопления, 58,11 м</t>
  </si>
  <si>
    <t>Кабель греющий для напольного отопления, 87,32 м</t>
  </si>
  <si>
    <t>Кабель греющий для напольного отопления, 99 м</t>
  </si>
  <si>
    <t>Кабель греющий для напольного отопления, 122,37 м</t>
  </si>
  <si>
    <t xml:space="preserve">8.3 Терморегуляторы </t>
  </si>
  <si>
    <t>Терморегулятор BASIC</t>
  </si>
  <si>
    <t>Терморегулятор COMFORT</t>
  </si>
  <si>
    <t>Терморегулятор OPTIMA</t>
  </si>
  <si>
    <t>RAUCAD</t>
  </si>
  <si>
    <t>9. Программное обеспечение RAUCAD/RAUWIN</t>
  </si>
  <si>
    <t>Электронный ключ USB</t>
  </si>
  <si>
    <t>Замена ключа (LPT на USB) или Восстановление сломанного ключа</t>
  </si>
  <si>
    <t>RAUWIN 7.0</t>
  </si>
  <si>
    <t>RAUCAD отопление 7.0</t>
  </si>
  <si>
    <t>RAUCAD водоснабжение 7.0</t>
  </si>
  <si>
    <t>RAUCAD канализация 7.0</t>
  </si>
  <si>
    <t>CAD Modul 2014</t>
  </si>
  <si>
    <t>RAUCAD plus 7.0</t>
  </si>
  <si>
    <t>RAUCAD отопление 7.0 3D</t>
  </si>
  <si>
    <t>RAUCAD водоснабжение 7.0 3D</t>
  </si>
  <si>
    <t>RAUCAD канализация 7.0 3D</t>
  </si>
  <si>
    <t>RAUCAD холодильная сеть 7.0 (доп. к отопл.)</t>
  </si>
  <si>
    <t>RAUWIN 7.0 холодильная нагрузка</t>
  </si>
  <si>
    <t>RAUPEX</t>
  </si>
  <si>
    <t>4.1 RAUPEX-труба, SDR 11</t>
  </si>
  <si>
    <t>Труба для промышленности RPEX 20x1,9 бухта 100м</t>
  </si>
  <si>
    <t>Труба для промышленности RPEX 25x2,3 бухта 50м</t>
  </si>
  <si>
    <t>Труба для промышленности RPEX 32x2,9 бухта 50м</t>
  </si>
  <si>
    <t>Труба для промышленности RPEX 40x3,7 прям.отрезки 5м</t>
  </si>
  <si>
    <t>Труба для промышленности RPEX 50x4,6 прям.отрезки 5м</t>
  </si>
  <si>
    <t>Труба для промышленности RPEX 63x5,8 прям.отрезки 5м</t>
  </si>
  <si>
    <t>Труба для промышленности RPEX 75x6,8 прям.отрезки 5м</t>
  </si>
  <si>
    <t>Труба для промышленности RPEX 90x8,2 прям.отрезки 5м</t>
  </si>
  <si>
    <t>Труба для промышленности RPEX 110x10,0 прям.отрезки 5м</t>
  </si>
  <si>
    <t>Труба для промышленности RPEX 125x11,4 прям.отрезки 5м</t>
  </si>
  <si>
    <t>Труба для промышленности RPEX 160x14,6 прям.отрезки 5м</t>
  </si>
  <si>
    <t>RAUPEX-A-труба, SDR 11, серая, тонкостенная</t>
  </si>
  <si>
    <t>Труба для промышленности RAUPEX A 20x1,9 прям.отрезки 5м</t>
  </si>
  <si>
    <t>Труба для промышленности RAUPEX A 20x1,9 бухта 100м</t>
  </si>
  <si>
    <t>Труба для промышленности RAUPEX A 25x2,3 прям.отрезки 5м</t>
  </si>
  <si>
    <t>Труба для промышленности RAUPEX A 25x2,3 бухта 100м</t>
  </si>
  <si>
    <t>Труба для промышленности RAUPEX A 32x2,9 прям.отрезки 5м</t>
  </si>
  <si>
    <t>Труба для промышленности RAUPEX A 32x2,9 бухта 100м</t>
  </si>
  <si>
    <t>Труба для промышленности RAUPEX A 40x3,7 прям.отрезки 5м</t>
  </si>
  <si>
    <t>Труба для промышленности RAUPEX A 50x4,6 прям.отрезки 5м</t>
  </si>
  <si>
    <t>Труба для промышленности RAUPEX A 63x5,8 прям.отрезки 5м</t>
  </si>
  <si>
    <t>Труба для промышленности RAUPEX A 63x5,8 бухта 100м</t>
  </si>
  <si>
    <t>Труба для промышленности RAUPEX A 75x6,8 прям.отрезки 5м</t>
  </si>
  <si>
    <t>Труба для промышленности RAUPEX A 90x8,2 прям.отрезки 5м</t>
  </si>
  <si>
    <t>Труба для промышленности RAUPEX A 110x10,0 прям.отрезки 5м</t>
  </si>
  <si>
    <t>Труба для промышленности RAUPEX A 125x11,4 прям.отрезки 5м</t>
  </si>
  <si>
    <t>Труба для промышленности RAUPEX A 160x14,6 прям.отрезки 5м</t>
  </si>
  <si>
    <t>RAUPEX-R-труба, SDR 11, зелёная, тонкостенная</t>
  </si>
  <si>
    <t>Труба для промышленности RAUPEX K 20x1,9 прям.отрезки 5м</t>
  </si>
  <si>
    <t>Труба для промышленности RAUPEX K 20x1,9 бухта 100м</t>
  </si>
  <si>
    <t>Труба для промышленности RAUPEX K 25x2,3 прям.отрезки 5м</t>
  </si>
  <si>
    <t>Труба для промышленности RAUPEX K 25x2,3 бухта 100м</t>
  </si>
  <si>
    <t>Труба для промышленности RAUPEX K 32x2,9 прям.отрезки 5м</t>
  </si>
  <si>
    <t>Труба для промышленности RAUPEX K 40x3,7 прям.отрезки 5м</t>
  </si>
  <si>
    <t>Труба для промышленности RAUPEX K 50x4,6 прям.отрезки 5м</t>
  </si>
  <si>
    <t>Труба для промышленности RAUPEX K 63x5,8 прям.отрезки 5м</t>
  </si>
  <si>
    <t>Труба для промышленности RAUPEX K 75x6,8 прям.отрезки 5м</t>
  </si>
  <si>
    <t>Труба для промышленности RAUPEX K 90x8,2 прям.отрезки 5м</t>
  </si>
  <si>
    <t>Труба для промышленности RAUPEX K 110x10,0 прям.отрезки 5м</t>
  </si>
  <si>
    <t>Труба для промышленности RAUPEX K 125x11,4 прям.отрезки 5м</t>
  </si>
  <si>
    <t>Труба для промышленности RAUPEX K 160x14,6 прям.отрезки 5м</t>
  </si>
  <si>
    <t>RAUPEX-О-труба, SDR 11, голубая, тонкостенная</t>
  </si>
  <si>
    <t>Труба для промышленности RAUPEX O 20x1,9 прям.отрезки 5м</t>
  </si>
  <si>
    <t>Труба для промышленности RAUPEX O 20x1,9 бухта 100м</t>
  </si>
  <si>
    <t>Труба для промышленности RAUPEX O 25x2,3 прям.отрезки 5м</t>
  </si>
  <si>
    <t>Труба для промышленности RAUPEX O 25x2,3 бухта 100м</t>
  </si>
  <si>
    <t>Труба для промышленности RAUPEX O 32x2,9 прям.отрезки 5м</t>
  </si>
  <si>
    <t>Труба для промышленности RAUPEX O 40x3,7 прям.отрезки 5м</t>
  </si>
  <si>
    <t>Труба для промышленности RAUPEX O 50x4,6 прям.отрезки 5м</t>
  </si>
  <si>
    <t>Труба для промышленности RAUPEX O 63x5,8 прям.отрезки 5м</t>
  </si>
  <si>
    <t>Труба для промышленности RAUPEX O 75x6,8 прям.отрезки 5м</t>
  </si>
  <si>
    <t>Труба для промышленности RAUPEX O 90x8,2 прям.отрезки 5м</t>
  </si>
  <si>
    <t>Труба для промышленности RAUPEX O 110x10,0 прям.отрезки 5м</t>
  </si>
  <si>
    <t>Труба для промышленности RAUPEX O 125x11,4 прям.отрезки 5м</t>
  </si>
  <si>
    <t>Труба для промышленности RAUPEX O 160x14,6 прям.отрезки 5м</t>
  </si>
  <si>
    <t>RAUPEX-UV-труба, SDR 11, чёрная, тонкостенная</t>
  </si>
  <si>
    <t>Труба для промышленности RAUPEX UV 20x1,9 прям.отрезки 5м</t>
  </si>
  <si>
    <t>Труба для промышленности RAUPEX UV 20x1,9 бухта 100м</t>
  </si>
  <si>
    <t>Труба для промышленности RAUPEX UV 25x2,3 прям.отрезки 5м</t>
  </si>
  <si>
    <t>Труба для промышленности RAUPEX UV 25x2,3 бухта 100м</t>
  </si>
  <si>
    <t>Труба для промышленности RAUPEX UV 32x2,9 прям.отрезки 5м</t>
  </si>
  <si>
    <t>Труба для промышленности RAUPEX UV 40x3,7 прям.отрезки 5м</t>
  </si>
  <si>
    <t>Труба для промышленности RAUPEX UV 50x4,6 прям.отрезки 5м</t>
  </si>
  <si>
    <t>Труба для промышленности RAUPEX UV 63x5,8 прям.отрезки 5м</t>
  </si>
  <si>
    <t>Труба для промышленности RAUPEX UV 75x6,8 прям.отрезки 5м</t>
  </si>
  <si>
    <t>Труба для промышленности RAUPEX UV 90x8,2 прям.отрезки 5м</t>
  </si>
  <si>
    <t>Труба для промышленности RAUPEX UV 110x10,0 прям.отрезки 5м</t>
  </si>
  <si>
    <t>Труба для промышленности RAUPEX UV 125x11,4 прям.отрезки 5м</t>
  </si>
  <si>
    <t>Труба для промышленности RAUPEX UV 160x14,6 прям.отрезки 5м</t>
  </si>
  <si>
    <t>RAUTHERM-FW-Rohr, SDR 11, красная, тонкостенная</t>
  </si>
  <si>
    <t>Труба для промышленности RAUTHERM FW 25x2,3 прям.отрезки 5м</t>
  </si>
  <si>
    <t>Труба для промышленности RAUTHERM FW 32x2,9 прям.отрезки 5м</t>
  </si>
  <si>
    <t>Труба для промышленности RAUTHERM FW 40x3,7 прям.отрезки 5м</t>
  </si>
  <si>
    <t>Труба для промышленности RAUTHERM FW 50x4,6 прям.отрезки 5м</t>
  </si>
  <si>
    <t>Труба для промышленности RAUTHERM FW 63x5,8 прям.отрезки 5м</t>
  </si>
  <si>
    <t>Труба для промышленности RAUTHERM FW 75x6,8 прям.отрезки 5м</t>
  </si>
  <si>
    <t>Труба для промышленности RAUTHERM FW 90x8,2 прям.отрезки 5м</t>
  </si>
  <si>
    <t>Труба для промышленности RAUTHERM FW 110x10,0 прям.отрезки 5м</t>
  </si>
  <si>
    <t>Труба для промышленности RAUTHERM FW 125x11,4 прям.отрезки 5м</t>
  </si>
  <si>
    <t>Труба для промышленности RAUTHERM FW 160x14,6 прям.отрезки 5м</t>
  </si>
  <si>
    <t>Фиксирующий желоб 20, отрезки 4,895 м</t>
  </si>
  <si>
    <t>Фиксирующий желоб 25, отрезки 4,895 м</t>
  </si>
  <si>
    <t>Фиксирующий желоб 32, отрезки 4,885 м</t>
  </si>
  <si>
    <t>Фиксирующий желоб 40, отрезки 4,875 м</t>
  </si>
  <si>
    <t>Фиксирующий желоб 50, отрезки 4,865 м</t>
  </si>
  <si>
    <t>Фиксирующий желоб 63, отрезки 4,850 м</t>
  </si>
  <si>
    <t>Фиксирующий желоб 75, отрезки 4,825 м</t>
  </si>
  <si>
    <t>Фиксирующий желоб 90, отрезки 4,800 м</t>
  </si>
  <si>
    <t>Фиксирующий желоб 110, отрезки 4,775 м</t>
  </si>
  <si>
    <t>Фиксирующий желоб 125, отрезки 4,775 м</t>
  </si>
  <si>
    <t>Фиксирующий желоб 160, отрезки 4,750 м</t>
  </si>
  <si>
    <t>4.2 Техника соединения монтажная гильза, SDR 11</t>
  </si>
  <si>
    <t>Монтажная гильза SDR 11, 20х1,9</t>
  </si>
  <si>
    <t>Монтажная гильза SDR 11, 25х2,3</t>
  </si>
  <si>
    <t>Монтажная гильза SDR 11, 32х2,9</t>
  </si>
  <si>
    <t>Монтажная гильза SDR 11, 40х3,7</t>
  </si>
  <si>
    <t>Монтажная гильза SDR 11, 50х4,6</t>
  </si>
  <si>
    <t>Монтажная гильза SDR 11, 63х5,8</t>
  </si>
  <si>
    <t>Монтажная гильза SDR 11, 75х6,8</t>
  </si>
  <si>
    <t>Монтажная гильза SDR 11, 90х8,2</t>
  </si>
  <si>
    <t>Монтажная гильза SDR 11, 110х10,0</t>
  </si>
  <si>
    <t>Монтажная гильза SDR 11, 125х11,4</t>
  </si>
  <si>
    <t>Монтажная гильза SDR 11, 140х12,7</t>
  </si>
  <si>
    <t>Монтажная гильза SDR 11, 160х14,6</t>
  </si>
  <si>
    <t>Муфта соединительная равнопроходная SDR 11, 20х1,9 LX</t>
  </si>
  <si>
    <t>Муфта соединительная равнопроходная SDR 11, 25х2,3 LX</t>
  </si>
  <si>
    <t>Муфта соединительная равнопроходная SDR 11, 32х2,9 LX</t>
  </si>
  <si>
    <t>Муфта соединительная равнопроходная SDR 11, 40х3,7 LX</t>
  </si>
  <si>
    <t>Муфта соединительная равнопроходная SDR 11, 50х4,6 LX</t>
  </si>
  <si>
    <t>Муфта соединительная равнопроходная SDR 11, 63х5,8 LX</t>
  </si>
  <si>
    <t>Муфта соединительная равнопроходная SDR 11, 75х6,8</t>
  </si>
  <si>
    <t>Муфта соединительная равнопроходная SDR 11, 90х8,2</t>
  </si>
  <si>
    <t>Муфта соединительная равнопроходная SDR 11, 110х10,0</t>
  </si>
  <si>
    <t>Муфта соединительная равнопроходная SDR 11, 125х11,4</t>
  </si>
  <si>
    <t>Муфта соединительная равнопроходная SDR 11, 140х12,7</t>
  </si>
  <si>
    <t>Муфта соединительная равнопроходная SDR 11, 160х14,6</t>
  </si>
  <si>
    <t>Муфта соединительная переходная SDR 11, 25х2,3 - 20х1,9 LX</t>
  </si>
  <si>
    <t>Муфта соединительная переходная SDR 11, 32х2,9 - 25х2,3 LX</t>
  </si>
  <si>
    <t>Муфта соединительная переходная SDR 11, 40х3,7 - 20х1,9 LX</t>
  </si>
  <si>
    <t>Муфта соединительная переходная SDR 11, 40х3,7 - 32х2,9 LX</t>
  </si>
  <si>
    <t>Муфта соединительная переходная SDR 11, 50х4,6 - 32х2,9 LX</t>
  </si>
  <si>
    <t>Муфта соединительная переходная SDR 11, 50х4,6 - 40х3,7 LX</t>
  </si>
  <si>
    <t>Муфта соединительная переходная SDR 11, 63х5,7 - 50х4,6 LX</t>
  </si>
  <si>
    <t>Муфта соединительная переходная SDR 11, 75х6,8 - 63х5,7</t>
  </si>
  <si>
    <t>Муфта соединительная переходная SDR 11, 90х8,2 - 75х6,8</t>
  </si>
  <si>
    <t>Муфта соединительная переходная SDR 11, 110х10 - 90х8,2</t>
  </si>
  <si>
    <t>Переходник с наружной резьбой SDR 11, 20х1,9 -R 1/2/L15 LX</t>
  </si>
  <si>
    <t>Переходник с наружной резьбой SDR 11, 20х1,9 -R 3/4/L18 LX</t>
  </si>
  <si>
    <t>Переходник с наружной резьбой SDR 11, 25х2,3 -R 3/4 LX</t>
  </si>
  <si>
    <t>Переходник с наружной резьбой SDR 11, 25х2,3- R 1/L22 LX</t>
  </si>
  <si>
    <t>Переходник с наружной резьбой SDR 11, 32х2,9- R 1/L22 LX</t>
  </si>
  <si>
    <t>Переходник с наружной резьбой SDR 11, 40х3,7- R 1 1/4 LX</t>
  </si>
  <si>
    <t>Переходник с наружной резьбой SDR 11, 50х4,6- R 1 1/4 LX</t>
  </si>
  <si>
    <t>Переходник с наружной резьбой SDR 11, 50х4,6- R 1 1/2 LX</t>
  </si>
  <si>
    <t>Переходник с наружной резьбой SDR 11, 63х5,7- R 2 LX</t>
  </si>
  <si>
    <t>Переходник с наружной резьбой SDR 11, 75х6,8- R 2 1/2</t>
  </si>
  <si>
    <t xml:space="preserve">Переходник с наружной резьбой SDR 11, 90х8,2- R 3 </t>
  </si>
  <si>
    <t xml:space="preserve">Переходник с наружной резьбой SDR 11, 110х10,0- R 4 </t>
  </si>
  <si>
    <t>Переходник с наружной резьбой SDR 11, 125х11,4- R 5</t>
  </si>
  <si>
    <t>Распределитель на два отвода 90° с внутренней резьбой</t>
  </si>
  <si>
    <t xml:space="preserve">Переходник с конусом 60° SDR 11 32- G ½ </t>
  </si>
  <si>
    <t xml:space="preserve">Переходник с конусом 60° SDR 11 32- G 3/4 </t>
  </si>
  <si>
    <t>Переходник с внутренней резьбой SDR 11, 20х1,9- Rp 1/2 LX</t>
  </si>
  <si>
    <t>Переходник с внутренней резьбой SDR 11, 20х1,9- Rp 3/4 LX</t>
  </si>
  <si>
    <t>Переходник с внутренней резьбой SDR 11, 25х2,3- Rp 3/4 LX</t>
  </si>
  <si>
    <t>Переходник с внутренней резьбой SDR 11, 25х2,3- Rp 1 LX</t>
  </si>
  <si>
    <t>Переходник с внутренней резьбой SDR 11, 32x2,9- Rp1 LX</t>
  </si>
  <si>
    <t>Переход на сварное соединение SDR 11, 25х2,3-26,9х2,3</t>
  </si>
  <si>
    <t>Переход на сварное соединение SDR 11, 32х2,3-26,9х2,3</t>
  </si>
  <si>
    <t>Переход на сварное соединение SDR 11, 40х3,7-42,4х2,6</t>
  </si>
  <si>
    <t>Переход на сварное соединение SDR 11, 50х4,6-48,3х2,6</t>
  </si>
  <si>
    <t>Переход на сварное соединение SDR 11, 63х5,7-60,3х2,9</t>
  </si>
  <si>
    <t>Переход на сварное соединение SDR 11, 75х6,8-76,1х2,9</t>
  </si>
  <si>
    <t>Переход на сварное соединение SDR 11, 98х8,2-88,9х3,2</t>
  </si>
  <si>
    <t>Переход на сварное соединение SDR 11, 110х10,0-114,3х3,6</t>
  </si>
  <si>
    <t>Переход на сварное соединение SDR 11, 125х11,4-139,7х3,6</t>
  </si>
  <si>
    <t>Переход на сварное соединение SDR 11, 140x12,7-139,7x3,6</t>
  </si>
  <si>
    <t>Переход на сварное соединение SDR 11, 160х14,6-168,3х4,1</t>
  </si>
  <si>
    <t>Тройник равнопроходный SDR 11, 20х1,9 LX</t>
  </si>
  <si>
    <t>Тройник равнопроходный SDR 11, 25х2,3 LX</t>
  </si>
  <si>
    <t>Тройник равнопроходный SDR 11, 32х2,9 LX</t>
  </si>
  <si>
    <t>Тройник равнопроходный SDR 11, 40х3,7 LX</t>
  </si>
  <si>
    <t>Тройник равнопроходный SDR 11, 50х4,6 LX</t>
  </si>
  <si>
    <t>Тройник равнопроходный SDR 11, 63х5,7 LX</t>
  </si>
  <si>
    <t>Тройник равнопроходный SDR 11, 75х6,8</t>
  </si>
  <si>
    <t>Тройник равнопроходный SDR 11, 90х8,2</t>
  </si>
  <si>
    <t>Тройник равнопроходный SDR 11, 110х10,0</t>
  </si>
  <si>
    <t>Тройник SDR 11, 25-20-20 LX</t>
  </si>
  <si>
    <t>Тройник SDR 11, 32-25-25 LX</t>
  </si>
  <si>
    <t>Тройник SDR 11, 40-32-32 LX</t>
  </si>
  <si>
    <t>Тройник SDR 11, 50-25-40 LX</t>
  </si>
  <si>
    <t>Тройник SDR 11, 50-32-40 LX</t>
  </si>
  <si>
    <t>Тройник SDR 11, 63-32-50 LX</t>
  </si>
  <si>
    <t>Тройник SDR 11, 63-40-40 LX</t>
  </si>
  <si>
    <t>Тройник SDR 11, 63-40-50 LX</t>
  </si>
  <si>
    <t>Тройник SDR 11, 63-50-50 LX</t>
  </si>
  <si>
    <t>Тройник SDR 11, 75-32-63</t>
  </si>
  <si>
    <t>Тройник SDR 11, 75-50-63</t>
  </si>
  <si>
    <t>Тройник SDR 11, 75-63-63</t>
  </si>
  <si>
    <t>Тройник с уменьшенным бок. проходом SDR 11, 25-20-25 LX</t>
  </si>
  <si>
    <t>Тройник с уменьшенным бок. проходом SDR 11, 32-20-32 LX</t>
  </si>
  <si>
    <t>Тройник с уменьшенным бок. проходом SDR 11, 32-25-32 LX</t>
  </si>
  <si>
    <t>Тройник с уменьшенным бок. проходом SDR 11, 40-20-40 LX</t>
  </si>
  <si>
    <t>Тройник с уменьшенным бок. проходом SDR 11, 40-25-40 LX</t>
  </si>
  <si>
    <t>Тройник с уменьшенным бок. проходом SDR 11, 40-32-40 LX</t>
  </si>
  <si>
    <t>Тройник с уменьшенным бок. проходом SDR 11, 50-20-50 LX</t>
  </si>
  <si>
    <t>Тройник с уменьшенным бок. проходом SDR 11, 50-25-50 LX</t>
  </si>
  <si>
    <t>Тройник с уменьшенным бок. проходом SDR 11, 50-32-50 LX</t>
  </si>
  <si>
    <t>Тройник с уменьшенным бок. проходом SDR 11, 50-40-50 LX</t>
  </si>
  <si>
    <t>Тройник с уменьшенным бок. проходом SDR 11, 63-20-63 LX</t>
  </si>
  <si>
    <t>Тройник с уменьшенным бок. проходом SDR 11, 63-25-63 LX</t>
  </si>
  <si>
    <t>Тройник с уменьшенным бок. проходом SDR 11, 63-32-63 LX</t>
  </si>
  <si>
    <t>Тройник с уменьшенным бок. проходом SDR 11, 63-40-63 LX</t>
  </si>
  <si>
    <t>Тройник с уменьшенным бок. проходом SDR 11, 63-50-63 LX</t>
  </si>
  <si>
    <t>Тройник с уменьшенным бок. проходом SDR 11, 75-25-75</t>
  </si>
  <si>
    <t>Тройник с уменьшенным бок. проходом SDR 11, 75-32-75</t>
  </si>
  <si>
    <t>Тройник с уменьшенным бок. проходом SDR 11, 75-40-75</t>
  </si>
  <si>
    <t>Тройник с уменьшенным бок. проходом SDR 11, 75-50-75</t>
  </si>
  <si>
    <t>Тройник с уменьшенным бок. проходом SDR 11, 75-63-75</t>
  </si>
  <si>
    <t>Тройник с уменьшенным бок. проходом SDR 11, 90-32-90</t>
  </si>
  <si>
    <t>Тройник с уменьшенным бок. проходом SDR 11, 90-40-90</t>
  </si>
  <si>
    <t>Тройник с уменьшенным бок. проходом SDR 11, 90-63-90</t>
  </si>
  <si>
    <t>Тройник с уменьшенным бок. проходом SDR 11, 110-32-110</t>
  </si>
  <si>
    <t>Тройник с уменьшенным бок. проходом SDR 11, 110-50-110</t>
  </si>
  <si>
    <t>Тройник с уменьшенным бок. проходом SDR 11, 110-63-110</t>
  </si>
  <si>
    <t>Тройник SDR 11, 20-25-20 LX</t>
  </si>
  <si>
    <t>Тройник SDR 11, 63-75-63</t>
  </si>
  <si>
    <t>Тройник SDR 11, 25-25-20 LX</t>
  </si>
  <si>
    <t>Тройник SDR 11, 32-32-25 LX</t>
  </si>
  <si>
    <t xml:space="preserve">Тройник с конусом 60° SDR 7,4 32 - G ½ - 32 </t>
  </si>
  <si>
    <t>Тройник с внутренней резьбой SDR 11, 20-Rp 1/2-20 LX</t>
  </si>
  <si>
    <t>Тройник с внутренней резьбой SDR 11, 25-Rp 1/2-25 LX</t>
  </si>
  <si>
    <t>Тройник с внутренней резьбой SDR 11, 25-Rp 3/4-25 LX</t>
  </si>
  <si>
    <t>Тройник с внутренней резьбой SDR 11, 32-Rp 1/2-32 LX</t>
  </si>
  <si>
    <t>Тройник с внутренней резьбой SDR 11, 32-Rp 3/4-32 LX</t>
  </si>
  <si>
    <t>Тройник с внутренней резьбой SDR 11, 32-Rp 1-32 LX</t>
  </si>
  <si>
    <t>Тройник с внутренней резьбой SDR 11, 40-Rp 1/2-40 LX</t>
  </si>
  <si>
    <t>Тройник с внутренней резьбой SDR 11, 40-Rp 3/4-40 LX</t>
  </si>
  <si>
    <t>Тройник с внутренней резьбой SDR 11, 40-Rp 1-40 LX</t>
  </si>
  <si>
    <t>Тройник с внутренней резьбой SDR 11, 50-Rp 1/2-50 LX</t>
  </si>
  <si>
    <t>Тройник с внутренней резьбой SDR 11, 50-Rp 3/4-50 LX</t>
  </si>
  <si>
    <t>Тройник с внутренней резьбой SDR 11, 50-Rp 1-50 LX</t>
  </si>
  <si>
    <t>Тройник с внутренней резьбой SDR 11, 50-Rp 1 1/4-50 LX</t>
  </si>
  <si>
    <t>Тройник с внутренней резьбой SDR 11, 63-Rp 1/2-63 LX</t>
  </si>
  <si>
    <t>Тройник с внутренней резьбой SDR 11, 63-Rp 3/4-63 LX</t>
  </si>
  <si>
    <t>Тройник разнопроходной с внутренней резьбой SDR 11, 40-Rp1-32 LX</t>
  </si>
  <si>
    <t>Тройник разнопроходной с внутренней резьбой SDR 11, 50-Rp1 1/4-40 LX</t>
  </si>
  <si>
    <t>Тройник с отводом 90° SDR 11 32-32-32</t>
  </si>
  <si>
    <t xml:space="preserve">Тройник с двойным отводом 63 - Rp 1/2 - Rp 1/2 - 63 </t>
  </si>
  <si>
    <t>Угольник 45°, SDR 11, 25х2,3 LX</t>
  </si>
  <si>
    <t>Угольник 45°, SDR 11, 32х2,9 LX</t>
  </si>
  <si>
    <t>Угольник 45°, SDR 11, 40х3,7 LX</t>
  </si>
  <si>
    <t>Угольник 45°, SDR 11, 50х4,6 LX</t>
  </si>
  <si>
    <t>Угольник 45°, SDR 11, 63х5,8 LX</t>
  </si>
  <si>
    <t>Угольник 45°, SDR 11, 75х6,8</t>
  </si>
  <si>
    <t>Угольник 90°, SDR 11, 20х1,9 LX</t>
  </si>
  <si>
    <t>Угольник 90°, SDR 11, 25х2,3 LX</t>
  </si>
  <si>
    <t>Угольник 90°, SDR 11, 32х2,9 LX</t>
  </si>
  <si>
    <t>Угольник 90°, SDR 11, 40х3,7 LX</t>
  </si>
  <si>
    <t>Угольник 90°, SDR 11, 50х4,6 LX</t>
  </si>
  <si>
    <t>Угольник 90°, SDR 11, 63х5,7 LX</t>
  </si>
  <si>
    <t>Угольник 90°, SDR 11, 75х6,8</t>
  </si>
  <si>
    <t>Угольник 90°, SDR 11, 90х8,2</t>
  </si>
  <si>
    <t>Угольник 90°, SDR 11, 110x10,0</t>
  </si>
  <si>
    <t xml:space="preserve">Угольник-переходник с наружной резьбой SDR 11 20-R 1/2 </t>
  </si>
  <si>
    <t xml:space="preserve">Угольник-переходник с наружной резьбой SDR 11 20-R 3/4 </t>
  </si>
  <si>
    <t xml:space="preserve">Угольник-переходник с наружной резьбой SDR 11 25-R 3/4 </t>
  </si>
  <si>
    <t>Угольник-переходник с наружной резьбой SDR 11 32-R 1</t>
  </si>
  <si>
    <t>Настенный угольник с внутр.резьбой, SDR 11, 20x1,9-Rp 1/2 LX</t>
  </si>
  <si>
    <t>Настенный угольник с внутр.резьбой, SDR 11, 20x1,9-Rp 3/4 LX</t>
  </si>
  <si>
    <t>Настенный угольник с внутр.резьбой, SDR 11, 25x2,3-Rp 3/4 LX</t>
  </si>
  <si>
    <t>4.3 Шаровые краны со штуцерами под надвижную гильзу, SDR 11</t>
  </si>
  <si>
    <t>Шаровой кран со штуцерами под надвижную гильзу 20x1,9 - 20x1,9</t>
  </si>
  <si>
    <t>Шаровой кран со штуцерами под надвижную гильзу 25x2,3 - 25x2,3</t>
  </si>
  <si>
    <t>Шаровой кран со штуцерами под надвижную гильзу 32x2,9 - 32x2,9</t>
  </si>
  <si>
    <t>Шаровой кран со штуцерами под надвижную гильзу 40x3,7 - 40x3,7</t>
  </si>
  <si>
    <t>Шаровой кран со штуцерами под надвижную гильзу 50x4,6 - 50x4,6</t>
  </si>
  <si>
    <t>Шаровой кран со штуцерами под надвижную гильзу 63x5,8 - 63x5,8</t>
  </si>
  <si>
    <t>Шаровой кран со штуцером под гильзу и нар. резьбой, 220х1,9-R 3/4</t>
  </si>
  <si>
    <t>Шаровой кран со штуцером под гильзу и нар. резьбой, 25x2,3-R 1</t>
  </si>
  <si>
    <t>Шаровой кран со штуцером под гильзу и нар. резьбой, 32x2,9-R 1</t>
  </si>
  <si>
    <t>4.4 Техника соединения электросварная муфта FUSAPEX</t>
  </si>
  <si>
    <t>FUSAPEX Электросварная муфта 50</t>
  </si>
  <si>
    <t>FUSAPEX Электросварная муфта 63</t>
  </si>
  <si>
    <t>FUSAPEX Электросварная муфта 75</t>
  </si>
  <si>
    <t>FUSAPEX Электросварная муфта 90</t>
  </si>
  <si>
    <t>FUSAPEX Электросварная муфта 110</t>
  </si>
  <si>
    <t>FUSAPEX Электросварная муфта 125</t>
  </si>
  <si>
    <t>FUSAPEX Электросварная муфта 160</t>
  </si>
  <si>
    <t>FUSAPEX Электросварной переходник SDR 11 63-50</t>
  </si>
  <si>
    <t>FUSAPEX Электросварной переходник SDR 11 75-50</t>
  </si>
  <si>
    <t>FUSAPEX Электросварной переходник SDR 11 75-63</t>
  </si>
  <si>
    <t>FUSAPEX Электросварной переходник SDR 11 90-50</t>
  </si>
  <si>
    <t>FUSAPEX Электросварной переходник SDR 11 90-63</t>
  </si>
  <si>
    <t>FUSAPEX Электросварной переходник SDR 11 90-75</t>
  </si>
  <si>
    <t>FUSAPEX Электросварной переходник SDR 11 110-50</t>
  </si>
  <si>
    <t>FUSAPEX Электросварной переходник SDR 11 110-63</t>
  </si>
  <si>
    <t>FUSAPEX Электросварной переходник SDR 11 110-75</t>
  </si>
  <si>
    <t>FUSAPEX Электросварной переходник SDR 11 110-90</t>
  </si>
  <si>
    <t>FUSAPEX Электросварной переходник SDR 11 125-50</t>
  </si>
  <si>
    <t>FUSAPEX Электросварной переходник SDR 11 125-63</t>
  </si>
  <si>
    <t>FUSAPEX Электросварной переходник SDR 11 125-75</t>
  </si>
  <si>
    <t>FUSAPEX Электросварной переходник SDR 11 125-90</t>
  </si>
  <si>
    <t>FUSAPEX Электросварной переходник SDR 11 125-110</t>
  </si>
  <si>
    <t>FUSAPEX Электросварной переходник SDR 11 160-75</t>
  </si>
  <si>
    <t>FUSAPEX Электросварной переходник SDR 11 160-90</t>
  </si>
  <si>
    <t>FUSAPEX Электросварной переходник SDR 11 160-110</t>
  </si>
  <si>
    <t>FUSAPEX Электросварной переходник SDR 11 160-125</t>
  </si>
  <si>
    <t>FUSAPEX Эл.-сварная муфта с наружн.резьбой из латуни 50 - R 1 1/2"</t>
  </si>
  <si>
    <t>FUSAPEX Эл.-сварная муфта с наружн.резьбой из латуни 63 - R 2"</t>
  </si>
  <si>
    <t>FUSAPEX Эл.-сварная муфта с наружн.резьбой из латуни 75 - R 2 1/2"</t>
  </si>
  <si>
    <t>FUSAPEX Фланцевый переходник SDR 11 50/40</t>
  </si>
  <si>
    <t>FUSAPEX Фланцевый переходник SDR 11 63/50</t>
  </si>
  <si>
    <t>FUSAPEX Фланцевый переходник SDR 11 75/65</t>
  </si>
  <si>
    <t>FUSAPEX Фланцевый переходник SDR 11 90/80</t>
  </si>
  <si>
    <t>FUSAPEX Фланцевый переходник SDR 11 110/100</t>
  </si>
  <si>
    <t>FUSAPEX Фланцевый переходник SDR 11 125/100</t>
  </si>
  <si>
    <t>Профиль-уплотнение из EPDM 50/40</t>
  </si>
  <si>
    <t>Профиль-уплотнение из EPDM 63/50</t>
  </si>
  <si>
    <t>Профиль-уплотнение из EPDM 75/65</t>
  </si>
  <si>
    <t>Профиль-уплотнение из EPDM 90/80</t>
  </si>
  <si>
    <t>Профиль-уплотнение из EPDM 110/100 и 125/100</t>
  </si>
  <si>
    <t>FUSAPEX Электросварной угольник 90 град. 75</t>
  </si>
  <si>
    <t>FUSAPEX Электросварной угольник 90 град. 90</t>
  </si>
  <si>
    <t>FUSAPEX Электросварной угольник 90 град. 110</t>
  </si>
  <si>
    <t>FUSAPEX Электросварной угольник 90 град. 125</t>
  </si>
  <si>
    <t>FUSAPEX Электросварной тройник для труб SDR 11 50-50-50</t>
  </si>
  <si>
    <t>FUSAPEX Электросварной тройник для труб SDR 11 63-63-63</t>
  </si>
  <si>
    <t>FUSAPEX Электросварной тройник для труб SDR 11 75-75-75</t>
  </si>
  <si>
    <t>FUSAPEX Электросварной тройник для труб SDR 11 90-90-90</t>
  </si>
  <si>
    <t>FUSAPEX Электросварной тройник для труб SDR 11 110-110-110</t>
  </si>
  <si>
    <t>FUSAPEX Электросварной тройник для труб SDR 11 125-125-125</t>
  </si>
  <si>
    <t xml:space="preserve">FUSAPEX Электросварной тройник для труб SDR 11 поколение I 90-90-90 </t>
  </si>
  <si>
    <t>4.5 Техника соединения электросварная муфта PE 100</t>
  </si>
  <si>
    <t>Электросварная муфта равнопроходная PE, 20</t>
  </si>
  <si>
    <t>Электросварная муфта равнопроходная PE, 25</t>
  </si>
  <si>
    <t>Электросварная муфта равнопроходная PE, 32</t>
  </si>
  <si>
    <t>Электросварная муфта равнопроходная PE, 40</t>
  </si>
  <si>
    <t>Электросварная муфта равнопроходная PE, 50</t>
  </si>
  <si>
    <t>Электросварная муфта равнопроходная PE, 63</t>
  </si>
  <si>
    <t>Электросварная муфта равнопроходная PE, 75</t>
  </si>
  <si>
    <t>Электросварная муфта равнопроходная PE, 90</t>
  </si>
  <si>
    <t>Электросварная муфта равнопроходная PE, 110</t>
  </si>
  <si>
    <t>Электросварная муфта равнопроходная PE, 125</t>
  </si>
  <si>
    <t>Электросварная муфта равнопроходная PE, 160</t>
  </si>
  <si>
    <t>Электросварная муфта переходная PE, 25-20</t>
  </si>
  <si>
    <t>Электросварная муфта переходная PE, 32-20</t>
  </si>
  <si>
    <t>Электросварная муфта переходная PE, 32-25</t>
  </si>
  <si>
    <t>Электросварная муфта переходная PE, 40-25</t>
  </si>
  <si>
    <t>Электросварная муфта переходная PE, 40-32</t>
  </si>
  <si>
    <t>Электросварная муфта переходная PE, 50-25</t>
  </si>
  <si>
    <t>Электросварная муфта переходная PE, 50-32</t>
  </si>
  <si>
    <t>Электросварная муфта переходная PE, 50-40</t>
  </si>
  <si>
    <t>Электросварная муфта переходная PE, 63-32</t>
  </si>
  <si>
    <t>Электросварная муфта переходная PE, 63-40</t>
  </si>
  <si>
    <t>Электросварная муфта переходная PE, 63-50</t>
  </si>
  <si>
    <t>Электросварная муфта переходная PE, 75-63</t>
  </si>
  <si>
    <t>Электросварная муфта переходная PE, 90-50</t>
  </si>
  <si>
    <t>Электросварная муфта переходная PE, 90-63</t>
  </si>
  <si>
    <t>Электросварная муфта переходная PE, 90-75</t>
  </si>
  <si>
    <t>Электросварная муфта переходная PE, 110-63</t>
  </si>
  <si>
    <t>Электросварная муфта переходная PE, 110-90</t>
  </si>
  <si>
    <t>Электросварная муфта переходная PE, 125-90</t>
  </si>
  <si>
    <t>Электросварная муфта переходная PE, 125-110</t>
  </si>
  <si>
    <t>Электросварная муфта переходная PE, 160-90</t>
  </si>
  <si>
    <t>Электросварная муфта переходная PE, 160-110</t>
  </si>
  <si>
    <t>Электросварная муфта переходная PE, 160-125</t>
  </si>
  <si>
    <t>Переходник под эл.-сварное соединение, безмуфтовый, PE, 40-32</t>
  </si>
  <si>
    <t>Переходник под эл.-сварное соединение, безмуфтовый, PE, 50-32</t>
  </si>
  <si>
    <t>Переходник под эл.-сварное соединение, безмуфтовый, PE, 50-40</t>
  </si>
  <si>
    <t>Переходник под эл.-сварное соединение, безмуфтовый, PE, 63-32</t>
  </si>
  <si>
    <t>Переходник под эл.-сварное соединение, безмуфтовый, PE, 63-40</t>
  </si>
  <si>
    <t>Переходник под эл.-сварное соединение, безмуфтовый, PE, 63-50</t>
  </si>
  <si>
    <t>Переходник под эл.-сварное соединение, безмуфтовый, PE, 75-50</t>
  </si>
  <si>
    <t>Переходник под эл.-сварное соединение, безмуфтовый, PE, 75-63</t>
  </si>
  <si>
    <t>Переходник под эл.-сварное соединение, безмуфтовый, PE, 90-50</t>
  </si>
  <si>
    <t>Переходник под эл.-сварное соединение, безмуфтовый, PE, 90-63</t>
  </si>
  <si>
    <t>Переходник под эл.-сварное соединение, безмуфтовый, PE, 90-75</t>
  </si>
  <si>
    <t>Переходник под эл.-сварное соединение, безмуфтовый, PE, 110-63</t>
  </si>
  <si>
    <t>Переходник под эл.-сварное соединение, безмуфтовый, PE, 110-75</t>
  </si>
  <si>
    <t>Переходник под эл.-сварное соединение, безмуфтовый, PE, 110-90</t>
  </si>
  <si>
    <t>Переходник под эл.-сварное соединение, безмуфтовый, PE, 125-63</t>
  </si>
  <si>
    <t>Переходник под эл.-сварное соединение, безмуфтовый, PE, 125-90</t>
  </si>
  <si>
    <t>Переходник под эл.-сварное соединение, безмуфтовый, PE, 125-110</t>
  </si>
  <si>
    <t>Переходник под эл.-сварное соединение, безмуфтовый, PE, 160-90</t>
  </si>
  <si>
    <t>Переходник под эл.-сварное соединение, безмуфтовый, PE, 160-110</t>
  </si>
  <si>
    <t>Переходник под эл.-сварное соединение, безмуфтовый, PE, 160-125</t>
  </si>
  <si>
    <t>Эл.-сварная муфта с наруж. резьбой из латуни, 20-1/2"</t>
  </si>
  <si>
    <t>Эл.-сварная муфта с наруж. резьбой из латуни, 25-3/4"</t>
  </si>
  <si>
    <t>Эл.-сварная муфта с наруж. резьбой из латуни, 32-1/2"</t>
  </si>
  <si>
    <t>Эл.-сварная муфта с наруж. резьбой из латуни, 32-3/4"</t>
  </si>
  <si>
    <t>Эл.-сварная муфта с наруж. резьбой из латуни, 32-1"</t>
  </si>
  <si>
    <t>Эл.-сварная муфта с наруж. резьбой из латуни, 32-1 1/4"</t>
  </si>
  <si>
    <t>Эл.-сварная муфта с наруж. резьбой из латуни, 32-1 1/2"</t>
  </si>
  <si>
    <t>Эл.-сварная муфта с наруж. резьбой из латуни, 40-1"</t>
  </si>
  <si>
    <t>Эл.-сварная муфта с наруж. резьбой из латуни, 40-1 1/4"</t>
  </si>
  <si>
    <t>Эл.-сварная муфта с наруж. резьбой из латуни, 40-1 1/2"</t>
  </si>
  <si>
    <t>Эл.-сварная муфта с наруж. резьбой из латуни, 40-2"</t>
  </si>
  <si>
    <t>Эл.-сварная муфта с наруж. резьбой из латуни, 50-1"</t>
  </si>
  <si>
    <t>Эл.-сварная муфта с наруж. резьбой из латуни, 50-1 1/4"</t>
  </si>
  <si>
    <t>Эл.-сварная муфта с наруж. резьбой из латуни, 50-1 1/2"</t>
  </si>
  <si>
    <t>Эл.-сварная муфта с наруж. резьбой из латуни, 50-2"</t>
  </si>
  <si>
    <t>Эл.-сварная муфта с наруж. резьбой из латуни, 63-1 1/4"</t>
  </si>
  <si>
    <t>Эл.-сварная муфта с наруж. резьбой из латуни, 63-1 1/2"</t>
  </si>
  <si>
    <t>Эл.-сварная муфта с наруж. резьбой из латуни, 63-2"</t>
  </si>
  <si>
    <t>Эл.-сварная муфта с наруж. резьбой из латуни, 75-2"</t>
  </si>
  <si>
    <t>Эл.-сварная муфта с наруж. резьбой из латуни, 75-2 1/2"</t>
  </si>
  <si>
    <t>Эл.-сварная муфта с наруж. резьбой из PE 100, 25-3/4"</t>
  </si>
  <si>
    <t>Эл.-сварная муфта с наруж. резьбой из PE 100, 32-1"</t>
  </si>
  <si>
    <t>Эл.-сварная муфта с наруж. резьбой из PE 100, 40-1"</t>
  </si>
  <si>
    <t>Эл.-сварная муфта с наруж. резьбой из PE 100, 40-1 1/4"</t>
  </si>
  <si>
    <t>Эл.-сварная муфта с наруж. резьбой из PE 100, 40-1 1/2"</t>
  </si>
  <si>
    <t>Эл.-сварная муфта с наруж. резьбой из PE 100, 50-1 1/2"</t>
  </si>
  <si>
    <t>Эл.-сварная муфта с наруж. резьбой из PE 100, 63-1 1/2"</t>
  </si>
  <si>
    <t>Эл.-сварная муфта с наруж. резьбой из PE 100, 63-2"</t>
  </si>
  <si>
    <t>Эл.-сварная муфта с внутр. резьбой из латуни, 20-1/2"</t>
  </si>
  <si>
    <t>Эл.-сварная муфта с внутр. резьбой из латуни, 25-3/4"</t>
  </si>
  <si>
    <t>Эл.-сварная муфта с внутр. резьбой из латуни, 32-1"</t>
  </si>
  <si>
    <t>Эл.-сварная муфта с внутр. резьбой из латуни, 40-1"</t>
  </si>
  <si>
    <t>Эл.-сварная муфта с внутр. резьбой из латуни, 40-1 1/4"</t>
  </si>
  <si>
    <t>Эл.-сварная муфта с внутр. резьбой из латуни, 40-1 1/2"</t>
  </si>
  <si>
    <t>Эл.-сварная муфта с внутр. резьбой из латуни, 50-1 1/2"</t>
  </si>
  <si>
    <t>Эл.-сварная муфта с внутр. резьбой из латуни, 50-2"</t>
  </si>
  <si>
    <t>Эл.-сварная муфта с внутр. резьбой из латуни, 63-1 1/2"</t>
  </si>
  <si>
    <t>Эл.-сварная муфта с внутр. резьбой из латуни, 63-2"</t>
  </si>
  <si>
    <t>Электросварная концевая муфта (заглушка) PE, 20</t>
  </si>
  <si>
    <t>Электросварная концевая муфта (заглушка) PE, 25</t>
  </si>
  <si>
    <t>Электросварная концевая муфта (заглушка) PE, 32</t>
  </si>
  <si>
    <t>Электросварная концевая муфта (заглушка) PE, 40</t>
  </si>
  <si>
    <t>Электросварная концевая муфта (заглушка) PE, 50</t>
  </si>
  <si>
    <t>Электросварная концевая муфта (заглушка) PE, 63</t>
  </si>
  <si>
    <t>Электросварная концевая муфта (заглушка) PE, 75</t>
  </si>
  <si>
    <t xml:space="preserve">Электросварная концевая муфта (заглушка) PE, 90 </t>
  </si>
  <si>
    <t>Электросварная концевая муфта (заглушка) PE, 110</t>
  </si>
  <si>
    <t>Электросварная концевая муфта (заглушка) PE, 125</t>
  </si>
  <si>
    <t>Электросварная концевая муфта (заглушка) PE, 160</t>
  </si>
  <si>
    <t>Электросварной тройник 90° PE, 20-20-20</t>
  </si>
  <si>
    <t>Электросварной тройник 90° PE, 25-25-25</t>
  </si>
  <si>
    <t>Электросварной тройник 90° PE, 32-32-32</t>
  </si>
  <si>
    <t>Электросварной тройник 90° PE, 40-40-40</t>
  </si>
  <si>
    <t>Электросварной тройник 90° PE, 50-50-50</t>
  </si>
  <si>
    <t>Электросварной тройник 90° PE, 63-63-63</t>
  </si>
  <si>
    <t>Электросварной тройник 90° PE, 75-75-75</t>
  </si>
  <si>
    <t>Электросварной тройник 90° PE, 90-90-90</t>
  </si>
  <si>
    <t>Электросварной тройник 90° PE, 110-110-110</t>
  </si>
  <si>
    <t>Электросварной тройник 90° PE, 125-125-125</t>
  </si>
  <si>
    <t>Электросварной тройник 90° PE, 160-160-160</t>
  </si>
  <si>
    <t>Электросварной тройник 90° PE, 20-32-20</t>
  </si>
  <si>
    <t>Электросварной тройник 90° PE, 25-32-25</t>
  </si>
  <si>
    <t>Электросварной тройник 90° PE, 25-20-25</t>
  </si>
  <si>
    <t>Электросварной тройник 90° PE, 32-20-32</t>
  </si>
  <si>
    <t>Электросварной тройник 90° PE, 32-25-32</t>
  </si>
  <si>
    <t>Электросварной тройник 90° PE, 40-20-40</t>
  </si>
  <si>
    <t>Электросварной тройник 90° PE, 40-25-40</t>
  </si>
  <si>
    <t>Электросварной тройник 90° PE, 40-32-40</t>
  </si>
  <si>
    <t>Электросварной тройник 90° PE, 50-20-50</t>
  </si>
  <si>
    <t>Электросварной тройник 90° PE, 50-25-50</t>
  </si>
  <si>
    <t>Электросварной тройник 90° PE, 50-32-50</t>
  </si>
  <si>
    <t>Электросварной тройник 90° PE, 50-40-50</t>
  </si>
  <si>
    <t>Электросварной тройник 90° PE, 63-20-63</t>
  </si>
  <si>
    <t>Электросварной тройник 90° PE, 63-32-63</t>
  </si>
  <si>
    <t>Электросварной тройник 90° PE, 63-40-63</t>
  </si>
  <si>
    <t>Электросварной тройник 90° PE, 63-50-63</t>
  </si>
  <si>
    <t>Электросварной тройник 90° PE, 75-63-75</t>
  </si>
  <si>
    <t>Электросварной тройник 90° PE, 90-63-90</t>
  </si>
  <si>
    <t>Электросварной тройник 90° PE, 110-63-110</t>
  </si>
  <si>
    <t>Электросварной тройник 90° PE, 110-90-110</t>
  </si>
  <si>
    <t>Электросварной тройник 90° PE, 125-90-125</t>
  </si>
  <si>
    <t>Электросварной тройник 90° PE, 125-110-125</t>
  </si>
  <si>
    <t>Электросварной тройник 90° PE, 160-90-160</t>
  </si>
  <si>
    <t>Электросварной тройник 90° PE, 160-110-160</t>
  </si>
  <si>
    <t>Электросварной тройник 90° PE, 160-125-160</t>
  </si>
  <si>
    <t>Эл.-сварной тройник PE с фланцем на бок. отводе, 90-Ду80-90</t>
  </si>
  <si>
    <t>Эл.-сварной тройник PE с фланцем на бок. отводе, 110-Ду80-110</t>
  </si>
  <si>
    <t>Эл.-сварной тройник PE с фланцем на бок. отводе, 110-Ду100-110</t>
  </si>
  <si>
    <t>Эл.-сварной тройник PE с фланцем на бок. отводе, 125-Ду80-125</t>
  </si>
  <si>
    <t>Эл.-сварной тройник PE с фланцем на бок. отводе, 125-Ду100-125</t>
  </si>
  <si>
    <t>Эл.-сварной тройник PE с фланцем на бок. отводе, 160-Ду80-160</t>
  </si>
  <si>
    <t>Эл.-сварной тройник PE с фланцем на бок. отводе, 160-Ду100-160</t>
  </si>
  <si>
    <t>Электросварной угольник 0 до 24°, PE, 110</t>
  </si>
  <si>
    <t>Электросварной угольник 0 до 24°, PE, 125</t>
  </si>
  <si>
    <t>Электросварной угольник 0 до 24°, PE, 160</t>
  </si>
  <si>
    <t>Электросварной угольник 22,5°, PE, 90</t>
  </si>
  <si>
    <t>Электросварной угольник 22,5°, PE, 110</t>
  </si>
  <si>
    <t>Электросварной угольник 22,5°, PE, 125</t>
  </si>
  <si>
    <t>Электросварной угольник 22,5°, PE, 160</t>
  </si>
  <si>
    <t>Электросварной угольник 45°, PE, 32</t>
  </si>
  <si>
    <t>Электросварной угольник 45°, PE, 40</t>
  </si>
  <si>
    <t>Электросварной угольник 45°, PE, 50</t>
  </si>
  <si>
    <t>Электросварной угольник 45°, PE, 63</t>
  </si>
  <si>
    <t>Электросварной угольник 45°, PE, 75</t>
  </si>
  <si>
    <t>Электросварной угольник 45°, PE, 90</t>
  </si>
  <si>
    <t>Электросварной угольник 45°, PE, 110</t>
  </si>
  <si>
    <t>Электросварной угольник 45°, PE, 125</t>
  </si>
  <si>
    <t>Электросварной угольник 45°, PE, 160</t>
  </si>
  <si>
    <t>Электросварной угольник 90°, PE, 20</t>
  </si>
  <si>
    <t>Электросварной угольник 90°, PE, 25</t>
  </si>
  <si>
    <t>Электросварной угольник 90°, PE, 32</t>
  </si>
  <si>
    <t>Электросварной угольник 90°, PE, 40</t>
  </si>
  <si>
    <t>Электросварной угольник 90°, PE, 50</t>
  </si>
  <si>
    <t>Электросварной угольник 90°, PE, 63</t>
  </si>
  <si>
    <t>Электросварной угольник 90°, PE, 75</t>
  </si>
  <si>
    <t>Электросварной угольник 90°, PE, 90</t>
  </si>
  <si>
    <t>Электросварной угольник 90°, PE, 110</t>
  </si>
  <si>
    <t>Электросварной угольник 90°, PE, 125</t>
  </si>
  <si>
    <t>Электросварной угольник 90°, PE, 160</t>
  </si>
  <si>
    <t>Эл.-св. угольник 45° с наруж. резьбой из латуни, 32-1"</t>
  </si>
  <si>
    <t>Эл.-св. угольник 45° с наруж. резьбой из латуни, 32-1 1/4"</t>
  </si>
  <si>
    <t>Эл.-св. угольник 45° с наруж. резьбой из латуни, 32-1 1/2"</t>
  </si>
  <si>
    <t>Эл.-св. угольник 45° с наруж. резьбой из латуни, 40-1"</t>
  </si>
  <si>
    <t>Эл.-св. угольник 45° с наруж. резьбой из латуни, 40-1 1/4"</t>
  </si>
  <si>
    <t>Эл.-св. угольник 45° с наруж. резьбой из латуни, 40-1 1/2"</t>
  </si>
  <si>
    <t>Эл.-св. угольник 45° с наруж. резьбой из латуни, 50-1"</t>
  </si>
  <si>
    <t>Эл.-св. угольник 45° с наруж. резьбой из латуни, 50-1 1/4"</t>
  </si>
  <si>
    <t>Эл.-св. угольник 45° с наруж. резьбой из латуни, 50-1 1/2"</t>
  </si>
  <si>
    <t>Эл.-св. угольник 45° с наруж. резьбой из латуни, 63-1 1/4"</t>
  </si>
  <si>
    <t>Эл.-св. угольник 45° с наруж. резьбой из латуни, 63-1 1/2"</t>
  </si>
  <si>
    <t>Эл.-св. угольник 45° с наруж. резьбой из латуни, 63-2"</t>
  </si>
  <si>
    <t>Эл.-св. угольник 45° с наруж. резьбой из латуни, 75-2"</t>
  </si>
  <si>
    <t>Эл.-св. угольник 45° с наруж. резьбой из латуни, 75-2 1/2"</t>
  </si>
  <si>
    <t>Эл.-св. угольник 45° с наруж. резьбой из PE 100, 32-1"</t>
  </si>
  <si>
    <t>Эл.-св. угольник 45° с наруж. резьбой из PE 100, 40-1"</t>
  </si>
  <si>
    <t>Эл.-св. угольник 45° с наруж. резьбой из PE 100, 40-1 1/4"</t>
  </si>
  <si>
    <t>Эл.-св. угольник 45° с наруж. резьбой из PE 100, 40-1 1/2"</t>
  </si>
  <si>
    <t>Эл.-св. угольник 45° с наруж. резьбой из PE 100, 50-1 1/2"</t>
  </si>
  <si>
    <t>Эл.-св. угольник 45° с наруж. резьбой из PE 100, 63-1 1/2"</t>
  </si>
  <si>
    <t>Эл.-св. угольник 45° с наруж. резьбой из PE 100, 63-2"</t>
  </si>
  <si>
    <t>Эл.-св. угольник 45° с внутр. резьбой из латуни, 32-1"</t>
  </si>
  <si>
    <t>Эл.-св. угольник 45° с внутр. резьбой из латуни, 40-1"</t>
  </si>
  <si>
    <t>Эл.-св. угольник 45° с внутр. резьбой из латуни, 40-1 1/4"</t>
  </si>
  <si>
    <t>Эл.-св. угольник 45° с внутр. резьбой из латуни, 40-1 1/2"</t>
  </si>
  <si>
    <t>Эл.-св. угольник 45° с внутр. резьбой из латуни, 50-1 1/2"</t>
  </si>
  <si>
    <t>Эл.-св. угольник 45° с внутр. резьбой из латуни, 50-2"</t>
  </si>
  <si>
    <t>Эл.-св. угольник 45° с внутр. резьбой из латуни, 63-2"</t>
  </si>
  <si>
    <t>Эл.-св. угольник 90° с наруж. резьбой из латуни, 25-1/2"</t>
  </si>
  <si>
    <t>Эл.-св. угольник 90° с наруж. резьбой из латуни, 25-3/4"</t>
  </si>
  <si>
    <t>Эл.-св. угольник 90° с наруж. резьбой из латуни, 32-1"</t>
  </si>
  <si>
    <t>Эл.-св. угольник 90° с наруж. резьбой из латуни, 32-1 1/4"</t>
  </si>
  <si>
    <t>Эл.-св. угольник 90° с наруж. резьбой из латуни, 32-1 1/2"</t>
  </si>
  <si>
    <t>Эл.-св. угольник 90° с наруж. резьбой из латуни, 40-1"</t>
  </si>
  <si>
    <t>Эл.-св. угольник 90° с наруж. резьбой из латуни, 40-1 1/4"</t>
  </si>
  <si>
    <t>Эл.-св. угольник 90° с наруж. резьбой из латуни, 40-1 1/2"</t>
  </si>
  <si>
    <t>Эл.-св. угольник 90° с наруж. резьбой из латуни, 50-1"</t>
  </si>
  <si>
    <t>Эл.-св. угольник 90° с наруж. резьбой из латуни, 50-1 1/4"</t>
  </si>
  <si>
    <t>Эл.-св. угольник 90° с наруж. резьбой из латуни, 50-1 1/2"</t>
  </si>
  <si>
    <t>Эл.-св. угольник 90° с наруж. резьбой из латуни, 63-1 1/4"</t>
  </si>
  <si>
    <t>Эл.-св. угольник 90° с наруж. резьбой из латуни, 63-1 1/2"</t>
  </si>
  <si>
    <t>Эл.-св. угольник 90° с наруж. резьбой из латуни, 63-2"</t>
  </si>
  <si>
    <t>Эл.-св. угольник 90° с наруж. резьбой из латуни, 75-2"</t>
  </si>
  <si>
    <t>Эл.-св. угольник 90° с наруж. резьбой из латуни, 75-2 1/2"</t>
  </si>
  <si>
    <t>Эл.-св. угольник 90° с наруж. резьбой из PE 100, 25-3/4"</t>
  </si>
  <si>
    <t>Эл.-св. угольник 90° с наруж. резьбой из PE 100, 32-1"</t>
  </si>
  <si>
    <t>Эл.-св. угольник 90° с наруж. резьбой из PE 100, 40-1"</t>
  </si>
  <si>
    <t>Эл.-св. угольник 90° с наруж. резьбой из PE 100, 40-1 1/4"</t>
  </si>
  <si>
    <t>Эл.-св. угольник 90° с наруж. резьбой из PE 100, 40-1 1/2"</t>
  </si>
  <si>
    <t>Эл.-св. угольник 90° с наруж. резьбой из PE 100, 50-1 1/2"</t>
  </si>
  <si>
    <t>Эл.-св. угольник 90° с наруж. резьбой из PE 100, 63-1 1/2"</t>
  </si>
  <si>
    <t>Эл.-св. угольник 90° с наруж. резьбой из PE 100, 63-2"</t>
  </si>
  <si>
    <t>Эл.-св. угольник 90° с внутр. резьбой из латуни, 20-1/2"</t>
  </si>
  <si>
    <t>Эл.-св. угольник 90° с внутр. резьбой из латуни, 25-3/4"</t>
  </si>
  <si>
    <t>Эл.-св. угольник 90° с внутр. резьбой из латуни, 32-1"</t>
  </si>
  <si>
    <t>Эл.-св. угольник 90° с внутр. резьбой из латуни, 40-1"</t>
  </si>
  <si>
    <t>Эл.-св. угольник 90° с внутр. резьбой из латуни, 40-1 1/4"</t>
  </si>
  <si>
    <t>Эл.-св. угольник 90° с внутр. резьбой из латуни, 40-1 1/2"</t>
  </si>
  <si>
    <t>Эл.-св. угольник 90° с внутр. резьбой из латуни, 50-1 1/2"</t>
  </si>
  <si>
    <t>Эл.-св. угольник 90° с внутр. резьбой из латуни, 50-2"</t>
  </si>
  <si>
    <t>Эл.-св. угольник 90° с внутр. резьбой из латуни, 63-2"</t>
  </si>
  <si>
    <t>Эл.-св. тройник под верт. врезку в магистраль, 63-32</t>
  </si>
  <si>
    <t>Эл.-св. тройник под верт. врезку в магистраль, 63-40</t>
  </si>
  <si>
    <t>Эл.-св. тройник под верт. врезку в магистраль, 63-50</t>
  </si>
  <si>
    <t>Эл.-св. тройник под верт. врезку в магистраль, 63-63</t>
  </si>
  <si>
    <t>Эл.-св. тройник под верт. врезку в магистраль, 75-32</t>
  </si>
  <si>
    <t>Эл.-св. тройник под верт. врезку в магистраль, 75-40</t>
  </si>
  <si>
    <t>Эл.-св. тройник под верт. врезку в магистраль, 75-50</t>
  </si>
  <si>
    <t>Эл.-св. тройник под верт. врезку в магистраль, 75-63</t>
  </si>
  <si>
    <t>Эл.-св. тройник под верт. врезку в магистраль, 90-32</t>
  </si>
  <si>
    <t>Эл.-св. тройник под верт. врезку в магистраль, 90-40</t>
  </si>
  <si>
    <t>Эл.-св. тройник под верт. врезку в магистраль, 90-50</t>
  </si>
  <si>
    <t>Эл.-св. тройник под верт. врезку в магистраль, 90-63</t>
  </si>
  <si>
    <t>Эл.-св. тройник под верт. врезку в магистраль, 110-32</t>
  </si>
  <si>
    <t>Эл.-св. тройник под верт. врезку в магистраль, 110-40</t>
  </si>
  <si>
    <t>Эл.-св. тройник под верт. врезку в магистраль, 110-50</t>
  </si>
  <si>
    <t>Эл.-св. тройник под верт. врезку в магистраль, 110-63</t>
  </si>
  <si>
    <t>Эл.-св. тройник под верт. врезку в магистраль, 110-90</t>
  </si>
  <si>
    <t>Эл.-св. тройник под верт. врезку в магистраль, 125-32</t>
  </si>
  <si>
    <t>Эл.-св. тройник под верт. врезку в магистраль, 125-40</t>
  </si>
  <si>
    <t>Эл.-св. тройник под верт. врезку в магистраль, 125-50</t>
  </si>
  <si>
    <t>Эл.-св. тройник под верт. врезку в магистраль, 125-63</t>
  </si>
  <si>
    <t>Эл.-св. тройник под верт. врезку в магистраль, 125-90</t>
  </si>
  <si>
    <t>Эл.-св. тройник под верт. врезку в магистраль, 160-32</t>
  </si>
  <si>
    <t>Эл.-св. тройник под верт. врезку в магистраль, 160-40</t>
  </si>
  <si>
    <t>Эл.-св. тройник под верт. врезку в магистраль, 160-50</t>
  </si>
  <si>
    <t>Эл.-св. тройник под верт. врезку в магистраль, 160-63</t>
  </si>
  <si>
    <t>Эл.-св. тройник под верт. врезку в магистраль, 160-90</t>
  </si>
  <si>
    <t>Эл.-св. тройник под гор. врезку в магистраль под давлением, 40-20</t>
  </si>
  <si>
    <t>Эл.-св. тройник под гор. врезку в магистраль под давлением, 40-32</t>
  </si>
  <si>
    <t>Эл.-св. тройник под гор. врезку в магистраль под давлением, 50-20</t>
  </si>
  <si>
    <t>Эл.-св. тройник под гор. врезку в магистраль под давлением, 50-25</t>
  </si>
  <si>
    <t>Эл.-св. тройник под гор. врезку в магистраль под давлением, 50-32</t>
  </si>
  <si>
    <t>Эл.-св. тройник под гор. врезку в магистраль под давлением, 63-20</t>
  </si>
  <si>
    <t>Эл.-св. тройник под гор. врезку в магистраль под давлением, 63-25</t>
  </si>
  <si>
    <t>Эл.-св. тройник под гор. врезку в магистраль под давлением, 63-32</t>
  </si>
  <si>
    <t>Эл.-св. тройник под гор. врезку в магистраль под давлением, 63-40</t>
  </si>
  <si>
    <t>Эл.-св. тройник под гор. врезку в магистраль под давлением, 63-50</t>
  </si>
  <si>
    <t>Эл.-св. тройник под гор. врезку в магистраль под давлением, 63-63</t>
  </si>
  <si>
    <t>Эл.-св. тройник под гор. врезку в магистраль под давлением, 75-32</t>
  </si>
  <si>
    <t>Эл.-св. тройник под гор. врезку в магистраль под давлением, 75-40</t>
  </si>
  <si>
    <t>Эл.-св. тройник под гор. врезку в магистраль под давлением, 75-50</t>
  </si>
  <si>
    <t>Эл.-св. тройник под гор. врезку в магистраль под давлением, 75-63</t>
  </si>
  <si>
    <t>Эл.-св. тройник под гор. врезку в магистраль под давлением, 90-25</t>
  </si>
  <si>
    <t>Эл.-св. тройник под гор. врезку в магистраль под давлением, 90-32</t>
  </si>
  <si>
    <t>Эл.-св. тройник под гор. врезку в магистраль под давлением, 90-40</t>
  </si>
  <si>
    <t>Эл.-св. тройник под гор. врезку в магистраль под давлением, 90-50</t>
  </si>
  <si>
    <t>Эл.-св. тройник под гор. врезку в магистраль под давлением, 90-63</t>
  </si>
  <si>
    <t>Эл.-св. тройник под гор. врезку в магистраль под давлением, 110-32</t>
  </si>
  <si>
    <t>Эл.-св. тройник под гор. врезку в магистраль под давлением, 110-40</t>
  </si>
  <si>
    <t>Эл.-св. тройник под гор. врезку в магистраль под давлением, 110-50</t>
  </si>
  <si>
    <t>Эл.-св. тройник под гор. врезку в магистраль под давлением, 110-63</t>
  </si>
  <si>
    <t>Эл.-св. тройник под гор. врезку в магистраль под давлением, 125-32</t>
  </si>
  <si>
    <t>Эл.-св. тройник под гор. врезку в магистраль под давлением, 125-40</t>
  </si>
  <si>
    <t>Эл.-св. тройник под гор. врезку в магистраль под давлением, 125-50</t>
  </si>
  <si>
    <t>Эл.-св. тройник под гор. врезку в магистраль под давлением, 125-63</t>
  </si>
  <si>
    <t>Эл.-св. тройник под гор. врезку в магистраль под давлением, 160-32</t>
  </si>
  <si>
    <t>Эл.-св. тройник под гор. врезку в магистраль под давлением, 160-40</t>
  </si>
  <si>
    <t>Эл.-св. тройник под гор. врезку в магистраль под давлением, 160-50</t>
  </si>
  <si>
    <t>Эл.-св. тройник под гор. врезку в магистраль под давлением, 160-63</t>
  </si>
  <si>
    <t xml:space="preserve">Эл.-св. концевик PE под фланец, 32 </t>
  </si>
  <si>
    <t xml:space="preserve">Эл.-св. концевик PE под фланец, 40 </t>
  </si>
  <si>
    <t xml:space="preserve">Эл.-св. концевик PE под фланец, 50 </t>
  </si>
  <si>
    <t xml:space="preserve">Эл.-св. концевик PE под фланец, 63 </t>
  </si>
  <si>
    <t xml:space="preserve">Эл.-св. концевик PE под фланец, 75 </t>
  </si>
  <si>
    <t xml:space="preserve">Эл.-св. концевик PE под фланец, 90 </t>
  </si>
  <si>
    <t xml:space="preserve">Эл.-св. концевик PE под фланец, 110 </t>
  </si>
  <si>
    <t>Эл.-св. концевик PE под фланец, 125</t>
  </si>
  <si>
    <t xml:space="preserve">Эл.-св. концевик PE под фланец, 160 </t>
  </si>
  <si>
    <t>Фланец PP со стальным вкладышем, 32</t>
  </si>
  <si>
    <t>Фланец PP со стальным вкладышем, 40</t>
  </si>
  <si>
    <t>Фланец PP со стальным вкладышем, 50</t>
  </si>
  <si>
    <t>Фланец PP со стальным вкладышем, 63</t>
  </si>
  <si>
    <t>Фланец PP со стальным вкладышем, 75</t>
  </si>
  <si>
    <t>Фланец PP со стальным вкладышем, 90</t>
  </si>
  <si>
    <t>Фланец PP со стальным вкладышем, 110</t>
  </si>
  <si>
    <t>Фланец PP со стальным вкладышем, 125</t>
  </si>
  <si>
    <t>Фланец PP со стальным вкладышем, 160</t>
  </si>
  <si>
    <t>Профиль-уплотнение из NPR 32/25</t>
  </si>
  <si>
    <t>Профиль-уплотнение из NPR 40/32</t>
  </si>
  <si>
    <t>Профиль-уплотнение из NPR 50/40</t>
  </si>
  <si>
    <t>Профиль-уплотнение из NPR 63/50</t>
  </si>
  <si>
    <t>Профиль-уплотнение из NPR 75/65</t>
  </si>
  <si>
    <t>Профиль-уплотнение из NPR 90/80</t>
  </si>
  <si>
    <t>Профиль-уплотнение из NPR 110/100</t>
  </si>
  <si>
    <t>Профиль-уплотнение из NPR 125/100</t>
  </si>
  <si>
    <t>Профиль-уплотнение из NPR 160/150</t>
  </si>
  <si>
    <t>4.6 Трубы RAUPEX, SDR 7,4</t>
  </si>
  <si>
    <t>2 Серия, SDR 7,4 (толстостенная)</t>
  </si>
  <si>
    <t>RAUPEX-A-труба, SDR 7,4, серая, толстостенная</t>
  </si>
  <si>
    <t>Труба для промышленности RAUPEX A 20x2,8 прям.отрезки 5м</t>
  </si>
  <si>
    <t>Труба для промышленности RAUPEX A 25x3,5 прям.отрезки 5м</t>
  </si>
  <si>
    <t>Труба для промышленности RAUPEX A 25x3,5 бухта 100м</t>
  </si>
  <si>
    <t>Труба для промышленности RAUPEX A 32x4,4 прям.отрезки 5м</t>
  </si>
  <si>
    <t>Труба для промышленности RAUPEX A 40x5,5 прям.отрезки 5м</t>
  </si>
  <si>
    <t>Труба для промышленности RAUPEX A 50x6,9 прям.отрезки 5м</t>
  </si>
  <si>
    <t>Труба для промышленности RAUPEX A 63x8,7 прям.отрезки 5м</t>
  </si>
  <si>
    <t>RAUPEX-R-труба, SDR 7,4, зелёная, толстостенная</t>
  </si>
  <si>
    <t>Труба для промышленности RAUPEX K 20x2,8 прям.отрезки 5м</t>
  </si>
  <si>
    <t>Труба для промышленности RAUPEX K 25x3,5 прям.отрезки 5м</t>
  </si>
  <si>
    <t>Труба для промышленности RAUPEX K 32x4,4 прям.отрезки 5м</t>
  </si>
  <si>
    <t>Труба для промышленности RAUPEX K 40x5,5 прям.отрезки 5м</t>
  </si>
  <si>
    <t>Труба для промышленности RAUPEX K 50x6,9 прям.отрезки 5м</t>
  </si>
  <si>
    <t>Труба для промышленности RAUPEX K 63x8,7 прям.отрезки 5м</t>
  </si>
  <si>
    <t>Фиксирующий жёлоб 20, отрезки 4,895м</t>
  </si>
  <si>
    <t>Фиксирующий жёлоб 25, отрезки 4,895м</t>
  </si>
  <si>
    <t>Фиксирующий жёлоб 32, отрезки 4,885м</t>
  </si>
  <si>
    <t>Фиксирующий жёлоб 40, отрезки 4,875м</t>
  </si>
  <si>
    <t>Фиксирующий жёлоб 50, отрезки 4,865м</t>
  </si>
  <si>
    <t>Фиксирующий жёлоб 63, отрезки 4,850м</t>
  </si>
  <si>
    <t>4.7 Техника соединения монтажная гильза, SDR 7,4</t>
  </si>
  <si>
    <t>Монтажная гильза 20х2,8</t>
  </si>
  <si>
    <t>Монтажная гильза 25х3,5</t>
  </si>
  <si>
    <t>Монтажная гильза 32х4,4</t>
  </si>
  <si>
    <t>Монтажная гильза 40х5,5</t>
  </si>
  <si>
    <t>Монтажная гильза 50х6,9</t>
  </si>
  <si>
    <t>Монтажная гильза 63х8,6</t>
  </si>
  <si>
    <t>Муфта соединительная равнопроходная 20х2,8</t>
  </si>
  <si>
    <t>Муфта соединительная равнопроходная 25х3,5</t>
  </si>
  <si>
    <t>Муфта соединительная равнопроходная 32х4,4</t>
  </si>
  <si>
    <t>Муфта соединительная равнопроходная 40х5,5</t>
  </si>
  <si>
    <t>Муфта соединительная равнопроходная 50х6,9</t>
  </si>
  <si>
    <t>Муфта соединительная равнопроходная 63х8,6</t>
  </si>
  <si>
    <t>Муфта соединительная переходная 25х3,5 - 20х2,8</t>
  </si>
  <si>
    <t>Муфта соединительная переходная 32х4,4 - 25х3,5</t>
  </si>
  <si>
    <t>Муфта соединительная переходная 40х5,5 - 25х4,4</t>
  </si>
  <si>
    <t>Муфта соединительная переходная 40х5,5 - 32х4,4</t>
  </si>
  <si>
    <t>Муфта соединительная переходная 50х6,9 - 32х4,4</t>
  </si>
  <si>
    <t>Муфта соединительная переходная 50х6,9 - 40х5,5</t>
  </si>
  <si>
    <t>Муфта соединительная переходная 63х8,6 - 50х6,9</t>
  </si>
  <si>
    <t>Переходник с наружной резьбой 20x2,8- R 3/4 L15</t>
  </si>
  <si>
    <t>Переходник с наружной резьбой 20x2,8- R1 L18</t>
  </si>
  <si>
    <t xml:space="preserve">Переходник с наружной резьбой 25x3,5- R 1/2 </t>
  </si>
  <si>
    <t>Переходник с наружной резьбой 25x3,5- R 3/4 L18 (LX+G)</t>
  </si>
  <si>
    <t>Переходник с наружной резьбой 25x3,5- R1/ L22</t>
  </si>
  <si>
    <t xml:space="preserve">Переходник с наружной резьбой 32x4,4- R 3/4 </t>
  </si>
  <si>
    <t>Переходник с наружной резьбой 32x4,4- R1/L22 (LX+G)</t>
  </si>
  <si>
    <t>Переходник с наружной резьбой 40x5,5- R1 1/4 (LX+G)</t>
  </si>
  <si>
    <t xml:space="preserve">Переходник с наружной резьбой 50х6,9- R1 1/2 </t>
  </si>
  <si>
    <t xml:space="preserve">Переходник с наружной резьбой 63x8,6- R2 </t>
  </si>
  <si>
    <t>Переходник 32x4,4- G 1/2</t>
  </si>
  <si>
    <t>Переходник 32x4,4- G 3/4</t>
  </si>
  <si>
    <t>Переходник 32x4,4- G1</t>
  </si>
  <si>
    <t>Переходник с внутренней резьбой 20х2,8- Rp 1/2</t>
  </si>
  <si>
    <t>Переходник с внутренней резьбой 20х2,8- Rp 3/4</t>
  </si>
  <si>
    <t>Переходник с внутренней резьбой 25х3,5- Rp 3/4</t>
  </si>
  <si>
    <t>Переходник с внутренней резьбой 32x4,4- Rp 3/4</t>
  </si>
  <si>
    <t>Переходник с внутренней резьбой 32x4,4- Rp 1</t>
  </si>
  <si>
    <t>Переходник с внутренней резьбой 40-Rр 1 1/4</t>
  </si>
  <si>
    <t>Переходник с накидной гайкой 20x2,8-G 1/2</t>
  </si>
  <si>
    <t>Переходник с накидной гайкой 20x2,8-G 3/4</t>
  </si>
  <si>
    <t>Переходник с накидной гайкой 25x3,5-G 3/4</t>
  </si>
  <si>
    <t>Переходник с накидной гайкой 25x3,5-G 1</t>
  </si>
  <si>
    <t>Переходник с накидной гайкой 32x4,4-G 1</t>
  </si>
  <si>
    <t>Переход на сварное соеднинение 25 x 3,5 - 26,9 x 2,3</t>
  </si>
  <si>
    <t>Переход на сварное соеднинение 32 x 4,4 - 33,7 x 2,6</t>
  </si>
  <si>
    <t>Переход на сварное соеднинение 40 x 5,5 - 42,4 x 2,6</t>
  </si>
  <si>
    <t>Переход на сварное соеднинение 50 x 6,9 - 48,3 x 2,6</t>
  </si>
  <si>
    <t>Переход на сварное соеднинение 63 x 8,6 - 60,3 x 2,9</t>
  </si>
  <si>
    <t>Тройник равнопроходный 20х2,8</t>
  </si>
  <si>
    <t>Тройник равнопроходный 25х3,5</t>
  </si>
  <si>
    <t>Тройник равнопроходный 32х4,4</t>
  </si>
  <si>
    <t>Тройник равнопроходный 40х5,5</t>
  </si>
  <si>
    <t>Тройник равнопроходный 50х6,9</t>
  </si>
  <si>
    <t>Тройник равнопроходный 63х8,7</t>
  </si>
  <si>
    <t>Тройник с уменьшенным боковым проходом 25-20-25</t>
  </si>
  <si>
    <t>Тройник с уменьшенным боковым проходом 32-20-32</t>
  </si>
  <si>
    <t>Тройник с уменьшенным боковым проходом 32-25-32</t>
  </si>
  <si>
    <t>Тройник с уменьшенным боковым проходом 40-20-40</t>
  </si>
  <si>
    <t>Тройник с уменьшенным боковым проходом 40-25-40</t>
  </si>
  <si>
    <t>Тройник с уменьшенным боковым проходом 40-32-40</t>
  </si>
  <si>
    <t>Тройник с уменьшенным боковым проходом 50-25-50</t>
  </si>
  <si>
    <t>Тройник с уменьшенным боковым проходом 50-32-50</t>
  </si>
  <si>
    <t>Тройник с уменьшенным боковым проходом 50-40-50</t>
  </si>
  <si>
    <t>Тройник с уменьшенным боковым проходом 63-32-63</t>
  </si>
  <si>
    <t>Тройник с уменьшенным боковым проходом 63-50-63</t>
  </si>
  <si>
    <t>Тройник 32-32-25</t>
  </si>
  <si>
    <t>Тройник 32-20-25</t>
  </si>
  <si>
    <t>Тройник 32-25-25</t>
  </si>
  <si>
    <t>Тройник 40-32-32</t>
  </si>
  <si>
    <t>Тройник 50-32-40</t>
  </si>
  <si>
    <t>Тройник с гор. бок. отводом под 90°, 32-32-32</t>
  </si>
  <si>
    <t>Тройник с гор. бок. отводом под 45°, 32-32-32</t>
  </si>
  <si>
    <t>Тройник с гор. бок. отводом под 315°, 32-32-32</t>
  </si>
  <si>
    <t>Тройник с внутренней резьбой 25x3,5 -Rp 3/4-25</t>
  </si>
  <si>
    <t>Тройник с внутренней резьбой 32х4,4 -Rp 3/4-32</t>
  </si>
  <si>
    <t>Тройник с внутренней резьбой 32х4,4 -Rp1-32</t>
  </si>
  <si>
    <t>Тройник с внутренней резьбой 32х4,4 -Rp 3/4-25</t>
  </si>
  <si>
    <t>Тройник с резьб. подключ. под евро-конус на бок. отводе, 32-G 1/2-32</t>
  </si>
  <si>
    <t>Тройник с резьб. подключ. под евро-конус на бок. отводе, 32-G 3/4-32</t>
  </si>
  <si>
    <t>Угольник 45°, 32x4,4</t>
  </si>
  <si>
    <t>Угольник 45°, 50x6,9</t>
  </si>
  <si>
    <t>Угольник 45°, 63x8,7</t>
  </si>
  <si>
    <t>Угольник 90°, 20х2,8</t>
  </si>
  <si>
    <t>Угольник 90°, 25x3,5</t>
  </si>
  <si>
    <t>Угольник 90°, 32x4,4</t>
  </si>
  <si>
    <t>Угольник 90°, 40x5,5</t>
  </si>
  <si>
    <t>Угольник 90°, 50x6,9</t>
  </si>
  <si>
    <t>Угольник 90°, 63x8,7</t>
  </si>
  <si>
    <t>Уголок-переходник с наружной резьбой 20x2,8-R 1/2</t>
  </si>
  <si>
    <t>Уголок-переходник с наружной резьбой 20x2,8-R 3/4</t>
  </si>
  <si>
    <t>Уголок-переходник с наружной резьбой 25x3,5-R 3/4</t>
  </si>
  <si>
    <t>Уголок-переходник с наружной резьбой 32x4,4-R 1</t>
  </si>
  <si>
    <t>Переходник с внутренней резьбой 25х3,5- Rp1</t>
  </si>
  <si>
    <t>Угольник настенный с коротким нарезным патрубком 20x2,8-Rp 1/2</t>
  </si>
  <si>
    <t>Угольник настенный с коротким нарезным патрубком 20x2,8-Rp 3/4</t>
  </si>
  <si>
    <t>Угольник настенный с коротким нарезным патрубком 25x3,5-Rp 3/4</t>
  </si>
  <si>
    <t>Муфта соединительная равнопроходная 50-50 RX+</t>
  </si>
  <si>
    <t>Муфта соединительная равнопроходная 63-63 RX+</t>
  </si>
  <si>
    <t>Муфта соединительная переходная 50-40 RX+</t>
  </si>
  <si>
    <t>Переходник с внутренней резьбой 32-Rp 1 RX+</t>
  </si>
  <si>
    <t>Переходник с внутренней резьбой 40-Rp 1 1/4 RX+</t>
  </si>
  <si>
    <t>Тройник с внутр. резьбой на боков. проходе 32-Rp 3/4-25 RX+</t>
  </si>
  <si>
    <t>Угольник-переходник с наружной резьбой 20-R1/2 RX+</t>
  </si>
  <si>
    <t>Угольник-переходник с наружной резьбой 25-R3/4 RX+</t>
  </si>
  <si>
    <t>Угольник-переходник с наружной резьбой 32-R3/4 RX+</t>
  </si>
  <si>
    <t>Угольник-переходник с наружной резьбойй 32-R1 RX+</t>
  </si>
  <si>
    <t>Угольник настенный с наружной резьбой 20x2,8-R 1/2 RX+</t>
  </si>
  <si>
    <t>4.8 Техника крепления для труб RAUPEX</t>
  </si>
  <si>
    <t>Клипса для крепления трубы 20</t>
  </si>
  <si>
    <t>Клипса для крепления трубы 25</t>
  </si>
  <si>
    <t>Клипса для крепления трубы 32</t>
  </si>
  <si>
    <t>Клипса с защелкой для крепления трубы 40</t>
  </si>
  <si>
    <t>Клипса с защелкой для крепления трубы 50</t>
  </si>
  <si>
    <t>Клипса с защелкой для крепления трубы 63</t>
  </si>
  <si>
    <t>Клипса с защелкой для крепления трубы 75</t>
  </si>
  <si>
    <t>Клипса с защелкой для крепления трубы 90</t>
  </si>
  <si>
    <t>Клипса с защелкой для крепления трубы 110</t>
  </si>
  <si>
    <t>Клипса с защелкой для крепления трубы 125</t>
  </si>
  <si>
    <t>Клипса с защелкой для крепления трубы 160</t>
  </si>
  <si>
    <t>Распорка для соединения с клеммами для крепления труб</t>
  </si>
  <si>
    <t>4.9 Техника быстрого крепления и комплектующие пневмотических систем</t>
  </si>
  <si>
    <t>Быстрый разъем NP 7.2 пластмассовый с внутр. резьбой G1/2"</t>
  </si>
  <si>
    <t>Быстрый разъем NP 7.2 пластмассовый с наруж. резьбой G1/2"</t>
  </si>
  <si>
    <t>Быстрый разъем NP 7.2 пластмассовый для шланга Dу 9мм</t>
  </si>
  <si>
    <t>Быстрый разъем NP 7.2 пластмассовый для шланга Dу 13мм</t>
  </si>
  <si>
    <t>Распред. коллектор с 2 быстр. разъемами NP 7.2 и наруж. резьбой G1/2"</t>
  </si>
  <si>
    <t xml:space="preserve">Розетка с 3 отводами вн. рез. G1/2" для сжат. воздуха и штуцером 32x2,9 под надвижную гильзу </t>
  </si>
  <si>
    <t>Розетка с 3 отводами вн. рез. G1/2" для сжат. воздуха и вн. рез. G1"</t>
  </si>
  <si>
    <t>Кронштейн стальной для тройной розетки сжатого воздуха</t>
  </si>
  <si>
    <t>Заглушка с нар. рез. G1/2" для розетки сжатого воздуха</t>
  </si>
  <si>
    <t>Штуцер стальной NP 7.2 для подключения шланга Dу 9мм</t>
  </si>
  <si>
    <t>Штуцер стальной NP 7.2 для подключения шланга Dу 13мм</t>
  </si>
  <si>
    <t>Штуцер стальной NP 7.2 с нар. рез. G1/4"</t>
  </si>
  <si>
    <t>Штуцер стальной NP 7.2 с нар. рез. G3/8"</t>
  </si>
  <si>
    <t>Штуцер стальной NP 7.2 с нар. рез. G 1/2"</t>
  </si>
  <si>
    <t>Пружинное кольцо для закрепления шланга Dу 9мм на штуцере</t>
  </si>
  <si>
    <t>Пружинное кольцо для закрепления шланга Dу 13мм на штуцере</t>
  </si>
  <si>
    <t>Пневмопистолет с метал. форсункой с вн. рез. G1/4"</t>
  </si>
  <si>
    <t>Шланг ПВХ с арм. нитью RAUFILAM E, Dвн. 9x3мм, в рулоне 50 м</t>
  </si>
  <si>
    <t>Шланг ПВХ с арм. нитью RAUFILAM E, Dвн. 13.2x3.3мм, в рулоне 50 м</t>
  </si>
  <si>
    <t>Быстрый разъем NP 7.2 со штуцером под надвиж. гильзу 20x1,9мм, SDR 11</t>
  </si>
  <si>
    <t>RAUTHERMEX</t>
  </si>
  <si>
    <t xml:space="preserve">5.1 Трубы SDR 11 </t>
  </si>
  <si>
    <t>Серия 1 (тонкостенная)</t>
  </si>
  <si>
    <t>UNO (светлосерая одинарная)</t>
  </si>
  <si>
    <t>Tруба RAUTHERMEX UNO серия 1 25/91 макс. длина в бухте 560 м.</t>
  </si>
  <si>
    <t>Tруба RAUTHERMEX UNO серия 1 32/91 макс. длина в бухте 560 м.</t>
  </si>
  <si>
    <t>Tруба RAUTHERMEX UNO серия 1 40/91 макс. длина в бухте 560 м.</t>
  </si>
  <si>
    <t>Tруба RAUTHERMEX UNO серия 1 50/111 макс. длина в бухте 380 м.</t>
  </si>
  <si>
    <t>Tруба RAUTHERMEX UNO серия 1 63/126 макс. длина в бухте 280 м.</t>
  </si>
  <si>
    <t>Tруба RAUTHERMEX UNO серия 1 75/162 макс. длина в бухте 144 м.</t>
  </si>
  <si>
    <t>Tруба RAUTHERMEX UNO серия 1 90/162 макс. длина в бухте 144 м.</t>
  </si>
  <si>
    <t>Tруба RAUTHERMEX UNO серия 1 110/162 макс. длина в бухте 144 м.</t>
  </si>
  <si>
    <t>Tруба RAUTHERMEX UNO серия 1 125/182 макс. длина в бухте 86 м.</t>
  </si>
  <si>
    <t>Tруба RAUTHERMEX UNO серия 1 140/202 макс. длина в бухте 75 м.</t>
  </si>
  <si>
    <t>Tруба RAUTHERMEX UNO серия 1 160/250 отркезки 12 м.</t>
  </si>
  <si>
    <t xml:space="preserve">DUO (светлосерая двойная) </t>
  </si>
  <si>
    <t>Tруба RAUTHERMEX DUO 20+20/111 макс. длина в бухте 400 м.</t>
  </si>
  <si>
    <t>Tруба RAUTHERMEX DUO 25+25/111 макс. длина в бухте 380 м.</t>
  </si>
  <si>
    <t>Tруба RAUTHERMEX DUO 32+32/111 макс. длина в бухте 380 м.</t>
  </si>
  <si>
    <t>Tруба RAUTHERMEX DUO 40+40/126 макс. длина в бухте 280 м.</t>
  </si>
  <si>
    <t>Tруба RAUTHERMEX DUO 50+50/162 макс. длина в бухте 144 м.</t>
  </si>
  <si>
    <t>Tруба RAUTHERMEX DUO 63+63/182 макс. длина в бухте 86 м.</t>
  </si>
  <si>
    <t>Tруба RAUTHERMEX DUO 75+75/202 макс. длина в бухте 75 м.</t>
  </si>
  <si>
    <t>UNO PLUS(светлосерая одинарная)</t>
  </si>
  <si>
    <t>Tруба RAUTHERMEX UNO Plus 32/111 макс. длина в бухте 380 м.</t>
  </si>
  <si>
    <t>Tруба RAUTHERMEX UNO Plus 40/126 макс. длина в бухте 280 м.</t>
  </si>
  <si>
    <t>Tруба RAUTHERMEX UNO Plus 50/126 макс. длина в бухте 280 м.</t>
  </si>
  <si>
    <t>Tруба RAUTHERMEX UNO Plus 63/142 макс. длина в бухте 140 м.</t>
  </si>
  <si>
    <t>Tруба RAUTHERMEX UNO Plus 90/182 макс. длина в бухте 86 м.</t>
  </si>
  <si>
    <t>Tруба RAUTHERMEX UNO Plus 110/182 макс. длина в бухте 86 м.</t>
  </si>
  <si>
    <t>Tруба RAUTHERMEX UNO PlusPlus 110/202 макс. длина в бухте 75 м.</t>
  </si>
  <si>
    <t>Tруба RAUTHERMEX UNO Plus 125/202 макс. длина в бухте 75 м.</t>
  </si>
  <si>
    <t xml:space="preserve">DUO PLUS (светлосерая двойная) </t>
  </si>
  <si>
    <t>Tруба RAUTHERMEX DUO Plus 32+32/126 макс. длина в бухте 280 м.</t>
  </si>
  <si>
    <t>Tруба RAUTHERMEX DUO Plus 40+40/142 макс. длина в бухте 140 м.</t>
  </si>
  <si>
    <t>Tруба RAUTHERMEX DUO Plus 50+50/182 макс. длина в бухте 86 м.</t>
  </si>
  <si>
    <t>Tруба RAUTHERMEX DUO Plus 63+63/202 макс. длина в бухте 75 м.</t>
  </si>
  <si>
    <t>Вводы в здание UNO SDR 11</t>
  </si>
  <si>
    <t>под заказ</t>
  </si>
  <si>
    <t>Ввод в здание угловой RAUTHERMEX UNO серия 1 SDR 11 25/91</t>
  </si>
  <si>
    <t>Ввод в здание угловой RAUTHERMEX UNO серия 1 SDR 11 32/91</t>
  </si>
  <si>
    <t>Ввод в здание угловой RAUTHERMEX UNO серия 1 SDR 11 40/91</t>
  </si>
  <si>
    <t>Ввод в здание угловой RAUTHERMEX UNO серия 1 SDR 11 50/11</t>
  </si>
  <si>
    <t>Ввод в здание угловой RAUTHERMEX UNO серия 1 SDR 11 63/126</t>
  </si>
  <si>
    <t>Ввод в здание угловой RAUTHERMEX UNO серия 1 SDR 11 75/162</t>
  </si>
  <si>
    <t>Ввод в здание угловой RAUTHERMEX UNO серия 1 SDR 11 90/162</t>
  </si>
  <si>
    <t>Ввод в здание угловой RAUTHERMEX UNO серия 1 SDR 11 110/162</t>
  </si>
  <si>
    <t>Ввод в здание угловой RAUTHERMEX UNO серия 1 SDR 11 125/182</t>
  </si>
  <si>
    <t>Ввод в здание угловой RAUTHERMEX UNO серия 1 SDR 11 160/250</t>
  </si>
  <si>
    <t>Вводы в здание DUO SDR 11</t>
  </si>
  <si>
    <t>Ввод в здание угловой RAUTHERMEX DUO серия 1 SDR 11 25+25/111</t>
  </si>
  <si>
    <t>Ввод в здание угловой RAUTHERMEX DUO серия 1 SDR 11 32+32/111</t>
  </si>
  <si>
    <t>Ввод в здание угловой RAUTHERMEX DUO серия 1 SDR 11 40+40/126</t>
  </si>
  <si>
    <t>Ввод в здание угловой RAUTHERMEX DUO серия 1 SDR 11 50+50/162</t>
  </si>
  <si>
    <t>Ввод в здание угловой RAUTHERMEX DUO серия 1 SDR 11 63+63/182</t>
  </si>
  <si>
    <t>Ввод в здание угловой RAUTHERMEX DUO серия 1 SDR 11 75+75/202</t>
  </si>
  <si>
    <t>Разветвитель SDR 11</t>
  </si>
  <si>
    <t>Разветвитель 25/91- 25+25/111</t>
  </si>
  <si>
    <t>Разветвитель 32/76 - 32+32/111</t>
  </si>
  <si>
    <t>Разветвитель 40/91 - 40+40/126</t>
  </si>
  <si>
    <t>Разветвитель 50/111 - 50+50/162</t>
  </si>
  <si>
    <t>Разветвитель 63/162 - 63+63/182</t>
  </si>
  <si>
    <t>Разветвитель 75/162 - 75+75/225</t>
  </si>
  <si>
    <t>Шахта для систем теплоснабжения</t>
  </si>
  <si>
    <t>Шахта для систем теплоснабжения 800 мм</t>
  </si>
  <si>
    <t>Термоусадочный шланг для соединения шахты</t>
  </si>
  <si>
    <t>Вводы в здание, стальные</t>
  </si>
  <si>
    <t>Ввод в здание стальной 140 / 225</t>
  </si>
  <si>
    <t>Ввод в здание стальной 160 / 250</t>
  </si>
  <si>
    <t>5.2 Техника соединения на надвижной гильзе SDR 11</t>
  </si>
  <si>
    <t>Монтажная гильза 20х1,9</t>
  </si>
  <si>
    <t>Монтажная гильза 25х2,3</t>
  </si>
  <si>
    <t>Монтажная гильза 32х2,9</t>
  </si>
  <si>
    <t>Монтажная гильза 40х3,7</t>
  </si>
  <si>
    <t>Монтажная гильза 50х4,6</t>
  </si>
  <si>
    <t>Монтажная гильза 63х5,8</t>
  </si>
  <si>
    <t>Монтажная гильза 75х6,8</t>
  </si>
  <si>
    <t>Монтажная гильза 90х8,2</t>
  </si>
  <si>
    <t>Монтажная гильза 110х10,0</t>
  </si>
  <si>
    <t>Монтажная гильза 125х11,4</t>
  </si>
  <si>
    <t>Монтажная гильза 140х12,7</t>
  </si>
  <si>
    <t>Монтажная гильза 160х14,6</t>
  </si>
  <si>
    <t>Муфта соединительная равнопроходная 20x1,9 LX</t>
  </si>
  <si>
    <t>Муфта соединительная равнопроходная 25х2,3 LX</t>
  </si>
  <si>
    <t>Муфта соединительная равнопроходная 32х2,9 LX</t>
  </si>
  <si>
    <t>Муфта соединительная равнопроходная 40х3,7 LX</t>
  </si>
  <si>
    <t>Муфта соединительная равнопроходная 50х4,6 LX</t>
  </si>
  <si>
    <t>Муфта соединительная равнопроходная 63х5,7 LX</t>
  </si>
  <si>
    <t>Муфта соединительная равнопроходная 75х6,8</t>
  </si>
  <si>
    <t>Муфта соединительная равнопроходная 90х8,2</t>
  </si>
  <si>
    <t>Муфта соединительная равнопроходная 110х10</t>
  </si>
  <si>
    <t>Муфта соединительная равнопроходная 125х11,4</t>
  </si>
  <si>
    <t>Муфта соединительная равнопроходная 140х12,7</t>
  </si>
  <si>
    <t>Муфта соединительная равнопроходная 160х14,6</t>
  </si>
  <si>
    <t>Муфта соединительная переходная 25х2,3 - 20х1,9 LX</t>
  </si>
  <si>
    <t>Муфта соединительная переходная 32х2,9 - 25х2,3 LX</t>
  </si>
  <si>
    <t>Муфта соединительная переходная 40х3,7 - 20х1,9 LX</t>
  </si>
  <si>
    <t>Муфта соединительная переходная 40х3,7 - 32х2,9 LX</t>
  </si>
  <si>
    <t>Муфта соединительная переходная 50х4,6 - 32х2,9 LX</t>
  </si>
  <si>
    <t>Муфта соединительная переходная 50х4,6 - 40х3,7 LX</t>
  </si>
  <si>
    <t>Муфта соединительная переходная 63х5,7 - 50х4,6 LX</t>
  </si>
  <si>
    <t>Муфта соединительная переходная 75х6,8 - 63х5,7</t>
  </si>
  <si>
    <t>Муфта соединительная переходная 90х8,2 - 75х6,8</t>
  </si>
  <si>
    <t>Муфта соединительная переходная 110х10 - 90х8,2</t>
  </si>
  <si>
    <t>Тройник равнопроходный 20х1,9 LX</t>
  </si>
  <si>
    <t>Тройник равнопроходный 25х2,3 LX</t>
  </si>
  <si>
    <t>Тройник равнопроходный 32х2,9 LX</t>
  </si>
  <si>
    <t>Тройник равнопроходный 40х3,7 LX</t>
  </si>
  <si>
    <t>Тройник равнопроходный 50х4,6 LX</t>
  </si>
  <si>
    <t>Тройник равнопроходный 63х5,7 LX</t>
  </si>
  <si>
    <t>Тройник равнопроходный 75x6,8</t>
  </si>
  <si>
    <t>Тройник равнопроходный 90x8,2</t>
  </si>
  <si>
    <t>Тройник равнопроходный 110x10</t>
  </si>
  <si>
    <t>Тройник 25-20-20 LX</t>
  </si>
  <si>
    <t>Тройник 32-25-25 LX</t>
  </si>
  <si>
    <t>Тройник 40-32-32 LX</t>
  </si>
  <si>
    <t>Тройник 50-32-40 LX</t>
  </si>
  <si>
    <t>Тройник 50-25-40 LX</t>
  </si>
  <si>
    <t>Тройник 63-32-50 LX</t>
  </si>
  <si>
    <t>Тройник 63-40-40 LX</t>
  </si>
  <si>
    <t>Тройник 63-40-50 LX</t>
  </si>
  <si>
    <t>Тройник 63-50-50 LX</t>
  </si>
  <si>
    <t>Тройник 75-32-63</t>
  </si>
  <si>
    <t>Тройник 75-50-63</t>
  </si>
  <si>
    <t>Тройник 75-63-63</t>
  </si>
  <si>
    <t>Тройник с уменьшенным боковым проходом 25-20-25 LX</t>
  </si>
  <si>
    <t>Тройник с уменьшенным боковым проходом 32-20-32 LX</t>
  </si>
  <si>
    <t>Тройник с уменьшенным боковым проходом 32-25-32 LX</t>
  </si>
  <si>
    <t>Тройник с уменьшенным боковым проходом 40-20-40 LX</t>
  </si>
  <si>
    <t>Тройник с уменьшенным боковым проходом 40-25-40 LX</t>
  </si>
  <si>
    <t>Тройник с уменьшенным боковым проходом 40-32-40 LX</t>
  </si>
  <si>
    <t>Тройник с уменьшенным боковым проходом 50-20-50 LX</t>
  </si>
  <si>
    <t>Тройник с уменьшенным боковым проходом 50-25-50 LX</t>
  </si>
  <si>
    <t>Тройник с уменьшенным боковым проходом 50-32-50 LX</t>
  </si>
  <si>
    <t>Тройник с уменьшенным боковым проходом 50-40-50 LX</t>
  </si>
  <si>
    <t>Тройник с уменьшенным боковым проходом 63-20-63 LX</t>
  </si>
  <si>
    <t>Тройник с уменьшенным боковым проходом 63-25-63 LX</t>
  </si>
  <si>
    <t>Тройник с уменьшенным боковым проходом 63-32-63 LX</t>
  </si>
  <si>
    <t>Тройник с уменьшенным боковым проходом 63-40-63 LX</t>
  </si>
  <si>
    <t>Тройник с уменьшенным боковым проходом 63-50-63 LX</t>
  </si>
  <si>
    <t>Тройник с уменьшенным боковым проходом 75-25-75</t>
  </si>
  <si>
    <t>Тройник с уменьшенным боковым проходом 75-32-75</t>
  </si>
  <si>
    <t>Тройник с уменьшенным боковым проходом 75-40-75</t>
  </si>
  <si>
    <t>Тройник с уменьшенным боковым проходом 75-50-75</t>
  </si>
  <si>
    <t>Тройник с уменьшенным боковым проходом 75-63-75</t>
  </si>
  <si>
    <t>Тройник с уменьшенным боковым проходом 90-32-90</t>
  </si>
  <si>
    <t>Тройник с уменьшенным боковым проходом 90-40-90</t>
  </si>
  <si>
    <t>Тройник с уменьшенным боковым проходом 90-63-90</t>
  </si>
  <si>
    <t>Тройник с уменьшенным боковым проходом 110-32-110</t>
  </si>
  <si>
    <t>Тройник с уменьшенным боковым проходом 110-50-110</t>
  </si>
  <si>
    <t>Тройник с уменьшенным боковым проходом 110-63-110</t>
  </si>
  <si>
    <t>Тройник в комплекте с монтажными гильзами 40-25-32</t>
  </si>
  <si>
    <t>Тройник в комплекте с монтажными гильзами 50-40-40</t>
  </si>
  <si>
    <t>Тройник в комплекте с монтажными гильзами 63-25-50</t>
  </si>
  <si>
    <t>Тройник в комплекте с монтажными гильзами 75-25-63</t>
  </si>
  <si>
    <t>Тройник в комплекте с монтажными гильзами 75-40-63</t>
  </si>
  <si>
    <t>Тройник в комплекте с монтажными гильзами 90-25-75</t>
  </si>
  <si>
    <t>Тройник в комплекте с монтажными гильзами 90-32-75</t>
  </si>
  <si>
    <t>Тройник в комплекте с монтажными гильзами 90-40-75</t>
  </si>
  <si>
    <t>Тройник в комплекте с монтажными гильзами 90-50-75</t>
  </si>
  <si>
    <t>Тройник в комплекте с монтажными гильзами 90-63-75</t>
  </si>
  <si>
    <t>Тройник в комплекте с монтажными гильзами 90-75-75</t>
  </si>
  <si>
    <t>Тройник в комплекте с монтажными гильзами 110-25-90</t>
  </si>
  <si>
    <t>Тройник в комплекте с монтажными гильзами 110-32-90</t>
  </si>
  <si>
    <t>Тройник в комплекте с монтажными гильзами 110-40-90</t>
  </si>
  <si>
    <t>Тройник в комплекте с монтажными гильзами 110-50-90</t>
  </si>
  <si>
    <t>Тройник в комплекте с монтажными гильзами 110-63-90</t>
  </si>
  <si>
    <t>Тройник в комплекте с монтажными гильзами 110-75-90</t>
  </si>
  <si>
    <t>Тройник в комплекте с монтажными гильзами 110-90-90</t>
  </si>
  <si>
    <t>Тройник в комплекте с монтажными гильзами 125-25-110</t>
  </si>
  <si>
    <t>Тройник в комплекте с монтажными гильзами 125-32-110</t>
  </si>
  <si>
    <t>Тройник в комплекте с монтажными гильзами 125-40-110</t>
  </si>
  <si>
    <t>Тройник в комплекте с монтажными гильзами 125-50-110</t>
  </si>
  <si>
    <t>Тройник в комплекте с монтажными гильзами 125-63-110</t>
  </si>
  <si>
    <t>Тройник в комплекте с монтажными гильзами 125-75-110</t>
  </si>
  <si>
    <t>Тройник в комплекте с монтажными гильзами 125-90-110</t>
  </si>
  <si>
    <t>Тройник в комплекте с монтажными гильзами 125-110-110</t>
  </si>
  <si>
    <t>Тройник в комплекте с монтажными гильзами 125-125-110</t>
  </si>
  <si>
    <t>Тройник в комплекте с монтажными гильзами 90-25-90</t>
  </si>
  <si>
    <t>Тройник в комплекте с монтажными гильзами 90-50-90</t>
  </si>
  <si>
    <t>Тройник в комплекте с монтажными гильзами 90-75-90</t>
  </si>
  <si>
    <t>Тройник в комплекте с монтажными гильзами 110-25-110</t>
  </si>
  <si>
    <t>Тройник в комплекте с монтажными гильзами 110-40-110</t>
  </si>
  <si>
    <t>Тройник в комплекте с монтажными гильзами 110-75-110</t>
  </si>
  <si>
    <t>Тройник в комплекте с монтажными гильзами 110-90-110</t>
  </si>
  <si>
    <t>Тройник в комплекте с монтажными гильзами 125-25-125</t>
  </si>
  <si>
    <t>Тройник в комплекте с монтажными гильзами 125-32-125</t>
  </si>
  <si>
    <t>Тройник в комплекте с монтажными гильзами 125-40-125</t>
  </si>
  <si>
    <t>Тройник в комплекте с монтажными гильзами 125-50-125</t>
  </si>
  <si>
    <t>Тройник в комплекте с монтажными гильзами 125-63-125</t>
  </si>
  <si>
    <t>Тройник в комплекте с монтажными гильзами 125-75-125</t>
  </si>
  <si>
    <t>Тройник в комплекте с монтажными гильзами 125-90-125</t>
  </si>
  <si>
    <t>Тройник в комплекте с монтажными гильзами 125-110-125</t>
  </si>
  <si>
    <t>Тройник в комплекте с монтажными гильзами 125-125-125</t>
  </si>
  <si>
    <t>Тройник стальной предизолированный 125-125-125</t>
  </si>
  <si>
    <t>Тройник стальной предизолированный 160-160-160</t>
  </si>
  <si>
    <t>Тройник с внутренней резьбой 20-Rp 1/2-20 LX</t>
  </si>
  <si>
    <t>Тройник с внутренней резьбой 25-Rp 1/2-25 LX</t>
  </si>
  <si>
    <t>Тройник с внутренней резьбой 25-Rp 3/4-25 LX</t>
  </si>
  <si>
    <t>Тройник с внутренней резьбой 32-Rp 1/2-32 LX</t>
  </si>
  <si>
    <t>Тройник с внутренней резьбой 32-Rp 3/4-32 LX</t>
  </si>
  <si>
    <t>Тройник с внутренней резьбой 32-Rp 1-32 LX</t>
  </si>
  <si>
    <t>Тройник с внутренней резьбой 40-Rp 1/2-40 LX</t>
  </si>
  <si>
    <t>Тройник с внутренней резьбой 40-Rp 3/4-40 LX</t>
  </si>
  <si>
    <t>Тройник с внутренней резьбой 40-Rp 1-40 LX</t>
  </si>
  <si>
    <t>Тройник с внутренней резьбой 50-Rp 1/2-50 LX</t>
  </si>
  <si>
    <t>Тройник с внутренней резьбой 50-Rp 3/4-50 LX</t>
  </si>
  <si>
    <t>Тройник с внутренней резьбой 50-Rp 1-50 LX</t>
  </si>
  <si>
    <t>Тройник с внутренней резьбой 50-Rp 1 1/4-50 LX</t>
  </si>
  <si>
    <t>Тройник с внутренней резьбой 63-Rp 1/2-63 LX</t>
  </si>
  <si>
    <t>Тройник с внутренней резьбой 63-Rp 3/4-63 LX</t>
  </si>
  <si>
    <t>Тройник разнопроходной с внутренней резьбой 40-Rp 1-32 LX</t>
  </si>
  <si>
    <t>Тройник разнопроходной с внутренней резьбой 50-Rp 1/4-40 LX</t>
  </si>
  <si>
    <t>Угольник 45° 25х2,3 LX</t>
  </si>
  <si>
    <t>Угольник 45° 32х2,9 LX</t>
  </si>
  <si>
    <t>Угольник 45° 40х3,7 LX</t>
  </si>
  <si>
    <t>Угольник 45° 50х4,6 LX</t>
  </si>
  <si>
    <t>Угольник 45° 63х5,8 LX</t>
  </si>
  <si>
    <t>Угольник 45° 75х6,8</t>
  </si>
  <si>
    <t>Угольник 90° 20х1,9 LX</t>
  </si>
  <si>
    <t>Угольник 90° 25х2,3 LX</t>
  </si>
  <si>
    <t>Угольник 90° 32х2,9 LX</t>
  </si>
  <si>
    <t>Угольник 90° 40х3,7 LX</t>
  </si>
  <si>
    <t>Угольник 90° 50х4,6 LX</t>
  </si>
  <si>
    <t>Угольник 90° 63х5,8 LX</t>
  </si>
  <si>
    <t>Угольник 90° 75х6,8</t>
  </si>
  <si>
    <t>Угольник 90° 90х8,2</t>
  </si>
  <si>
    <t>Угольник 90° 110х10</t>
  </si>
  <si>
    <t>Переходник с наружной резьбой 20х1,9 -R 1/2/L15 LX</t>
  </si>
  <si>
    <t>Переходник с наружной резьбой 20х1,9 -R 3/4/L18 LX</t>
  </si>
  <si>
    <t>Переходник с наружной резьбой 25х2,3 -R 3/4 LX</t>
  </si>
  <si>
    <t>Переходник с наружной резьбой 25х2,3- R 1/L22  LX</t>
  </si>
  <si>
    <t>Переходник с наружной резьбой 32х2,9- R 1/L22 LX</t>
  </si>
  <si>
    <t>Переходник с наружной резьбой 40х3,7- R 1 1/4 LX</t>
  </si>
  <si>
    <t>Переходник с наружной резьбой 50х4,6- R 1 1/4 LX</t>
  </si>
  <si>
    <t>Переходник с наружной резьбой 50х4,6- R 1 1/2 LX</t>
  </si>
  <si>
    <t>Переходник с наружной резьбой 63х5,7- R 2 LX</t>
  </si>
  <si>
    <t>Переходник с наружной резьбой 75х6,8- R 2 1/2</t>
  </si>
  <si>
    <t xml:space="preserve">Переходник с наружной резьбой 90х8,2- R 3 </t>
  </si>
  <si>
    <t xml:space="preserve">Переходник с наружной резьбой 110х10- R 4 </t>
  </si>
  <si>
    <t>Переходник с наружной резьбой 125х11,4- R 5</t>
  </si>
  <si>
    <t>Заглушка 3/4"</t>
  </si>
  <si>
    <t>Заглушка 1 1/4"</t>
  </si>
  <si>
    <t>Заглушка 1 1/2"</t>
  </si>
  <si>
    <t>Заглушка 1"</t>
  </si>
  <si>
    <t>Заглушка 2"</t>
  </si>
  <si>
    <t>Заглушка 2 1/2"</t>
  </si>
  <si>
    <t>Резьбозажимное соединение 25х2,3 на 3/4“</t>
  </si>
  <si>
    <t>Резьбозажимное соединение 32х2,9 на 1 “</t>
  </si>
  <si>
    <t>Резьбозажимное соединение 40х3,6 на 1 1/4“</t>
  </si>
  <si>
    <t>Резьбозажимное соединение 50х4,6 на 1 1/2 “</t>
  </si>
  <si>
    <t>Переходник с внутренней резьбой 20х1,9- Rp 1/2 LX</t>
  </si>
  <si>
    <t>Переходник с внутренней резьбой 20х1,9- Rp 3/4 LX</t>
  </si>
  <si>
    <t>Переходник с внутренней резьбой 25х2,3- Rp 3/4 LX</t>
  </si>
  <si>
    <t>Переходник с внутренней резьбой 25х2,3- Rp 1 LX</t>
  </si>
  <si>
    <t>Переходник с внутренней резьбой 32x2,9- Rp1 LX</t>
  </si>
  <si>
    <t>Переход на сварное соединение 25х2,3-26,9х2,3</t>
  </si>
  <si>
    <t>Переход на сварное соединение 32х2,9-33,7х2,6</t>
  </si>
  <si>
    <t>Переход на сварное соединение 40х3,7-42,4х2,6</t>
  </si>
  <si>
    <t>Переход на сварное соединение 50х4,6-48,3х2,6</t>
  </si>
  <si>
    <t>Переход на сварное соединение 63х5,7-60,3х2,9</t>
  </si>
  <si>
    <t>Переход на сварное соединение 75х6,8-76,1х2,9</t>
  </si>
  <si>
    <t>Переход на сварное соединение 90х8,2-88,9х3,2</t>
  </si>
  <si>
    <t>Переход на сварное соединение 110х10,0-114,3х3,6</t>
  </si>
  <si>
    <t>Переход на сварное соединение 140x12,7-139,7x3,6</t>
  </si>
  <si>
    <t>Переход на сварное соединение 125х10,0-139,7х3,6</t>
  </si>
  <si>
    <t>Переход на сварное соединение 160х10,0-168,3х3,6</t>
  </si>
  <si>
    <t xml:space="preserve">Угольник-переходник с наружной резьбой 20-R 1/2 </t>
  </si>
  <si>
    <t xml:space="preserve">Угольник-переходник с наружной резьбой 20-R 3/4 </t>
  </si>
  <si>
    <t xml:space="preserve">Угольник-переходник с наружной резьбой 25-R 3/4 </t>
  </si>
  <si>
    <t>Угольник-переходник с наружной резьбой 32-R 1</t>
  </si>
  <si>
    <t>5.3 Запорная арматура для ввода трубы SDR 11</t>
  </si>
  <si>
    <t>Запорная арматура для ввода трубы RTX UNO 25 со штуцерами под монтажные гильзы</t>
  </si>
  <si>
    <t>Запорная арматура для ввода трубы RTX UNO 32 со штуцерами под монтажные гильзы</t>
  </si>
  <si>
    <t>Запорная арматура для ввода трубы RTX UNO 40 со штуцерами под монтажные гильзы</t>
  </si>
  <si>
    <t>Запорная арматура для ввода трубы RTX UNO 50 со штуцерами под монтажные гильзы</t>
  </si>
  <si>
    <t>Запорная арматура для ввода трубы RTX UNO 63 со штуцерами под монтажные гильзы</t>
  </si>
  <si>
    <t>Запорная арматура для ввода трубы RTX UNO 75 со штуцерами под монтажные гильзы</t>
  </si>
  <si>
    <t>Запорная арматура для ввода трубы RTX DUO 25 со штуцерами под монтажные гильзы</t>
  </si>
  <si>
    <t>Запорная арматура для ввода трубы RTX DUO 32 со штуцерами под монтажные гильзы</t>
  </si>
  <si>
    <t>Запорная арматура для ввода трубы RTX DUO 40 со штуцерами под монтажные гильзы</t>
  </si>
  <si>
    <t>Запорная арматура для ввода трубы RTX DUO 50 со штуцерами под монтажные гильзы</t>
  </si>
  <si>
    <t>Запорная арматура для ввода трубы RTX DUO 63 со штуцерами под монтажные гильзы</t>
  </si>
  <si>
    <t>Запорная арматура для ввода трубы RTX DUO 75 со штуцерами под монтажные гильзы</t>
  </si>
  <si>
    <t>5.4 Шаровые краны со штуцерами под надвижную гильзу, SDR 11</t>
  </si>
  <si>
    <t>5.5 Техника соединения электросварная муфта FUSAPEX</t>
  </si>
  <si>
    <t>5.6 Трубы SDR 7,4</t>
  </si>
  <si>
    <t>Серия 2 (тонкостенная)</t>
  </si>
  <si>
    <t>UNO (чёрная двойная)</t>
  </si>
  <si>
    <t>Tруба RAUTHERMEX UNO серия 2 SDR 7,4 20/76</t>
  </si>
  <si>
    <t>Tруба RAUTHERMEX UNO серия 2 SDR 7,4 25/76</t>
  </si>
  <si>
    <t>Tруба RAUTHERMEX UNO серия 2 SDR 7,4 32/76</t>
  </si>
  <si>
    <t>Tруба RAUTHERMEX UNO серия 2 SDR 7,4 40/91</t>
  </si>
  <si>
    <t>Tруба RAUTHERMEX UNO серия 2 SDR 7,4 50/111</t>
  </si>
  <si>
    <t>Tруба RAUTHERMEX UNO серия 2 SDR 7,4 63/126</t>
  </si>
  <si>
    <t>DUO (чёрная двойная)</t>
  </si>
  <si>
    <t>Tруба RAUTHERMEX DUO серия 2 25+20/91</t>
  </si>
  <si>
    <t>Tруба RAUTHERMEX DUO серия 2 32+20/111</t>
  </si>
  <si>
    <t>Tруба RAUTHERMEX DUO серия 2 40+25/126</t>
  </si>
  <si>
    <t>Tруба RAUTHERMEX DUO серия 2 50+32/140</t>
  </si>
  <si>
    <t>Вводы в здание UNO SDR 7,4</t>
  </si>
  <si>
    <t>Ввод в здание угловой RAUTHERMEX UNO серия 2 SDR 7,4 20/76</t>
  </si>
  <si>
    <t>Ввод в здание угловой RAUTHERMEX UNO серия 2 SDR 7,4 25/76</t>
  </si>
  <si>
    <t>Ввод в здание угловой RAUTHERMEX UNO серия 2 SDR 7,4 32/76</t>
  </si>
  <si>
    <t>Ввод в здание угловой RAUTHERMEX UNO серия 2 SDR 7,4 40/91</t>
  </si>
  <si>
    <t>Ввод в здание угловой RAUTHERMEX UNO серия 2 SDR 7,4 50/111</t>
  </si>
  <si>
    <t>Ввод в здание угловой RAUTHERMEX UNO серия 2 SDR 7,4 63/126</t>
  </si>
  <si>
    <t>Вводы в здание DUO 7,4</t>
  </si>
  <si>
    <t>Ввод в здание угловой RAUTHERMEX DUO серия 2 SDR 7,4 25+20/91</t>
  </si>
  <si>
    <t>Ввод в здание угловой RAUTHERMEX DUO серия 2 SDR 7,4 32+20/111</t>
  </si>
  <si>
    <t>Ввод в здание угловой RAUTHERMEX DUO серия 2 SDR 7,4 40+25/126</t>
  </si>
  <si>
    <t>Ввод в здание угловой RAUTHERMEX DUO серия 2 SDR 7,4 50+32/126</t>
  </si>
  <si>
    <t>STRONG DUO 7,4</t>
  </si>
  <si>
    <t>Tруба RAUTHERMEX STRONG DUO SDR 7,4 25+25/111</t>
  </si>
  <si>
    <t>Tруба RAUTHERMEX STRONG DUO SDR 7,4 25+25/126</t>
  </si>
  <si>
    <t>Tруба RAUTHERMEX STRONG DUO SDR 7,4 32+32/111</t>
  </si>
  <si>
    <t>Tруба RAUTHERMEX STRONG DUO SDR 7,4 32+32/126</t>
  </si>
  <si>
    <t>Tруба RAUTHERMEX STRONG DUO SDR 7,4 32+32/142</t>
  </si>
  <si>
    <t>Tруба RAUTHERMEX STRONG DUO SDR 7,4 40+40/126</t>
  </si>
  <si>
    <t>Tруба RAUTHERMEX STRONG DUO SDR 7,4 40+40/142</t>
  </si>
  <si>
    <t>Tруба RAUTHERMEX STRONG DUO SDR 7,4 40+40/162</t>
  </si>
  <si>
    <t>Tруба RAUTHERMEX STRONG DUO SDR 7,4 50+50/162</t>
  </si>
  <si>
    <t>Tруба RAUTHERMEX STRONG DUO SDR 7,4 50+50/182</t>
  </si>
  <si>
    <t>Tруба RAUTHERMEX STRONG DUO SDR 7,4 50+50/202</t>
  </si>
  <si>
    <t>Tруба RAUTHERMEX STRONG DUO SDR 7,4 63+63/182</t>
  </si>
  <si>
    <t>Tруба RAUTHERMEX STRONG DUO SDR 7,4 63+63/202</t>
  </si>
  <si>
    <t>5.7 Техника соединения на надвижной гильзе SDR 7,4</t>
  </si>
  <si>
    <t>Монтажная гильза 20x2,8</t>
  </si>
  <si>
    <t>Монтажная гильза 25x3,5</t>
  </si>
  <si>
    <t>Монтажная гильза 32x4,4</t>
  </si>
  <si>
    <t>Монтажная гильза 40x5,5</t>
  </si>
  <si>
    <t>Муфта соединительная равнопроходная 20x2,8</t>
  </si>
  <si>
    <t>Муфта соединительная равнопроходная 25x3,5</t>
  </si>
  <si>
    <t>Муфта соединительная равнопроходная 50х6,9 RX+</t>
  </si>
  <si>
    <t>Муфта соединительная равнопроходная 63х8,6 RX+</t>
  </si>
  <si>
    <t>Муфта соединительная переходная 25x3,5 - 20x2,8</t>
  </si>
  <si>
    <t>Муфта соединительная переходная 40х5,5 - 25х3,5</t>
  </si>
  <si>
    <t>Муфта соединительная переходная 40х5,5 - 25х3,5 RX+</t>
  </si>
  <si>
    <t>Муфта соединительная переходная 50х6,9 - 32х4,4 RX+</t>
  </si>
  <si>
    <t>Муфта соединительная переходная 50х6,9 - 40х5,5 RX+</t>
  </si>
  <si>
    <t>Муфта соединительная переходная 63х8,6 - 50х6,9 RX+</t>
  </si>
  <si>
    <t>Тройник равнопроходный 20x2,8</t>
  </si>
  <si>
    <t>Тройник равнопроходный 25x3,5</t>
  </si>
  <si>
    <t>Тройник равнопроходный 50х6,9 RX+</t>
  </si>
  <si>
    <t>Тройник равнопроходный 63х8,6 RX+</t>
  </si>
  <si>
    <t>Тройник с уменьшенным боковым проходом 25-25-20</t>
  </si>
  <si>
    <t>Тройник с уменьшенным боковым проходом 32-32-25</t>
  </si>
  <si>
    <t>Тройник 32-25-20</t>
  </si>
  <si>
    <t>Тройник 50-32-40 RX+</t>
  </si>
  <si>
    <t>Тройник с внутр.резьбой на боков.проходе 25x3,5-Rp 3/4-25 RX+</t>
  </si>
  <si>
    <t>Тройник с внутр.резьбой на боков.проходе 32x4,4-Rp3/4-32 RX+</t>
  </si>
  <si>
    <t>Тройник с внутр.резьбой на боков.проходе 32x4,4-Rp1-32 RX+</t>
  </si>
  <si>
    <t>Тройник с внутр.резьбой на боков.проходе 40x5,5-Rp1-40 RX+</t>
  </si>
  <si>
    <t>Переходник на сварное соединение 25х3,5 - 26,9х2,3</t>
  </si>
  <si>
    <t>Переходник на сварное соединение 32х4,4 - 33,7х2,6</t>
  </si>
  <si>
    <t>Переходник на сварное соединение 40х5,5 - 42,4х2,6</t>
  </si>
  <si>
    <t>Переходник на сварное соединение 50х6,9 - 48,3х2,6</t>
  </si>
  <si>
    <t>Переходник на сварное соединение 63х8,6 - 60,3х2,9</t>
  </si>
  <si>
    <t>Переходник с внутренней резьбой 20-Rp1/2 RX+</t>
  </si>
  <si>
    <t>Переходник с внутренней резьбой 20-Rp3/4 RX+</t>
  </si>
  <si>
    <t>Переходник с внутренней резьбой 25-Rp1/2 RX+</t>
  </si>
  <si>
    <t>Переходник с внутренней резьбой 25-Rp3/4 RX+</t>
  </si>
  <si>
    <t>Переходник с внутренней резьбой 32x4,4-Rp3/4 RX+</t>
  </si>
  <si>
    <t>Переходник с внутренней резьбой 32x4,4-Rp1 RX+</t>
  </si>
  <si>
    <t>Переходник с наружной резьбой 20-R 3/4 -L15 RX+</t>
  </si>
  <si>
    <t>Переходник с наружной резьбой 20x2,8- R1 L18 RX+</t>
  </si>
  <si>
    <t>Переходник с наружной резьбой 25-R1/2 RX+</t>
  </si>
  <si>
    <t>Переходник с наружной резьбой 25-R3/4/L18 RX+</t>
  </si>
  <si>
    <t>Переходник с наружной резьбой 25-R1/L22 RX+</t>
  </si>
  <si>
    <t>Переходник с наружной резьбой 32x4,4-R3/4 RX+</t>
  </si>
  <si>
    <t>Переходник с наружной резьбой 32x4,4-R1/L22 RX+</t>
  </si>
  <si>
    <t>Переходник с наружной резьбой 40x5,5-R1 1/4 RX+</t>
  </si>
  <si>
    <t>Переходник с наружной резьбой 50x6,9-R1 1/4 RX+</t>
  </si>
  <si>
    <t>Переходник с наружной резьбой 50x6,9-R1 1/2 RX+</t>
  </si>
  <si>
    <t>Переходник с наружной резьбой 63x8,6-R2 RX+</t>
  </si>
  <si>
    <t>Переходник с накидной гайкой 20-G1/2</t>
  </si>
  <si>
    <t>Переходник с накидной гайкой 20-G3/4</t>
  </si>
  <si>
    <t>Переходник с накидной гайкой 25-G3/4</t>
  </si>
  <si>
    <t>Переходник с накидной гайкой 25-G1</t>
  </si>
  <si>
    <t>Переходник с накидной гайкой 32-G1</t>
  </si>
  <si>
    <t>Переходник с внутренней резьбой 20-Rp1/2</t>
  </si>
  <si>
    <t>Переходник с внутренней резьбой 20-Rp3/4</t>
  </si>
  <si>
    <t>Переходник с внутренней резьбой 25-Rp1</t>
  </si>
  <si>
    <t>Угольник 90° 20x2,8</t>
  </si>
  <si>
    <t>Угольник 90° 25x3,5</t>
  </si>
  <si>
    <t>Угольник 90° 32x4,4</t>
  </si>
  <si>
    <t>Угольник 90° 40x5,5</t>
  </si>
  <si>
    <t>Угольник 90° 50x6,9</t>
  </si>
  <si>
    <t>Угольник 90° 63x8,6</t>
  </si>
  <si>
    <t>Угольник 45° 32x4,4</t>
  </si>
  <si>
    <t>Угольник 45° 50x6,9 RX+</t>
  </si>
  <si>
    <t>Угольник 45° 63x8,6 RX+</t>
  </si>
  <si>
    <t>5.8 RAUTHERMEX COOL для холодного водоснабжения SDR 11</t>
  </si>
  <si>
    <t>Труба серия 1, SDR 11 с каналом под электрический кабель</t>
  </si>
  <si>
    <t>Труба для холодного водоснабжения 25/76</t>
  </si>
  <si>
    <t>Труба для холодного водоснабжения 32/76</t>
  </si>
  <si>
    <t>Труба для холодного водоснабжения 40/91</t>
  </si>
  <si>
    <t>Труба для холодного водоснабжения 50/91</t>
  </si>
  <si>
    <t>Труба для холодного водоснабжения 63/126</t>
  </si>
  <si>
    <t>Труба для холодного водоснабжения 75/126</t>
  </si>
  <si>
    <t>Труба для холодного водоснабжения 90/162</t>
  </si>
  <si>
    <t>Труба для холодного водоснабжения 110/162</t>
  </si>
  <si>
    <t>Труба серия 1, SDR 11 без канала под электрический кабель</t>
  </si>
  <si>
    <t>Комплектующие RAUTHERMEX COOL</t>
  </si>
  <si>
    <t>Соединение греющий кабель/ кабель электроснабжения</t>
  </si>
  <si>
    <t>Соединительный элемент для греющего кабеля</t>
  </si>
  <si>
    <t>Наконечник для греющего кабеля</t>
  </si>
  <si>
    <t>Тройник для греющего кабеля</t>
  </si>
  <si>
    <t>Комплект для изоляции термодатчика для труб 76-92</t>
  </si>
  <si>
    <t>Комплект для изоляции термодатчика для труб 111-126</t>
  </si>
  <si>
    <t>Комплект для изоляции термодатчика для труб 142-182</t>
  </si>
  <si>
    <t>Температурный датчик к термостату UTR 15</t>
  </si>
  <si>
    <t>Термодатчик отдельно к термостату UTR 15</t>
  </si>
  <si>
    <t>Техника соединения электросварная муфта PE 100</t>
  </si>
  <si>
    <t>5.9 Комплект муфт</t>
  </si>
  <si>
    <t>Соединительная муфта 182-250</t>
  </si>
  <si>
    <t>Соединительная муфта 202-250</t>
  </si>
  <si>
    <t>Соединительная муфта 250-250</t>
  </si>
  <si>
    <t>5.10 Заглушки и шахтные уплотнители</t>
  </si>
  <si>
    <t>Уплотнительное кольцо для домового ввода труб 76/118</t>
  </si>
  <si>
    <t>Уплотнительное кольцо для домового ввода труб 91/133</t>
  </si>
  <si>
    <t>Уплотнительное кольцо для домового ввода труб 111/153</t>
  </si>
  <si>
    <t>Уплотнительное кольцо для домового ввода труб 126/168</t>
  </si>
  <si>
    <t>Уплотнительное кольцо для домового ввода труб 142/183</t>
  </si>
  <si>
    <t>Уплотнительное кольцо для домового ввода труб 162/203</t>
  </si>
  <si>
    <t>Уплотнительное кольцо для домового ввода труб 182/223</t>
  </si>
  <si>
    <t>Уплотнительное кольцо для домового ввода труб 202/234</t>
  </si>
  <si>
    <t>Уплотнительное кольцо для домового ввода труб 225/261</t>
  </si>
  <si>
    <t>Уплотнительное кольцо для домового ввода труб 250/286</t>
  </si>
  <si>
    <t>Шахтный уплотнительный фланец 80мм/75/125</t>
  </si>
  <si>
    <t>Шахтный уплотнительный фланец 80мм/91/150</t>
  </si>
  <si>
    <t>Шахтный уплотнительный фланец 80мм/111/200</t>
  </si>
  <si>
    <t>Шахтный уплотнительный фланец 80мм/126/200</t>
  </si>
  <si>
    <t>Шахтный уплотнительный фланец 80мм/142/200</t>
  </si>
  <si>
    <t>Шахтный уплотнительный фланец 80мм/162/250</t>
  </si>
  <si>
    <t>Шахтный уплотнительный фланец 80мм/182/250</t>
  </si>
  <si>
    <t>Шахтный уплотнительный фланец 80мм/202/300</t>
  </si>
  <si>
    <t>Шахтный уплотнительный фланец 80мм/250/350</t>
  </si>
  <si>
    <t>Шахтный уплотнительный фланец 40мм/75/125</t>
  </si>
  <si>
    <t>Шахтный уплотнительный фланец 40мм/91/150</t>
  </si>
  <si>
    <t>Шахтный уплотнительный фланец 40мм/111/200</t>
  </si>
  <si>
    <t>Шахтный уплотнительный фланец 40мм/126/200</t>
  </si>
  <si>
    <t>Шахтный уплотнительный фланец 40мм/142/200</t>
  </si>
  <si>
    <t>Шахтный уплотнительный фланец 40мм/162/250</t>
  </si>
  <si>
    <t>Шахтный уплотнительный фланец 40мм/182/250</t>
  </si>
  <si>
    <t>Шахтный уплотнительный фланец 40мм/202/300</t>
  </si>
  <si>
    <t>Шахтный уплотнительный фланец 40мм/250/350</t>
  </si>
  <si>
    <t>Труба для шахтного уплотнительного фланца DN 125</t>
  </si>
  <si>
    <t>Труба для шахтного уплотнительного фланца DN 150</t>
  </si>
  <si>
    <t>Труба для шахтного уплотнительного фланца DN 200</t>
  </si>
  <si>
    <t>Труба для шахтного уплотнительного фланца DN 250</t>
  </si>
  <si>
    <t>Фиксатор обшивки 125</t>
  </si>
  <si>
    <t>Фиксатор обшивки 150</t>
  </si>
  <si>
    <t>Фиксатор обшивки 200</t>
  </si>
  <si>
    <t>Фиксатор обшивки 250</t>
  </si>
  <si>
    <t>Комплект с эпоксидной смолой</t>
  </si>
  <si>
    <t>Термоусадочная заглушка 20/76</t>
  </si>
  <si>
    <t>Термоусадочная заглушка 25/76</t>
  </si>
  <si>
    <t>Термоусадочная заглушка 25/91</t>
  </si>
  <si>
    <t>Термоусадочная заглушка 32/76</t>
  </si>
  <si>
    <t>Термоусадочная заглушка 32/91</t>
  </si>
  <si>
    <t>Термоусадочная заглушка 32/111</t>
  </si>
  <si>
    <t>Термоусадочная заглушка 40/91</t>
  </si>
  <si>
    <t>Термоусадочная заглушка 40/126</t>
  </si>
  <si>
    <t>Термоусадочная заглушка 50/91</t>
  </si>
  <si>
    <t>Термоусадочная заглушка 50/111</t>
  </si>
  <si>
    <t>Термоусадочная заглушка 50/126</t>
  </si>
  <si>
    <t>Термоусадочная заглушка 63/126</t>
  </si>
  <si>
    <t>Термоусадочная заглушка 63/142</t>
  </si>
  <si>
    <t>Термоусадочная заглушка 75/126</t>
  </si>
  <si>
    <t xml:space="preserve">Термоусадочная заглушка 75/162 </t>
  </si>
  <si>
    <t>Термоусадочная заглушка 90/162</t>
  </si>
  <si>
    <t>Термоусадочная заглушка 90/182</t>
  </si>
  <si>
    <t>Термоусадочная заглушка 110/162</t>
  </si>
  <si>
    <t>Термоусадочная заглушка 110/182</t>
  </si>
  <si>
    <t>Термоусадочная заглушка 110/202</t>
  </si>
  <si>
    <t>Термоусадочная заглушка 125/182</t>
  </si>
  <si>
    <t>Термоусадочная заглушка 125/202</t>
  </si>
  <si>
    <t>Термоусадочная заглушка 160/250</t>
  </si>
  <si>
    <t>Термоусадочная заглушка 20+20/111</t>
  </si>
  <si>
    <t>Термоусадочная заглушка 25+20/91</t>
  </si>
  <si>
    <t xml:space="preserve">Термоусадочная заглушка 25+25/111 </t>
  </si>
  <si>
    <t>Термоусадочная заглушка 25+25/126</t>
  </si>
  <si>
    <t>Термоусадочная заглушка 32+20/111</t>
  </si>
  <si>
    <t>Термоусадочная заглушка 32+32/111</t>
  </si>
  <si>
    <t>Термоусадочная заглушка 32+32/126</t>
  </si>
  <si>
    <t>Термоусадочная заглушка 32+32/142</t>
  </si>
  <si>
    <t>Термоусадочная заглушка 40+25/126</t>
  </si>
  <si>
    <t>Термоусадочная заглушка 40+40/126</t>
  </si>
  <si>
    <t>Термоусадочная заглушка 40+40/142</t>
  </si>
  <si>
    <t>Термоусадочная заглушка 40+40/162</t>
  </si>
  <si>
    <t>Термоусадочная заглушка 50+32/126</t>
  </si>
  <si>
    <t>Термоусадочная заглушка 50+50/162</t>
  </si>
  <si>
    <t>Термоусадочная заглушка 50+50/182</t>
  </si>
  <si>
    <t>Термоусадочная заглушка 50+50/202</t>
  </si>
  <si>
    <t>Термоусадочная заглушка 63+63/182</t>
  </si>
  <si>
    <t>Термоусадочная заглушка 63+63/202</t>
  </si>
  <si>
    <t>Термоусадочная заглушка 75+75/202</t>
  </si>
  <si>
    <t>Заглушки резиновые EPDM UNO 25/ 91</t>
  </si>
  <si>
    <t>Заглушки резиновые EPDM UNO 32/ 91</t>
  </si>
  <si>
    <t>Заглушки резиновые EPDM UNO 32/111</t>
  </si>
  <si>
    <t>Заглушки резиновые EPDM UNO 40/91</t>
  </si>
  <si>
    <t>Заглушки резиновые EPDM UNO 40/126</t>
  </si>
  <si>
    <t>Заглушки резиновые EPDM UNO 50/111</t>
  </si>
  <si>
    <t>Заглушки резиновые EPDM UNO 50/126</t>
  </si>
  <si>
    <t>Заглушки резиновые EPDM UNO 63/126</t>
  </si>
  <si>
    <t>Заглушки резиновые EPDM UNO 63/142</t>
  </si>
  <si>
    <t>Заглушки резиновые EPDM UNO 75/162</t>
  </si>
  <si>
    <t>Заглушки резиновые EPDM UNO 90/162</t>
  </si>
  <si>
    <t>Заглушки резиновые EPDM UNO 90/182</t>
  </si>
  <si>
    <t>Заглушки резиновые EPDM UNO 110/162</t>
  </si>
  <si>
    <t>Заглушки резиновые EPDM UNO 110/182</t>
  </si>
  <si>
    <t>Заглушки резиновые EPDM UNO 110/202</t>
  </si>
  <si>
    <t>Заглушки резиновые EPDM UNO 125/182</t>
  </si>
  <si>
    <t>Заглушки резиновые EPDM UNO 125/202</t>
  </si>
  <si>
    <t>Заглушки резиновые EPDM UNO 140/202</t>
  </si>
  <si>
    <t>Заглушки резиновые EPDM UNO 160/250</t>
  </si>
  <si>
    <t>Заглушки резиновые EPDM DUO 20+20 / 111</t>
  </si>
  <si>
    <t>Заглушки резиновые EPDM DUO 25+25 / 111</t>
  </si>
  <si>
    <t>Заглушки резиновые EPDM DUO 25+25 / 126</t>
  </si>
  <si>
    <t>Заглушки резиновые EPDM DUO 32+20 / 111</t>
  </si>
  <si>
    <t>Заглушки резиновые EPDM DUO 32+32 / 111</t>
  </si>
  <si>
    <t>Заглушки резиновые EPDM DUO 32+32 / 126</t>
  </si>
  <si>
    <t>Заглушки резиновые EPDM DUO 32+32 / 142</t>
  </si>
  <si>
    <t>Заглушки резиновые EPDM DUO 40+40 / 126</t>
  </si>
  <si>
    <t>Заглушки резиновые EPDM DUO 40+40 / 142</t>
  </si>
  <si>
    <t>Заглушки резиновые EPDM DUO 40+40 / 162</t>
  </si>
  <si>
    <t>Заглушки резиновые EPDM DUO 50+50 / 162</t>
  </si>
  <si>
    <t>Заглушки резиновые EPDM DUO 50+50 / 182</t>
  </si>
  <si>
    <t>Заглушки резиновые EPDM DUO 50+50 / 202</t>
  </si>
  <si>
    <t>Заглушки резиновые EPDM DUO 63+63 / 182</t>
  </si>
  <si>
    <t>Заглушки резиновые EPDM DUO 63+63 / 202</t>
  </si>
  <si>
    <t>Заглушки резиновые EPDM DUO 75+75 / 202</t>
  </si>
  <si>
    <t>I-обр. термоусадочный кожух 90-225</t>
  </si>
  <si>
    <t>Изоляционный Т-обр. кожух, малый, 76-126
После реализации складского запаса заменятеся на 13300551001</t>
  </si>
  <si>
    <t>Изоляционный Т-обр. кожух, малый, 76-126 серии III</t>
  </si>
  <si>
    <t>Изоляционный Т-обр. кожух, большой, 76-182</t>
  </si>
  <si>
    <t>Изоляционный I-обр. кожух, малый, 76-126
После реализации складского запаса заменятеся на 13300561001</t>
  </si>
  <si>
    <t>Изоляционный I-обр. кожух, малый, 76-126 серии III</t>
  </si>
  <si>
    <t>Изоляционный I-обр. кожух, большой, 76-182</t>
  </si>
  <si>
    <t>Изоляционный Г-обр. кожух, малый, 76-126
После реализации складского запаса заменятеся на 13300571001</t>
  </si>
  <si>
    <t>Изоляционный Г-обр. кожух, малый, 76-126 серии III</t>
  </si>
  <si>
    <t>Изоляционный Г-обр. кожух, большой, 76-182</t>
  </si>
  <si>
    <t>Уплотнительное кольцо 182/76</t>
  </si>
  <si>
    <t>Уплотнительное кольцо 182/91</t>
  </si>
  <si>
    <t>Уплотнительное кольцо 182/111</t>
  </si>
  <si>
    <t>Уплотнительное кольцо 182/126</t>
  </si>
  <si>
    <t>Уплотнительное кольцо 182/142</t>
  </si>
  <si>
    <t>Уплотнительное кольцо 182/162</t>
  </si>
  <si>
    <t>Уплотнительное кольцо 182/182</t>
  </si>
  <si>
    <t>Уплотнительное кольцо 126/76
После реализации складского запаса заменятеся на 13300161001</t>
  </si>
  <si>
    <t>Уплотнительное кольцо 126/76 серия II</t>
  </si>
  <si>
    <t>Уплотнительное кольцо 126/91
После реализации складского запаса заменятеся на 13300171001</t>
  </si>
  <si>
    <t>Уплотнительное кольцо 126/91 серия II</t>
  </si>
  <si>
    <t>Уплотнительное кольцо 126/111
После реализации складского запаса заменятеся на 13300181001</t>
  </si>
  <si>
    <t>Уплотнительное кольцо 126/111 серия II</t>
  </si>
  <si>
    <t>Уплотнительное кольцо 126/126
После реализации складского запаса заменятеся на 13300191001</t>
  </si>
  <si>
    <t>Уплотнительное кольцо 126/126 серия II</t>
  </si>
  <si>
    <t>Пена монтажная, малый комплект №4
После реализации складского запаса заменятеся на 12983571001</t>
  </si>
  <si>
    <t>Пена монтажная, малый комплект №5
После реализации складского запаса заменятеся на 14502051001</t>
  </si>
  <si>
    <t>Пена монтажная, малый комплект №6
После реализации складского запаса заменятеся на 14502061001</t>
  </si>
  <si>
    <t>Пена монтажная, большой комплект №8
После реализации складского запаса заменятеся на 14502081001</t>
  </si>
  <si>
    <t>Пена монтажная, большой комплект №9.1
После реализации складского запаса заменятеся на 14502911001</t>
  </si>
  <si>
    <t>Пена монтажная, малый комплект №5</t>
  </si>
  <si>
    <t>Пена монтажная, малый комплект №6</t>
  </si>
  <si>
    <t>Пена монтажная, большой комплект №8</t>
  </si>
  <si>
    <t>Пена монтажная, большой комплект №9.1</t>
  </si>
  <si>
    <t>Заглушка 20/76</t>
  </si>
  <si>
    <t>Заглушка 25/76</t>
  </si>
  <si>
    <t>Заглушка 25/91</t>
  </si>
  <si>
    <t>Заглушка 32/76</t>
  </si>
  <si>
    <t>Заглушка 32/91</t>
  </si>
  <si>
    <t>Заглушка 40/91</t>
  </si>
  <si>
    <t>Заглушка 50/111</t>
  </si>
  <si>
    <t>Заглушка 63/126</t>
  </si>
  <si>
    <t xml:space="preserve">Заглушка 75/162 </t>
  </si>
  <si>
    <t>Заглушка 90/162</t>
  </si>
  <si>
    <t>Заглушка 110/162</t>
  </si>
  <si>
    <t>Заглушка 125/182</t>
  </si>
  <si>
    <t>Заглушка 25+20/91</t>
  </si>
  <si>
    <t xml:space="preserve">Заглушка 25+25/111 </t>
  </si>
  <si>
    <t>Заглушка 32+20/111</t>
  </si>
  <si>
    <t>Заглушка 32+32/111</t>
  </si>
  <si>
    <t>Заглушка 40+25/126</t>
  </si>
  <si>
    <t>Заглушка 40+40/126</t>
  </si>
  <si>
    <t>Заглушка 50+32/126</t>
  </si>
  <si>
    <t xml:space="preserve">Заглушка 50+50/162 </t>
  </si>
  <si>
    <t>Заглушка 63+63/182</t>
  </si>
  <si>
    <t>Сигнальная красная лента трассы теплоснабжения, 250м</t>
  </si>
  <si>
    <t>ИТОГО :</t>
  </si>
  <si>
    <t xml:space="preserve">Rabattsatz intern für Nettopreiskalkulation zur Eingabe ALN </t>
  </si>
  <si>
    <t>Über Formel: "Bruttopreis*(1-Rabattsatz)"</t>
  </si>
  <si>
    <t>Effektiver Netto-Rabattsatz des Kunden</t>
  </si>
  <si>
    <t>Nur relevant bei Rückfrage des Kunden</t>
  </si>
  <si>
    <t>ПРОЕКТ</t>
  </si>
  <si>
    <t>СИСТЕМА</t>
  </si>
  <si>
    <t>Дата</t>
  </si>
  <si>
    <t>Расчет маржинальности/наценки дистрибьютера</t>
  </si>
  <si>
    <t>Скидка на объект</t>
  </si>
  <si>
    <t xml:space="preserve">Скидка </t>
  </si>
  <si>
    <t>Скидка за предоплату / Skonto</t>
  </si>
  <si>
    <t>Курс ЕВРО</t>
  </si>
  <si>
    <t>РУБ</t>
  </si>
  <si>
    <t>Скидка дистрибьютера</t>
  </si>
  <si>
    <t>Наценка</t>
  </si>
  <si>
    <t>Маржа,%</t>
  </si>
  <si>
    <t>Маржа, руб</t>
  </si>
  <si>
    <t>Ориентиров-й срок поставки</t>
  </si>
  <si>
    <t>Цена нетто
руб
с НДС</t>
  </si>
  <si>
    <t>Сумма нетто
руб
с НДС</t>
  </si>
  <si>
    <t>Предзаказ. Ожидается поступление в июне 25</t>
  </si>
  <si>
    <t>Предзаказ. Ожидается поступление в апр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</si>
</sst>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##\-###"/>
    <numFmt numFmtId="165" formatCode="000\ 000"/>
    <numFmt numFmtId="166" formatCode="0.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Arial MT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name val="Arial"/>
      <family val="2"/>
      <charset val="204"/>
    </font>
    <font>
      <sz val="10"/>
      <color indexed="18"/>
      <name val="Arial"/>
      <family val="2"/>
      <charset val="204"/>
    </font>
    <font>
      <b/>
      <sz val="28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12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0"/>
      <color rgb="FF0033CC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MS Sans Serif"/>
      <family val="2"/>
    </font>
    <font>
      <sz val="12"/>
      <color indexed="8"/>
      <name val="Arial MT"/>
    </font>
    <font>
      <b/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sz val="9"/>
      <color rgb="FFFFFFFF"/>
      <name val="Arial"/>
      <family val="2"/>
      <charset val="204"/>
    </font>
    <font>
      <sz val="9"/>
      <name val="Arial"/>
      <family val="2"/>
      <charset val="204"/>
    </font>
    <font>
      <b/>
      <sz val="9"/>
      <color indexed="12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26"/>
      <name val="Arial"/>
      <family val="2"/>
      <charset val="204"/>
    </font>
    <font>
      <b/>
      <u/>
      <sz val="9"/>
      <name val="Arial"/>
      <family val="2"/>
      <charset val="204"/>
    </font>
    <font>
      <sz val="9"/>
      <color indexed="18"/>
      <name val="Arial"/>
      <family val="2"/>
      <charset val="204"/>
    </font>
    <font>
      <b/>
      <sz val="9"/>
      <name val="Arial Cyr"/>
      <charset val="204"/>
    </font>
    <font>
      <sz val="9"/>
      <name val="Arial Cyr"/>
      <family val="2"/>
      <charset val="204"/>
    </font>
    <font>
      <sz val="10"/>
      <name val="Courier"/>
      <family val="3"/>
    </font>
    <font>
      <sz val="10"/>
      <name val="Arial Narrow"/>
      <family val="2"/>
      <charset val="204"/>
    </font>
    <font>
      <sz val="10"/>
      <color theme="0"/>
      <name val="Arial"/>
      <family val="2"/>
      <charset val="204"/>
    </font>
    <font>
      <sz val="10"/>
      <color rgb="FFFFFF99"/>
      <name val="Arial"/>
      <family val="2"/>
      <charset val="204"/>
    </font>
    <font>
      <b/>
      <sz val="10"/>
      <color rgb="FFFFFF99"/>
      <name val="Arial"/>
      <family val="2"/>
      <charset val="204"/>
    </font>
    <font>
      <sz val="10"/>
      <color rgb="FF0000FF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</font>
    <font>
      <sz val="10"/>
      <color theme="1"/>
      <name val="Arial Narrow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56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rgb="FFFF0000"/>
      <name val="Arial"/>
      <family val="2"/>
      <charset val="204"/>
    </font>
    <font>
      <sz val="10"/>
      <name val="Arial"/>
      <family val="2"/>
    </font>
    <font>
      <b/>
      <sz val="10"/>
      <color theme="0"/>
      <name val="Arial"/>
      <family val="2"/>
      <charset val="204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rgb="FFFF0000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name val="Calibri"/>
      <family val="2"/>
      <scheme val="minor"/>
    </font>
    <font>
      <sz val="11.5"/>
      <color rgb="FF000000"/>
      <name val="Arial"/>
      <family val="2"/>
      <charset val="204"/>
    </font>
    <font>
      <sz val="11.5"/>
      <color theme="1"/>
      <name val="Arial"/>
      <family val="2"/>
      <charset val="204"/>
    </font>
    <font>
      <sz val="11.5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0"/>
      <color rgb="FF333333"/>
      <name val="Arial"/>
      <family val="2"/>
      <charset val="204"/>
    </font>
    <font>
      <u/>
      <sz val="26"/>
      <name val="Arial"/>
      <family val="2"/>
      <charset val="204"/>
    </font>
    <font>
      <sz val="28"/>
      <name val="Arial"/>
      <family val="2"/>
      <charset val="204"/>
    </font>
    <font>
      <sz val="14"/>
      <name val="Arial"/>
      <family val="2"/>
      <charset val="204"/>
    </font>
    <font>
      <sz val="12"/>
      <color indexed="12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8" fillId="0" borderId="0"/>
    <xf numFmtId="0" fontId="13" fillId="0" borderId="0"/>
    <xf numFmtId="0" fontId="18" fillId="0" borderId="0"/>
    <xf numFmtId="0" fontId="19" fillId="0" borderId="0"/>
    <xf numFmtId="0" fontId="8" fillId="0" borderId="0"/>
    <xf numFmtId="0" fontId="4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33" fillId="0" borderId="0"/>
    <xf numFmtId="0" fontId="4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18" fillId="0" borderId="0"/>
    <xf numFmtId="0" fontId="32" fillId="0" borderId="0"/>
    <xf numFmtId="0" fontId="32" fillId="0" borderId="0"/>
    <xf numFmtId="9" fontId="8" fillId="0" borderId="0" applyFont="0" applyFill="0" applyBorder="0" applyAlignment="0" applyProtection="0"/>
    <xf numFmtId="0" fontId="2" fillId="0" borderId="0"/>
  </cellStyleXfs>
  <cellXfs count="688">
    <xf numFmtId="0" fontId="0" fillId="0" borderId="0" xfId="0"/>
    <xf numFmtId="0" fontId="5" fillId="0" borderId="0" xfId="2" applyFont="1" applyAlignment="1" applyProtection="1">
      <alignment vertical="center"/>
      <protection locked="0"/>
    </xf>
    <xf numFmtId="14" fontId="5" fillId="0" borderId="0" xfId="2" applyNumberFormat="1" applyFont="1" applyAlignment="1" applyProtection="1">
      <alignment vertical="center"/>
      <protection locked="0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" fontId="5" fillId="0" borderId="0" xfId="2" applyNumberFormat="1" applyFont="1" applyAlignment="1" applyProtection="1">
      <alignment vertical="center"/>
      <protection locked="0"/>
    </xf>
    <xf numFmtId="4" fontId="6" fillId="0" borderId="0" xfId="3" applyNumberFormat="1" applyFont="1" applyAlignment="1" applyProtection="1">
      <alignment vertical="center"/>
      <protection locked="0"/>
    </xf>
    <xf numFmtId="49" fontId="10" fillId="0" borderId="0" xfId="2" applyNumberFormat="1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49" fontId="11" fillId="0" borderId="0" xfId="2" applyNumberFormat="1" applyFont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2" fontId="7" fillId="0" borderId="0" xfId="2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" fontId="14" fillId="0" borderId="0" xfId="2" applyNumberFormat="1" applyFont="1" applyAlignment="1" applyProtection="1">
      <alignment vertical="center"/>
      <protection locked="0"/>
    </xf>
    <xf numFmtId="4" fontId="14" fillId="0" borderId="0" xfId="2" applyNumberFormat="1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49" fontId="12" fillId="0" borderId="0" xfId="1" applyNumberFormat="1" applyFont="1" applyAlignment="1" applyProtection="1">
      <alignment horizontal="center" vertical="center"/>
      <protection locked="0"/>
    </xf>
    <xf numFmtId="0" fontId="12" fillId="0" borderId="0" xfId="4" applyFont="1" applyAlignment="1" applyProtection="1">
      <alignment horizontal="right" vertical="center"/>
      <protection locked="0"/>
    </xf>
    <xf numFmtId="49" fontId="14" fillId="0" borderId="0" xfId="1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3" applyFont="1" applyAlignment="1">
      <alignment vertical="center"/>
    </xf>
    <xf numFmtId="0" fontId="8" fillId="0" borderId="0" xfId="2" applyFont="1" applyAlignment="1" applyProtection="1">
      <alignment horizontal="center" vertical="center"/>
      <protection locked="0"/>
    </xf>
    <xf numFmtId="4" fontId="6" fillId="0" borderId="0" xfId="2" applyNumberFormat="1" applyFont="1" applyAlignment="1" applyProtection="1">
      <alignment horizontal="center" vertical="center"/>
      <protection locked="0"/>
    </xf>
    <xf numFmtId="0" fontId="9" fillId="0" borderId="0" xfId="3" applyFont="1" applyAlignment="1" applyProtection="1">
      <alignment horizontal="left" vertical="center"/>
      <protection locked="0"/>
    </xf>
    <xf numFmtId="4" fontId="8" fillId="0" borderId="0" xfId="2" applyNumberFormat="1" applyFont="1" applyAlignment="1" applyProtection="1">
      <alignment horizontal="center" vertical="center"/>
      <protection locked="0"/>
    </xf>
    <xf numFmtId="4" fontId="6" fillId="0" borderId="0" xfId="2" applyNumberFormat="1" applyFont="1" applyAlignment="1" applyProtection="1">
      <alignment vertical="center"/>
      <protection locked="0"/>
    </xf>
    <xf numFmtId="0" fontId="6" fillId="0" borderId="1" xfId="3" applyFont="1" applyBorder="1" applyAlignment="1">
      <alignment horizontal="center" vertical="center"/>
    </xf>
    <xf numFmtId="2" fontId="9" fillId="0" borderId="1" xfId="3" applyNumberFormat="1" applyFont="1" applyBorder="1" applyAlignment="1" applyProtection="1">
      <alignment horizontal="left" vertic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2" fontId="7" fillId="0" borderId="0" xfId="3" applyNumberFormat="1" applyFont="1" applyAlignment="1" applyProtection="1">
      <alignment horizontal="left" vertical="center"/>
      <protection locked="0"/>
    </xf>
    <xf numFmtId="0" fontId="8" fillId="0" borderId="0" xfId="3" applyAlignment="1" applyProtection="1">
      <alignment vertical="center"/>
      <protection locked="0"/>
    </xf>
    <xf numFmtId="0" fontId="6" fillId="0" borderId="0" xfId="3" applyFont="1" applyAlignment="1" applyProtection="1">
      <alignment vertical="center"/>
      <protection locked="0"/>
    </xf>
    <xf numFmtId="0" fontId="22" fillId="0" borderId="0" xfId="2" applyFont="1" applyAlignment="1" applyProtection="1">
      <alignment horizontal="center" vertical="center"/>
      <protection locked="0"/>
    </xf>
    <xf numFmtId="4" fontId="23" fillId="0" borderId="0" xfId="2" applyNumberFormat="1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5" fillId="0" borderId="0" xfId="0" applyFont="1"/>
    <xf numFmtId="0" fontId="5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8" fillId="0" borderId="0" xfId="2" applyFont="1" applyAlignment="1" applyProtection="1">
      <alignment vertical="center" wrapText="1"/>
      <protection locked="0"/>
    </xf>
    <xf numFmtId="0" fontId="6" fillId="0" borderId="0" xfId="3" applyFont="1" applyAlignment="1" applyProtection="1">
      <alignment vertical="center" wrapText="1"/>
      <protection locked="0"/>
    </xf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4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" fontId="8" fillId="0" borderId="0" xfId="2" applyNumberFormat="1" applyFont="1" applyAlignment="1" applyProtection="1">
      <alignment vertical="center"/>
      <protection locked="0"/>
    </xf>
    <xf numFmtId="0" fontId="26" fillId="0" borderId="0" xfId="0" applyFont="1"/>
    <xf numFmtId="0" fontId="16" fillId="0" borderId="0" xfId="4" applyFont="1" applyAlignment="1" applyProtection="1">
      <alignment horizontal="right" vertical="center"/>
      <protection locked="0"/>
    </xf>
    <xf numFmtId="0" fontId="20" fillId="0" borderId="0" xfId="4" applyFont="1" applyAlignment="1" applyProtection="1">
      <alignment horizontal="right" vertical="center"/>
      <protection locked="0"/>
    </xf>
    <xf numFmtId="49" fontId="27" fillId="0" borderId="0" xfId="2" applyNumberFormat="1" applyFont="1" applyAlignment="1">
      <alignment horizontal="left" vertical="center"/>
    </xf>
    <xf numFmtId="49" fontId="28" fillId="0" borderId="0" xfId="2" applyNumberFormat="1" applyFont="1" applyAlignment="1" applyProtection="1">
      <alignment horizontal="left" vertical="center"/>
      <protection locked="0"/>
    </xf>
    <xf numFmtId="2" fontId="29" fillId="0" borderId="1" xfId="3" applyNumberFormat="1" applyFont="1" applyBorder="1" applyAlignment="1" applyProtection="1">
      <alignment horizontal="left" vertical="center" wrapText="1"/>
      <protection locked="0"/>
    </xf>
    <xf numFmtId="49" fontId="21" fillId="0" borderId="0" xfId="2" applyNumberFormat="1" applyFont="1" applyAlignment="1" applyProtection="1">
      <alignment horizontal="left" vertical="center"/>
      <protection locked="0"/>
    </xf>
    <xf numFmtId="4" fontId="30" fillId="0" borderId="3" xfId="2" applyNumberFormat="1" applyFont="1" applyBorder="1" applyAlignment="1" applyProtection="1">
      <alignment horizontal="center" vertical="center"/>
      <protection locked="0"/>
    </xf>
    <xf numFmtId="14" fontId="30" fillId="0" borderId="4" xfId="3" applyNumberFormat="1" applyFont="1" applyBorder="1" applyAlignment="1" applyProtection="1">
      <alignment horizontal="center" vertical="center" wrapText="1"/>
      <protection locked="0"/>
    </xf>
    <xf numFmtId="2" fontId="22" fillId="0" borderId="0" xfId="3" applyNumberFormat="1" applyFont="1" applyAlignment="1" applyProtection="1">
      <alignment horizontal="left" vertical="center" wrapText="1"/>
      <protection locked="0"/>
    </xf>
    <xf numFmtId="9" fontId="24" fillId="2" borderId="0" xfId="1" applyFont="1" applyFill="1" applyAlignment="1" applyProtection="1">
      <alignment horizontal="center" vertical="center"/>
      <protection locked="0"/>
    </xf>
    <xf numFmtId="0" fontId="24" fillId="0" borderId="0" xfId="4" applyFont="1" applyAlignment="1" applyProtection="1">
      <alignment horizontal="left" vertical="center"/>
      <protection locked="0"/>
    </xf>
    <xf numFmtId="4" fontId="24" fillId="9" borderId="0" xfId="1" applyNumberFormat="1" applyFont="1" applyFill="1" applyAlignment="1" applyProtection="1">
      <alignment horizontal="center" vertical="center"/>
      <protection locked="0"/>
    </xf>
    <xf numFmtId="4" fontId="24" fillId="8" borderId="0" xfId="1" applyNumberFormat="1" applyFont="1" applyFill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horizontal="left" vertical="center" wrapText="1"/>
      <protection locked="0"/>
    </xf>
    <xf numFmtId="0" fontId="21" fillId="0" borderId="0" xfId="3" applyFont="1" applyAlignment="1" applyProtection="1">
      <alignment vertical="center" wrapText="1"/>
      <protection locked="0"/>
    </xf>
    <xf numFmtId="4" fontId="14" fillId="0" borderId="0" xfId="2" applyNumberFormat="1" applyFont="1" applyAlignment="1">
      <alignment horizontal="center" vertical="center"/>
    </xf>
    <xf numFmtId="0" fontId="0" fillId="0" borderId="0" xfId="0" applyProtection="1">
      <protection locked="0"/>
    </xf>
    <xf numFmtId="0" fontId="6" fillId="3" borderId="2" xfId="2" applyFont="1" applyFill="1" applyBorder="1" applyAlignment="1">
      <alignment horizontal="center" vertical="center" wrapText="1"/>
    </xf>
    <xf numFmtId="4" fontId="6" fillId="3" borderId="2" xfId="2" applyNumberFormat="1" applyFont="1" applyFill="1" applyBorder="1" applyAlignment="1" applyProtection="1">
      <alignment horizontal="center" vertical="center" wrapText="1"/>
      <protection locked="0"/>
    </xf>
    <xf numFmtId="4" fontId="6" fillId="4" borderId="2" xfId="3" applyNumberFormat="1" applyFont="1" applyFill="1" applyBorder="1" applyAlignment="1">
      <alignment horizontal="center" vertical="center" wrapText="1"/>
    </xf>
    <xf numFmtId="4" fontId="6" fillId="3" borderId="2" xfId="3" applyNumberFormat="1" applyFont="1" applyFill="1" applyBorder="1" applyAlignment="1">
      <alignment horizontal="center" vertical="center" wrapText="1"/>
    </xf>
    <xf numFmtId="4" fontId="6" fillId="5" borderId="2" xfId="3" applyNumberFormat="1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vertical="center" wrapText="1"/>
    </xf>
    <xf numFmtId="4" fontId="6" fillId="0" borderId="2" xfId="2" applyNumberFormat="1" applyFont="1" applyBorder="1" applyAlignment="1" applyProtection="1">
      <alignment horizontal="center" vertical="center"/>
      <protection locked="0"/>
    </xf>
    <xf numFmtId="4" fontId="8" fillId="0" borderId="2" xfId="2" applyNumberFormat="1" applyFont="1" applyBorder="1" applyAlignment="1">
      <alignment horizontal="center" vertical="center"/>
    </xf>
    <xf numFmtId="4" fontId="6" fillId="0" borderId="2" xfId="3" applyNumberFormat="1" applyFont="1" applyBorder="1" applyAlignment="1">
      <alignment vertical="center"/>
    </xf>
    <xf numFmtId="4" fontId="6" fillId="0" borderId="2" xfId="2" applyNumberFormat="1" applyFont="1" applyBorder="1" applyAlignment="1">
      <alignment vertical="center"/>
    </xf>
    <xf numFmtId="4" fontId="8" fillId="0" borderId="2" xfId="2" applyNumberFormat="1" applyFont="1" applyBorder="1" applyAlignment="1">
      <alignment vertical="center"/>
    </xf>
    <xf numFmtId="4" fontId="6" fillId="0" borderId="2" xfId="2" applyNumberFormat="1" applyFont="1" applyBorder="1" applyAlignment="1">
      <alignment horizontal="center" vertical="center"/>
    </xf>
    <xf numFmtId="0" fontId="35" fillId="4" borderId="2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vertical="center" wrapText="1"/>
    </xf>
    <xf numFmtId="4" fontId="36" fillId="4" borderId="2" xfId="2" applyNumberFormat="1" applyFont="1" applyFill="1" applyBorder="1" applyAlignment="1" applyProtection="1">
      <alignment horizontal="center" vertical="center"/>
      <protection locked="0"/>
    </xf>
    <xf numFmtId="0" fontId="8" fillId="3" borderId="2" xfId="2" applyFont="1" applyFill="1" applyBorder="1" applyAlignment="1">
      <alignment horizontal="center" vertical="center"/>
    </xf>
    <xf numFmtId="4" fontId="8" fillId="3" borderId="2" xfId="2" applyNumberFormat="1" applyFont="1" applyFill="1" applyBorder="1" applyAlignment="1">
      <alignment horizontal="center" vertical="center"/>
    </xf>
    <xf numFmtId="4" fontId="6" fillId="3" borderId="2" xfId="3" applyNumberFormat="1" applyFont="1" applyFill="1" applyBorder="1" applyAlignment="1">
      <alignment vertical="center"/>
    </xf>
    <xf numFmtId="4" fontId="8" fillId="3" borderId="2" xfId="3" applyNumberFormat="1" applyFill="1" applyBorder="1" applyAlignment="1">
      <alignment vertical="center"/>
    </xf>
    <xf numFmtId="4" fontId="6" fillId="3" borderId="2" xfId="3" applyNumberFormat="1" applyFont="1" applyFill="1" applyBorder="1" applyAlignment="1">
      <alignment horizontal="center" vertical="center"/>
    </xf>
    <xf numFmtId="0" fontId="37" fillId="0" borderId="2" xfId="2" applyFont="1" applyBorder="1" applyAlignment="1">
      <alignment horizontal="center" vertical="center"/>
    </xf>
    <xf numFmtId="0" fontId="37" fillId="0" borderId="2" xfId="2" applyFont="1" applyBorder="1" applyAlignment="1">
      <alignment vertical="center"/>
    </xf>
    <xf numFmtId="0" fontId="38" fillId="0" borderId="2" xfId="2" applyFont="1" applyBorder="1" applyAlignment="1">
      <alignment horizontal="center" vertical="center"/>
    </xf>
    <xf numFmtId="0" fontId="37" fillId="0" borderId="2" xfId="2" applyFont="1" applyBorder="1" applyAlignment="1">
      <alignment vertical="center" wrapText="1"/>
    </xf>
    <xf numFmtId="0" fontId="38" fillId="6" borderId="2" xfId="0" applyFont="1" applyFill="1" applyBorder="1" applyAlignment="1" applyProtection="1">
      <alignment horizontal="center" vertical="center"/>
      <protection locked="0"/>
    </xf>
    <xf numFmtId="4" fontId="37" fillId="0" borderId="2" xfId="2" applyNumberFormat="1" applyFont="1" applyBorder="1" applyAlignment="1">
      <alignment horizontal="center" vertical="center"/>
    </xf>
    <xf numFmtId="4" fontId="38" fillId="7" borderId="2" xfId="2" applyNumberFormat="1" applyFont="1" applyFill="1" applyBorder="1" applyAlignment="1">
      <alignment horizontal="center" vertical="center"/>
    </xf>
    <xf numFmtId="0" fontId="8" fillId="0" borderId="2" xfId="2" applyFont="1" applyBorder="1" applyAlignment="1">
      <alignment vertical="center" wrapText="1"/>
    </xf>
    <xf numFmtId="0" fontId="6" fillId="6" borderId="2" xfId="0" applyFont="1" applyFill="1" applyBorder="1" applyAlignment="1" applyProtection="1">
      <alignment horizontal="center" vertical="center"/>
      <protection locked="0"/>
    </xf>
    <xf numFmtId="4" fontId="8" fillId="0" borderId="2" xfId="0" applyNumberFormat="1" applyFont="1" applyBorder="1" applyAlignment="1">
      <alignment horizontal="center" vertical="center"/>
    </xf>
    <xf numFmtId="4" fontId="40" fillId="0" borderId="2" xfId="2" applyNumberFormat="1" applyFont="1" applyBorder="1" applyAlignment="1">
      <alignment horizontal="center" vertical="center"/>
    </xf>
    <xf numFmtId="4" fontId="41" fillId="0" borderId="2" xfId="2" applyNumberFormat="1" applyFont="1" applyBorder="1" applyAlignment="1">
      <alignment horizontal="center" vertical="center"/>
    </xf>
    <xf numFmtId="4" fontId="40" fillId="7" borderId="2" xfId="2" applyNumberFormat="1" applyFont="1" applyFill="1" applyBorder="1" applyAlignment="1">
      <alignment horizontal="center" vertical="center"/>
    </xf>
    <xf numFmtId="0" fontId="42" fillId="0" borderId="2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39" fillId="0" borderId="2" xfId="2" applyFont="1" applyBorder="1" applyAlignment="1">
      <alignment horizontal="center" vertical="center"/>
    </xf>
    <xf numFmtId="0" fontId="39" fillId="0" borderId="2" xfId="2" applyFont="1" applyBorder="1" applyAlignment="1">
      <alignment vertical="center" wrapText="1"/>
    </xf>
    <xf numFmtId="0" fontId="17" fillId="6" borderId="2" xfId="0" applyFont="1" applyFill="1" applyBorder="1" applyAlignment="1" applyProtection="1">
      <alignment horizontal="center" vertical="center"/>
      <protection locked="0"/>
    </xf>
    <xf numFmtId="4" fontId="17" fillId="0" borderId="2" xfId="2" applyNumberFormat="1" applyFont="1" applyBorder="1" applyAlignment="1">
      <alignment horizontal="center" vertical="center"/>
    </xf>
    <xf numFmtId="4" fontId="39" fillId="0" borderId="2" xfId="2" applyNumberFormat="1" applyFont="1" applyBorder="1" applyAlignment="1">
      <alignment horizontal="center" vertical="center"/>
    </xf>
    <xf numFmtId="4" fontId="17" fillId="7" borderId="2" xfId="2" applyNumberFormat="1" applyFont="1" applyFill="1" applyBorder="1" applyAlignment="1">
      <alignment horizontal="center" vertical="center"/>
    </xf>
    <xf numFmtId="0" fontId="17" fillId="8" borderId="2" xfId="2" applyFont="1" applyFill="1" applyBorder="1" applyAlignment="1">
      <alignment horizontal="center" vertical="center"/>
    </xf>
    <xf numFmtId="0" fontId="6" fillId="8" borderId="2" xfId="2" applyFont="1" applyFill="1" applyBorder="1" applyAlignment="1">
      <alignment horizontal="center" vertical="center"/>
    </xf>
    <xf numFmtId="0" fontId="42" fillId="8" borderId="2" xfId="2" applyFont="1" applyFill="1" applyBorder="1" applyAlignment="1">
      <alignment horizontal="center" vertical="center"/>
    </xf>
    <xf numFmtId="0" fontId="8" fillId="8" borderId="2" xfId="2" applyFont="1" applyFill="1" applyBorder="1" applyAlignment="1">
      <alignment vertical="center" wrapText="1"/>
    </xf>
    <xf numFmtId="0" fontId="8" fillId="8" borderId="2" xfId="2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/>
    </xf>
    <xf numFmtId="49" fontId="6" fillId="3" borderId="2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 applyProtection="1">
      <alignment vertical="center"/>
      <protection locked="0"/>
    </xf>
    <xf numFmtId="4" fontId="40" fillId="3" borderId="2" xfId="2" applyNumberFormat="1" applyFont="1" applyFill="1" applyBorder="1" applyAlignment="1">
      <alignment horizontal="center" vertical="center"/>
    </xf>
    <xf numFmtId="0" fontId="37" fillId="0" borderId="2" xfId="0" applyFont="1" applyBorder="1" applyAlignment="1">
      <alignment horizontal="left" vertical="center" wrapText="1"/>
    </xf>
    <xf numFmtId="0" fontId="45" fillId="0" borderId="2" xfId="2" applyFont="1" applyBorder="1" applyAlignment="1">
      <alignment horizontal="center" vertical="center"/>
    </xf>
    <xf numFmtId="0" fontId="37" fillId="8" borderId="2" xfId="2" applyFont="1" applyFill="1" applyBorder="1" applyAlignment="1">
      <alignment horizontal="center" vertical="center"/>
    </xf>
    <xf numFmtId="0" fontId="38" fillId="8" borderId="2" xfId="2" applyFont="1" applyFill="1" applyBorder="1" applyAlignment="1">
      <alignment horizontal="center" vertical="center"/>
    </xf>
    <xf numFmtId="0" fontId="37" fillId="8" borderId="2" xfId="2" applyFont="1" applyFill="1" applyBorder="1" applyAlignment="1">
      <alignment vertical="center" wrapText="1"/>
    </xf>
    <xf numFmtId="0" fontId="45" fillId="8" borderId="2" xfId="2" applyFont="1" applyFill="1" applyBorder="1" applyAlignment="1">
      <alignment horizontal="center" vertical="center"/>
    </xf>
    <xf numFmtId="0" fontId="46" fillId="8" borderId="2" xfId="2" applyFont="1" applyFill="1" applyBorder="1" applyAlignment="1">
      <alignment horizontal="center" vertical="center"/>
    </xf>
    <xf numFmtId="49" fontId="6" fillId="8" borderId="2" xfId="2" applyNumberFormat="1" applyFont="1" applyFill="1" applyBorder="1" applyAlignment="1">
      <alignment horizontal="center" vertical="center"/>
    </xf>
    <xf numFmtId="49" fontId="8" fillId="8" borderId="2" xfId="2" applyNumberFormat="1" applyFont="1" applyFill="1" applyBorder="1" applyAlignment="1">
      <alignment horizontal="center" vertical="center"/>
    </xf>
    <xf numFmtId="0" fontId="46" fillId="0" borderId="2" xfId="2" applyFont="1" applyBorder="1" applyAlignment="1">
      <alignment horizontal="center" vertical="center"/>
    </xf>
    <xf numFmtId="4" fontId="6" fillId="7" borderId="2" xfId="2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39" fillId="8" borderId="2" xfId="2" applyFont="1" applyFill="1" applyBorder="1" applyAlignment="1">
      <alignment horizontal="center" vertical="center"/>
    </xf>
    <xf numFmtId="0" fontId="39" fillId="8" borderId="2" xfId="2" applyFont="1" applyFill="1" applyBorder="1" applyAlignment="1">
      <alignment vertical="center" wrapText="1"/>
    </xf>
    <xf numFmtId="49" fontId="37" fillId="0" borderId="2" xfId="0" applyNumberFormat="1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49" fontId="17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/>
    </xf>
    <xf numFmtId="49" fontId="35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3" fontId="6" fillId="4" borderId="2" xfId="0" applyNumberFormat="1" applyFont="1" applyFill="1" applyBorder="1" applyAlignment="1" applyProtection="1">
      <alignment horizontal="center" vertical="center"/>
      <protection locked="0"/>
    </xf>
    <xf numFmtId="3" fontId="8" fillId="3" borderId="2" xfId="0" applyNumberFormat="1" applyFont="1" applyFill="1" applyBorder="1" applyAlignment="1">
      <alignment horizontal="center" vertical="center"/>
    </xf>
    <xf numFmtId="49" fontId="38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47" fillId="6" borderId="2" xfId="0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49" fontId="42" fillId="0" borderId="2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49" fontId="38" fillId="0" borderId="2" xfId="7" applyNumberFormat="1" applyFont="1" applyBorder="1" applyAlignment="1">
      <alignment horizontal="center" vertical="center"/>
    </xf>
    <xf numFmtId="0" fontId="37" fillId="0" borderId="2" xfId="7" applyFont="1" applyBorder="1" applyAlignment="1">
      <alignment horizontal="center" vertical="center"/>
    </xf>
    <xf numFmtId="0" fontId="37" fillId="0" borderId="2" xfId="7" applyFont="1" applyBorder="1" applyAlignment="1">
      <alignment vertical="center" wrapText="1"/>
    </xf>
    <xf numFmtId="49" fontId="39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" fontId="40" fillId="4" borderId="2" xfId="2" applyNumberFormat="1" applyFont="1" applyFill="1" applyBorder="1" applyAlignment="1">
      <alignment horizontal="center" vertical="center"/>
    </xf>
    <xf numFmtId="49" fontId="6" fillId="0" borderId="2" xfId="7" applyNumberFormat="1" applyFont="1" applyBorder="1" applyAlignment="1">
      <alignment horizontal="center" vertical="center"/>
    </xf>
    <xf numFmtId="0" fontId="8" fillId="0" borderId="2" xfId="7" applyBorder="1" applyAlignment="1">
      <alignment horizontal="center" vertical="center"/>
    </xf>
    <xf numFmtId="0" fontId="8" fillId="0" borderId="2" xfId="7" applyBorder="1" applyAlignment="1">
      <alignment vertical="center" wrapText="1"/>
    </xf>
    <xf numFmtId="49" fontId="8" fillId="0" borderId="2" xfId="2" applyNumberFormat="1" applyFont="1" applyBorder="1" applyAlignment="1">
      <alignment horizontal="center" vertical="center"/>
    </xf>
    <xf numFmtId="4" fontId="8" fillId="0" borderId="2" xfId="2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37" fillId="0" borderId="2" xfId="0" applyNumberFormat="1" applyFont="1" applyBorder="1" applyAlignment="1">
      <alignment horizontal="left" vertical="center" wrapText="1"/>
    </xf>
    <xf numFmtId="0" fontId="8" fillId="0" borderId="2" xfId="8" applyFont="1" applyBorder="1" applyAlignment="1">
      <alignment horizontal="center" vertical="center"/>
    </xf>
    <xf numFmtId="0" fontId="8" fillId="0" borderId="2" xfId="8" applyFont="1" applyBorder="1" applyAlignment="1">
      <alignment vertical="center" wrapText="1"/>
    </xf>
    <xf numFmtId="3" fontId="38" fillId="0" borderId="2" xfId="0" applyNumberFormat="1" applyFont="1" applyBorder="1" applyAlignment="1">
      <alignment horizontal="center" vertical="center"/>
    </xf>
    <xf numFmtId="4" fontId="37" fillId="0" borderId="2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4" fontId="39" fillId="0" borderId="2" xfId="0" applyNumberFormat="1" applyFont="1" applyBorder="1" applyAlignment="1">
      <alignment horizontal="center" vertical="center"/>
    </xf>
    <xf numFmtId="14" fontId="39" fillId="0" borderId="2" xfId="0" applyNumberFormat="1" applyFont="1" applyBorder="1" applyAlignment="1">
      <alignment horizontal="center" vertical="center"/>
    </xf>
    <xf numFmtId="4" fontId="37" fillId="0" borderId="2" xfId="2" applyNumberFormat="1" applyFont="1" applyBorder="1" applyAlignment="1">
      <alignment horizontal="left" vertical="center" wrapText="1"/>
    </xf>
    <xf numFmtId="3" fontId="37" fillId="0" borderId="2" xfId="2" applyNumberFormat="1" applyFont="1" applyBorder="1" applyAlignment="1">
      <alignment horizontal="center" vertical="center"/>
    </xf>
    <xf numFmtId="49" fontId="17" fillId="0" borderId="2" xfId="7" applyNumberFormat="1" applyFont="1" applyBorder="1" applyAlignment="1">
      <alignment horizontal="center" vertical="center"/>
    </xf>
    <xf numFmtId="0" fontId="39" fillId="0" borderId="2" xfId="7" applyFont="1" applyBorder="1" applyAlignment="1">
      <alignment vertical="center" wrapText="1"/>
    </xf>
    <xf numFmtId="0" fontId="39" fillId="0" borderId="2" xfId="7" applyFont="1" applyBorder="1" applyAlignment="1">
      <alignment horizontal="center" vertical="center"/>
    </xf>
    <xf numFmtId="49" fontId="45" fillId="0" borderId="2" xfId="0" applyNumberFormat="1" applyFont="1" applyBorder="1" applyAlignment="1">
      <alignment horizontal="center" vertical="center"/>
    </xf>
    <xf numFmtId="49" fontId="45" fillId="0" borderId="2" xfId="7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42" fillId="0" borderId="2" xfId="2" applyFont="1" applyBorder="1" applyAlignment="1">
      <alignment vertical="center"/>
    </xf>
    <xf numFmtId="3" fontId="6" fillId="6" borderId="2" xfId="2" applyNumberFormat="1" applyFont="1" applyFill="1" applyBorder="1" applyAlignment="1" applyProtection="1">
      <alignment horizontal="center" vertical="center"/>
      <protection locked="0"/>
    </xf>
    <xf numFmtId="4" fontId="8" fillId="3" borderId="2" xfId="9" applyNumberFormat="1" applyFont="1" applyFill="1" applyBorder="1" applyAlignment="1">
      <alignment horizontal="center" vertical="center"/>
    </xf>
    <xf numFmtId="49" fontId="35" fillId="4" borderId="2" xfId="8" applyNumberFormat="1" applyFont="1" applyFill="1" applyBorder="1" applyAlignment="1">
      <alignment horizontal="center" vertical="center"/>
    </xf>
    <xf numFmtId="49" fontId="6" fillId="3" borderId="2" xfId="8" applyNumberFormat="1" applyFont="1" applyFill="1" applyBorder="1" applyAlignment="1">
      <alignment vertical="center"/>
    </xf>
    <xf numFmtId="0" fontId="6" fillId="3" borderId="2" xfId="8" applyFont="1" applyFill="1" applyBorder="1" applyAlignment="1">
      <alignment vertical="center" wrapText="1"/>
    </xf>
    <xf numFmtId="0" fontId="6" fillId="4" borderId="2" xfId="8" applyFont="1" applyFill="1" applyBorder="1" applyAlignment="1" applyProtection="1">
      <alignment horizontal="center" vertical="center"/>
      <protection locked="0"/>
    </xf>
    <xf numFmtId="0" fontId="8" fillId="3" borderId="2" xfId="8" applyFont="1" applyFill="1" applyBorder="1" applyAlignment="1">
      <alignment horizontal="center" vertical="center"/>
    </xf>
    <xf numFmtId="49" fontId="6" fillId="3" borderId="2" xfId="8" applyNumberFormat="1" applyFont="1" applyFill="1" applyBorder="1" applyAlignment="1">
      <alignment horizontal="center" vertical="center"/>
    </xf>
    <xf numFmtId="0" fontId="8" fillId="4" borderId="2" xfId="8" applyFont="1" applyFill="1" applyBorder="1" applyAlignment="1" applyProtection="1">
      <alignment vertical="center"/>
      <protection locked="0"/>
    </xf>
    <xf numFmtId="0" fontId="8" fillId="3" borderId="2" xfId="8" applyFont="1" applyFill="1" applyBorder="1" applyAlignment="1">
      <alignment vertical="center"/>
    </xf>
    <xf numFmtId="49" fontId="6" fillId="0" borderId="2" xfId="8" applyNumberFormat="1" applyFont="1" applyBorder="1" applyAlignment="1">
      <alignment horizontal="center" vertical="center"/>
    </xf>
    <xf numFmtId="49" fontId="8" fillId="0" borderId="2" xfId="8" applyNumberFormat="1" applyFont="1" applyBorder="1" applyAlignment="1">
      <alignment horizontal="center" vertical="center"/>
    </xf>
    <xf numFmtId="0" fontId="6" fillId="6" borderId="2" xfId="8" applyFont="1" applyFill="1" applyBorder="1" applyAlignment="1" applyProtection="1">
      <alignment horizontal="center" vertical="center"/>
      <protection locked="0"/>
    </xf>
    <xf numFmtId="49" fontId="17" fillId="0" borderId="2" xfId="8" applyNumberFormat="1" applyFont="1" applyBorder="1" applyAlignment="1">
      <alignment horizontal="center" vertical="center"/>
    </xf>
    <xf numFmtId="49" fontId="39" fillId="0" borderId="2" xfId="8" applyNumberFormat="1" applyFont="1" applyBorder="1" applyAlignment="1">
      <alignment horizontal="center" vertical="center"/>
    </xf>
    <xf numFmtId="0" fontId="39" fillId="0" borderId="2" xfId="8" applyFont="1" applyBorder="1" applyAlignment="1">
      <alignment horizontal="center" vertical="center"/>
    </xf>
    <xf numFmtId="0" fontId="39" fillId="0" borderId="2" xfId="8" applyFont="1" applyBorder="1" applyAlignment="1">
      <alignment vertical="center" wrapText="1"/>
    </xf>
    <xf numFmtId="0" fontId="17" fillId="6" borderId="2" xfId="8" applyFont="1" applyFill="1" applyBorder="1" applyAlignment="1" applyProtection="1">
      <alignment horizontal="center" vertical="center"/>
      <protection locked="0"/>
    </xf>
    <xf numFmtId="0" fontId="8" fillId="4" borderId="2" xfId="8" applyFont="1" applyFill="1" applyBorder="1" applyAlignment="1" applyProtection="1">
      <alignment horizontal="center" vertical="center"/>
      <protection locked="0"/>
    </xf>
    <xf numFmtId="1" fontId="6" fillId="0" borderId="2" xfId="2" applyNumberFormat="1" applyFont="1" applyBorder="1" applyAlignment="1">
      <alignment horizontal="center" vertical="center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39" fillId="6" borderId="2" xfId="8" applyFont="1" applyFill="1" applyBorder="1" applyAlignment="1" applyProtection="1">
      <alignment horizontal="center" vertical="center"/>
      <protection locked="0"/>
    </xf>
    <xf numFmtId="3" fontId="6" fillId="3" borderId="2" xfId="8" applyNumberFormat="1" applyFont="1" applyFill="1" applyBorder="1" applyAlignment="1">
      <alignment horizontal="left" vertical="center" wrapText="1"/>
    </xf>
    <xf numFmtId="0" fontId="41" fillId="0" borderId="2" xfId="8" applyFont="1" applyBorder="1" applyAlignment="1">
      <alignment horizontal="center" vertical="center"/>
    </xf>
    <xf numFmtId="0" fontId="6" fillId="0" borderId="2" xfId="8" applyFont="1" applyBorder="1" applyAlignment="1">
      <alignment horizontal="center" vertical="center"/>
    </xf>
    <xf numFmtId="1" fontId="6" fillId="0" borderId="2" xfId="6" applyNumberFormat="1" applyFont="1" applyBorder="1" applyAlignment="1">
      <alignment horizontal="center" vertical="center"/>
    </xf>
    <xf numFmtId="0" fontId="37" fillId="0" borderId="2" xfId="8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left" vertical="center" wrapText="1"/>
    </xf>
    <xf numFmtId="4" fontId="6" fillId="4" borderId="2" xfId="2" applyNumberFormat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vertical="center"/>
    </xf>
    <xf numFmtId="0" fontId="39" fillId="6" borderId="2" xfId="0" applyFont="1" applyFill="1" applyBorder="1" applyAlignment="1" applyProtection="1">
      <alignment horizontal="center" vertical="center"/>
      <protection locked="0"/>
    </xf>
    <xf numFmtId="0" fontId="8" fillId="0" borderId="2" xfId="2" applyFont="1" applyBorder="1" applyAlignment="1">
      <alignment vertical="center"/>
    </xf>
    <xf numFmtId="1" fontId="17" fillId="0" borderId="2" xfId="2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/>
    </xf>
    <xf numFmtId="49" fontId="35" fillId="4" borderId="2" xfId="10" applyNumberFormat="1" applyFont="1" applyFill="1" applyBorder="1" applyAlignment="1">
      <alignment horizontal="center" vertical="center"/>
    </xf>
    <xf numFmtId="49" fontId="38" fillId="0" borderId="2" xfId="10" applyNumberFormat="1" applyFont="1" applyBorder="1" applyAlignment="1">
      <alignment horizontal="center" vertical="center"/>
    </xf>
    <xf numFmtId="49" fontId="37" fillId="0" borderId="2" xfId="10" applyNumberFormat="1" applyFont="1" applyBorder="1" applyAlignment="1">
      <alignment horizontal="center" vertical="center"/>
    </xf>
    <xf numFmtId="0" fontId="37" fillId="0" borderId="2" xfId="10" applyFont="1" applyBorder="1" applyAlignment="1">
      <alignment horizontal="center" vertical="center"/>
    </xf>
    <xf numFmtId="0" fontId="37" fillId="0" borderId="2" xfId="10" applyFont="1" applyBorder="1" applyAlignment="1">
      <alignment vertical="center" wrapText="1"/>
    </xf>
    <xf numFmtId="49" fontId="17" fillId="0" borderId="2" xfId="10" applyNumberFormat="1" applyFont="1" applyBorder="1" applyAlignment="1">
      <alignment horizontal="center" vertical="center"/>
    </xf>
    <xf numFmtId="49" fontId="39" fillId="0" borderId="2" xfId="10" applyNumberFormat="1" applyFont="1" applyBorder="1" applyAlignment="1">
      <alignment horizontal="center" vertical="center"/>
    </xf>
    <xf numFmtId="0" fontId="39" fillId="0" borderId="2" xfId="10" applyFont="1" applyBorder="1" applyAlignment="1">
      <alignment horizontal="center" vertical="center"/>
    </xf>
    <xf numFmtId="0" fontId="39" fillId="0" borderId="2" xfId="10" applyFont="1" applyBorder="1" applyAlignment="1">
      <alignment vertical="center" wrapText="1"/>
    </xf>
    <xf numFmtId="49" fontId="6" fillId="0" borderId="2" xfId="10" applyNumberFormat="1" applyFont="1" applyBorder="1" applyAlignment="1">
      <alignment horizontal="center" vertical="center"/>
    </xf>
    <xf numFmtId="49" fontId="41" fillId="0" borderId="2" xfId="10" applyNumberFormat="1" applyFont="1" applyBorder="1" applyAlignment="1">
      <alignment horizontal="center" vertical="center"/>
    </xf>
    <xf numFmtId="0" fontId="8" fillId="0" borderId="2" xfId="10" applyBorder="1" applyAlignment="1">
      <alignment horizontal="center" vertical="center"/>
    </xf>
    <xf numFmtId="0" fontId="8" fillId="0" borderId="2" xfId="10" applyBorder="1" applyAlignment="1">
      <alignment vertical="center" wrapText="1"/>
    </xf>
    <xf numFmtId="49" fontId="8" fillId="0" borderId="2" xfId="10" applyNumberFormat="1" applyBorder="1" applyAlignment="1">
      <alignment horizontal="center" vertical="center"/>
    </xf>
    <xf numFmtId="49" fontId="45" fillId="0" borderId="2" xfId="10" applyNumberFormat="1" applyFont="1" applyBorder="1" applyAlignment="1">
      <alignment horizontal="center" vertical="center"/>
    </xf>
    <xf numFmtId="3" fontId="6" fillId="0" borderId="2" xfId="11" applyNumberFormat="1" applyFont="1" applyBorder="1" applyAlignment="1">
      <alignment horizontal="center" vertical="center"/>
    </xf>
    <xf numFmtId="49" fontId="6" fillId="3" borderId="2" xfId="11" applyNumberFormat="1" applyFont="1" applyFill="1" applyBorder="1" applyAlignment="1">
      <alignment horizontal="center" vertical="center"/>
    </xf>
    <xf numFmtId="0" fontId="6" fillId="3" borderId="2" xfId="11" applyFont="1" applyFill="1" applyBorder="1" applyAlignment="1">
      <alignment vertical="center" wrapText="1"/>
    </xf>
    <xf numFmtId="165" fontId="6" fillId="4" borderId="2" xfId="11" applyNumberFormat="1" applyFont="1" applyFill="1" applyBorder="1" applyAlignment="1" applyProtection="1">
      <alignment horizontal="center" vertical="center"/>
      <protection locked="0"/>
    </xf>
    <xf numFmtId="49" fontId="6" fillId="0" borderId="2" xfId="11" applyNumberFormat="1" applyFont="1" applyBorder="1" applyAlignment="1">
      <alignment horizontal="center" vertical="center"/>
    </xf>
    <xf numFmtId="49" fontId="8" fillId="0" borderId="2" xfId="11" applyNumberFormat="1" applyBorder="1" applyAlignment="1">
      <alignment horizontal="center" vertical="center"/>
    </xf>
    <xf numFmtId="0" fontId="8" fillId="0" borderId="2" xfId="11" applyBorder="1" applyAlignment="1">
      <alignment vertical="center" wrapText="1"/>
    </xf>
    <xf numFmtId="0" fontId="6" fillId="6" borderId="2" xfId="10" applyFont="1" applyFill="1" applyBorder="1" applyAlignment="1" applyProtection="1">
      <alignment horizontal="center" vertical="center"/>
      <protection locked="0"/>
    </xf>
    <xf numFmtId="0" fontId="8" fillId="0" borderId="2" xfId="11" applyBorder="1" applyAlignment="1">
      <alignment horizontal="center" vertical="center"/>
    </xf>
    <xf numFmtId="49" fontId="46" fillId="0" borderId="2" xfId="11" applyNumberFormat="1" applyFont="1" applyBorder="1" applyAlignment="1">
      <alignment horizontal="center" vertical="center"/>
    </xf>
    <xf numFmtId="49" fontId="37" fillId="0" borderId="2" xfId="11" applyNumberFormat="1" applyFont="1" applyBorder="1" applyAlignment="1">
      <alignment horizontal="center" vertical="center"/>
    </xf>
    <xf numFmtId="0" fontId="37" fillId="0" borderId="2" xfId="11" applyFont="1" applyBorder="1" applyAlignment="1">
      <alignment vertical="center" wrapText="1"/>
    </xf>
    <xf numFmtId="0" fontId="37" fillId="0" borderId="2" xfId="11" applyFont="1" applyBorder="1" applyAlignment="1">
      <alignment horizontal="center" vertical="center"/>
    </xf>
    <xf numFmtId="49" fontId="45" fillId="0" borderId="2" xfId="11" applyNumberFormat="1" applyFont="1" applyBorder="1" applyAlignment="1">
      <alignment horizontal="center" vertical="center"/>
    </xf>
    <xf numFmtId="49" fontId="17" fillId="0" borderId="2" xfId="11" applyNumberFormat="1" applyFont="1" applyBorder="1" applyAlignment="1">
      <alignment horizontal="center" vertical="center"/>
    </xf>
    <xf numFmtId="49" fontId="39" fillId="0" borderId="2" xfId="11" applyNumberFormat="1" applyFont="1" applyBorder="1" applyAlignment="1">
      <alignment horizontal="center" vertical="center"/>
    </xf>
    <xf numFmtId="0" fontId="39" fillId="0" borderId="2" xfId="11" applyFont="1" applyBorder="1" applyAlignment="1">
      <alignment horizontal="center" vertical="center"/>
    </xf>
    <xf numFmtId="0" fontId="39" fillId="0" borderId="2" xfId="11" applyFont="1" applyBorder="1" applyAlignment="1">
      <alignment vertical="center" wrapText="1"/>
    </xf>
    <xf numFmtId="0" fontId="17" fillId="6" borderId="2" xfId="10" applyFont="1" applyFill="1" applyBorder="1" applyAlignment="1" applyProtection="1">
      <alignment horizontal="center" vertical="center"/>
      <protection locked="0"/>
    </xf>
    <xf numFmtId="49" fontId="41" fillId="0" borderId="2" xfId="11" applyNumberFormat="1" applyFont="1" applyBorder="1" applyAlignment="1">
      <alignment horizontal="center" vertical="center"/>
    </xf>
    <xf numFmtId="0" fontId="40" fillId="0" borderId="2" xfId="2" applyFont="1" applyBorder="1" applyAlignment="1">
      <alignment horizontal="center" vertical="center"/>
    </xf>
    <xf numFmtId="0" fontId="41" fillId="0" borderId="2" xfId="11" applyFont="1" applyBorder="1" applyAlignment="1">
      <alignment vertical="center" wrapText="1"/>
    </xf>
    <xf numFmtId="0" fontId="40" fillId="6" borderId="2" xfId="10" applyFont="1" applyFill="1" applyBorder="1" applyAlignment="1" applyProtection="1">
      <alignment horizontal="center" vertical="center"/>
      <protection locked="0"/>
    </xf>
    <xf numFmtId="0" fontId="41" fillId="0" borderId="2" xfId="11" applyFont="1" applyBorder="1" applyAlignment="1">
      <alignment horizontal="center" vertical="center"/>
    </xf>
    <xf numFmtId="0" fontId="8" fillId="8" borderId="2" xfId="11" applyFill="1" applyBorder="1" applyAlignment="1">
      <alignment vertical="center" wrapText="1"/>
    </xf>
    <xf numFmtId="3" fontId="45" fillId="0" borderId="2" xfId="11" applyNumberFormat="1" applyFont="1" applyBorder="1" applyAlignment="1">
      <alignment horizontal="center" vertical="center"/>
    </xf>
    <xf numFmtId="0" fontId="6" fillId="0" borderId="2" xfId="2" applyFont="1" applyBorder="1" applyAlignment="1">
      <alignment vertical="center"/>
    </xf>
    <xf numFmtId="0" fontId="6" fillId="3" borderId="2" xfId="11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8" borderId="2" xfId="0" applyFont="1" applyFill="1" applyBorder="1" applyAlignment="1">
      <alignment vertical="center" wrapText="1"/>
    </xf>
    <xf numFmtId="0" fontId="6" fillId="0" borderId="2" xfId="9" applyFont="1" applyBorder="1" applyAlignment="1">
      <alignment horizontal="center" vertical="center"/>
    </xf>
    <xf numFmtId="0" fontId="8" fillId="4" borderId="2" xfId="9" applyFont="1" applyFill="1" applyBorder="1" applyAlignment="1">
      <alignment horizontal="center" vertical="center"/>
    </xf>
    <xf numFmtId="49" fontId="6" fillId="3" borderId="2" xfId="9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49" fontId="6" fillId="4" borderId="2" xfId="9" applyNumberFormat="1" applyFont="1" applyFill="1" applyBorder="1" applyAlignment="1" applyProtection="1">
      <alignment horizontal="center" vertical="center"/>
      <protection locked="0"/>
    </xf>
    <xf numFmtId="49" fontId="8" fillId="3" borderId="2" xfId="9" applyNumberFormat="1" applyFont="1" applyFill="1" applyBorder="1" applyAlignment="1">
      <alignment horizontal="center" vertical="center"/>
    </xf>
    <xf numFmtId="0" fontId="8" fillId="0" borderId="2" xfId="12" applyBorder="1" applyAlignment="1">
      <alignment vertical="center" wrapText="1"/>
    </xf>
    <xf numFmtId="3" fontId="6" fillId="0" borderId="0" xfId="2" applyNumberFormat="1" applyFont="1" applyAlignment="1" applyProtection="1">
      <alignment horizontal="center" vertical="center"/>
      <protection locked="0"/>
    </xf>
    <xf numFmtId="4" fontId="40" fillId="0" borderId="0" xfId="2" applyNumberFormat="1" applyFont="1" applyAlignment="1" applyProtection="1">
      <alignment horizontal="center" vertical="center"/>
      <protection locked="0"/>
    </xf>
    <xf numFmtId="4" fontId="41" fillId="0" borderId="0" xfId="2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9" fontId="12" fillId="2" borderId="0" xfId="1" applyFont="1" applyFill="1" applyAlignment="1" applyProtection="1">
      <alignment horizontal="center" vertical="center"/>
      <protection locked="0"/>
    </xf>
    <xf numFmtId="9" fontId="12" fillId="3" borderId="0" xfId="1" applyFont="1" applyFill="1" applyAlignment="1" applyProtection="1">
      <alignment horizontal="center" vertical="center"/>
      <protection locked="0"/>
    </xf>
    <xf numFmtId="9" fontId="48" fillId="2" borderId="0" xfId="1" applyFont="1" applyFill="1" applyAlignment="1" applyProtection="1">
      <alignment horizontal="center" vertical="center"/>
      <protection locked="0"/>
    </xf>
    <xf numFmtId="4" fontId="6" fillId="3" borderId="2" xfId="2" applyNumberFormat="1" applyFont="1" applyFill="1" applyBorder="1" applyAlignment="1" applyProtection="1">
      <alignment horizontal="center" vertical="center"/>
      <protection locked="0"/>
    </xf>
    <xf numFmtId="4" fontId="49" fillId="5" borderId="5" xfId="3" applyNumberFormat="1" applyFont="1" applyFill="1" applyBorder="1" applyAlignment="1">
      <alignment horizontal="center" vertical="center" wrapText="1"/>
    </xf>
    <xf numFmtId="4" fontId="6" fillId="0" borderId="0" xfId="2" applyNumberFormat="1" applyFont="1" applyAlignment="1">
      <alignment vertical="center"/>
    </xf>
    <xf numFmtId="3" fontId="17" fillId="0" borderId="2" xfId="11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50" fillId="0" borderId="0" xfId="0" applyFont="1"/>
    <xf numFmtId="0" fontId="51" fillId="0" borderId="0" xfId="0" applyFont="1"/>
    <xf numFmtId="49" fontId="41" fillId="8" borderId="2" xfId="10" applyNumberFormat="1" applyFont="1" applyFill="1" applyBorder="1" applyAlignment="1">
      <alignment horizontal="center" vertical="center"/>
    </xf>
    <xf numFmtId="49" fontId="37" fillId="8" borderId="2" xfId="10" applyNumberFormat="1" applyFont="1" applyFill="1" applyBorder="1" applyAlignment="1">
      <alignment horizontal="center" vertical="center"/>
    </xf>
    <xf numFmtId="49" fontId="39" fillId="8" borderId="2" xfId="10" applyNumberFormat="1" applyFont="1" applyFill="1" applyBorder="1" applyAlignment="1">
      <alignment horizontal="center" vertical="center"/>
    </xf>
    <xf numFmtId="49" fontId="8" fillId="8" borderId="2" xfId="10" applyNumberFormat="1" applyFill="1" applyBorder="1" applyAlignment="1">
      <alignment horizontal="center" vertical="center"/>
    </xf>
    <xf numFmtId="3" fontId="6" fillId="0" borderId="2" xfId="8" applyNumberFormat="1" applyFont="1" applyBorder="1" applyAlignment="1">
      <alignment horizontal="center" vertical="center"/>
    </xf>
    <xf numFmtId="0" fontId="8" fillId="4" borderId="2" xfId="8" applyFont="1" applyFill="1" applyBorder="1" applyAlignment="1">
      <alignment horizontal="center" vertical="center"/>
    </xf>
    <xf numFmtId="4" fontId="8" fillId="3" borderId="2" xfId="8" applyNumberFormat="1" applyFont="1" applyFill="1" applyBorder="1" applyAlignment="1">
      <alignment horizontal="center" vertical="center"/>
    </xf>
    <xf numFmtId="4" fontId="40" fillId="3" borderId="2" xfId="8" applyNumberFormat="1" applyFont="1" applyFill="1" applyBorder="1" applyAlignment="1">
      <alignment vertical="center"/>
    </xf>
    <xf numFmtId="4" fontId="41" fillId="3" borderId="2" xfId="8" applyNumberFormat="1" applyFont="1" applyFill="1" applyBorder="1" applyAlignment="1">
      <alignment vertical="center"/>
    </xf>
    <xf numFmtId="4" fontId="40" fillId="3" borderId="2" xfId="8" applyNumberFormat="1" applyFont="1" applyFill="1" applyBorder="1" applyAlignment="1">
      <alignment horizontal="center" vertical="center"/>
    </xf>
    <xf numFmtId="4" fontId="8" fillId="3" borderId="2" xfId="8" applyNumberFormat="1" applyFont="1" applyFill="1" applyBorder="1" applyAlignment="1">
      <alignment vertical="center"/>
    </xf>
    <xf numFmtId="49" fontId="40" fillId="0" borderId="2" xfId="8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45" fillId="0" borderId="2" xfId="8" applyNumberFormat="1" applyFont="1" applyBorder="1" applyAlignment="1">
      <alignment horizontal="center" vertical="center"/>
    </xf>
    <xf numFmtId="0" fontId="17" fillId="0" borderId="2" xfId="8" applyFont="1" applyBorder="1" applyAlignment="1">
      <alignment horizontal="center" vertical="center"/>
    </xf>
    <xf numFmtId="49" fontId="45" fillId="0" borderId="2" xfId="8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" fontId="8" fillId="0" borderId="2" xfId="2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" fontId="38" fillId="7" borderId="2" xfId="0" applyNumberFormat="1" applyFont="1" applyFill="1" applyBorder="1" applyAlignment="1">
      <alignment horizontal="center" vertical="center"/>
    </xf>
    <xf numFmtId="4" fontId="17" fillId="7" borderId="2" xfId="0" applyNumberFormat="1" applyFont="1" applyFill="1" applyBorder="1" applyAlignment="1">
      <alignment horizontal="center" vertical="center"/>
    </xf>
    <xf numFmtId="4" fontId="6" fillId="4" borderId="2" xfId="9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3" fontId="21" fillId="9" borderId="6" xfId="1" applyNumberFormat="1" applyFont="1" applyFill="1" applyBorder="1" applyAlignment="1" applyProtection="1">
      <alignment horizontal="center" vertical="center"/>
      <protection locked="0"/>
    </xf>
    <xf numFmtId="9" fontId="24" fillId="2" borderId="4" xfId="1" applyFont="1" applyFill="1" applyBorder="1" applyAlignment="1" applyProtection="1">
      <alignment horizontal="center" vertical="center"/>
      <protection locked="0"/>
    </xf>
    <xf numFmtId="10" fontId="21" fillId="9" borderId="4" xfId="1" applyNumberFormat="1" applyFont="1" applyFill="1" applyBorder="1" applyAlignment="1" applyProtection="1">
      <alignment horizontal="center" vertical="center"/>
      <protection locked="0"/>
    </xf>
    <xf numFmtId="2" fontId="23" fillId="0" borderId="0" xfId="3" applyNumberFormat="1" applyFont="1" applyAlignment="1" applyProtection="1">
      <alignment horizontal="left" vertical="center" wrapText="1"/>
      <protection locked="0"/>
    </xf>
    <xf numFmtId="0" fontId="21" fillId="0" borderId="0" xfId="4" applyFont="1" applyAlignment="1" applyProtection="1">
      <alignment horizontal="left" vertical="center"/>
      <protection locked="0"/>
    </xf>
    <xf numFmtId="4" fontId="25" fillId="0" borderId="0" xfId="0" applyNumberFormat="1" applyFont="1"/>
    <xf numFmtId="49" fontId="17" fillId="8" borderId="2" xfId="10" applyNumberFormat="1" applyFont="1" applyFill="1" applyBorder="1" applyAlignment="1">
      <alignment horizontal="center" vertical="center"/>
    </xf>
    <xf numFmtId="0" fontId="39" fillId="8" borderId="2" xfId="10" applyFont="1" applyFill="1" applyBorder="1" applyAlignment="1">
      <alignment horizontal="center" vertical="center"/>
    </xf>
    <xf numFmtId="0" fontId="39" fillId="8" borderId="2" xfId="10" applyFont="1" applyFill="1" applyBorder="1" applyAlignment="1">
      <alignment vertical="center" wrapText="1"/>
    </xf>
    <xf numFmtId="4" fontId="17" fillId="8" borderId="2" xfId="2" applyNumberFormat="1" applyFont="1" applyFill="1" applyBorder="1" applyAlignment="1">
      <alignment horizontal="center" vertical="center"/>
    </xf>
    <xf numFmtId="0" fontId="51" fillId="8" borderId="0" xfId="0" applyFont="1" applyFill="1"/>
    <xf numFmtId="0" fontId="8" fillId="8" borderId="2" xfId="8" applyFont="1" applyFill="1" applyBorder="1" applyAlignment="1">
      <alignment vertical="center" wrapText="1"/>
    </xf>
    <xf numFmtId="0" fontId="17" fillId="0" borderId="2" xfId="2" applyFont="1" applyBorder="1" applyAlignment="1">
      <alignment vertical="center"/>
    </xf>
    <xf numFmtId="4" fontId="6" fillId="7" borderId="2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4" fontId="38" fillId="7" borderId="2" xfId="7" applyNumberFormat="1" applyFont="1" applyFill="1" applyBorder="1" applyAlignment="1">
      <alignment horizontal="center" vertical="center"/>
    </xf>
    <xf numFmtId="4" fontId="6" fillId="7" borderId="2" xfId="7" applyNumberFormat="1" applyFont="1" applyFill="1" applyBorder="1" applyAlignment="1">
      <alignment horizontal="center" vertical="center"/>
    </xf>
    <xf numFmtId="4" fontId="6" fillId="7" borderId="2" xfId="8" applyNumberFormat="1" applyFont="1" applyFill="1" applyBorder="1" applyAlignment="1">
      <alignment horizontal="center" vertical="center"/>
    </xf>
    <xf numFmtId="4" fontId="17" fillId="7" borderId="2" xfId="7" applyNumberFormat="1" applyFont="1" applyFill="1" applyBorder="1" applyAlignment="1">
      <alignment horizontal="center" vertical="center"/>
    </xf>
    <xf numFmtId="4" fontId="38" fillId="7" borderId="2" xfId="10" applyNumberFormat="1" applyFont="1" applyFill="1" applyBorder="1" applyAlignment="1">
      <alignment horizontal="center" vertical="center"/>
    </xf>
    <xf numFmtId="4" fontId="17" fillId="7" borderId="2" xfId="10" applyNumberFormat="1" applyFont="1" applyFill="1" applyBorder="1" applyAlignment="1">
      <alignment horizontal="center" vertical="center"/>
    </xf>
    <xf numFmtId="4" fontId="6" fillId="7" borderId="2" xfId="10" applyNumberFormat="1" applyFont="1" applyFill="1" applyBorder="1" applyAlignment="1">
      <alignment horizontal="center" vertical="center"/>
    </xf>
    <xf numFmtId="4" fontId="17" fillId="7" borderId="2" xfId="8" applyNumberFormat="1" applyFont="1" applyFill="1" applyBorder="1" applyAlignment="1">
      <alignment horizontal="center" vertical="center"/>
    </xf>
    <xf numFmtId="4" fontId="6" fillId="4" borderId="2" xfId="11" applyNumberFormat="1" applyFont="1" applyFill="1" applyBorder="1" applyAlignment="1">
      <alignment horizontal="center" vertical="center"/>
    </xf>
    <xf numFmtId="4" fontId="6" fillId="7" borderId="2" xfId="11" applyNumberFormat="1" applyFont="1" applyFill="1" applyBorder="1" applyAlignment="1">
      <alignment horizontal="center" vertical="center"/>
    </xf>
    <xf numFmtId="4" fontId="17" fillId="7" borderId="2" xfId="11" applyNumberFormat="1" applyFont="1" applyFill="1" applyBorder="1" applyAlignment="1">
      <alignment horizontal="center" vertical="center"/>
    </xf>
    <xf numFmtId="4" fontId="38" fillId="7" borderId="2" xfId="11" applyNumberFormat="1" applyFont="1" applyFill="1" applyBorder="1" applyAlignment="1">
      <alignment horizontal="center" vertical="center"/>
    </xf>
    <xf numFmtId="4" fontId="40" fillId="7" borderId="2" xfId="11" applyNumberFormat="1" applyFont="1" applyFill="1" applyBorder="1" applyAlignment="1">
      <alignment horizontal="center" vertical="center"/>
    </xf>
    <xf numFmtId="4" fontId="29" fillId="0" borderId="0" xfId="3" applyNumberFormat="1" applyFont="1" applyAlignment="1" applyProtection="1">
      <alignment horizontal="left" vertical="center" wrapText="1"/>
      <protection locked="0"/>
    </xf>
    <xf numFmtId="4" fontId="23" fillId="0" borderId="0" xfId="3" applyNumberFormat="1" applyFont="1" applyAlignment="1" applyProtection="1">
      <alignment vertical="center"/>
      <protection locked="0"/>
    </xf>
    <xf numFmtId="4" fontId="21" fillId="0" borderId="0" xfId="2" applyNumberFormat="1" applyFont="1" applyAlignment="1" applyProtection="1">
      <alignment vertical="center" wrapText="1"/>
      <protection locked="0"/>
    </xf>
    <xf numFmtId="4" fontId="21" fillId="0" borderId="0" xfId="2" applyNumberFormat="1" applyFont="1" applyAlignment="1" applyProtection="1">
      <alignment horizontal="center" vertical="center" wrapText="1"/>
      <protection locked="0"/>
    </xf>
    <xf numFmtId="4" fontId="23" fillId="0" borderId="0" xfId="0" applyNumberFormat="1" applyFont="1" applyAlignment="1" applyProtection="1">
      <alignment horizontal="center" vertical="center"/>
      <protection locked="0"/>
    </xf>
    <xf numFmtId="4" fontId="21" fillId="0" borderId="0" xfId="2" applyNumberFormat="1" applyFont="1" applyAlignment="1" applyProtection="1">
      <alignment horizontal="center" vertical="center"/>
      <protection locked="0"/>
    </xf>
    <xf numFmtId="4" fontId="21" fillId="0" borderId="0" xfId="2" applyNumberFormat="1" applyFont="1" applyAlignment="1" applyProtection="1">
      <alignment vertical="center"/>
      <protection locked="0"/>
    </xf>
    <xf numFmtId="4" fontId="6" fillId="3" borderId="2" xfId="2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/>
    </xf>
    <xf numFmtId="4" fontId="37" fillId="0" borderId="2" xfId="7" applyNumberFormat="1" applyFont="1" applyBorder="1" applyAlignment="1">
      <alignment horizontal="center" vertical="center"/>
    </xf>
    <xf numFmtId="4" fontId="8" fillId="0" borderId="2" xfId="7" applyNumberFormat="1" applyBorder="1" applyAlignment="1">
      <alignment horizontal="center" vertical="center"/>
    </xf>
    <xf numFmtId="4" fontId="8" fillId="0" borderId="2" xfId="8" applyNumberFormat="1" applyFont="1" applyBorder="1" applyAlignment="1">
      <alignment horizontal="center" vertical="center"/>
    </xf>
    <xf numFmtId="4" fontId="39" fillId="0" borderId="2" xfId="8" applyNumberFormat="1" applyFont="1" applyBorder="1" applyAlignment="1">
      <alignment horizontal="center" vertical="center"/>
    </xf>
    <xf numFmtId="4" fontId="41" fillId="0" borderId="2" xfId="8" applyNumberFormat="1" applyFont="1" applyBorder="1" applyAlignment="1">
      <alignment horizontal="center" vertical="center"/>
    </xf>
    <xf numFmtId="4" fontId="37" fillId="0" borderId="2" xfId="8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vertical="center"/>
    </xf>
    <xf numFmtId="4" fontId="37" fillId="0" borderId="2" xfId="10" applyNumberFormat="1" applyFont="1" applyBorder="1" applyAlignment="1">
      <alignment horizontal="center" vertical="center"/>
    </xf>
    <xf numFmtId="4" fontId="8" fillId="0" borderId="2" xfId="10" applyNumberFormat="1" applyBorder="1" applyAlignment="1">
      <alignment horizontal="center" vertical="center"/>
    </xf>
    <xf numFmtId="4" fontId="37" fillId="0" borderId="2" xfId="11" applyNumberFormat="1" applyFont="1" applyBorder="1" applyAlignment="1">
      <alignment horizontal="center" vertical="center"/>
    </xf>
    <xf numFmtId="4" fontId="0" fillId="0" borderId="0" xfId="0" applyNumberFormat="1"/>
    <xf numFmtId="4" fontId="5" fillId="0" borderId="0" xfId="2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2" fillId="6" borderId="2" xfId="0" applyFont="1" applyFill="1" applyBorder="1" applyAlignment="1" applyProtection="1">
      <alignment horizontal="center" vertical="center"/>
      <protection locked="0"/>
    </xf>
    <xf numFmtId="3" fontId="39" fillId="0" borderId="2" xfId="0" applyNumberFormat="1" applyFont="1" applyBorder="1" applyAlignment="1">
      <alignment horizontal="center" vertical="center"/>
    </xf>
    <xf numFmtId="3" fontId="6" fillId="8" borderId="2" xfId="0" applyNumberFormat="1" applyFont="1" applyFill="1" applyBorder="1" applyAlignment="1">
      <alignment horizontal="center" vertical="center"/>
    </xf>
    <xf numFmtId="49" fontId="35" fillId="8" borderId="2" xfId="0" applyNumberFormat="1" applyFont="1" applyFill="1" applyBorder="1" applyAlignment="1">
      <alignment horizontal="center" vertical="center"/>
    </xf>
    <xf numFmtId="14" fontId="8" fillId="8" borderId="2" xfId="0" applyNumberFormat="1" applyFont="1" applyFill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vertical="center" wrapText="1"/>
    </xf>
    <xf numFmtId="3" fontId="8" fillId="8" borderId="2" xfId="0" applyNumberFormat="1" applyFont="1" applyFill="1" applyBorder="1" applyAlignment="1">
      <alignment horizontal="center" vertical="center"/>
    </xf>
    <xf numFmtId="4" fontId="40" fillId="8" borderId="2" xfId="2" applyNumberFormat="1" applyFont="1" applyFill="1" applyBorder="1" applyAlignment="1">
      <alignment horizontal="center" vertical="center"/>
    </xf>
    <xf numFmtId="0" fontId="0" fillId="8" borderId="0" xfId="0" applyFill="1"/>
    <xf numFmtId="0" fontId="15" fillId="6" borderId="2" xfId="0" applyFont="1" applyFill="1" applyBorder="1" applyAlignment="1" applyProtection="1">
      <alignment horizontal="center" vertical="center"/>
      <protection locked="0"/>
    </xf>
    <xf numFmtId="0" fontId="6" fillId="8" borderId="2" xfId="2" applyFont="1" applyFill="1" applyBorder="1" applyAlignment="1">
      <alignment vertical="center" wrapText="1"/>
    </xf>
    <xf numFmtId="0" fontId="6" fillId="8" borderId="0" xfId="2" applyFont="1" applyFill="1" applyAlignment="1">
      <alignment horizontal="center" vertical="center"/>
    </xf>
    <xf numFmtId="0" fontId="17" fillId="8" borderId="0" xfId="2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49" fontId="6" fillId="8" borderId="0" xfId="8" applyNumberFormat="1" applyFont="1" applyFill="1" applyAlignment="1">
      <alignment horizontal="center" vertical="center"/>
    </xf>
    <xf numFmtId="49" fontId="17" fillId="8" borderId="0" xfId="8" applyNumberFormat="1" applyFont="1" applyFill="1" applyAlignment="1">
      <alignment horizontal="center" vertical="center"/>
    </xf>
    <xf numFmtId="3" fontId="6" fillId="8" borderId="0" xfId="8" applyNumberFormat="1" applyFont="1" applyFill="1" applyAlignment="1">
      <alignment horizontal="center" vertical="center"/>
    </xf>
    <xf numFmtId="0" fontId="6" fillId="8" borderId="0" xfId="8" applyFont="1" applyFill="1" applyAlignment="1">
      <alignment horizontal="center" vertical="center"/>
    </xf>
    <xf numFmtId="0" fontId="17" fillId="8" borderId="0" xfId="8" applyFont="1" applyFill="1" applyAlignment="1">
      <alignment horizontal="center" vertical="center"/>
    </xf>
    <xf numFmtId="49" fontId="45" fillId="8" borderId="0" xfId="8" applyNumberFormat="1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39" fillId="0" borderId="2" xfId="2" applyFont="1" applyBorder="1" applyAlignment="1">
      <alignment vertical="center"/>
    </xf>
    <xf numFmtId="14" fontId="30" fillId="0" borderId="4" xfId="3" applyNumberFormat="1" applyFont="1" applyBorder="1" applyAlignment="1" applyProtection="1">
      <alignment horizontal="left" vertical="center" wrapText="1"/>
      <protection locked="0"/>
    </xf>
    <xf numFmtId="0" fontId="39" fillId="0" borderId="0" xfId="2" applyFont="1" applyAlignment="1">
      <alignment horizontal="left" vertical="center"/>
    </xf>
    <xf numFmtId="0" fontId="22" fillId="0" borderId="0" xfId="2" applyFont="1" applyAlignment="1" applyProtection="1">
      <alignment horizontal="left" vertical="center" wrapText="1"/>
      <protection locked="0"/>
    </xf>
    <xf numFmtId="2" fontId="22" fillId="0" borderId="0" xfId="2" applyNumberFormat="1" applyFont="1" applyAlignment="1" applyProtection="1">
      <alignment horizontal="left" vertical="center" wrapText="1"/>
      <protection locked="0"/>
    </xf>
    <xf numFmtId="0" fontId="6" fillId="3" borderId="2" xfId="2" applyFont="1" applyFill="1" applyBorder="1" applyAlignment="1">
      <alignment horizontal="left" vertical="center" wrapText="1"/>
    </xf>
    <xf numFmtId="0" fontId="39" fillId="0" borderId="2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42" fillId="0" borderId="2" xfId="2" applyFont="1" applyBorder="1" applyAlignment="1">
      <alignment horizontal="left" vertical="center" wrapText="1"/>
    </xf>
    <xf numFmtId="49" fontId="42" fillId="0" borderId="2" xfId="0" applyNumberFormat="1" applyFont="1" applyBorder="1" applyAlignment="1">
      <alignment horizontal="left" vertical="center" wrapText="1"/>
    </xf>
    <xf numFmtId="49" fontId="39" fillId="0" borderId="2" xfId="0" applyNumberFormat="1" applyFont="1" applyBorder="1" applyAlignment="1">
      <alignment horizontal="left" vertical="center" wrapText="1"/>
    </xf>
    <xf numFmtId="49" fontId="8" fillId="0" borderId="2" xfId="8" applyNumberFormat="1" applyFont="1" applyBorder="1" applyAlignment="1">
      <alignment horizontal="left" vertical="center" wrapText="1"/>
    </xf>
    <xf numFmtId="49" fontId="39" fillId="0" borderId="2" xfId="8" applyNumberFormat="1" applyFont="1" applyBorder="1" applyAlignment="1">
      <alignment horizontal="left" vertical="center" wrapText="1"/>
    </xf>
    <xf numFmtId="49" fontId="37" fillId="0" borderId="2" xfId="10" applyNumberFormat="1" applyFont="1" applyBorder="1" applyAlignment="1">
      <alignment horizontal="left" vertical="center" wrapText="1"/>
    </xf>
    <xf numFmtId="49" fontId="41" fillId="0" borderId="2" xfId="10" applyNumberFormat="1" applyFont="1" applyBorder="1" applyAlignment="1">
      <alignment horizontal="left" vertical="center" wrapText="1"/>
    </xf>
    <xf numFmtId="49" fontId="8" fillId="0" borderId="2" xfId="10" applyNumberFormat="1" applyBorder="1" applyAlignment="1">
      <alignment horizontal="left" vertical="center" wrapText="1"/>
    </xf>
    <xf numFmtId="49" fontId="8" fillId="0" borderId="2" xfId="11" applyNumberFormat="1" applyBorder="1" applyAlignment="1">
      <alignment horizontal="left" vertical="center" wrapText="1"/>
    </xf>
    <xf numFmtId="49" fontId="37" fillId="0" borderId="2" xfId="11" applyNumberFormat="1" applyFont="1" applyBorder="1" applyAlignment="1">
      <alignment horizontal="left" vertical="center" wrapText="1"/>
    </xf>
    <xf numFmtId="49" fontId="41" fillId="0" borderId="2" xfId="11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49" fontId="6" fillId="4" borderId="2" xfId="0" applyNumberFormat="1" applyFont="1" applyFill="1" applyBorder="1" applyAlignment="1">
      <alignment horizontal="left" vertical="center" wrapText="1"/>
    </xf>
    <xf numFmtId="49" fontId="6" fillId="4" borderId="2" xfId="8" applyNumberFormat="1" applyFont="1" applyFill="1" applyBorder="1" applyAlignment="1">
      <alignment horizontal="left" vertical="center" wrapText="1"/>
    </xf>
    <xf numFmtId="49" fontId="6" fillId="4" borderId="2" xfId="10" applyNumberFormat="1" applyFont="1" applyFill="1" applyBorder="1" applyAlignment="1">
      <alignment horizontal="left" vertical="center" wrapText="1"/>
    </xf>
    <xf numFmtId="49" fontId="6" fillId="4" borderId="2" xfId="11" applyNumberFormat="1" applyFont="1" applyFill="1" applyBorder="1" applyAlignment="1">
      <alignment horizontal="left" vertical="center" wrapText="1"/>
    </xf>
    <xf numFmtId="0" fontId="39" fillId="0" borderId="2" xfId="12" applyFont="1" applyBorder="1" applyAlignment="1">
      <alignment vertical="center" wrapText="1"/>
    </xf>
    <xf numFmtId="3" fontId="17" fillId="6" borderId="2" xfId="2" applyNumberFormat="1" applyFont="1" applyFill="1" applyBorder="1" applyAlignment="1" applyProtection="1">
      <alignment horizontal="center" vertical="center"/>
      <protection locked="0"/>
    </xf>
    <xf numFmtId="2" fontId="23" fillId="0" borderId="0" xfId="2" applyNumberFormat="1" applyFont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horizontal="left" vertical="center" wrapText="1"/>
      <protection locked="0"/>
    </xf>
    <xf numFmtId="3" fontId="6" fillId="8" borderId="2" xfId="8" applyNumberFormat="1" applyFont="1" applyFill="1" applyBorder="1" applyAlignment="1">
      <alignment horizontal="center" vertical="center"/>
    </xf>
    <xf numFmtId="0" fontId="8" fillId="8" borderId="2" xfId="8" applyFont="1" applyFill="1" applyBorder="1" applyAlignment="1">
      <alignment horizontal="center" vertical="center"/>
    </xf>
    <xf numFmtId="49" fontId="6" fillId="8" borderId="2" xfId="8" applyNumberFormat="1" applyFont="1" applyFill="1" applyBorder="1" applyAlignment="1">
      <alignment vertical="center"/>
    </xf>
    <xf numFmtId="0" fontId="6" fillId="8" borderId="2" xfId="8" applyFont="1" applyFill="1" applyBorder="1" applyAlignment="1">
      <alignment vertical="center" wrapText="1"/>
    </xf>
    <xf numFmtId="4" fontId="8" fillId="8" borderId="2" xfId="9" applyNumberFormat="1" applyFont="1" applyFill="1" applyBorder="1" applyAlignment="1">
      <alignment horizontal="center" vertical="center"/>
    </xf>
    <xf numFmtId="0" fontId="51" fillId="8" borderId="2" xfId="0" applyFont="1" applyFill="1" applyBorder="1"/>
    <xf numFmtId="1" fontId="51" fillId="8" borderId="2" xfId="0" applyNumberFormat="1" applyFont="1" applyFill="1" applyBorder="1"/>
    <xf numFmtId="4" fontId="6" fillId="3" borderId="2" xfId="2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9" fontId="8" fillId="4" borderId="2" xfId="10" applyNumberFormat="1" applyFill="1" applyBorder="1" applyAlignment="1">
      <alignment horizontal="center" vertical="center"/>
    </xf>
    <xf numFmtId="2" fontId="8" fillId="0" borderId="2" xfId="2" applyNumberFormat="1" applyFont="1" applyBorder="1" applyAlignment="1">
      <alignment horizontal="center" vertical="center"/>
    </xf>
    <xf numFmtId="0" fontId="8" fillId="8" borderId="2" xfId="10" applyFill="1" applyBorder="1" applyAlignment="1">
      <alignment vertical="center" wrapText="1"/>
    </xf>
    <xf numFmtId="49" fontId="8" fillId="4" borderId="2" xfId="11" applyNumberFormat="1" applyFill="1" applyBorder="1" applyAlignment="1">
      <alignment horizontal="center" vertical="center"/>
    </xf>
    <xf numFmtId="0" fontId="8" fillId="4" borderId="2" xfId="11" applyFill="1" applyBorder="1" applyAlignment="1">
      <alignment horizontal="center" vertical="center"/>
    </xf>
    <xf numFmtId="49" fontId="8" fillId="3" borderId="2" xfId="11" applyNumberFormat="1" applyFill="1" applyBorder="1" applyAlignment="1">
      <alignment horizontal="center" vertical="center"/>
    </xf>
    <xf numFmtId="49" fontId="8" fillId="3" borderId="2" xfId="11" applyNumberFormat="1" applyFill="1" applyBorder="1" applyAlignment="1" applyProtection="1">
      <alignment horizontal="center" vertical="center"/>
      <protection locked="0"/>
    </xf>
    <xf numFmtId="3" fontId="8" fillId="3" borderId="2" xfId="11" applyNumberFormat="1" applyFill="1" applyBorder="1" applyAlignment="1" applyProtection="1">
      <alignment horizontal="center" vertical="center"/>
      <protection locked="0"/>
    </xf>
    <xf numFmtId="3" fontId="8" fillId="3" borderId="2" xfId="11" applyNumberFormat="1" applyFill="1" applyBorder="1" applyAlignment="1">
      <alignment horizontal="center" vertical="center"/>
    </xf>
    <xf numFmtId="49" fontId="8" fillId="4" borderId="2" xfId="8" applyNumberFormat="1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4" fontId="6" fillId="3" borderId="2" xfId="8" applyNumberFormat="1" applyFont="1" applyFill="1" applyBorder="1" applyAlignment="1">
      <alignment vertical="center"/>
    </xf>
    <xf numFmtId="4" fontId="6" fillId="8" borderId="2" xfId="8" applyNumberFormat="1" applyFont="1" applyFill="1" applyBorder="1" applyAlignment="1">
      <alignment vertical="center"/>
    </xf>
    <xf numFmtId="4" fontId="8" fillId="8" borderId="2" xfId="8" applyNumberFormat="1" applyFont="1" applyFill="1" applyBorder="1" applyAlignment="1">
      <alignment vertical="center"/>
    </xf>
    <xf numFmtId="4" fontId="6" fillId="3" borderId="2" xfId="8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0" fontId="54" fillId="0" borderId="2" xfId="2" applyFont="1" applyBorder="1" applyAlignment="1">
      <alignment horizontal="center" vertical="center"/>
    </xf>
    <xf numFmtId="0" fontId="14" fillId="0" borderId="0" xfId="2" applyFont="1" applyAlignment="1" applyProtection="1">
      <alignment vertical="center"/>
      <protection locked="0"/>
    </xf>
    <xf numFmtId="0" fontId="54" fillId="0" borderId="2" xfId="2" applyFont="1" applyBorder="1" applyAlignment="1">
      <alignment horizontal="center" vertical="center" wrapText="1"/>
    </xf>
    <xf numFmtId="0" fontId="55" fillId="8" borderId="2" xfId="0" applyFont="1" applyFill="1" applyBorder="1"/>
    <xf numFmtId="0" fontId="6" fillId="0" borderId="0" xfId="2" applyFont="1" applyAlignment="1">
      <alignment vertical="center"/>
    </xf>
    <xf numFmtId="0" fontId="56" fillId="0" borderId="0" xfId="0" applyFont="1"/>
    <xf numFmtId="0" fontId="39" fillId="0" borderId="0" xfId="8" applyFont="1" applyAlignment="1">
      <alignment horizontal="center" vertical="center"/>
    </xf>
    <xf numFmtId="1" fontId="17" fillId="0" borderId="2" xfId="6" applyNumberFormat="1" applyFont="1" applyBorder="1" applyAlignment="1">
      <alignment horizontal="center" vertical="center"/>
    </xf>
    <xf numFmtId="0" fontId="39" fillId="0" borderId="2" xfId="0" applyFont="1" applyBorder="1" applyAlignment="1">
      <alignment vertical="center"/>
    </xf>
    <xf numFmtId="1" fontId="39" fillId="0" borderId="2" xfId="2" applyNumberFormat="1" applyFont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7" fillId="0" borderId="2" xfId="0" applyFont="1" applyBorder="1" applyAlignment="1">
      <alignment horizontal="center"/>
    </xf>
    <xf numFmtId="0" fontId="58" fillId="6" borderId="2" xfId="0" applyFont="1" applyFill="1" applyBorder="1" applyAlignment="1" applyProtection="1">
      <alignment horizontal="center" vertical="center"/>
      <protection locked="0"/>
    </xf>
    <xf numFmtId="4" fontId="8" fillId="3" borderId="2" xfId="11" applyNumberForma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39" fillId="0" borderId="2" xfId="2" applyFont="1" applyBorder="1" applyAlignment="1">
      <alignment horizontal="center" vertical="center" wrapText="1"/>
    </xf>
    <xf numFmtId="0" fontId="39" fillId="0" borderId="2" xfId="11" applyFont="1" applyBorder="1" applyAlignment="1">
      <alignment vertical="center"/>
    </xf>
    <xf numFmtId="0" fontId="17" fillId="0" borderId="2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left" vertical="center"/>
    </xf>
    <xf numFmtId="49" fontId="39" fillId="8" borderId="2" xfId="11" applyNumberFormat="1" applyFont="1" applyFill="1" applyBorder="1" applyAlignment="1">
      <alignment horizontal="center" vertical="center"/>
    </xf>
    <xf numFmtId="0" fontId="39" fillId="8" borderId="2" xfId="11" applyFont="1" applyFill="1" applyBorder="1" applyAlignment="1">
      <alignment vertical="center" wrapText="1"/>
    </xf>
    <xf numFmtId="0" fontId="39" fillId="0" borderId="2" xfId="11" applyFont="1" applyBorder="1" applyAlignment="1">
      <alignment horizontal="center" vertical="center" wrapText="1"/>
    </xf>
    <xf numFmtId="0" fontId="39" fillId="0" borderId="2" xfId="11" applyFont="1" applyBorder="1" applyAlignment="1" applyProtection="1">
      <alignment vertical="center"/>
      <protection locked="0"/>
    </xf>
    <xf numFmtId="0" fontId="17" fillId="6" borderId="2" xfId="10" applyFont="1" applyFill="1" applyBorder="1" applyAlignment="1">
      <alignment horizontal="center" vertical="center"/>
    </xf>
    <xf numFmtId="0" fontId="39" fillId="0" borderId="2" xfId="11" applyFont="1" applyBorder="1" applyAlignment="1" applyProtection="1">
      <alignment horizontal="center" vertical="center"/>
      <protection locked="0"/>
    </xf>
    <xf numFmtId="4" fontId="17" fillId="7" borderId="2" xfId="11" applyNumberFormat="1" applyFont="1" applyFill="1" applyBorder="1" applyAlignment="1" applyProtection="1">
      <alignment horizontal="center" vertical="center"/>
      <protection locked="0"/>
    </xf>
    <xf numFmtId="0" fontId="39" fillId="8" borderId="2" xfId="11" applyFont="1" applyFill="1" applyBorder="1" applyAlignment="1">
      <alignment horizontal="center" vertical="center"/>
    </xf>
    <xf numFmtId="0" fontId="39" fillId="8" borderId="2" xfId="8" applyFont="1" applyFill="1" applyBorder="1" applyAlignment="1">
      <alignment horizontal="center" vertical="center"/>
    </xf>
    <xf numFmtId="49" fontId="39" fillId="0" borderId="2" xfId="0" applyNumberFormat="1" applyFont="1" applyBorder="1" applyAlignment="1">
      <alignment vertical="center" wrapText="1"/>
    </xf>
    <xf numFmtId="0" fontId="39" fillId="8" borderId="2" xfId="0" applyFont="1" applyFill="1" applyBorder="1" applyAlignment="1">
      <alignment vertical="center" wrapText="1"/>
    </xf>
    <xf numFmtId="0" fontId="39" fillId="0" borderId="0" xfId="11" applyFont="1" applyAlignment="1">
      <alignment horizontal="center" vertical="center"/>
    </xf>
    <xf numFmtId="1" fontId="39" fillId="8" borderId="2" xfId="2" applyNumberFormat="1" applyFont="1" applyFill="1" applyBorder="1" applyAlignment="1">
      <alignment horizontal="center" vertical="center"/>
    </xf>
    <xf numFmtId="0" fontId="60" fillId="8" borderId="2" xfId="0" applyFont="1" applyFill="1" applyBorder="1" applyAlignment="1">
      <alignment horizontal="center" vertical="center"/>
    </xf>
    <xf numFmtId="4" fontId="39" fillId="0" borderId="2" xfId="11" applyNumberFormat="1" applyFont="1" applyBorder="1" applyAlignment="1">
      <alignment horizontal="center" vertical="center"/>
    </xf>
    <xf numFmtId="4" fontId="39" fillId="8" borderId="2" xfId="8" applyNumberFormat="1" applyFont="1" applyFill="1" applyBorder="1" applyAlignment="1">
      <alignment horizontal="center" vertical="center"/>
    </xf>
    <xf numFmtId="49" fontId="41" fillId="0" borderId="2" xfId="0" applyNumberFormat="1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vertical="center" wrapText="1"/>
    </xf>
    <xf numFmtId="0" fontId="61" fillId="6" borderId="2" xfId="0" applyFont="1" applyFill="1" applyBorder="1" applyAlignment="1" applyProtection="1">
      <alignment horizontal="center" vertical="center"/>
      <protection locked="0"/>
    </xf>
    <xf numFmtId="3" fontId="41" fillId="0" borderId="2" xfId="0" applyNumberFormat="1" applyFont="1" applyBorder="1" applyAlignment="1">
      <alignment horizontal="center" vertical="center"/>
    </xf>
    <xf numFmtId="4" fontId="40" fillId="7" borderId="2" xfId="0" applyNumberFormat="1" applyFont="1" applyFill="1" applyBorder="1" applyAlignment="1">
      <alignment horizontal="center" vertical="center"/>
    </xf>
    <xf numFmtId="0" fontId="41" fillId="0" borderId="2" xfId="2" applyFont="1" applyBorder="1" applyAlignment="1">
      <alignment horizontal="center" vertical="center"/>
    </xf>
    <xf numFmtId="0" fontId="40" fillId="6" borderId="2" xfId="0" applyFont="1" applyFill="1" applyBorder="1" applyAlignment="1" applyProtection="1">
      <alignment horizontal="center" vertical="center"/>
      <protection locked="0"/>
    </xf>
    <xf numFmtId="0" fontId="40" fillId="8" borderId="2" xfId="2" applyFont="1" applyFill="1" applyBorder="1" applyAlignment="1">
      <alignment horizontal="center" vertical="center"/>
    </xf>
    <xf numFmtId="3" fontId="40" fillId="0" borderId="2" xfId="0" applyNumberFormat="1" applyFont="1" applyBorder="1" applyAlignment="1">
      <alignment horizontal="center" vertical="center"/>
    </xf>
    <xf numFmtId="49" fontId="41" fillId="4" borderId="2" xfId="0" applyNumberFormat="1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49" fontId="40" fillId="3" borderId="2" xfId="0" applyNumberFormat="1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vertical="center" wrapText="1"/>
    </xf>
    <xf numFmtId="0" fontId="40" fillId="4" borderId="2" xfId="0" applyFont="1" applyFill="1" applyBorder="1" applyAlignment="1" applyProtection="1">
      <alignment horizontal="center" vertical="center"/>
      <protection locked="0"/>
    </xf>
    <xf numFmtId="0" fontId="41" fillId="3" borderId="2" xfId="0" applyFont="1" applyFill="1" applyBorder="1" applyAlignment="1">
      <alignment horizontal="center" vertical="center"/>
    </xf>
    <xf numFmtId="4" fontId="40" fillId="4" borderId="2" xfId="0" applyNumberFormat="1" applyFont="1" applyFill="1" applyBorder="1" applyAlignment="1">
      <alignment horizontal="center" vertical="center"/>
    </xf>
    <xf numFmtId="14" fontId="41" fillId="4" borderId="2" xfId="0" applyNumberFormat="1" applyFont="1" applyFill="1" applyBorder="1" applyAlignment="1">
      <alignment horizontal="center" vertical="center"/>
    </xf>
    <xf numFmtId="3" fontId="41" fillId="3" borderId="2" xfId="0" applyNumberFormat="1" applyFont="1" applyFill="1" applyBorder="1" applyAlignment="1">
      <alignment horizontal="center" vertical="center"/>
    </xf>
    <xf numFmtId="49" fontId="40" fillId="0" borderId="2" xfId="0" applyNumberFormat="1" applyFont="1" applyBorder="1" applyAlignment="1">
      <alignment horizontal="center" vertical="center"/>
    </xf>
    <xf numFmtId="49" fontId="40" fillId="0" borderId="2" xfId="7" applyNumberFormat="1" applyFont="1" applyBorder="1" applyAlignment="1">
      <alignment horizontal="center" vertical="center"/>
    </xf>
    <xf numFmtId="0" fontId="41" fillId="0" borderId="2" xfId="7" applyFont="1" applyBorder="1" applyAlignment="1">
      <alignment horizontal="center" vertical="center"/>
    </xf>
    <xf numFmtId="0" fontId="41" fillId="0" borderId="2" xfId="7" applyFont="1" applyBorder="1" applyAlignment="1">
      <alignment vertical="center" wrapText="1"/>
    </xf>
    <xf numFmtId="0" fontId="41" fillId="0" borderId="2" xfId="2" applyFont="1" applyBorder="1" applyAlignment="1">
      <alignment vertical="center" wrapText="1"/>
    </xf>
    <xf numFmtId="49" fontId="40" fillId="4" borderId="2" xfId="0" applyNumberFormat="1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vertical="center" wrapText="1"/>
    </xf>
    <xf numFmtId="14" fontId="40" fillId="4" borderId="2" xfId="0" applyNumberFormat="1" applyFont="1" applyFill="1" applyBorder="1" applyAlignment="1">
      <alignment vertical="center" wrapText="1"/>
    </xf>
    <xf numFmtId="3" fontId="41" fillId="4" borderId="2" xfId="0" applyNumberFormat="1" applyFont="1" applyFill="1" applyBorder="1" applyAlignment="1">
      <alignment horizontal="center" vertical="center"/>
    </xf>
    <xf numFmtId="4" fontId="40" fillId="7" borderId="2" xfId="7" applyNumberFormat="1" applyFont="1" applyFill="1" applyBorder="1" applyAlignment="1">
      <alignment horizontal="center" vertical="center"/>
    </xf>
    <xf numFmtId="4" fontId="41" fillId="0" borderId="2" xfId="2" applyNumberFormat="1" applyFont="1" applyBorder="1" applyAlignment="1">
      <alignment horizontal="left" vertical="center" wrapText="1"/>
    </xf>
    <xf numFmtId="14" fontId="40" fillId="3" borderId="2" xfId="0" applyNumberFormat="1" applyFont="1" applyFill="1" applyBorder="1" applyAlignment="1">
      <alignment vertical="center" wrapText="1"/>
    </xf>
    <xf numFmtId="4" fontId="41" fillId="0" borderId="2" xfId="0" applyNumberFormat="1" applyFont="1" applyBorder="1" applyAlignment="1">
      <alignment horizontal="center" vertical="center"/>
    </xf>
    <xf numFmtId="49" fontId="41" fillId="0" borderId="2" xfId="0" applyNumberFormat="1" applyFont="1" applyBorder="1" applyAlignment="1">
      <alignment horizontal="left" vertical="center" wrapText="1"/>
    </xf>
    <xf numFmtId="1" fontId="41" fillId="0" borderId="2" xfId="0" applyNumberFormat="1" applyFont="1" applyBorder="1" applyAlignment="1">
      <alignment horizontal="center" vertical="center"/>
    </xf>
    <xf numFmtId="4" fontId="41" fillId="8" borderId="2" xfId="0" applyNumberFormat="1" applyFont="1" applyFill="1" applyBorder="1" applyAlignment="1">
      <alignment horizontal="center" vertical="center"/>
    </xf>
    <xf numFmtId="14" fontId="62" fillId="0" borderId="2" xfId="0" applyNumberFormat="1" applyFont="1" applyBorder="1" applyAlignment="1">
      <alignment horizontal="center" vertical="center"/>
    </xf>
    <xf numFmtId="3" fontId="41" fillId="0" borderId="2" xfId="2" applyNumberFormat="1" applyFont="1" applyBorder="1" applyAlignment="1">
      <alignment horizontal="center" vertical="center"/>
    </xf>
    <xf numFmtId="0" fontId="41" fillId="4" borderId="2" xfId="7" applyFont="1" applyFill="1" applyBorder="1" applyAlignment="1">
      <alignment horizontal="center" vertical="center"/>
    </xf>
    <xf numFmtId="49" fontId="40" fillId="3" borderId="2" xfId="7" applyNumberFormat="1" applyFont="1" applyFill="1" applyBorder="1" applyAlignment="1">
      <alignment horizontal="center" vertical="center"/>
    </xf>
    <xf numFmtId="0" fontId="40" fillId="3" borderId="2" xfId="7" applyFont="1" applyFill="1" applyBorder="1" applyAlignment="1">
      <alignment vertical="center" wrapText="1"/>
    </xf>
    <xf numFmtId="0" fontId="41" fillId="3" borderId="2" xfId="7" applyFont="1" applyFill="1" applyBorder="1" applyAlignment="1">
      <alignment horizontal="center" vertical="center"/>
    </xf>
    <xf numFmtId="4" fontId="40" fillId="4" borderId="2" xfId="7" applyNumberFormat="1" applyFont="1" applyFill="1" applyBorder="1" applyAlignment="1">
      <alignment horizontal="center" vertical="center"/>
    </xf>
    <xf numFmtId="0" fontId="41" fillId="0" borderId="2" xfId="0" applyFont="1" applyBorder="1" applyAlignment="1">
      <alignment horizontal="left" vertical="center" wrapText="1"/>
    </xf>
    <xf numFmtId="0" fontId="40" fillId="4" borderId="2" xfId="0" applyFont="1" applyFill="1" applyBorder="1" applyAlignment="1">
      <alignment horizontal="left" vertical="center" wrapText="1"/>
    </xf>
    <xf numFmtId="3" fontId="40" fillId="4" borderId="2" xfId="0" applyNumberFormat="1" applyFont="1" applyFill="1" applyBorder="1" applyAlignment="1" applyProtection="1">
      <alignment horizontal="center" vertical="center"/>
      <protection locked="0"/>
    </xf>
    <xf numFmtId="4" fontId="41" fillId="3" borderId="2" xfId="9" applyNumberFormat="1" applyFont="1" applyFill="1" applyBorder="1" applyAlignment="1">
      <alignment horizontal="center" vertical="center"/>
    </xf>
    <xf numFmtId="4" fontId="40" fillId="4" borderId="2" xfId="9" applyNumberFormat="1" applyFont="1" applyFill="1" applyBorder="1" applyAlignment="1">
      <alignment horizontal="center" vertical="center"/>
    </xf>
    <xf numFmtId="3" fontId="40" fillId="0" borderId="2" xfId="7" applyNumberFormat="1" applyFont="1" applyBorder="1" applyAlignment="1">
      <alignment horizontal="center" vertical="center"/>
    </xf>
    <xf numFmtId="3" fontId="40" fillId="4" borderId="2" xfId="7" applyNumberFormat="1" applyFont="1" applyFill="1" applyBorder="1" applyAlignment="1" applyProtection="1">
      <alignment horizontal="center" vertical="center"/>
      <protection locked="0"/>
    </xf>
    <xf numFmtId="3" fontId="41" fillId="3" borderId="2" xfId="7" applyNumberFormat="1" applyFont="1" applyFill="1" applyBorder="1" applyAlignment="1">
      <alignment horizontal="center" vertical="center"/>
    </xf>
    <xf numFmtId="0" fontId="40" fillId="0" borderId="2" xfId="7" applyFont="1" applyBorder="1" applyAlignment="1">
      <alignment horizontal="center" vertical="center"/>
    </xf>
    <xf numFmtId="0" fontId="40" fillId="4" borderId="2" xfId="7" applyFont="1" applyFill="1" applyBorder="1" applyAlignment="1" applyProtection="1">
      <alignment vertical="center"/>
      <protection locked="0"/>
    </xf>
    <xf numFmtId="0" fontId="41" fillId="3" borderId="2" xfId="7" applyFont="1" applyFill="1" applyBorder="1" applyAlignment="1">
      <alignment vertical="center"/>
    </xf>
    <xf numFmtId="4" fontId="40" fillId="4" borderId="2" xfId="7" applyNumberFormat="1" applyFont="1" applyFill="1" applyBorder="1" applyAlignment="1">
      <alignment vertical="center"/>
    </xf>
    <xf numFmtId="16" fontId="40" fillId="3" borderId="2" xfId="7" applyNumberFormat="1" applyFont="1" applyFill="1" applyBorder="1" applyAlignment="1">
      <alignment vertical="center" wrapText="1"/>
    </xf>
    <xf numFmtId="0" fontId="41" fillId="3" borderId="2" xfId="7" applyFont="1" applyFill="1" applyBorder="1" applyAlignment="1">
      <alignment vertical="center" wrapText="1"/>
    </xf>
    <xf numFmtId="0" fontId="40" fillId="0" borderId="0" xfId="2" applyFont="1" applyAlignment="1" applyProtection="1">
      <alignment horizontal="center" vertical="center"/>
      <protection locked="0"/>
    </xf>
    <xf numFmtId="0" fontId="41" fillId="0" borderId="0" xfId="2" applyFont="1" applyAlignment="1" applyProtection="1">
      <alignment horizontal="center" vertical="center"/>
      <protection locked="0"/>
    </xf>
    <xf numFmtId="4" fontId="40" fillId="0" borderId="0" xfId="2" applyNumberFormat="1" applyFont="1" applyAlignment="1">
      <alignment horizontal="center" vertical="center"/>
    </xf>
    <xf numFmtId="4" fontId="41" fillId="0" borderId="0" xfId="2" applyNumberFormat="1" applyFont="1" applyAlignment="1" applyProtection="1">
      <alignment vertical="center"/>
      <protection locked="0"/>
    </xf>
    <xf numFmtId="4" fontId="41" fillId="0" borderId="0" xfId="2" applyNumberFormat="1" applyFont="1" applyAlignment="1">
      <alignment horizontal="center" vertical="center"/>
    </xf>
    <xf numFmtId="49" fontId="39" fillId="8" borderId="2" xfId="0" applyNumberFormat="1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49" fontId="39" fillId="0" borderId="2" xfId="2" applyNumberFormat="1" applyFont="1" applyBorder="1" applyAlignment="1">
      <alignment horizontal="center" vertical="center"/>
    </xf>
    <xf numFmtId="4" fontId="39" fillId="0" borderId="2" xfId="2" applyNumberFormat="1" applyFont="1" applyBorder="1" applyAlignment="1">
      <alignment horizontal="left" vertical="center" wrapText="1"/>
    </xf>
    <xf numFmtId="0" fontId="40" fillId="0" borderId="2" xfId="9" applyFont="1" applyBorder="1" applyAlignment="1">
      <alignment horizontal="center" vertical="center"/>
    </xf>
    <xf numFmtId="0" fontId="40" fillId="4" borderId="2" xfId="2" applyFont="1" applyFill="1" applyBorder="1" applyAlignment="1">
      <alignment horizontal="center" vertical="center"/>
    </xf>
    <xf numFmtId="49" fontId="40" fillId="3" borderId="2" xfId="9" applyNumberFormat="1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left" vertical="center" wrapText="1"/>
    </xf>
    <xf numFmtId="49" fontId="40" fillId="4" borderId="2" xfId="9" applyNumberFormat="1" applyFont="1" applyFill="1" applyBorder="1" applyAlignment="1" applyProtection="1">
      <alignment horizontal="center" vertical="center"/>
      <protection locked="0"/>
    </xf>
    <xf numFmtId="49" fontId="41" fillId="3" borderId="2" xfId="9" applyNumberFormat="1" applyFont="1" applyFill="1" applyBorder="1" applyAlignment="1">
      <alignment horizontal="center" vertical="center"/>
    </xf>
    <xf numFmtId="49" fontId="40" fillId="4" borderId="2" xfId="0" applyNumberFormat="1" applyFont="1" applyFill="1" applyBorder="1" applyAlignment="1">
      <alignment horizontal="left" vertical="center" wrapText="1"/>
    </xf>
    <xf numFmtId="0" fontId="41" fillId="3" borderId="2" xfId="8" applyFont="1" applyFill="1" applyBorder="1" applyAlignment="1">
      <alignment horizontal="center" vertical="center"/>
    </xf>
    <xf numFmtId="4" fontId="41" fillId="3" borderId="2" xfId="0" applyNumberFormat="1" applyFont="1" applyFill="1" applyBorder="1" applyAlignment="1">
      <alignment horizontal="center" vertical="center"/>
    </xf>
    <xf numFmtId="4" fontId="41" fillId="4" borderId="2" xfId="0" applyNumberFormat="1" applyFont="1" applyFill="1" applyBorder="1" applyAlignment="1">
      <alignment horizontal="center" vertical="center"/>
    </xf>
    <xf numFmtId="4" fontId="41" fillId="0" borderId="2" xfId="7" applyNumberFormat="1" applyFont="1" applyBorder="1" applyAlignment="1">
      <alignment horizontal="center" vertical="center"/>
    </xf>
    <xf numFmtId="4" fontId="41" fillId="3" borderId="2" xfId="7" applyNumberFormat="1" applyFont="1" applyFill="1" applyBorder="1" applyAlignment="1">
      <alignment horizontal="center" vertical="center"/>
    </xf>
    <xf numFmtId="4" fontId="41" fillId="3" borderId="2" xfId="7" applyNumberFormat="1" applyFont="1" applyFill="1" applyBorder="1" applyAlignment="1">
      <alignment vertical="center"/>
    </xf>
    <xf numFmtId="4" fontId="39" fillId="0" borderId="2" xfId="7" applyNumberFormat="1" applyFont="1" applyBorder="1" applyAlignment="1">
      <alignment horizontal="center" vertical="center"/>
    </xf>
    <xf numFmtId="9" fontId="0" fillId="0" borderId="0" xfId="0" applyNumberFormat="1"/>
    <xf numFmtId="166" fontId="49" fillId="5" borderId="5" xfId="3" applyNumberFormat="1" applyFont="1" applyFill="1" applyBorder="1" applyAlignment="1">
      <alignment horizontal="center" vertical="center" wrapText="1"/>
    </xf>
    <xf numFmtId="166" fontId="0" fillId="0" borderId="0" xfId="0" applyNumberFormat="1"/>
    <xf numFmtId="3" fontId="40" fillId="8" borderId="2" xfId="2" applyNumberFormat="1" applyFont="1" applyFill="1" applyBorder="1" applyAlignment="1">
      <alignment horizontal="center" vertical="center"/>
    </xf>
    <xf numFmtId="3" fontId="40" fillId="4" borderId="2" xfId="2" applyNumberFormat="1" applyFont="1" applyFill="1" applyBorder="1" applyAlignment="1">
      <alignment horizontal="center" vertical="center"/>
    </xf>
    <xf numFmtId="3" fontId="40" fillId="7" borderId="2" xfId="2" applyNumberFormat="1" applyFont="1" applyFill="1" applyBorder="1" applyAlignment="1">
      <alignment horizontal="center" vertical="center"/>
    </xf>
    <xf numFmtId="3" fontId="17" fillId="7" borderId="2" xfId="2" applyNumberFormat="1" applyFont="1" applyFill="1" applyBorder="1" applyAlignment="1">
      <alignment horizontal="center" vertical="center"/>
    </xf>
    <xf numFmtId="166" fontId="51" fillId="0" borderId="0" xfId="0" applyNumberFormat="1" applyFont="1"/>
    <xf numFmtId="3" fontId="6" fillId="7" borderId="2" xfId="2" applyNumberFormat="1" applyFont="1" applyFill="1" applyBorder="1" applyAlignment="1">
      <alignment horizontal="center" vertical="center"/>
    </xf>
    <xf numFmtId="0" fontId="39" fillId="0" borderId="9" xfId="0" applyFont="1" applyBorder="1" applyAlignment="1">
      <alignment vertical="center" wrapText="1"/>
    </xf>
    <xf numFmtId="0" fontId="8" fillId="0" borderId="0" xfId="12" applyAlignment="1" applyProtection="1">
      <alignment vertical="center" wrapText="1"/>
      <protection locked="0"/>
    </xf>
    <xf numFmtId="0" fontId="41" fillId="0" borderId="0" xfId="2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3" fontId="17" fillId="8" borderId="0" xfId="8" applyNumberFormat="1" applyFont="1" applyFill="1" applyAlignment="1">
      <alignment horizontal="center" vertical="center"/>
    </xf>
    <xf numFmtId="0" fontId="39" fillId="3" borderId="2" xfId="8" applyFont="1" applyFill="1" applyBorder="1" applyAlignment="1">
      <alignment horizontal="center" vertical="center"/>
    </xf>
    <xf numFmtId="0" fontId="17" fillId="4" borderId="2" xfId="8" applyFont="1" applyFill="1" applyBorder="1" applyAlignment="1" applyProtection="1">
      <alignment horizontal="center" vertical="center"/>
      <protection locked="0"/>
    </xf>
    <xf numFmtId="4" fontId="39" fillId="3" borderId="2" xfId="8" applyNumberFormat="1" applyFont="1" applyFill="1" applyBorder="1" applyAlignment="1">
      <alignment horizontal="center" vertical="center"/>
    </xf>
    <xf numFmtId="0" fontId="39" fillId="4" borderId="2" xfId="8" applyFont="1" applyFill="1" applyBorder="1" applyAlignment="1" applyProtection="1">
      <alignment vertical="center"/>
      <protection locked="0"/>
    </xf>
    <xf numFmtId="4" fontId="39" fillId="3" borderId="2" xfId="8" applyNumberFormat="1" applyFont="1" applyFill="1" applyBorder="1" applyAlignment="1">
      <alignment vertical="center"/>
    </xf>
    <xf numFmtId="0" fontId="39" fillId="4" borderId="2" xfId="8" applyFont="1" applyFill="1" applyBorder="1" applyAlignment="1" applyProtection="1">
      <alignment horizontal="center" vertical="center"/>
      <protection locked="0"/>
    </xf>
    <xf numFmtId="166" fontId="0" fillId="8" borderId="0" xfId="0" applyNumberFormat="1" applyFill="1"/>
    <xf numFmtId="3" fontId="40" fillId="8" borderId="0" xfId="2" applyNumberFormat="1" applyFont="1" applyFill="1" applyAlignment="1">
      <alignment horizontal="center" vertical="center"/>
    </xf>
    <xf numFmtId="166" fontId="50" fillId="0" borderId="0" xfId="0" applyNumberFormat="1" applyFont="1"/>
    <xf numFmtId="0" fontId="50" fillId="8" borderId="0" xfId="0" applyFont="1" applyFill="1"/>
    <xf numFmtId="1" fontId="39" fillId="0" borderId="2" xfId="6" applyNumberFormat="1" applyFont="1" applyBorder="1" applyAlignment="1">
      <alignment horizontal="center" vertical="center"/>
    </xf>
    <xf numFmtId="1" fontId="8" fillId="0" borderId="2" xfId="6" applyNumberFormat="1" applyFont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 wrapText="1"/>
    </xf>
    <xf numFmtId="0" fontId="63" fillId="0" borderId="2" xfId="0" applyFont="1" applyBorder="1" applyAlignment="1">
      <alignment horizontal="center"/>
    </xf>
    <xf numFmtId="0" fontId="25" fillId="0" borderId="2" xfId="0" applyFont="1" applyBorder="1" applyAlignment="1">
      <alignment wrapText="1"/>
    </xf>
    <xf numFmtId="4" fontId="41" fillId="8" borderId="2" xfId="2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left" vertical="center"/>
    </xf>
    <xf numFmtId="0" fontId="37" fillId="0" borderId="8" xfId="2" applyFont="1" applyBorder="1" applyAlignment="1">
      <alignment horizontal="center" vertical="center"/>
    </xf>
    <xf numFmtId="0" fontId="38" fillId="6" borderId="10" xfId="0" applyFont="1" applyFill="1" applyBorder="1" applyAlignment="1" applyProtection="1">
      <alignment horizontal="center" vertical="center"/>
      <protection locked="0"/>
    </xf>
    <xf numFmtId="0" fontId="38" fillId="0" borderId="11" xfId="2" applyFont="1" applyBorder="1" applyAlignment="1">
      <alignment horizontal="center" vertical="center"/>
    </xf>
    <xf numFmtId="0" fontId="37" fillId="0" borderId="11" xfId="2" applyFont="1" applyBorder="1" applyAlignment="1">
      <alignment vertical="center" wrapText="1"/>
    </xf>
    <xf numFmtId="0" fontId="65" fillId="0" borderId="2" xfId="0" applyFont="1" applyBorder="1" applyAlignment="1">
      <alignment vertical="center" wrapText="1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6" fillId="0" borderId="2" xfId="0" applyFont="1" applyBorder="1" applyAlignment="1">
      <alignment vertical="center" wrapText="1"/>
    </xf>
    <xf numFmtId="0" fontId="41" fillId="0" borderId="8" xfId="2" applyFont="1" applyBorder="1" applyAlignment="1">
      <alignment horizontal="center" vertical="center"/>
    </xf>
    <xf numFmtId="0" fontId="37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3" fontId="41" fillId="8" borderId="2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39" fillId="0" borderId="11" xfId="0" applyNumberFormat="1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39" fillId="0" borderId="11" xfId="0" applyFont="1" applyBorder="1" applyAlignment="1">
      <alignment vertical="center" wrapText="1"/>
    </xf>
    <xf numFmtId="0" fontId="17" fillId="6" borderId="11" xfId="0" applyFont="1" applyFill="1" applyBorder="1" applyAlignment="1" applyProtection="1">
      <alignment horizontal="center" vertical="center"/>
      <protection locked="0"/>
    </xf>
    <xf numFmtId="4" fontId="39" fillId="0" borderId="11" xfId="2" applyNumberFormat="1" applyFont="1" applyBorder="1" applyAlignment="1">
      <alignment horizontal="center" vertical="center"/>
    </xf>
    <xf numFmtId="0" fontId="56" fillId="0" borderId="2" xfId="0" applyFont="1" applyBorder="1"/>
    <xf numFmtId="0" fontId="25" fillId="0" borderId="2" xfId="0" applyFont="1" applyBorder="1"/>
    <xf numFmtId="4" fontId="25" fillId="0" borderId="2" xfId="0" applyNumberFormat="1" applyFont="1" applyBorder="1"/>
    <xf numFmtId="0" fontId="0" fillId="0" borderId="2" xfId="0" applyBorder="1" applyAlignment="1">
      <alignment horizontal="center" vertical="center"/>
    </xf>
    <xf numFmtId="0" fontId="8" fillId="0" borderId="2" xfId="2" applyFont="1" applyBorder="1" applyAlignment="1">
      <alignment horizontal="center"/>
    </xf>
    <xf numFmtId="49" fontId="41" fillId="0" borderId="2" xfId="8" applyNumberFormat="1" applyFont="1" applyBorder="1" applyAlignment="1">
      <alignment horizontal="center" vertical="center"/>
    </xf>
    <xf numFmtId="0" fontId="41" fillId="0" borderId="2" xfId="8" applyFont="1" applyBorder="1" applyAlignment="1">
      <alignment vertical="center" wrapText="1"/>
    </xf>
    <xf numFmtId="0" fontId="40" fillId="6" borderId="2" xfId="8" applyFont="1" applyFill="1" applyBorder="1" applyAlignment="1" applyProtection="1">
      <alignment horizontal="center" vertical="center"/>
      <protection locked="0"/>
    </xf>
    <xf numFmtId="0" fontId="40" fillId="0" borderId="0" xfId="2" applyFont="1" applyAlignment="1">
      <alignment horizontal="center" vertical="center"/>
    </xf>
    <xf numFmtId="0" fontId="40" fillId="0" borderId="2" xfId="8" applyFont="1" applyBorder="1" applyAlignment="1">
      <alignment horizontal="center" vertical="center"/>
    </xf>
    <xf numFmtId="0" fontId="41" fillId="0" borderId="2" xfId="2" applyFont="1" applyBorder="1" applyAlignment="1">
      <alignment horizontal="left" vertical="center" wrapText="1"/>
    </xf>
    <xf numFmtId="0" fontId="40" fillId="0" borderId="2" xfId="0" applyFont="1" applyBorder="1" applyAlignment="1">
      <alignment horizontal="center"/>
    </xf>
    <xf numFmtId="0" fontId="41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2" fontId="41" fillId="0" borderId="2" xfId="0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/>
    </xf>
    <xf numFmtId="0" fontId="6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/>
    </xf>
    <xf numFmtId="49" fontId="38" fillId="0" borderId="2" xfId="2" applyNumberFormat="1" applyFont="1" applyBorder="1" applyAlignment="1">
      <alignment horizontal="center" vertical="center"/>
    </xf>
    <xf numFmtId="0" fontId="38" fillId="0" borderId="9" xfId="2" applyFont="1" applyBorder="1" applyAlignment="1">
      <alignment horizontal="center" vertical="center"/>
    </xf>
    <xf numFmtId="0" fontId="6" fillId="0" borderId="2" xfId="2" applyFont="1" applyBorder="1" applyAlignment="1">
      <alignment horizontal="center"/>
    </xf>
    <xf numFmtId="0" fontId="17" fillId="0" borderId="2" xfId="2" applyFont="1" applyBorder="1" applyAlignment="1">
      <alignment horizontal="center"/>
    </xf>
    <xf numFmtId="0" fontId="29" fillId="0" borderId="0" xfId="3" applyFont="1" applyAlignment="1" applyProtection="1">
      <alignment horizontal="center" vertical="center" wrapText="1"/>
      <protection locked="0"/>
    </xf>
    <xf numFmtId="0" fontId="51" fillId="8" borderId="2" xfId="0" applyFont="1" applyFill="1" applyBorder="1" applyAlignment="1">
      <alignment horizontal="center"/>
    </xf>
    <xf numFmtId="0" fontId="8" fillId="0" borderId="2" xfId="0" applyFont="1" applyBorder="1" applyAlignment="1">
      <alignment wrapText="1"/>
    </xf>
    <xf numFmtId="0" fontId="39" fillId="0" borderId="2" xfId="0" applyFont="1" applyBorder="1" applyAlignment="1">
      <alignment wrapText="1"/>
    </xf>
    <xf numFmtId="0" fontId="37" fillId="0" borderId="2" xfId="0" applyFont="1" applyBorder="1" applyAlignment="1">
      <alignment wrapText="1"/>
    </xf>
    <xf numFmtId="0" fontId="59" fillId="0" borderId="2" xfId="0" applyFont="1" applyBorder="1" applyAlignment="1">
      <alignment vertical="center" wrapText="1"/>
    </xf>
    <xf numFmtId="0" fontId="43" fillId="0" borderId="2" xfId="0" applyFont="1" applyBorder="1" applyAlignment="1">
      <alignment vertical="center" wrapText="1"/>
    </xf>
    <xf numFmtId="0" fontId="53" fillId="0" borderId="2" xfId="0" applyFont="1" applyBorder="1" applyAlignment="1">
      <alignment vertical="center" wrapText="1"/>
    </xf>
    <xf numFmtId="0" fontId="4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7" fillId="0" borderId="9" xfId="2" applyFont="1" applyBorder="1" applyAlignment="1">
      <alignment vertical="center" wrapText="1"/>
    </xf>
    <xf numFmtId="0" fontId="64" fillId="0" borderId="2" xfId="0" applyFont="1" applyBorder="1" applyAlignment="1">
      <alignment vertical="center" wrapText="1"/>
    </xf>
    <xf numFmtId="0" fontId="8" fillId="0" borderId="2" xfId="2" applyFont="1" applyBorder="1" applyAlignment="1">
      <alignment wrapText="1"/>
    </xf>
    <xf numFmtId="0" fontId="39" fillId="0" borderId="2" xfId="2" applyFont="1" applyBorder="1" applyAlignment="1">
      <alignment wrapText="1"/>
    </xf>
    <xf numFmtId="49" fontId="69" fillId="0" borderId="0" xfId="2" applyNumberFormat="1" applyFont="1" applyAlignment="1">
      <alignment horizontal="left" vertical="center" wrapText="1"/>
    </xf>
    <xf numFmtId="49" fontId="70" fillId="0" borderId="0" xfId="2" applyNumberFormat="1" applyFont="1" applyAlignment="1" applyProtection="1">
      <alignment horizontal="left" vertical="center" wrapText="1"/>
      <protection locked="0"/>
    </xf>
    <xf numFmtId="49" fontId="71" fillId="0" borderId="0" xfId="2" applyNumberFormat="1" applyFont="1" applyAlignment="1" applyProtection="1">
      <alignment horizontal="left" vertical="top" wrapText="1"/>
      <protection locked="0"/>
    </xf>
    <xf numFmtId="0" fontId="72" fillId="0" borderId="0" xfId="4" applyFont="1" applyAlignment="1" applyProtection="1">
      <alignment horizontal="left" vertical="center"/>
      <protection locked="0"/>
    </xf>
    <xf numFmtId="0" fontId="73" fillId="0" borderId="0" xfId="4" applyFont="1" applyAlignment="1" applyProtection="1">
      <alignment horizontal="left" vertical="center"/>
      <protection locked="0"/>
    </xf>
    <xf numFmtId="0" fontId="8" fillId="0" borderId="0" xfId="3" applyAlignment="1">
      <alignment vertical="center" wrapText="1"/>
    </xf>
    <xf numFmtId="0" fontId="8" fillId="0" borderId="0" xfId="3" applyAlignment="1" applyProtection="1">
      <alignment vertical="center" wrapText="1"/>
      <protection locked="0"/>
    </xf>
    <xf numFmtId="0" fontId="8" fillId="3" borderId="2" xfId="2" applyFont="1" applyFill="1" applyBorder="1" applyAlignment="1">
      <alignment horizontal="center" vertical="center" wrapText="1"/>
    </xf>
    <xf numFmtId="0" fontId="39" fillId="4" borderId="2" xfId="2" applyFont="1" applyFill="1" applyBorder="1" applyAlignment="1">
      <alignment horizontal="center" vertical="center" wrapText="1"/>
    </xf>
    <xf numFmtId="4" fontId="0" fillId="8" borderId="2" xfId="0" applyNumberFormat="1" applyFill="1" applyBorder="1"/>
    <xf numFmtId="4" fontId="0" fillId="0" borderId="2" xfId="0" applyNumberFormat="1" applyBorder="1"/>
    <xf numFmtId="0" fontId="0" fillId="0" borderId="2" xfId="0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0" fontId="39" fillId="8" borderId="2" xfId="2" applyFont="1" applyFill="1" applyBorder="1" applyAlignment="1">
      <alignment horizontal="center" vertical="center" wrapText="1"/>
    </xf>
    <xf numFmtId="0" fontId="41" fillId="0" borderId="2" xfId="2" applyFont="1" applyBorder="1" applyAlignment="1">
      <alignment horizontal="center" vertical="center" wrapText="1"/>
    </xf>
    <xf numFmtId="0" fontId="39" fillId="0" borderId="11" xfId="2" applyFont="1" applyBorder="1" applyAlignment="1">
      <alignment horizontal="center" vertical="center" wrapText="1"/>
    </xf>
    <xf numFmtId="0" fontId="0" fillId="8" borderId="2" xfId="0" applyFill="1" applyBorder="1"/>
    <xf numFmtId="0" fontId="39" fillId="0" borderId="0" xfId="2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0" fillId="0" borderId="2" xfId="0" applyBorder="1"/>
    <xf numFmtId="0" fontId="41" fillId="8" borderId="2" xfId="0" applyFont="1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>
      <alignment horizontal="center" vertical="center" wrapText="1"/>
    </xf>
    <xf numFmtId="0" fontId="41" fillId="0" borderId="2" xfId="0" applyFont="1" applyBorder="1" applyAlignment="1">
      <alignment wrapText="1"/>
    </xf>
    <xf numFmtId="0" fontId="74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49" fontId="40" fillId="0" borderId="2" xfId="0" applyNumberFormat="1" applyFont="1" applyBorder="1" applyAlignment="1">
      <alignment horizontal="left" vertical="center" wrapText="1"/>
    </xf>
    <xf numFmtId="3" fontId="40" fillId="0" borderId="2" xfId="2" applyNumberFormat="1" applyFont="1" applyBorder="1" applyAlignment="1">
      <alignment horizontal="center" vertical="center"/>
    </xf>
    <xf numFmtId="0" fontId="74" fillId="8" borderId="0" xfId="0" applyFont="1" applyFill="1" applyAlignment="1">
      <alignment horizontal="center" vertical="center" wrapText="1"/>
    </xf>
    <xf numFmtId="0" fontId="8" fillId="0" borderId="0" xfId="0" applyFont="1"/>
    <xf numFmtId="17" fontId="74" fillId="0" borderId="0" xfId="0" applyNumberFormat="1" applyFont="1" applyAlignment="1">
      <alignment horizontal="center" vertical="center" wrapText="1"/>
    </xf>
    <xf numFmtId="0" fontId="8" fillId="0" borderId="8" xfId="2" applyFont="1" applyBorder="1" applyAlignment="1">
      <alignment horizontal="center" vertical="center"/>
    </xf>
    <xf numFmtId="0" fontId="39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34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  <xf numFmtId="4" fontId="31" fillId="0" borderId="3" xfId="2" applyNumberFormat="1" applyFont="1" applyBorder="1" applyAlignment="1" applyProtection="1">
      <alignment horizontal="center" vertical="center"/>
      <protection locked="0"/>
    </xf>
    <xf numFmtId="4" fontId="31" fillId="0" borderId="7" xfId="2" applyNumberFormat="1" applyFont="1" applyBorder="1" applyAlignment="1" applyProtection="1">
      <alignment horizontal="center" vertical="center"/>
      <protection locked="0"/>
    </xf>
  </cellXfs>
  <cellStyles count="24">
    <cellStyle name="Normal 2" xfId="14"/>
    <cellStyle name="Normal 3" xfId="15"/>
    <cellStyle name="Normal 4" xfId="16"/>
    <cellStyle name="Normal 5" xfId="17"/>
    <cellStyle name="Percent 2" xfId="18"/>
    <cellStyle name="Standard 2" xfId="19"/>
    <cellStyle name="Standard 6" xfId="5"/>
    <cellStyle name="Standard_GH PL RAUTITAN RB 2005" xfId="3"/>
    <cellStyle name="Standard_GH-PL 2003_RAUTITAN" xfId="6"/>
    <cellStyle name="Standard_Nettopreise HT 13.09.2004" xfId="9"/>
    <cellStyle name="Standard_PL_Raupiano EUR 2003" xfId="11"/>
    <cellStyle name="Standard_PL_RFBH2003 Euro Sonderanwendungen" xfId="7"/>
    <cellStyle name="Standard_PL_Werkzeug 2003 Euro" xfId="10"/>
    <cellStyle name="Standard_Preisliste RUS GT 2004" xfId="2"/>
    <cellStyle name="Standard_Preisliste RUS GT 2005 inkl Vio" xfId="8"/>
    <cellStyle name="Undefiniert" xfId="20"/>
    <cellStyle name="Обычный" xfId="0" builtinId="0"/>
    <cellStyle name="Обычный 2" xfId="21"/>
    <cellStyle name="Обычный 3" xfId="23"/>
    <cellStyle name="Обычный 4" xfId="13"/>
    <cellStyle name="Обычный_PL RAUVACLEAN 2003" xfId="12"/>
    <cellStyle name="Обычный_REHAU прайслист 2002" xfId="4"/>
    <cellStyle name="Процентный" xfId="1" builtinId="5"/>
    <cellStyle name="Процентный 2" xfId="22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kavla/Downloads/&#1058;&#1072;&#1073;&#1083;&#1080;&#1094;&#1072;%20&#1079;&#1072;&#1082;&#1072;&#1079;&#1086;&#1074;%20&#1048;&#1057;_EAE_2024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С-2024"/>
      <sheetName val="Шаблон КП"/>
    </sheetNames>
    <sheetDataSet>
      <sheetData sheetId="0">
        <row r="17">
          <cell r="E17">
            <v>11234081005</v>
          </cell>
          <cell r="F17">
            <v>11234074624</v>
          </cell>
          <cell r="G17" t="str">
            <v>Универсальн.труба RAUTITAN stabil PLATINUM 32х4,7 мм, прям. отрезки 5м
АКЦИЯ! Цена снижена до 31.12.2024г</v>
          </cell>
          <cell r="H17">
            <v>11234074624</v>
          </cell>
          <cell r="I17" t="str">
            <v>м</v>
          </cell>
        </row>
        <row r="18">
          <cell r="E18">
            <v>11234074624</v>
          </cell>
          <cell r="F18">
            <v>11234074624</v>
          </cell>
          <cell r="G18">
            <v>11234074624</v>
          </cell>
          <cell r="H18">
            <v>11234074624</v>
          </cell>
          <cell r="I18">
            <v>11234074624</v>
          </cell>
        </row>
        <row r="19">
          <cell r="E19">
            <v>11301213100</v>
          </cell>
          <cell r="F19">
            <v>11301208064</v>
          </cell>
          <cell r="G19" t="str">
            <v>Универсальн.труба РЕХАУ STABIL 16,2х2,6 мм, бухта 100 м</v>
          </cell>
          <cell r="H19">
            <v>11301208064</v>
          </cell>
          <cell r="I19" t="str">
            <v>м</v>
          </cell>
        </row>
        <row r="20">
          <cell r="E20">
            <v>11301313100</v>
          </cell>
          <cell r="F20">
            <v>11301306368</v>
          </cell>
          <cell r="G20" t="str">
            <v>Универсальн.труба РЕХАУ STABIL 20х2,9 мм, бухта 100 м</v>
          </cell>
          <cell r="H20">
            <v>11301306368</v>
          </cell>
          <cell r="I20" t="str">
            <v>м</v>
          </cell>
        </row>
        <row r="21">
          <cell r="E21">
            <v>11301413050</v>
          </cell>
          <cell r="F21">
            <v>11301412864</v>
          </cell>
          <cell r="G21" t="str">
            <v>Универсальн.труба РЕХАУ STABIL 25х3,7 мм, бухта 50 м</v>
          </cell>
          <cell r="H21">
            <v>11301412864</v>
          </cell>
          <cell r="I21" t="str">
            <v>м</v>
          </cell>
        </row>
        <row r="22">
          <cell r="E22">
            <v>11301513025</v>
          </cell>
          <cell r="F22">
            <v>11301511168</v>
          </cell>
          <cell r="G22" t="str">
            <v>Универсальн.труба РЕХАУ STABIL 32х4,7 мм, бухта 25 м</v>
          </cell>
          <cell r="H22">
            <v>11301511168</v>
          </cell>
          <cell r="I22" t="str">
            <v>м</v>
          </cell>
        </row>
        <row r="23">
          <cell r="E23">
            <v>11301511168</v>
          </cell>
          <cell r="F23">
            <v>11301511168</v>
          </cell>
          <cell r="G23">
            <v>11301511168</v>
          </cell>
          <cell r="H23">
            <v>11301511168</v>
          </cell>
          <cell r="I23">
            <v>11301511168</v>
          </cell>
        </row>
        <row r="24">
          <cell r="E24">
            <v>11303703100</v>
          </cell>
          <cell r="F24">
            <v>11303698432</v>
          </cell>
          <cell r="G24" t="str">
            <v>Унив.труба РЕХАУ FLEX 16x2,2, бухта 100м
АКЦИЯ! Цена снижена до 21.10.2024г</v>
          </cell>
          <cell r="H24">
            <v>11303698432</v>
          </cell>
          <cell r="I24" t="str">
            <v>м</v>
          </cell>
        </row>
        <row r="25">
          <cell r="E25">
            <v>11303803100</v>
          </cell>
          <cell r="F25">
            <v>11303796736</v>
          </cell>
          <cell r="G25" t="str">
            <v>Унив.труба РЕХАУ FLEX 20x2,8, бухта 100м
АКЦИЯ! Цена снижена до 21.10.2024г</v>
          </cell>
          <cell r="H25">
            <v>11303796736</v>
          </cell>
          <cell r="I25" t="str">
            <v>м</v>
          </cell>
        </row>
        <row r="26">
          <cell r="E26">
            <v>11303903050</v>
          </cell>
          <cell r="F26">
            <v>11303895040</v>
          </cell>
          <cell r="G26" t="str">
            <v>Унив.труба РЕХАУ FLEX 25x3,5, бухта 50м
АКЦИЯ! Цена снижена до 21.10.2024г</v>
          </cell>
          <cell r="H26">
            <v>11303895040</v>
          </cell>
          <cell r="I26" t="str">
            <v>м</v>
          </cell>
        </row>
        <row r="27">
          <cell r="E27">
            <v>11304003050</v>
          </cell>
          <cell r="F27">
            <v>11304001536</v>
          </cell>
          <cell r="G27" t="str">
            <v>Унив.труба РЕХАУ FLEX 32x4,4, бухта 50м
АКЦИЯ! Цена снижена до 21.10.2024г</v>
          </cell>
          <cell r="H27">
            <v>11304001536</v>
          </cell>
          <cell r="I27" t="str">
            <v>м</v>
          </cell>
        </row>
        <row r="28">
          <cell r="E28">
            <v>11304103006</v>
          </cell>
          <cell r="F28">
            <v>11304099840</v>
          </cell>
          <cell r="G28" t="str">
            <v>Унив.труба РЕХАУ FLEX 40x5,5, прям.отрезки 6м</v>
          </cell>
          <cell r="H28">
            <v>11304099840</v>
          </cell>
          <cell r="I28" t="str">
            <v>м</v>
          </cell>
        </row>
        <row r="29">
          <cell r="E29">
            <v>11304203006</v>
          </cell>
          <cell r="F29">
            <v>11304198144</v>
          </cell>
          <cell r="G29" t="str">
            <v>Унив.труба РЕХАУ FLEX 50x6,9, прям.отрезки 6м</v>
          </cell>
          <cell r="H29">
            <v>11304198144</v>
          </cell>
          <cell r="I29" t="str">
            <v>м</v>
          </cell>
        </row>
        <row r="30">
          <cell r="E30">
            <v>11304303006</v>
          </cell>
          <cell r="F30">
            <v>11304296448</v>
          </cell>
          <cell r="G30" t="str">
            <v>Унив.труба РЕХАУ FLEX 63x8,6, прям.отрезки 6м</v>
          </cell>
          <cell r="H30">
            <v>11304296448</v>
          </cell>
          <cell r="I30" t="str">
            <v>м</v>
          </cell>
        </row>
        <row r="31">
          <cell r="E31">
            <v>11304296448</v>
          </cell>
          <cell r="F31">
            <v>11304296448</v>
          </cell>
          <cell r="G31">
            <v>11304296448</v>
          </cell>
          <cell r="H31">
            <v>11304296448</v>
          </cell>
          <cell r="I31">
            <v>11304296448</v>
          </cell>
        </row>
        <row r="32">
          <cell r="E32">
            <v>11360423120</v>
          </cell>
          <cell r="F32">
            <v>11360419840</v>
          </cell>
          <cell r="G32" t="str">
            <v>Отоп. труба РЕХАУ PINK 16х2,2 мм, бухта 120 м
АКЦИЯ! Цена снижена до 21.10.2024г</v>
          </cell>
          <cell r="H32">
            <v>11360419840</v>
          </cell>
          <cell r="I32" t="str">
            <v>м</v>
          </cell>
        </row>
        <row r="33">
          <cell r="E33">
            <v>11360523120</v>
          </cell>
          <cell r="F33">
            <v>11360518144</v>
          </cell>
          <cell r="G33" t="str">
            <v>Отоп. труба РЕХАУ PINK 20х2,8 мм, бухта 120 м
АКЦИЯ! Цена снижена до 21.10.2024г</v>
          </cell>
          <cell r="H33">
            <v>11360518144</v>
          </cell>
          <cell r="I33" t="str">
            <v>м</v>
          </cell>
        </row>
        <row r="34">
          <cell r="E34">
            <v>11360623050</v>
          </cell>
          <cell r="F34">
            <v>11360616448</v>
          </cell>
          <cell r="G34" t="str">
            <v>Отоп. труба РЕХАУ PINK 25х3,5 мм, бухта 50 м
АКЦИЯ! Цена снижена до 21.10.2024г</v>
          </cell>
          <cell r="H34">
            <v>11360616448</v>
          </cell>
          <cell r="I34" t="str">
            <v>м</v>
          </cell>
        </row>
        <row r="35">
          <cell r="E35">
            <v>11360723050</v>
          </cell>
          <cell r="F35">
            <v>11360722944</v>
          </cell>
          <cell r="G35" t="str">
            <v>Отоп. труба РЕХАУ PINK 32х4,4 мм, бухта 50 м
АКЦИЯ! Цена снижена до 21.10.2024г</v>
          </cell>
          <cell r="H35">
            <v>11360722944</v>
          </cell>
          <cell r="I35" t="str">
            <v>м</v>
          </cell>
        </row>
        <row r="36">
          <cell r="E36">
            <v>11360722944</v>
          </cell>
          <cell r="F36">
            <v>11360722944</v>
          </cell>
          <cell r="G36">
            <v>11360722944</v>
          </cell>
          <cell r="H36">
            <v>11360722944</v>
          </cell>
          <cell r="I36">
            <v>11360722944</v>
          </cell>
        </row>
        <row r="37">
          <cell r="E37">
            <v>11331693200</v>
          </cell>
          <cell r="F37">
            <v>11331690496</v>
          </cell>
          <cell r="G37" t="str">
            <v>Отоп.труба РЕХАУ BLACK 16х2,2 мм, бухта 200 м</v>
          </cell>
          <cell r="H37">
            <v>11331690496</v>
          </cell>
          <cell r="I37" t="str">
            <v>м</v>
          </cell>
        </row>
        <row r="38">
          <cell r="E38">
            <v>11331793180</v>
          </cell>
          <cell r="F38">
            <v>11331788800</v>
          </cell>
          <cell r="G38" t="str">
            <v>Отоп.труба РЕХАУ BLACK 20х2,8 мм, бухта 180 м</v>
          </cell>
          <cell r="H38">
            <v>11331788800</v>
          </cell>
          <cell r="I38" t="str">
            <v>м</v>
          </cell>
        </row>
        <row r="39">
          <cell r="E39">
            <v>11331893100</v>
          </cell>
          <cell r="F39">
            <v>11331887104</v>
          </cell>
          <cell r="G39" t="str">
            <v>Отоп.труба РЕХАУ BLACK 25х3,5 мм, бухта 100 м</v>
          </cell>
          <cell r="H39">
            <v>11331887104</v>
          </cell>
          <cell r="I39" t="str">
            <v>м</v>
          </cell>
        </row>
        <row r="40">
          <cell r="E40">
            <v>11331887104</v>
          </cell>
          <cell r="F40">
            <v>11331887104</v>
          </cell>
          <cell r="G40">
            <v>11331887104</v>
          </cell>
          <cell r="H40">
            <v>11331887104</v>
          </cell>
          <cell r="I40">
            <v>11331887104</v>
          </cell>
        </row>
        <row r="41">
          <cell r="E41">
            <v>11301211100</v>
          </cell>
          <cell r="F41">
            <v>11301208064</v>
          </cell>
          <cell r="G41" t="str">
            <v>Универсальн.труба RAUTITAN stabil 16,2х2,6 мм, бухта 100 м</v>
          </cell>
          <cell r="H41">
            <v>11301208064</v>
          </cell>
          <cell r="I41" t="str">
            <v>м</v>
          </cell>
        </row>
        <row r="42">
          <cell r="E42">
            <v>11301311100</v>
          </cell>
          <cell r="F42">
            <v>11301306368</v>
          </cell>
          <cell r="G42" t="str">
            <v>Универсальн.труба RAUTITAN stabil 20х2,9 мм, бухта 100 м</v>
          </cell>
          <cell r="H42">
            <v>11301306368</v>
          </cell>
          <cell r="I42" t="str">
            <v>м</v>
          </cell>
        </row>
        <row r="43">
          <cell r="E43">
            <v>11301411050</v>
          </cell>
          <cell r="F43">
            <v>11301404672</v>
          </cell>
          <cell r="G43" t="str">
            <v>Универсальн.труба RAUTITAN stabil 25х3,7 мм, бухта 50 м</v>
          </cell>
          <cell r="H43">
            <v>11301404672</v>
          </cell>
          <cell r="I43" t="str">
            <v>м</v>
          </cell>
        </row>
        <row r="44">
          <cell r="E44">
            <v>11301511025</v>
          </cell>
          <cell r="F44">
            <v>11301502976</v>
          </cell>
          <cell r="G44" t="str">
            <v>Универсальн.труба RAUTITAN stabil 32х4,7 мм, бухта 25 м</v>
          </cell>
          <cell r="H44">
            <v>11301502976</v>
          </cell>
          <cell r="I44" t="str">
            <v>м</v>
          </cell>
        </row>
        <row r="45">
          <cell r="E45">
            <v>11301502976</v>
          </cell>
          <cell r="F45">
            <v>11301502976</v>
          </cell>
          <cell r="G45">
            <v>11301502976</v>
          </cell>
          <cell r="H45">
            <v>11301502976</v>
          </cell>
          <cell r="I45">
            <v>11301502976</v>
          </cell>
        </row>
        <row r="46">
          <cell r="E46">
            <v>13715591100</v>
          </cell>
          <cell r="F46">
            <v>13715587072</v>
          </cell>
          <cell r="G46" t="str">
            <v>Универсальн.труба RAUTITAN stabil 16,2х2,6 мм, бухта 100 м</v>
          </cell>
          <cell r="H46">
            <v>13715587072</v>
          </cell>
          <cell r="I46" t="str">
            <v>м</v>
          </cell>
        </row>
        <row r="47">
          <cell r="E47">
            <v>13715601100</v>
          </cell>
          <cell r="F47">
            <v>13715595264</v>
          </cell>
          <cell r="G47" t="str">
            <v>Универсальн.труба RAUTITAN stabil 20х2,9 мм, бухта 100 м</v>
          </cell>
          <cell r="H47">
            <v>13715595264</v>
          </cell>
          <cell r="I47" t="str">
            <v>м</v>
          </cell>
        </row>
        <row r="48">
          <cell r="E48">
            <v>13715621050</v>
          </cell>
          <cell r="F48">
            <v>13715619840</v>
          </cell>
          <cell r="G48" t="str">
            <v>Универсальн.труба RAUTITAN stabil 25х3,7 мм, бухта 50 м</v>
          </cell>
          <cell r="H48">
            <v>13715619840</v>
          </cell>
          <cell r="I48" t="str">
            <v>м</v>
          </cell>
        </row>
        <row r="49">
          <cell r="E49">
            <v>13715651025</v>
          </cell>
          <cell r="F49">
            <v>13715644416</v>
          </cell>
          <cell r="G49" t="str">
            <v>Универсальн.труба RAUTITAN stabil 32х4,7 мм, бухта 25 м</v>
          </cell>
          <cell r="H49">
            <v>13715644416</v>
          </cell>
          <cell r="I49" t="str">
            <v>м</v>
          </cell>
        </row>
        <row r="50">
          <cell r="E50">
            <v>13715661005</v>
          </cell>
          <cell r="F50">
            <v>13715660800</v>
          </cell>
          <cell r="G50" t="str">
            <v>Универсальн.труба RAUTITAN stabil 40х6,0 мм, прям.отрезки 5м</v>
          </cell>
          <cell r="H50">
            <v>13715660800</v>
          </cell>
          <cell r="I50" t="str">
            <v>м</v>
          </cell>
        </row>
        <row r="51">
          <cell r="E51">
            <v>13715660800</v>
          </cell>
          <cell r="F51">
            <v>13715660800</v>
          </cell>
          <cell r="G51">
            <v>13715660800</v>
          </cell>
          <cell r="H51">
            <v>13715660800</v>
          </cell>
          <cell r="I51">
            <v>13715660800</v>
          </cell>
        </row>
        <row r="52">
          <cell r="E52">
            <v>11300711005</v>
          </cell>
          <cell r="F52">
            <v>11300708352</v>
          </cell>
          <cell r="G52" t="str">
            <v>Универсальн.труба RAUTITAN stabil 16,2х2,6 мм, прям.отрезки 5м</v>
          </cell>
          <cell r="H52">
            <v>11300708352</v>
          </cell>
          <cell r="I52" t="str">
            <v>м</v>
          </cell>
        </row>
        <row r="53">
          <cell r="E53">
            <v>11300811005</v>
          </cell>
          <cell r="F53">
            <v>11300806656</v>
          </cell>
          <cell r="G53" t="str">
            <v>Универсальн.труба RAUTITAN stabil 20х2,9 мм, прям.отрезки 5м</v>
          </cell>
          <cell r="H53">
            <v>11300806656</v>
          </cell>
          <cell r="I53" t="str">
            <v>м</v>
          </cell>
        </row>
        <row r="54">
          <cell r="E54">
            <v>11300911005</v>
          </cell>
          <cell r="F54">
            <v>11300904960</v>
          </cell>
          <cell r="G54" t="str">
            <v>Универсальн.труба RAUTITAN stabil 25х3,7 мм, прям.отрезки 5м</v>
          </cell>
          <cell r="H54">
            <v>11300904960</v>
          </cell>
          <cell r="I54" t="str">
            <v>м</v>
          </cell>
        </row>
        <row r="55">
          <cell r="E55">
            <v>11301011005</v>
          </cell>
          <cell r="F55">
            <v>11301003264</v>
          </cell>
          <cell r="G55" t="str">
            <v>Универсальн.труба RAUTITAN stabil 32х4,7 мм, прям.отрезки 5м</v>
          </cell>
          <cell r="H55">
            <v>11301003264</v>
          </cell>
          <cell r="I55" t="str">
            <v>м</v>
          </cell>
        </row>
        <row r="56">
          <cell r="E56">
            <v>11301111005</v>
          </cell>
          <cell r="F56">
            <v>11301109760</v>
          </cell>
          <cell r="G56" t="str">
            <v>Универсальн.труба RAUTITAN stabil 40х6,0 мм, прям.отрезки 5м</v>
          </cell>
          <cell r="H56">
            <v>11301109760</v>
          </cell>
          <cell r="I56" t="str">
            <v>м</v>
          </cell>
        </row>
        <row r="57">
          <cell r="E57">
            <v>11301109760</v>
          </cell>
          <cell r="F57">
            <v>11301109760</v>
          </cell>
          <cell r="G57">
            <v>11301109760</v>
          </cell>
          <cell r="H57">
            <v>11301109760</v>
          </cell>
          <cell r="I57">
            <v>11301109760</v>
          </cell>
        </row>
        <row r="58">
          <cell r="E58">
            <v>11380331001</v>
          </cell>
          <cell r="F58">
            <v>11380326400</v>
          </cell>
          <cell r="G58" t="str">
            <v>Фиксирующий желоб для ПЭ-трубы 16/17</v>
          </cell>
          <cell r="H58">
            <v>11380326400</v>
          </cell>
          <cell r="I58" t="str">
            <v>м</v>
          </cell>
        </row>
        <row r="59">
          <cell r="E59">
            <v>11380431001</v>
          </cell>
          <cell r="F59">
            <v>11380424704</v>
          </cell>
          <cell r="G59" t="str">
            <v>Фиксирующий желоб для ПЭ-трубы 20</v>
          </cell>
          <cell r="H59">
            <v>11380424704</v>
          </cell>
          <cell r="I59" t="str">
            <v>м</v>
          </cell>
        </row>
        <row r="60">
          <cell r="E60">
            <v>11380531001</v>
          </cell>
          <cell r="F60">
            <v>11380523008</v>
          </cell>
          <cell r="G60" t="str">
            <v>Фиксирующий желоб для ПЭ-трубы 25</v>
          </cell>
          <cell r="H60">
            <v>11380523008</v>
          </cell>
          <cell r="I60" t="str">
            <v>м</v>
          </cell>
        </row>
        <row r="61">
          <cell r="E61">
            <v>11380631001</v>
          </cell>
          <cell r="F61">
            <v>11380629504</v>
          </cell>
          <cell r="G61" t="str">
            <v>Фиксирующий желоб для ПЭ-трубы 32</v>
          </cell>
          <cell r="H61">
            <v>11380629504</v>
          </cell>
          <cell r="I61" t="str">
            <v>м</v>
          </cell>
        </row>
        <row r="62">
          <cell r="E62">
            <v>11380731001</v>
          </cell>
          <cell r="F62">
            <v>11380727808</v>
          </cell>
          <cell r="G62" t="str">
            <v>Фиксирующий желоб для ПЭ-трубы 40</v>
          </cell>
          <cell r="H62">
            <v>11380727808</v>
          </cell>
          <cell r="I62" t="str">
            <v>м</v>
          </cell>
        </row>
        <row r="63">
          <cell r="E63">
            <v>11380831001</v>
          </cell>
          <cell r="F63">
            <v>11380826112</v>
          </cell>
          <cell r="G63" t="str">
            <v>Фиксирующий желоб для ПЭ-трубы 50</v>
          </cell>
          <cell r="H63">
            <v>11380826112</v>
          </cell>
          <cell r="I63" t="str">
            <v>м</v>
          </cell>
        </row>
        <row r="64">
          <cell r="E64">
            <v>11380931001</v>
          </cell>
          <cell r="F64">
            <v>11380924416</v>
          </cell>
          <cell r="G64" t="str">
            <v>Фиксирующий желоб для ПЭ-трубы 63</v>
          </cell>
          <cell r="H64">
            <v>11380924416</v>
          </cell>
          <cell r="I64" t="str">
            <v>м</v>
          </cell>
        </row>
        <row r="65">
          <cell r="E65">
            <v>11380924416</v>
          </cell>
          <cell r="F65">
            <v>11380924416</v>
          </cell>
          <cell r="G65">
            <v>11380924416</v>
          </cell>
          <cell r="H65">
            <v>11380924416</v>
          </cell>
          <cell r="I65">
            <v>11380924416</v>
          </cell>
        </row>
        <row r="66">
          <cell r="E66">
            <v>11380924416</v>
          </cell>
          <cell r="F66">
            <v>11380924416</v>
          </cell>
          <cell r="G66" t="str">
            <v>1.1.2. Универсальные фитинги RAUTITAN для водоснабжения и отопления</v>
          </cell>
          <cell r="H66">
            <v>11380924416</v>
          </cell>
          <cell r="I66">
            <v>11380924416</v>
          </cell>
        </row>
        <row r="67">
          <cell r="E67">
            <v>11080011001</v>
          </cell>
          <cell r="F67">
            <v>11080007680</v>
          </cell>
          <cell r="G67" t="str">
            <v>Монтажная гильза 16 LX</v>
          </cell>
          <cell r="H67">
            <v>11080007680</v>
          </cell>
          <cell r="I67" t="str">
            <v>шт</v>
          </cell>
        </row>
        <row r="68">
          <cell r="E68">
            <v>11080021001</v>
          </cell>
          <cell r="F68">
            <v>11080015872</v>
          </cell>
          <cell r="G68" t="str">
            <v>Монтажная гильза 20 LX</v>
          </cell>
          <cell r="H68">
            <v>11080015872</v>
          </cell>
          <cell r="I68" t="str">
            <v>шт</v>
          </cell>
        </row>
        <row r="69">
          <cell r="E69">
            <v>11080031001</v>
          </cell>
          <cell r="F69">
            <v>11080024064</v>
          </cell>
          <cell r="G69" t="str">
            <v>Монтажная гильза 25 LX</v>
          </cell>
          <cell r="H69">
            <v>11080024064</v>
          </cell>
          <cell r="I69" t="str">
            <v>шт</v>
          </cell>
        </row>
        <row r="70">
          <cell r="E70">
            <v>11080041001</v>
          </cell>
          <cell r="F70">
            <v>11080040448</v>
          </cell>
          <cell r="G70" t="str">
            <v>Монтажная гильза 32 LX</v>
          </cell>
          <cell r="H70">
            <v>11080040448</v>
          </cell>
          <cell r="I70" t="str">
            <v>шт</v>
          </cell>
        </row>
        <row r="71">
          <cell r="E71">
            <v>11397713002</v>
          </cell>
          <cell r="F71">
            <v>11397709824</v>
          </cell>
          <cell r="G71" t="str">
            <v>Монтажная гильза 50 LX</v>
          </cell>
          <cell r="H71">
            <v>11397709824</v>
          </cell>
          <cell r="I71" t="str">
            <v>шт</v>
          </cell>
        </row>
        <row r="72">
          <cell r="E72">
            <v>11397813002</v>
          </cell>
          <cell r="F72">
            <v>11397808128</v>
          </cell>
          <cell r="G72" t="str">
            <v>Монтажная гильза 63 LX</v>
          </cell>
          <cell r="H72">
            <v>11397808128</v>
          </cell>
          <cell r="I72" t="str">
            <v>шт</v>
          </cell>
        </row>
        <row r="73">
          <cell r="E73">
            <v>11397808128</v>
          </cell>
          <cell r="F73">
            <v>11397808128</v>
          </cell>
          <cell r="G73">
            <v>11397808128</v>
          </cell>
          <cell r="H73">
            <v>11397808128</v>
          </cell>
          <cell r="I73">
            <v>11397808128</v>
          </cell>
        </row>
        <row r="74">
          <cell r="E74">
            <v>11600011001</v>
          </cell>
          <cell r="F74" t="str">
            <v>11080011001 латунь</v>
          </cell>
          <cell r="G74" t="str">
            <v>Монтажная гильза 16 PX</v>
          </cell>
          <cell r="H74">
            <v>11600003072</v>
          </cell>
          <cell r="I74" t="str">
            <v>шт</v>
          </cell>
        </row>
        <row r="75">
          <cell r="E75">
            <v>11600021001</v>
          </cell>
          <cell r="F75" t="str">
            <v>11080021001 латунь</v>
          </cell>
          <cell r="G75" t="str">
            <v>Монтажная гильза 20 PX</v>
          </cell>
          <cell r="H75">
            <v>11600019456</v>
          </cell>
          <cell r="I75" t="str">
            <v>шт</v>
          </cell>
        </row>
        <row r="76">
          <cell r="E76">
            <v>11600031001</v>
          </cell>
          <cell r="F76" t="str">
            <v>11080031001 латунь</v>
          </cell>
          <cell r="G76" t="str">
            <v>Монтажная гильза 25 PX</v>
          </cell>
          <cell r="H76">
            <v>11600027648</v>
          </cell>
          <cell r="I76" t="str">
            <v>шт</v>
          </cell>
        </row>
        <row r="77">
          <cell r="E77">
            <v>11600041001</v>
          </cell>
          <cell r="F77" t="str">
            <v>11080041001 латунь</v>
          </cell>
          <cell r="G77" t="str">
            <v>Монтажная гильза 32 PX</v>
          </cell>
          <cell r="H77">
            <v>11600035840</v>
          </cell>
          <cell r="I77" t="str">
            <v>шт</v>
          </cell>
        </row>
        <row r="78">
          <cell r="E78">
            <v>11600051001</v>
          </cell>
          <cell r="F78">
            <v>11600044032</v>
          </cell>
          <cell r="G78" t="str">
            <v>Монтажная гильза 40 PX</v>
          </cell>
          <cell r="H78">
            <v>11600044032</v>
          </cell>
          <cell r="I78" t="str">
            <v>шт</v>
          </cell>
        </row>
        <row r="79">
          <cell r="E79">
            <v>11397711002</v>
          </cell>
          <cell r="F79" t="str">
            <v>11397713002
латунь</v>
          </cell>
          <cell r="G79" t="str">
            <v>Монтажная гильза 50 MX</v>
          </cell>
          <cell r="H79">
            <v>11397709824</v>
          </cell>
          <cell r="I79" t="str">
            <v>шт</v>
          </cell>
        </row>
        <row r="80">
          <cell r="E80">
            <v>11397811002</v>
          </cell>
          <cell r="F80" t="str">
            <v>11397813002
латунь</v>
          </cell>
          <cell r="G80" t="str">
            <v>Монтажная гильза 63 MX</v>
          </cell>
          <cell r="H80">
            <v>11397808128</v>
          </cell>
          <cell r="I80" t="str">
            <v>шт</v>
          </cell>
        </row>
        <row r="81">
          <cell r="E81">
            <v>11397808128</v>
          </cell>
          <cell r="F81">
            <v>11397808128</v>
          </cell>
          <cell r="G81">
            <v>11397808128</v>
          </cell>
          <cell r="H81">
            <v>11397808128</v>
          </cell>
          <cell r="I81">
            <v>11397808128</v>
          </cell>
        </row>
        <row r="82">
          <cell r="E82">
            <v>11080311001</v>
          </cell>
          <cell r="F82">
            <v>11080310784</v>
          </cell>
          <cell r="G82" t="str">
            <v>Тройник равнопроходный 16-16-16 MX</v>
          </cell>
          <cell r="H82">
            <v>11080310784</v>
          </cell>
          <cell r="I82" t="str">
            <v>шт</v>
          </cell>
        </row>
        <row r="83">
          <cell r="E83">
            <v>11080321001</v>
          </cell>
          <cell r="F83">
            <v>11080318976</v>
          </cell>
          <cell r="G83" t="str">
            <v>Тройник равнопроходный 20-20-20 MX</v>
          </cell>
          <cell r="H83">
            <v>11080318976</v>
          </cell>
          <cell r="I83" t="str">
            <v>шт</v>
          </cell>
        </row>
        <row r="84">
          <cell r="E84">
            <v>11080331001</v>
          </cell>
          <cell r="F84">
            <v>11080327168</v>
          </cell>
          <cell r="G84" t="str">
            <v>Тройник равнопроходный 25-25-25 MX</v>
          </cell>
          <cell r="H84">
            <v>11080327168</v>
          </cell>
          <cell r="I84" t="str">
            <v>шт</v>
          </cell>
        </row>
        <row r="85">
          <cell r="E85">
            <v>11080341001</v>
          </cell>
          <cell r="F85">
            <v>11080335360</v>
          </cell>
          <cell r="G85" t="str">
            <v>Тройник равнопроходный 32-32-32 MX</v>
          </cell>
          <cell r="H85">
            <v>11080335360</v>
          </cell>
          <cell r="I85" t="str">
            <v>шт</v>
          </cell>
        </row>
        <row r="86">
          <cell r="E86">
            <v>11092801001</v>
          </cell>
          <cell r="G86" t="str">
            <v>Тройник равнопроходный 50-50-50 MX</v>
          </cell>
          <cell r="H86">
            <v>11092795392</v>
          </cell>
          <cell r="I86" t="str">
            <v>шт</v>
          </cell>
        </row>
        <row r="87">
          <cell r="E87">
            <v>11092795392</v>
          </cell>
          <cell r="F87">
            <v>11092795392</v>
          </cell>
          <cell r="G87">
            <v>11092795392</v>
          </cell>
          <cell r="H87">
            <v>11092795392</v>
          </cell>
          <cell r="I87">
            <v>11092795392</v>
          </cell>
        </row>
        <row r="88">
          <cell r="E88">
            <v>11600311001</v>
          </cell>
          <cell r="F88" t="str">
            <v>11080311001 латунь</v>
          </cell>
          <cell r="G88" t="str">
            <v>Тройник равнопроходный 16-16-16 PX</v>
          </cell>
          <cell r="H88">
            <v>11600306176</v>
          </cell>
          <cell r="I88" t="str">
            <v>шт</v>
          </cell>
        </row>
        <row r="89">
          <cell r="E89">
            <v>11600321001</v>
          </cell>
          <cell r="F89" t="str">
            <v>11080321001 латунь</v>
          </cell>
          <cell r="G89" t="str">
            <v>Тройник равнопроходный 20-20-20 PX</v>
          </cell>
          <cell r="H89">
            <v>11600314368</v>
          </cell>
          <cell r="I89" t="str">
            <v>шт</v>
          </cell>
        </row>
        <row r="90">
          <cell r="E90">
            <v>11600331001</v>
          </cell>
          <cell r="F90" t="str">
            <v>11080331001 латунь</v>
          </cell>
          <cell r="G90" t="str">
            <v>Тройник равнопроходный 25-25-25 PX</v>
          </cell>
          <cell r="H90">
            <v>11600330752</v>
          </cell>
          <cell r="I90" t="str">
            <v>шт</v>
          </cell>
        </row>
        <row r="91">
          <cell r="E91">
            <v>11600341001</v>
          </cell>
          <cell r="F91" t="str">
            <v>11080341001 латунь</v>
          </cell>
          <cell r="G91" t="str">
            <v>Тройник равнопроходный 32-32-32 PX</v>
          </cell>
          <cell r="H91">
            <v>11600338944</v>
          </cell>
          <cell r="I91" t="str">
            <v>шт</v>
          </cell>
        </row>
        <row r="92">
          <cell r="E92">
            <v>11600351001</v>
          </cell>
          <cell r="F92">
            <v>11600347136</v>
          </cell>
          <cell r="G92" t="str">
            <v>Тройник равнопроходный 40-40-40 PX</v>
          </cell>
          <cell r="H92">
            <v>11600347136</v>
          </cell>
          <cell r="I92" t="str">
            <v>шт</v>
          </cell>
        </row>
        <row r="93">
          <cell r="E93">
            <v>11600347136</v>
          </cell>
          <cell r="F93">
            <v>11600347136</v>
          </cell>
          <cell r="G93">
            <v>11600347136</v>
          </cell>
          <cell r="H93">
            <v>11600347136</v>
          </cell>
          <cell r="I93">
            <v>11600347136</v>
          </cell>
        </row>
        <row r="94">
          <cell r="E94">
            <v>14562801001</v>
          </cell>
          <cell r="F94" t="str">
            <v>11092801001
латунь</v>
          </cell>
          <cell r="G94" t="str">
            <v>Тройник равнопроходный 50-50-50 RX+</v>
          </cell>
          <cell r="H94">
            <v>14562795520</v>
          </cell>
          <cell r="I94" t="str">
            <v>шт</v>
          </cell>
        </row>
        <row r="95">
          <cell r="E95">
            <v>14562811001</v>
          </cell>
          <cell r="F95">
            <v>14562803712</v>
          </cell>
          <cell r="G95" t="str">
            <v>Тройник равнопроходный 63-63-63 RX+</v>
          </cell>
          <cell r="H95">
            <v>14562803712</v>
          </cell>
          <cell r="I95" t="str">
            <v>шт</v>
          </cell>
        </row>
        <row r="96">
          <cell r="E96">
            <v>14562803712</v>
          </cell>
          <cell r="F96">
            <v>14562803712</v>
          </cell>
          <cell r="G96">
            <v>14562803712</v>
          </cell>
          <cell r="H96">
            <v>14562803712</v>
          </cell>
          <cell r="I96">
            <v>14562803712</v>
          </cell>
        </row>
        <row r="97">
          <cell r="E97">
            <v>13777241001</v>
          </cell>
          <cell r="F97" t="str">
            <v>11080311001 латунь</v>
          </cell>
          <cell r="G97" t="str">
            <v>Тройник равнопроходный 16-16-16 PLATINUM RX
АКЦИЯ! Цена снижена до 31.12.2024г</v>
          </cell>
          <cell r="H97">
            <v>13777240064</v>
          </cell>
          <cell r="I97" t="str">
            <v>шт</v>
          </cell>
        </row>
        <row r="98">
          <cell r="E98">
            <v>13777261001</v>
          </cell>
          <cell r="F98" t="str">
            <v>11080321001 латунь</v>
          </cell>
          <cell r="G98" t="str">
            <v>Тройник равнопроходный 20-20-20 PLATINUM RX
АКЦИЯ! Цена снижена до 31.12.2024г</v>
          </cell>
          <cell r="H98">
            <v>13777256448</v>
          </cell>
          <cell r="I98" t="str">
            <v>шт</v>
          </cell>
        </row>
        <row r="99">
          <cell r="E99">
            <v>13777271001</v>
          </cell>
          <cell r="F99" t="str">
            <v>11080331001 латунь</v>
          </cell>
          <cell r="G99" t="str">
            <v>Тройник равнопроходный 25-25-25 PLATINUM RX</v>
          </cell>
          <cell r="H99">
            <v>13777264640</v>
          </cell>
          <cell r="I99" t="str">
            <v>шт</v>
          </cell>
        </row>
        <row r="100">
          <cell r="E100">
            <v>14564521001</v>
          </cell>
          <cell r="F100" t="str">
            <v>11080331001 латунь</v>
          </cell>
          <cell r="G100" t="str">
            <v>Тройник равнопроходный 25-25-25 PLATINUM RX+</v>
          </cell>
          <cell r="H100">
            <v>14564515840</v>
          </cell>
          <cell r="I100" t="str">
            <v>шт</v>
          </cell>
        </row>
        <row r="101">
          <cell r="E101">
            <v>13777281001</v>
          </cell>
          <cell r="F101" t="str">
            <v>11080341001 латунь</v>
          </cell>
          <cell r="G101" t="str">
            <v>Тройник равнопроходный 32-32-32 PLATINUM RX</v>
          </cell>
          <cell r="H101">
            <v>13777272832</v>
          </cell>
          <cell r="I101" t="str">
            <v>шт</v>
          </cell>
        </row>
        <row r="102">
          <cell r="E102">
            <v>14564531001</v>
          </cell>
          <cell r="F102" t="str">
            <v>11080341001 латунь</v>
          </cell>
          <cell r="G102" t="str">
            <v>Тройник равнопроходный 32-32-32 PLATINUM RX+</v>
          </cell>
          <cell r="H102">
            <v>14564524032</v>
          </cell>
          <cell r="I102" t="str">
            <v>шт</v>
          </cell>
        </row>
        <row r="103">
          <cell r="E103">
            <v>14564524032</v>
          </cell>
          <cell r="F103">
            <v>14564524032</v>
          </cell>
          <cell r="G103">
            <v>14564524032</v>
          </cell>
          <cell r="H103">
            <v>14564524032</v>
          </cell>
          <cell r="I103">
            <v>14564524032</v>
          </cell>
        </row>
        <row r="104">
          <cell r="E104">
            <v>14563971001</v>
          </cell>
          <cell r="F104">
            <v>14563966976</v>
          </cell>
          <cell r="G104" t="str">
            <v>Тройник с повышенным сопротивлением на проходе 32-16-25 RX+</v>
          </cell>
          <cell r="H104">
            <v>14563966976</v>
          </cell>
          <cell r="I104" t="str">
            <v>шт</v>
          </cell>
        </row>
        <row r="105">
          <cell r="E105">
            <v>14563981001</v>
          </cell>
          <cell r="F105">
            <v>14563975168</v>
          </cell>
          <cell r="G105" t="str">
            <v>Тройник с повышенным сопротивлением на проходе 40-16-32 RX+</v>
          </cell>
          <cell r="H105">
            <v>14563975168</v>
          </cell>
          <cell r="I105" t="str">
            <v>шт</v>
          </cell>
        </row>
        <row r="106">
          <cell r="E106">
            <v>14563991001</v>
          </cell>
          <cell r="F106">
            <v>14563983360</v>
          </cell>
          <cell r="G106" t="str">
            <v>Тройник с повышенным сопротивлением на проходе 40-20-32 RX+</v>
          </cell>
          <cell r="H106">
            <v>14563983360</v>
          </cell>
          <cell r="I106" t="str">
            <v>шт</v>
          </cell>
        </row>
        <row r="107">
          <cell r="E107">
            <v>14563983360</v>
          </cell>
          <cell r="F107">
            <v>14563983360</v>
          </cell>
          <cell r="G107">
            <v>14563983360</v>
          </cell>
          <cell r="H107">
            <v>14563983360</v>
          </cell>
          <cell r="I107">
            <v>14563983360</v>
          </cell>
        </row>
        <row r="108">
          <cell r="E108">
            <v>14562701001</v>
          </cell>
          <cell r="F108">
            <v>14562697216</v>
          </cell>
          <cell r="G108" t="str">
            <v>Проточный настенный угольник 16/16-Rp 1/2 длинный RX+</v>
          </cell>
          <cell r="H108">
            <v>14562697216</v>
          </cell>
          <cell r="I108" t="str">
            <v>шт</v>
          </cell>
        </row>
        <row r="109">
          <cell r="E109">
            <v>14562711001</v>
          </cell>
          <cell r="F109">
            <v>14562705408</v>
          </cell>
          <cell r="G109" t="str">
            <v>Проточный настенный угольник 20/20-Rp 1/2 длинный RX+</v>
          </cell>
          <cell r="H109">
            <v>14562705408</v>
          </cell>
          <cell r="I109" t="str">
            <v>шт</v>
          </cell>
        </row>
        <row r="110">
          <cell r="E110">
            <v>14564221001</v>
          </cell>
          <cell r="F110">
            <v>14564220928</v>
          </cell>
          <cell r="G110" t="str">
            <v>Проточный настенный угольник 25/25-Rp 1/2 длинный RX+</v>
          </cell>
          <cell r="H110">
            <v>14564220928</v>
          </cell>
          <cell r="I110" t="str">
            <v>шт</v>
          </cell>
        </row>
        <row r="111">
          <cell r="E111">
            <v>14564031001</v>
          </cell>
          <cell r="F111">
            <v>14564024320</v>
          </cell>
          <cell r="G111" t="str">
            <v>Проточный настенный угольник 16/16-Rp 1/2 короткий RX+</v>
          </cell>
          <cell r="H111">
            <v>14564024320</v>
          </cell>
          <cell r="I111" t="str">
            <v>шт</v>
          </cell>
        </row>
        <row r="112">
          <cell r="E112">
            <v>14564041001</v>
          </cell>
          <cell r="F112">
            <v>14564040704</v>
          </cell>
          <cell r="G112" t="str">
            <v>Проточный настенный угольник 20/20-Rp 1/2 короткий RX+</v>
          </cell>
          <cell r="H112">
            <v>14564040704</v>
          </cell>
          <cell r="I112" t="str">
            <v>шт</v>
          </cell>
        </row>
        <row r="113">
          <cell r="E113">
            <v>14564161001</v>
          </cell>
          <cell r="F113">
            <v>14564155392</v>
          </cell>
          <cell r="G113" t="str">
            <v>Проточный настенный угольник 16/20-Rp 1/2 короткий RX+</v>
          </cell>
          <cell r="H113">
            <v>14564155392</v>
          </cell>
          <cell r="I113" t="str">
            <v>шт</v>
          </cell>
        </row>
        <row r="114">
          <cell r="E114">
            <v>14564171001</v>
          </cell>
          <cell r="F114">
            <v>14564163584</v>
          </cell>
          <cell r="G114" t="str">
            <v>Проточный настенный угольник 20/16-Rp 1/2 короткий RX+</v>
          </cell>
          <cell r="H114">
            <v>14564163584</v>
          </cell>
          <cell r="I114" t="str">
            <v>шт</v>
          </cell>
        </row>
        <row r="115">
          <cell r="E115">
            <v>14564211001</v>
          </cell>
          <cell r="F115">
            <v>14564204544</v>
          </cell>
          <cell r="G115" t="str">
            <v>Проточный настенный угольник 25/25-Rp 1/2 короткий RX+</v>
          </cell>
          <cell r="H115">
            <v>14564204544</v>
          </cell>
          <cell r="I115" t="str">
            <v>шт</v>
          </cell>
        </row>
        <row r="116">
          <cell r="E116">
            <v>14564204544</v>
          </cell>
          <cell r="F116">
            <v>14564204544</v>
          </cell>
          <cell r="G116">
            <v>14564204544</v>
          </cell>
          <cell r="H116">
            <v>14564204544</v>
          </cell>
          <cell r="I116">
            <v>14564204544</v>
          </cell>
        </row>
        <row r="117">
          <cell r="E117">
            <v>14564001001</v>
          </cell>
          <cell r="F117">
            <v>14563999744</v>
          </cell>
          <cell r="G117" t="str">
            <v>Тройник RAUTITAN RX+ с наружной резьбой 16-16-R 1/2</v>
          </cell>
          <cell r="H117">
            <v>14563999744</v>
          </cell>
          <cell r="I117" t="str">
            <v>шт</v>
          </cell>
        </row>
        <row r="118">
          <cell r="E118">
            <v>14564011001</v>
          </cell>
          <cell r="F118">
            <v>14564007936</v>
          </cell>
          <cell r="G118" t="str">
            <v>Тройник RAUTITAN RX+ с наружной резьбой 20-20-R 1/2</v>
          </cell>
          <cell r="H118">
            <v>14564007936</v>
          </cell>
          <cell r="I118" t="str">
            <v>шт</v>
          </cell>
        </row>
        <row r="119">
          <cell r="E119">
            <v>14564021001</v>
          </cell>
          <cell r="F119">
            <v>14564016128</v>
          </cell>
          <cell r="G119" t="str">
            <v>Тройник RAUTITAN RX+ с наружной резьбой 20-20-R 3/4</v>
          </cell>
          <cell r="H119">
            <v>14564016128</v>
          </cell>
          <cell r="I119" t="str">
            <v>шт</v>
          </cell>
        </row>
        <row r="120">
          <cell r="E120">
            <v>14564016128</v>
          </cell>
          <cell r="F120">
            <v>14564016128</v>
          </cell>
          <cell r="G120">
            <v>14564016128</v>
          </cell>
          <cell r="H120">
            <v>14564016128</v>
          </cell>
          <cell r="I120">
            <v>14564016128</v>
          </cell>
        </row>
        <row r="121">
          <cell r="E121">
            <v>11080611001</v>
          </cell>
          <cell r="F121">
            <v>11080605696</v>
          </cell>
          <cell r="G121" t="str">
            <v>Тройник с уменьшенным боковым проходом 20-16-20 MX</v>
          </cell>
          <cell r="H121">
            <v>11080605696</v>
          </cell>
          <cell r="I121" t="str">
            <v>шт</v>
          </cell>
        </row>
        <row r="122">
          <cell r="E122">
            <v>11080621001</v>
          </cell>
          <cell r="F122">
            <v>11080613888</v>
          </cell>
          <cell r="G122" t="str">
            <v>Тройник с уменьшенным боковым проходом 25-16-25 MX</v>
          </cell>
          <cell r="H122">
            <v>11080613888</v>
          </cell>
          <cell r="I122" t="str">
            <v>шт</v>
          </cell>
        </row>
        <row r="123">
          <cell r="E123">
            <v>11080631001</v>
          </cell>
          <cell r="F123">
            <v>11080630272</v>
          </cell>
          <cell r="G123" t="str">
            <v>Тройник с уменьшенным боковым проходом 25-20-25 MX</v>
          </cell>
          <cell r="H123">
            <v>11080630272</v>
          </cell>
          <cell r="I123" t="str">
            <v>шт</v>
          </cell>
        </row>
        <row r="124">
          <cell r="E124">
            <v>11080641001</v>
          </cell>
          <cell r="F124">
            <v>11080638464</v>
          </cell>
          <cell r="G124" t="str">
            <v>Тройник с уменьшенным боковым проходом 32-16-32 MX</v>
          </cell>
          <cell r="H124">
            <v>11080638464</v>
          </cell>
          <cell r="I124" t="str">
            <v>шт</v>
          </cell>
        </row>
        <row r="125">
          <cell r="E125">
            <v>11080651001</v>
          </cell>
          <cell r="F125">
            <v>11080646656</v>
          </cell>
          <cell r="G125" t="str">
            <v>Тройник с уменьшенным боковым проходом 32-20-32 MX</v>
          </cell>
          <cell r="H125">
            <v>11080646656</v>
          </cell>
          <cell r="I125" t="str">
            <v>шт</v>
          </cell>
        </row>
        <row r="126">
          <cell r="E126">
            <v>11092831001</v>
          </cell>
          <cell r="G126" t="str">
            <v>Тройник с уменьшенным боковым проходом 50-25-50 MX</v>
          </cell>
          <cell r="H126">
            <v>11092828160</v>
          </cell>
          <cell r="I126" t="str">
            <v>шт</v>
          </cell>
        </row>
        <row r="127">
          <cell r="E127">
            <v>11092871001</v>
          </cell>
          <cell r="G127" t="str">
            <v>Тройник с уменьшенным боковым проходом 63-32-63 MX</v>
          </cell>
          <cell r="H127">
            <v>11092869120</v>
          </cell>
          <cell r="I127" t="str">
            <v>шт</v>
          </cell>
        </row>
        <row r="128">
          <cell r="E128">
            <v>11092869120</v>
          </cell>
          <cell r="F128">
            <v>11092869120</v>
          </cell>
          <cell r="G128">
            <v>11092869120</v>
          </cell>
          <cell r="H128">
            <v>11092869120</v>
          </cell>
          <cell r="I128">
            <v>11092869120</v>
          </cell>
        </row>
        <row r="129">
          <cell r="E129">
            <v>11600611001</v>
          </cell>
          <cell r="F129" t="str">
            <v>11080611001 латунь</v>
          </cell>
          <cell r="G129" t="str">
            <v>Тройник с уменьшенным боковым проходом 20-16-20 PX</v>
          </cell>
          <cell r="H129">
            <v>11600609280</v>
          </cell>
          <cell r="I129" t="str">
            <v>шт</v>
          </cell>
        </row>
        <row r="130">
          <cell r="E130">
            <v>11600621001</v>
          </cell>
          <cell r="F130" t="str">
            <v>11080621001 латунь</v>
          </cell>
          <cell r="G130" t="str">
            <v>Тройник с уменьшенным боковым проходом 25-16-25 PX</v>
          </cell>
          <cell r="H130">
            <v>11600617472</v>
          </cell>
          <cell r="I130" t="str">
            <v>шт</v>
          </cell>
        </row>
        <row r="131">
          <cell r="E131">
            <v>11600631001</v>
          </cell>
          <cell r="F131" t="str">
            <v>11080631001 латунь</v>
          </cell>
          <cell r="G131" t="str">
            <v>Тройник с уменьшенным боковым проходом 25-20-25 PX</v>
          </cell>
          <cell r="H131">
            <v>11600625664</v>
          </cell>
          <cell r="I131" t="str">
            <v>шт</v>
          </cell>
        </row>
        <row r="132">
          <cell r="E132">
            <v>11600641001</v>
          </cell>
          <cell r="F132" t="str">
            <v>11080641001 латунь</v>
          </cell>
          <cell r="G132" t="str">
            <v>Тройник с уменьшенным боковым проходом 32-16-32 PX</v>
          </cell>
          <cell r="H132">
            <v>11600633856</v>
          </cell>
          <cell r="I132" t="str">
            <v>шт</v>
          </cell>
        </row>
        <row r="133">
          <cell r="E133">
            <v>11600651001</v>
          </cell>
          <cell r="F133" t="str">
            <v>11080651001 латунь</v>
          </cell>
          <cell r="G133" t="str">
            <v>Тройник с уменьшенным боковым проходом 32-20-32 PX</v>
          </cell>
          <cell r="H133">
            <v>11600650240</v>
          </cell>
          <cell r="I133" t="str">
            <v>шт</v>
          </cell>
        </row>
        <row r="134">
          <cell r="E134">
            <v>11600661001</v>
          </cell>
          <cell r="F134">
            <v>11600658432</v>
          </cell>
          <cell r="G134" t="str">
            <v>Тройник с уменьшенным боковым проходом 32-25-32 PX</v>
          </cell>
          <cell r="H134">
            <v>11600658432</v>
          </cell>
          <cell r="I134" t="str">
            <v>шт</v>
          </cell>
        </row>
        <row r="135">
          <cell r="E135">
            <v>11600671001</v>
          </cell>
          <cell r="F135">
            <v>11600666624</v>
          </cell>
          <cell r="G135" t="str">
            <v>Тройник с уменьшенным боковым проходом 40-20-40 PX</v>
          </cell>
          <cell r="H135">
            <v>11600666624</v>
          </cell>
          <cell r="I135" t="str">
            <v>шт</v>
          </cell>
        </row>
        <row r="136">
          <cell r="E136">
            <v>11600681001</v>
          </cell>
          <cell r="F136">
            <v>11600674816</v>
          </cell>
          <cell r="G136" t="str">
            <v>Тройник с уменьшенным боковым проходом 40-25-40 PX</v>
          </cell>
          <cell r="H136">
            <v>11600674816</v>
          </cell>
          <cell r="I136" t="str">
            <v>шт</v>
          </cell>
        </row>
        <row r="137">
          <cell r="E137">
            <v>11600691001</v>
          </cell>
          <cell r="F137">
            <v>11600683008</v>
          </cell>
          <cell r="G137" t="str">
            <v>Тройник с уменьшенным боковым проходом 40-32-40 PX</v>
          </cell>
          <cell r="H137">
            <v>11600683008</v>
          </cell>
          <cell r="I137" t="str">
            <v>шт</v>
          </cell>
        </row>
        <row r="138">
          <cell r="E138">
            <v>11600683008</v>
          </cell>
          <cell r="F138">
            <v>11600683008</v>
          </cell>
          <cell r="G138">
            <v>11600683008</v>
          </cell>
          <cell r="H138">
            <v>11600683008</v>
          </cell>
          <cell r="I138">
            <v>11600683008</v>
          </cell>
        </row>
        <row r="139">
          <cell r="E139">
            <v>11080711001</v>
          </cell>
          <cell r="F139">
            <v>11080704000</v>
          </cell>
          <cell r="G139" t="str">
            <v>Тройник с уменьшенным торцевым проходом 20-20-16 MX</v>
          </cell>
          <cell r="H139">
            <v>11080704000</v>
          </cell>
          <cell r="I139" t="str">
            <v>шт</v>
          </cell>
        </row>
        <row r="140">
          <cell r="E140">
            <v>11080731001</v>
          </cell>
          <cell r="F140">
            <v>11080728576</v>
          </cell>
          <cell r="G140" t="str">
            <v>Тройник с уменьшенным торцевым проходом 25-25-20 MX</v>
          </cell>
          <cell r="H140">
            <v>11080728576</v>
          </cell>
          <cell r="I140" t="str">
            <v>шт</v>
          </cell>
        </row>
        <row r="141">
          <cell r="E141">
            <v>11080728576</v>
          </cell>
          <cell r="F141">
            <v>11080728576</v>
          </cell>
          <cell r="G141">
            <v>11080728576</v>
          </cell>
          <cell r="H141">
            <v>11080728576</v>
          </cell>
          <cell r="I141">
            <v>11080728576</v>
          </cell>
        </row>
        <row r="142">
          <cell r="E142">
            <v>14562821001</v>
          </cell>
          <cell r="F142">
            <v>14562820096</v>
          </cell>
          <cell r="G142" t="str">
            <v>Тройник с уменьшенным боковым проходом 50-20-50 RX+</v>
          </cell>
          <cell r="H142">
            <v>14562820096</v>
          </cell>
          <cell r="I142" t="str">
            <v>шт</v>
          </cell>
        </row>
        <row r="143">
          <cell r="E143">
            <v>14562831001</v>
          </cell>
          <cell r="F143" t="str">
            <v>11092831001
латунь</v>
          </cell>
          <cell r="G143" t="str">
            <v>Тройник с уменьшенным боковым проходом 50-25-50 RX+</v>
          </cell>
          <cell r="H143">
            <v>14562828288</v>
          </cell>
          <cell r="I143" t="str">
            <v>шт</v>
          </cell>
        </row>
        <row r="144">
          <cell r="E144">
            <v>14562841001</v>
          </cell>
          <cell r="F144">
            <v>14562836480</v>
          </cell>
          <cell r="G144" t="str">
            <v>Тройник с уменьшенным боковым проходом 50-32-50 RX+</v>
          </cell>
          <cell r="H144">
            <v>14562836480</v>
          </cell>
          <cell r="I144" t="str">
            <v>шт</v>
          </cell>
        </row>
        <row r="145">
          <cell r="E145">
            <v>14562851001</v>
          </cell>
          <cell r="F145">
            <v>14562844672</v>
          </cell>
          <cell r="G145" t="str">
            <v>Тройник с уменьшенным боковым проходом 50-40-50 RX+</v>
          </cell>
          <cell r="H145">
            <v>14562844672</v>
          </cell>
          <cell r="I145" t="str">
            <v>шт</v>
          </cell>
        </row>
        <row r="146">
          <cell r="E146">
            <v>14562861001</v>
          </cell>
          <cell r="F146">
            <v>14562852864</v>
          </cell>
          <cell r="G146" t="str">
            <v>Тройник с уменьшенным боковым проходом 63-25-63 RX+</v>
          </cell>
          <cell r="H146">
            <v>14562852864</v>
          </cell>
          <cell r="I146" t="str">
            <v>шт</v>
          </cell>
        </row>
        <row r="147">
          <cell r="E147">
            <v>14562871001</v>
          </cell>
          <cell r="F147" t="str">
            <v>11092871001
латунь</v>
          </cell>
          <cell r="G147" t="str">
            <v>Тройник с уменьшенным боковым проходом 63-32-63 RX+</v>
          </cell>
          <cell r="H147">
            <v>14562869248</v>
          </cell>
          <cell r="I147" t="str">
            <v>шт</v>
          </cell>
        </row>
        <row r="148">
          <cell r="E148">
            <v>14562881001</v>
          </cell>
          <cell r="F148">
            <v>14562877440</v>
          </cell>
          <cell r="G148" t="str">
            <v>Тройник с уменьшенным боковым проходом 63-40-63 RX+</v>
          </cell>
          <cell r="H148">
            <v>14562877440</v>
          </cell>
          <cell r="I148" t="str">
            <v>шт</v>
          </cell>
        </row>
        <row r="149">
          <cell r="E149">
            <v>14562891001</v>
          </cell>
          <cell r="F149">
            <v>14562885632</v>
          </cell>
          <cell r="G149" t="str">
            <v>Тройник с уменьшенным боковым проходом 63-50-63 RX+</v>
          </cell>
          <cell r="H149">
            <v>14562885632</v>
          </cell>
          <cell r="I149" t="str">
            <v>шт</v>
          </cell>
        </row>
        <row r="150">
          <cell r="E150">
            <v>14562885632</v>
          </cell>
          <cell r="F150">
            <v>14562885632</v>
          </cell>
          <cell r="G150">
            <v>14562885632</v>
          </cell>
          <cell r="H150">
            <v>14562885632</v>
          </cell>
          <cell r="I150">
            <v>14562885632</v>
          </cell>
        </row>
        <row r="151">
          <cell r="E151">
            <v>13777301001</v>
          </cell>
          <cell r="F151" t="str">
            <v>11080611001 латунь</v>
          </cell>
          <cell r="G151" t="str">
            <v>Тройник с уменьшенным боковым проходом 20-16-20 PLATINUM RX
АКЦИЯ! Цена снижена до 31.12.2024г</v>
          </cell>
          <cell r="H151">
            <v>13777297408</v>
          </cell>
          <cell r="I151" t="str">
            <v>шт</v>
          </cell>
        </row>
        <row r="152">
          <cell r="E152">
            <v>13777311001</v>
          </cell>
          <cell r="F152" t="str">
            <v>11080621001 латунь</v>
          </cell>
          <cell r="G152" t="str">
            <v>Тройник с уменьшенным боковым проходом 25-16-25 PLATINUM RX
АКЦИЯ! Цена снижена до 31.12.2024г</v>
          </cell>
          <cell r="H152">
            <v>13777305600</v>
          </cell>
          <cell r="I152" t="str">
            <v>шт</v>
          </cell>
        </row>
        <row r="153">
          <cell r="E153">
            <v>13777321001</v>
          </cell>
          <cell r="F153" t="str">
            <v>11080631001 латунь</v>
          </cell>
          <cell r="G153" t="str">
            <v>Тройник с уменьшенным боковым проходом 25-20-25 PLATINUM RX
АКЦИЯ! Цена снижена до 31.12.2024г</v>
          </cell>
          <cell r="H153">
            <v>13777313792</v>
          </cell>
          <cell r="I153" t="str">
            <v>шт</v>
          </cell>
        </row>
        <row r="154">
          <cell r="E154">
            <v>13777331001</v>
          </cell>
          <cell r="F154" t="str">
            <v>11080651001 латунь</v>
          </cell>
          <cell r="G154" t="str">
            <v>Тройник с уменьшенным боковым проходом 32-20-32 PLATINUM RX</v>
          </cell>
          <cell r="H154">
            <v>13777330176</v>
          </cell>
          <cell r="I154" t="str">
            <v>шт</v>
          </cell>
        </row>
        <row r="155">
          <cell r="E155">
            <v>14564581001</v>
          </cell>
          <cell r="F155" t="str">
            <v>11080651001 латунь</v>
          </cell>
          <cell r="G155" t="str">
            <v>Тройник с уменьшенным боковым проходом 32-20-32 PLATINUM RX+</v>
          </cell>
          <cell r="H155">
            <v>14564573184</v>
          </cell>
          <cell r="I155" t="str">
            <v>шт</v>
          </cell>
        </row>
        <row r="156">
          <cell r="E156">
            <v>13777381001</v>
          </cell>
          <cell r="F156">
            <v>13777379328</v>
          </cell>
          <cell r="G156" t="str">
            <v>Тройник с уменьшенным боковым проходом 32-25-32 PLATINUM RX</v>
          </cell>
          <cell r="H156">
            <v>13777379328</v>
          </cell>
          <cell r="I156" t="str">
            <v>шт</v>
          </cell>
        </row>
        <row r="157">
          <cell r="E157">
            <v>14564621001</v>
          </cell>
          <cell r="F157">
            <v>14564614144</v>
          </cell>
          <cell r="G157" t="str">
            <v>Тройник с уменьшенным боковым проходом 32-25-32 PLATINUM RX+</v>
          </cell>
          <cell r="H157">
            <v>14564614144</v>
          </cell>
          <cell r="I157" t="str">
            <v>шт</v>
          </cell>
        </row>
        <row r="158">
          <cell r="E158">
            <v>14564614144</v>
          </cell>
          <cell r="F158">
            <v>14564614144</v>
          </cell>
          <cell r="G158">
            <v>14564614144</v>
          </cell>
          <cell r="H158">
            <v>14564614144</v>
          </cell>
          <cell r="I158">
            <v>14564614144</v>
          </cell>
        </row>
        <row r="159">
          <cell r="E159">
            <v>11080811001</v>
          </cell>
          <cell r="F159">
            <v>11080810496</v>
          </cell>
          <cell r="G159" t="str">
            <v>Тройник с уменьшенным боковым и торцевым проходами 20-16-16 MX</v>
          </cell>
          <cell r="H159">
            <v>11080810496</v>
          </cell>
          <cell r="I159" t="str">
            <v>шт</v>
          </cell>
        </row>
        <row r="160">
          <cell r="E160">
            <v>11080821001</v>
          </cell>
          <cell r="F160">
            <v>11080818688</v>
          </cell>
          <cell r="G160" t="str">
            <v>Тройник с уменьшенным боковым и торцевым проходами 25-16-16 MX</v>
          </cell>
          <cell r="H160">
            <v>11080818688</v>
          </cell>
          <cell r="I160" t="str">
            <v>шт</v>
          </cell>
        </row>
        <row r="161">
          <cell r="E161">
            <v>11080831001</v>
          </cell>
          <cell r="F161">
            <v>11080826880</v>
          </cell>
          <cell r="G161" t="str">
            <v>Тройник с уменьшенным боковым и торцевым проходами 25-16-20 MX</v>
          </cell>
          <cell r="H161">
            <v>11080826880</v>
          </cell>
          <cell r="I161" t="str">
            <v>шт</v>
          </cell>
        </row>
        <row r="162">
          <cell r="E162">
            <v>11080851001</v>
          </cell>
          <cell r="F162">
            <v>11080843264</v>
          </cell>
          <cell r="G162" t="str">
            <v>Тройник с уменьшенным боковым и торцевым проходами 25-20-20 MX</v>
          </cell>
          <cell r="H162">
            <v>11080843264</v>
          </cell>
          <cell r="I162" t="str">
            <v>шт</v>
          </cell>
        </row>
        <row r="163">
          <cell r="E163">
            <v>11080843264</v>
          </cell>
          <cell r="F163">
            <v>11080843264</v>
          </cell>
          <cell r="G163">
            <v>11080843264</v>
          </cell>
          <cell r="H163">
            <v>11080843264</v>
          </cell>
          <cell r="I163">
            <v>11080843264</v>
          </cell>
        </row>
        <row r="164">
          <cell r="E164">
            <v>11600711001</v>
          </cell>
          <cell r="F164" t="str">
            <v>11080711001 латунь</v>
          </cell>
          <cell r="G164" t="str">
            <v>Тройник с уменьшенным торцевым проходом 20-20-16 PX</v>
          </cell>
          <cell r="H164">
            <v>11600707584</v>
          </cell>
          <cell r="I164" t="str">
            <v>шт</v>
          </cell>
        </row>
        <row r="165">
          <cell r="E165">
            <v>11600721001</v>
          </cell>
          <cell r="F165">
            <v>11600715776</v>
          </cell>
          <cell r="G165" t="str">
            <v>Тройник с уменьшенным торцевым проходом 25-25-16 PX</v>
          </cell>
          <cell r="H165">
            <v>11600715776</v>
          </cell>
          <cell r="I165" t="str">
            <v>шт</v>
          </cell>
        </row>
        <row r="166">
          <cell r="E166">
            <v>11600731001</v>
          </cell>
          <cell r="F166" t="str">
            <v>11080731001 латунь</v>
          </cell>
          <cell r="G166" t="str">
            <v>Тройник с уменьшенным торцевым проходом 25-25-20 PX</v>
          </cell>
          <cell r="H166">
            <v>11600723968</v>
          </cell>
          <cell r="I166" t="str">
            <v>шт</v>
          </cell>
        </row>
        <row r="167">
          <cell r="E167">
            <v>11600741001</v>
          </cell>
          <cell r="F167">
            <v>11600740352</v>
          </cell>
          <cell r="G167" t="str">
            <v>Тройник с уменьшенным торцевым проходом 32-32-20 PX</v>
          </cell>
          <cell r="H167">
            <v>11600740352</v>
          </cell>
          <cell r="I167" t="str">
            <v>шт</v>
          </cell>
        </row>
        <row r="168">
          <cell r="E168">
            <v>11600751001</v>
          </cell>
          <cell r="F168">
            <v>11600748544</v>
          </cell>
          <cell r="G168" t="str">
            <v>Тройник с уменьшенным торцевым проходом 32-32-25 PX</v>
          </cell>
          <cell r="H168">
            <v>11600748544</v>
          </cell>
          <cell r="I168" t="str">
            <v>шт</v>
          </cell>
        </row>
        <row r="169">
          <cell r="E169">
            <v>11600748544</v>
          </cell>
          <cell r="F169">
            <v>11600748544</v>
          </cell>
          <cell r="G169">
            <v>11600748544</v>
          </cell>
          <cell r="H169">
            <v>11600748544</v>
          </cell>
          <cell r="I169">
            <v>11600748544</v>
          </cell>
        </row>
        <row r="170">
          <cell r="E170">
            <v>13777391001</v>
          </cell>
          <cell r="F170" t="str">
            <v>11080711001 латунь</v>
          </cell>
          <cell r="G170" t="str">
            <v>Тройник с уменьшенным торцевым проходом 20-20-16 PLATINUM RX
АКЦИЯ! Цена снижена до 31.12.2024г</v>
          </cell>
          <cell r="H170">
            <v>13777387520</v>
          </cell>
          <cell r="I170" t="str">
            <v>шт</v>
          </cell>
        </row>
        <row r="171">
          <cell r="E171">
            <v>13777401001</v>
          </cell>
          <cell r="F171">
            <v>13777395712</v>
          </cell>
          <cell r="G171" t="str">
            <v>Тройник с уменьшенным торцевым проходом 25-25-16 PLATINUM RX
АКЦИЯ! Цена снижена до 31.12.2024г</v>
          </cell>
          <cell r="H171">
            <v>13777395712</v>
          </cell>
          <cell r="I171" t="str">
            <v>шт</v>
          </cell>
        </row>
        <row r="172">
          <cell r="E172">
            <v>13777395712</v>
          </cell>
          <cell r="F172">
            <v>13777395712</v>
          </cell>
          <cell r="G172">
            <v>13777395712</v>
          </cell>
          <cell r="H172">
            <v>13777395712</v>
          </cell>
          <cell r="I172">
            <v>13777395712</v>
          </cell>
        </row>
        <row r="173">
          <cell r="E173">
            <v>11600811001</v>
          </cell>
          <cell r="F173" t="str">
            <v>11080811001 латунь</v>
          </cell>
          <cell r="G173" t="str">
            <v>Тройник с уменьшенным боковым и торцевым проходами 20-16-16 PX</v>
          </cell>
          <cell r="H173">
            <v>11600805888</v>
          </cell>
          <cell r="I173" t="str">
            <v>шт</v>
          </cell>
        </row>
        <row r="174">
          <cell r="E174">
            <v>11600821001</v>
          </cell>
          <cell r="F174" t="str">
            <v>11080821001 латунь</v>
          </cell>
          <cell r="G174" t="str">
            <v>Тройник с уменьшенным боковым и торцевым проходами 25-16-16 PX</v>
          </cell>
          <cell r="H174">
            <v>11600814080</v>
          </cell>
          <cell r="I174" t="str">
            <v>шт</v>
          </cell>
        </row>
        <row r="175">
          <cell r="E175">
            <v>11600831001</v>
          </cell>
          <cell r="F175" t="str">
            <v>11080831001 латунь</v>
          </cell>
          <cell r="G175" t="str">
            <v>Тройник с уменьшенным боковым и торцевым проходами 25-16-20 PX</v>
          </cell>
          <cell r="H175">
            <v>11600830464</v>
          </cell>
          <cell r="I175" t="str">
            <v>шт</v>
          </cell>
        </row>
        <row r="176">
          <cell r="E176">
            <v>11600841001</v>
          </cell>
          <cell r="F176">
            <v>11600838656</v>
          </cell>
          <cell r="G176" t="str">
            <v>Тройник с уменьшенным боковым и торцевым проходами 25-20-16 PX</v>
          </cell>
          <cell r="H176">
            <v>11600838656</v>
          </cell>
          <cell r="I176" t="str">
            <v>шт</v>
          </cell>
        </row>
        <row r="177">
          <cell r="E177">
            <v>11600851001</v>
          </cell>
          <cell r="F177" t="str">
            <v>11080851001 латунь</v>
          </cell>
          <cell r="G177" t="str">
            <v>Тройник с уменьшенным боковым и торцевым проходами 25-20-20 PX</v>
          </cell>
          <cell r="H177">
            <v>11600846848</v>
          </cell>
          <cell r="I177" t="str">
            <v>шт</v>
          </cell>
        </row>
        <row r="178">
          <cell r="E178">
            <v>11600861001</v>
          </cell>
          <cell r="F178">
            <v>11600855040</v>
          </cell>
          <cell r="G178" t="str">
            <v>Тройник с уменьшенным боковым и торцевым проходами 32-20-20 PX</v>
          </cell>
          <cell r="H178">
            <v>11600855040</v>
          </cell>
          <cell r="I178" t="str">
            <v>шт</v>
          </cell>
        </row>
        <row r="179">
          <cell r="E179">
            <v>11600871001</v>
          </cell>
          <cell r="F179">
            <v>11600863232</v>
          </cell>
          <cell r="G179" t="str">
            <v>Тройник с уменьшенным боковым и торцевым проходами 32-20-25 PX</v>
          </cell>
          <cell r="H179">
            <v>11600863232</v>
          </cell>
          <cell r="I179" t="str">
            <v>шт</v>
          </cell>
        </row>
        <row r="180">
          <cell r="E180">
            <v>11600891001</v>
          </cell>
          <cell r="F180">
            <v>11600887808</v>
          </cell>
          <cell r="G180" t="str">
            <v>Тройник с уменьшенным боковым и торцевым проходами 32-25-20 PX</v>
          </cell>
          <cell r="H180">
            <v>11600887808</v>
          </cell>
          <cell r="I180" t="str">
            <v>шт</v>
          </cell>
        </row>
        <row r="181">
          <cell r="E181">
            <v>11600911001</v>
          </cell>
          <cell r="F181">
            <v>11600904192</v>
          </cell>
          <cell r="G181" t="str">
            <v>Тройник с уменьшенным боковым и торцевым проходами 32-25-25 PX</v>
          </cell>
          <cell r="H181">
            <v>11600904192</v>
          </cell>
          <cell r="I181" t="str">
            <v>шт</v>
          </cell>
        </row>
        <row r="182">
          <cell r="E182">
            <v>11600921001</v>
          </cell>
          <cell r="F182">
            <v>11600920576</v>
          </cell>
          <cell r="G182" t="str">
            <v>Тройник с уменьшенным боковым и торцевым проходами 40-32-32 PX</v>
          </cell>
          <cell r="H182">
            <v>11600920576</v>
          </cell>
          <cell r="I182" t="str">
            <v>шт</v>
          </cell>
        </row>
        <row r="183">
          <cell r="E183">
            <v>11600920576</v>
          </cell>
          <cell r="F183">
            <v>11600920576</v>
          </cell>
          <cell r="G183">
            <v>11600920576</v>
          </cell>
          <cell r="H183">
            <v>11600920576</v>
          </cell>
          <cell r="I183">
            <v>11600920576</v>
          </cell>
        </row>
        <row r="184">
          <cell r="E184">
            <v>14562901001</v>
          </cell>
          <cell r="F184">
            <v>14562893824</v>
          </cell>
          <cell r="G184" t="str">
            <v>Тройник с уменьшенным боковым и торцевым проходами 50-32-40 RX+</v>
          </cell>
          <cell r="H184">
            <v>14562893824</v>
          </cell>
          <cell r="I184" t="str">
            <v>шт</v>
          </cell>
        </row>
        <row r="185">
          <cell r="E185">
            <v>14562893824</v>
          </cell>
          <cell r="F185">
            <v>14562893824</v>
          </cell>
          <cell r="G185">
            <v>14562893824</v>
          </cell>
          <cell r="H185">
            <v>14562893824</v>
          </cell>
          <cell r="I185">
            <v>14562893824</v>
          </cell>
        </row>
        <row r="186">
          <cell r="E186">
            <v>13777411001</v>
          </cell>
          <cell r="F186" t="str">
            <v>11080811001 латунь</v>
          </cell>
          <cell r="G186" t="str">
            <v>Тройник с уменьшенным боковым и торцевым проходами 20-16-16 PLATINUM RX
АКЦИЯ! Цена снижена до 31.12.2024г</v>
          </cell>
          <cell r="H186">
            <v>13777403904</v>
          </cell>
          <cell r="I186" t="str">
            <v>шт</v>
          </cell>
        </row>
        <row r="187">
          <cell r="E187">
            <v>13777421001</v>
          </cell>
          <cell r="F187" t="str">
            <v>11080821001 латунь</v>
          </cell>
          <cell r="G187" t="str">
            <v>Тройник с уменьшенным боковым и торцевым проходами 25-16-16 PLATINUM RX
АКЦИЯ! Цена снижена до 31.12.2024г</v>
          </cell>
          <cell r="H187">
            <v>13777420288</v>
          </cell>
          <cell r="I187" t="str">
            <v>шт</v>
          </cell>
        </row>
        <row r="188">
          <cell r="E188">
            <v>13777431001</v>
          </cell>
          <cell r="F188" t="str">
            <v>11080831001 латунь</v>
          </cell>
          <cell r="G188" t="str">
            <v>Тройник с уменьшенным боковым и торцевым проходами 25-16-20 PLATINUM RX
АКЦИЯ! Цена снижена до 31.12.2024г</v>
          </cell>
          <cell r="H188">
            <v>13777428480</v>
          </cell>
          <cell r="I188" t="str">
            <v>шт</v>
          </cell>
        </row>
        <row r="189">
          <cell r="E189">
            <v>13777441001</v>
          </cell>
          <cell r="F189" t="str">
            <v>11080851001 латунь</v>
          </cell>
          <cell r="G189" t="str">
            <v>Тройник с уменьшенным боковым и торцевым проходами 25-20-20 PLATINUM RX
АКЦИЯ! Цена снижена до 31.12.2024г</v>
          </cell>
          <cell r="H189">
            <v>13777436672</v>
          </cell>
          <cell r="I189" t="str">
            <v>шт</v>
          </cell>
        </row>
        <row r="190">
          <cell r="E190">
            <v>13777461001</v>
          </cell>
          <cell r="F190">
            <v>13777453056</v>
          </cell>
          <cell r="G190" t="str">
            <v>Тройник с уменьшенным боковым и торцевым проходами 32-25-25 PLATINUM RX
АКЦИЯ! Цена снижена до 31.12.2024г</v>
          </cell>
          <cell r="H190">
            <v>13777453056</v>
          </cell>
          <cell r="I190" t="str">
            <v>шт</v>
          </cell>
        </row>
        <row r="191">
          <cell r="E191">
            <v>13777453056</v>
          </cell>
          <cell r="F191">
            <v>13777453056</v>
          </cell>
          <cell r="G191">
            <v>13777453056</v>
          </cell>
          <cell r="H191">
            <v>13777453056</v>
          </cell>
          <cell r="I191">
            <v>13777453056</v>
          </cell>
        </row>
        <row r="192">
          <cell r="E192">
            <v>11081011001</v>
          </cell>
          <cell r="F192">
            <v>11081007104</v>
          </cell>
          <cell r="G192" t="str">
            <v>Тройник с увеличенным боковым проходом 16-20-16 MX</v>
          </cell>
          <cell r="H192">
            <v>11081007104</v>
          </cell>
          <cell r="I192" t="str">
            <v>шт</v>
          </cell>
        </row>
        <row r="193">
          <cell r="E193">
            <v>11081041001</v>
          </cell>
          <cell r="F193">
            <v>11081039872</v>
          </cell>
          <cell r="G193" t="str">
            <v>Тройник с увеличенным боковым проходом 20-25-20 MX</v>
          </cell>
          <cell r="H193">
            <v>11081039872</v>
          </cell>
          <cell r="I193" t="str">
            <v>шт</v>
          </cell>
        </row>
        <row r="194">
          <cell r="E194">
            <v>11081039872</v>
          </cell>
          <cell r="F194">
            <v>11081039872</v>
          </cell>
          <cell r="G194">
            <v>11081039872</v>
          </cell>
          <cell r="H194">
            <v>11081039872</v>
          </cell>
          <cell r="I194">
            <v>11081039872</v>
          </cell>
        </row>
        <row r="195">
          <cell r="E195">
            <v>11601011001</v>
          </cell>
          <cell r="F195" t="str">
            <v>11081011001 латунь</v>
          </cell>
          <cell r="G195" t="str">
            <v>Тройник с увеличенным боковым проходом 16-20-16 PX</v>
          </cell>
          <cell r="H195">
            <v>11601010688</v>
          </cell>
          <cell r="I195" t="str">
            <v>шт</v>
          </cell>
        </row>
        <row r="196">
          <cell r="E196">
            <v>11601021001</v>
          </cell>
          <cell r="F196">
            <v>11601018880</v>
          </cell>
          <cell r="G196" t="str">
            <v>Тройник с увеличенным боковым проходом 16-25-16 PX</v>
          </cell>
          <cell r="H196">
            <v>11601018880</v>
          </cell>
          <cell r="I196" t="str">
            <v>шт</v>
          </cell>
        </row>
        <row r="197">
          <cell r="E197">
            <v>11601031001</v>
          </cell>
          <cell r="F197">
            <v>11601027072</v>
          </cell>
          <cell r="G197" t="str">
            <v>Тройник с увеличенным боковым проходом 20-25-16 PX</v>
          </cell>
          <cell r="H197">
            <v>11601027072</v>
          </cell>
          <cell r="I197" t="str">
            <v>шт</v>
          </cell>
        </row>
        <row r="198">
          <cell r="E198">
            <v>11601041001</v>
          </cell>
          <cell r="F198" t="str">
            <v>11081041001 латунь</v>
          </cell>
          <cell r="G198" t="str">
            <v>Тройник с увеличенным боковым проходом 20-25-20 PX</v>
          </cell>
          <cell r="H198">
            <v>11601035264</v>
          </cell>
          <cell r="I198" t="str">
            <v>шт</v>
          </cell>
        </row>
        <row r="199">
          <cell r="E199">
            <v>11601061001</v>
          </cell>
          <cell r="F199">
            <v>11601059840</v>
          </cell>
          <cell r="G199" t="str">
            <v>Тройник с увеличенным боковым проходом 25-32-25 PX</v>
          </cell>
          <cell r="H199">
            <v>11601059840</v>
          </cell>
          <cell r="I199" t="str">
            <v>шт</v>
          </cell>
        </row>
        <row r="200">
          <cell r="E200">
            <v>11601059840</v>
          </cell>
          <cell r="F200">
            <v>11601059840</v>
          </cell>
          <cell r="G200">
            <v>11601059840</v>
          </cell>
          <cell r="H200">
            <v>11601059840</v>
          </cell>
          <cell r="I200">
            <v>11601059840</v>
          </cell>
        </row>
        <row r="201">
          <cell r="E201">
            <v>13777471001</v>
          </cell>
          <cell r="F201" t="str">
            <v>11081011001 латунь</v>
          </cell>
          <cell r="G201" t="str">
            <v>Тройник с увеличенным боковым проходом 16-20-16 PLATINUM RX
АКЦИЯ! Цена снижена до 31.12.2024г</v>
          </cell>
          <cell r="H201">
            <v>13777469440</v>
          </cell>
          <cell r="I201" t="str">
            <v>шт</v>
          </cell>
        </row>
        <row r="202">
          <cell r="E202">
            <v>13777469440</v>
          </cell>
          <cell r="F202">
            <v>13777469440</v>
          </cell>
          <cell r="G202">
            <v>13777469440</v>
          </cell>
          <cell r="H202">
            <v>13777469440</v>
          </cell>
          <cell r="I202">
            <v>13777469440</v>
          </cell>
        </row>
        <row r="203">
          <cell r="E203">
            <v>14562911001</v>
          </cell>
          <cell r="F203">
            <v>14562910208</v>
          </cell>
          <cell r="G203" t="str">
            <v>Тройник настенный с внутренней резьбой 16-Rp1/2-16 RX+</v>
          </cell>
          <cell r="H203">
            <v>14562910208</v>
          </cell>
          <cell r="I203" t="str">
            <v>шт</v>
          </cell>
        </row>
        <row r="204">
          <cell r="E204">
            <v>14562931001</v>
          </cell>
          <cell r="F204">
            <v>14562926592</v>
          </cell>
          <cell r="G204" t="str">
            <v>Тройник настенный с внутренней резьбой 20-Rp1/2-16 RX+</v>
          </cell>
          <cell r="H204">
            <v>14562926592</v>
          </cell>
          <cell r="I204" t="str">
            <v>шт</v>
          </cell>
        </row>
        <row r="205">
          <cell r="E205">
            <v>14562941001</v>
          </cell>
          <cell r="F205">
            <v>14562934784</v>
          </cell>
          <cell r="G205" t="str">
            <v>Тройник настенный с внутренней резьбой 20-Rp1/2-20 RX+</v>
          </cell>
          <cell r="H205">
            <v>14562934784</v>
          </cell>
          <cell r="I205" t="str">
            <v>шт</v>
          </cell>
        </row>
        <row r="206">
          <cell r="E206">
            <v>14562934784</v>
          </cell>
          <cell r="F206">
            <v>14562934784</v>
          </cell>
          <cell r="G206">
            <v>14562934784</v>
          </cell>
          <cell r="H206">
            <v>14562934784</v>
          </cell>
          <cell r="I206">
            <v>14562934784</v>
          </cell>
        </row>
        <row r="207">
          <cell r="E207">
            <v>14564141001</v>
          </cell>
          <cell r="F207">
            <v>14564139008</v>
          </cell>
          <cell r="G207" t="str">
            <v>Тройник с внутр. резьбой на боков. проходе 25-Rp 1/2-25 RX+</v>
          </cell>
          <cell r="H207">
            <v>14564139008</v>
          </cell>
          <cell r="I207" t="str">
            <v>шт</v>
          </cell>
        </row>
        <row r="208">
          <cell r="E208">
            <v>14562961001</v>
          </cell>
          <cell r="F208">
            <v>14562959360</v>
          </cell>
          <cell r="G208" t="str">
            <v>Тройник с внутр. резьбой на боков. проходе 25-Rp 3/4-25 RX+</v>
          </cell>
          <cell r="H208">
            <v>14562959360</v>
          </cell>
          <cell r="I208" t="str">
            <v>шт</v>
          </cell>
        </row>
        <row r="209">
          <cell r="E209">
            <v>14562981001</v>
          </cell>
          <cell r="F209">
            <v>14562975744</v>
          </cell>
          <cell r="G209" t="str">
            <v xml:space="preserve">Тройник с внутр. резьбой на боков. проходе 32-Rp 3/4-25 RX+ </v>
          </cell>
          <cell r="H209">
            <v>14562975744</v>
          </cell>
          <cell r="I209" t="str">
            <v>шт</v>
          </cell>
        </row>
        <row r="210">
          <cell r="E210">
            <v>14562971001</v>
          </cell>
          <cell r="F210">
            <v>14562967552</v>
          </cell>
          <cell r="G210" t="str">
            <v>Тройник с внутр. резьбой на боков. проходе 32-Rp 3/4-32 RX+</v>
          </cell>
          <cell r="H210">
            <v>14562967552</v>
          </cell>
          <cell r="I210" t="str">
            <v>шт</v>
          </cell>
        </row>
        <row r="211">
          <cell r="E211">
            <v>14562991001</v>
          </cell>
          <cell r="F211">
            <v>14562983936</v>
          </cell>
          <cell r="G211" t="str">
            <v>Тройник с внутр. резьбой на боков. проходе 32-Rp 1-32 RX+</v>
          </cell>
          <cell r="H211">
            <v>14562983936</v>
          </cell>
          <cell r="I211" t="str">
            <v>шт</v>
          </cell>
        </row>
        <row r="212">
          <cell r="E212">
            <v>14563001001</v>
          </cell>
          <cell r="F212">
            <v>14563000320</v>
          </cell>
          <cell r="G212" t="str">
            <v>Тройник с внутр. резьбой на боков. проходе 40-Rp 1-40 RX+</v>
          </cell>
          <cell r="H212">
            <v>14563000320</v>
          </cell>
          <cell r="I212" t="str">
            <v>шт</v>
          </cell>
        </row>
        <row r="213">
          <cell r="E213">
            <v>14563011001</v>
          </cell>
          <cell r="F213">
            <v>14563008512</v>
          </cell>
          <cell r="G213" t="str">
            <v>Тройник с внутр. резьбой на боков. проходе 50-Rp 1-50 RX+</v>
          </cell>
          <cell r="H213">
            <v>14563008512</v>
          </cell>
          <cell r="I213" t="str">
            <v>шт</v>
          </cell>
        </row>
        <row r="214">
          <cell r="E214">
            <v>14563008512</v>
          </cell>
          <cell r="F214">
            <v>14563008512</v>
          </cell>
          <cell r="G214">
            <v>14563008512</v>
          </cell>
          <cell r="H214">
            <v>14563008512</v>
          </cell>
          <cell r="I214">
            <v>14563008512</v>
          </cell>
        </row>
        <row r="215">
          <cell r="E215">
            <v>11080111001</v>
          </cell>
          <cell r="F215">
            <v>11080105984</v>
          </cell>
          <cell r="G215" t="str">
            <v>Муфта соединительная равнопроходная 16 MX</v>
          </cell>
          <cell r="H215">
            <v>11080105984</v>
          </cell>
          <cell r="I215" t="str">
            <v>шт</v>
          </cell>
        </row>
        <row r="216">
          <cell r="E216">
            <v>11080121001</v>
          </cell>
          <cell r="F216">
            <v>11080114176</v>
          </cell>
          <cell r="G216" t="str">
            <v>Муфта соединительная равнопроходная 20 MX</v>
          </cell>
          <cell r="H216">
            <v>11080114176</v>
          </cell>
          <cell r="I216" t="str">
            <v>шт</v>
          </cell>
        </row>
        <row r="217">
          <cell r="E217">
            <v>11080131001</v>
          </cell>
          <cell r="F217">
            <v>11080130560</v>
          </cell>
          <cell r="G217" t="str">
            <v>Муфта соединительная равнопроходная 25 MX</v>
          </cell>
          <cell r="H217">
            <v>11080130560</v>
          </cell>
          <cell r="I217" t="str">
            <v>шт</v>
          </cell>
        </row>
        <row r="218">
          <cell r="E218">
            <v>11080141001</v>
          </cell>
          <cell r="F218">
            <v>11080138752</v>
          </cell>
          <cell r="G218" t="str">
            <v>Муфта соединительная равнопроходная 32 MX</v>
          </cell>
          <cell r="H218">
            <v>11080138752</v>
          </cell>
          <cell r="I218" t="str">
            <v>шт</v>
          </cell>
        </row>
        <row r="219">
          <cell r="E219">
            <v>11080138752</v>
          </cell>
          <cell r="F219">
            <v>11080138752</v>
          </cell>
          <cell r="G219">
            <v>11080138752</v>
          </cell>
          <cell r="H219">
            <v>11080138752</v>
          </cell>
          <cell r="I219">
            <v>11080138752</v>
          </cell>
        </row>
        <row r="220">
          <cell r="E220">
            <v>11600111001</v>
          </cell>
          <cell r="F220" t="str">
            <v>11080111001 латунь</v>
          </cell>
          <cell r="G220" t="str">
            <v>Муфта соединительная равнопроходная 16 PX</v>
          </cell>
          <cell r="H220">
            <v>11600109568</v>
          </cell>
          <cell r="I220" t="str">
            <v>шт</v>
          </cell>
        </row>
        <row r="221">
          <cell r="E221">
            <v>11600121001</v>
          </cell>
          <cell r="F221" t="str">
            <v>11080121001 латунь</v>
          </cell>
          <cell r="G221" t="str">
            <v>Муфта соединительная равнопроходная 20 PX</v>
          </cell>
          <cell r="H221">
            <v>11600117760</v>
          </cell>
          <cell r="I221" t="str">
            <v>шт</v>
          </cell>
        </row>
        <row r="222">
          <cell r="E222">
            <v>11600131001</v>
          </cell>
          <cell r="F222" t="str">
            <v>11080131001 латунь</v>
          </cell>
          <cell r="G222" t="str">
            <v>Муфта соединительная равнопроходная 25 PX</v>
          </cell>
          <cell r="H222">
            <v>11600125952</v>
          </cell>
          <cell r="I222" t="str">
            <v>шт</v>
          </cell>
        </row>
        <row r="223">
          <cell r="E223">
            <v>11600141001</v>
          </cell>
          <cell r="F223" t="str">
            <v>11080141001 латунь</v>
          </cell>
          <cell r="G223" t="str">
            <v>Муфта соединительная равнопроходная 32 PX</v>
          </cell>
          <cell r="H223">
            <v>11600134144</v>
          </cell>
          <cell r="I223" t="str">
            <v>шт</v>
          </cell>
        </row>
        <row r="224">
          <cell r="E224">
            <v>11600151001</v>
          </cell>
          <cell r="F224">
            <v>11600150528</v>
          </cell>
          <cell r="G224" t="str">
            <v>Муфта соединительная равнопроходная 40 PX</v>
          </cell>
          <cell r="H224">
            <v>11600150528</v>
          </cell>
          <cell r="I224" t="str">
            <v>шт</v>
          </cell>
        </row>
        <row r="225">
          <cell r="E225">
            <v>14563021001</v>
          </cell>
          <cell r="F225">
            <v>14563016704</v>
          </cell>
          <cell r="G225" t="str">
            <v>Муфта соединительная равнопроходная 50 RX+</v>
          </cell>
          <cell r="H225">
            <v>14563016704</v>
          </cell>
          <cell r="I225" t="str">
            <v>шт</v>
          </cell>
        </row>
        <row r="226">
          <cell r="E226">
            <v>14563031001</v>
          </cell>
          <cell r="F226">
            <v>14563024896</v>
          </cell>
          <cell r="G226" t="str">
            <v>Муфта соединительная равнопроходная 63 RX +</v>
          </cell>
          <cell r="H226">
            <v>14563024896</v>
          </cell>
          <cell r="I226" t="str">
            <v>шт</v>
          </cell>
        </row>
        <row r="227">
          <cell r="E227">
            <v>14563024896</v>
          </cell>
          <cell r="F227">
            <v>14563024896</v>
          </cell>
          <cell r="G227">
            <v>14563024896</v>
          </cell>
          <cell r="H227">
            <v>14563024896</v>
          </cell>
          <cell r="I227">
            <v>14563024896</v>
          </cell>
        </row>
        <row r="228">
          <cell r="E228">
            <v>13777121001</v>
          </cell>
          <cell r="F228" t="str">
            <v>11080111001 латунь</v>
          </cell>
          <cell r="G228" t="str">
            <v>Муфта соединительная равнопроходная 16 PLATINUM RX
АКЦИЯ! Цена снижена до 31.12.2024г</v>
          </cell>
          <cell r="H228">
            <v>13777117184</v>
          </cell>
          <cell r="I228" t="str">
            <v>шт</v>
          </cell>
        </row>
        <row r="229">
          <cell r="E229">
            <v>13777131001</v>
          </cell>
          <cell r="F229" t="str">
            <v>11080121001 латунь</v>
          </cell>
          <cell r="G229" t="str">
            <v>Муфта соединительная равнопроходная 20 PLATINUM RX</v>
          </cell>
          <cell r="H229">
            <v>13777125376</v>
          </cell>
          <cell r="I229" t="str">
            <v>шт</v>
          </cell>
        </row>
        <row r="230">
          <cell r="E230">
            <v>13777141001</v>
          </cell>
          <cell r="F230" t="str">
            <v>11080131001 латунь</v>
          </cell>
          <cell r="G230" t="str">
            <v>Муфта соединительная равнопроходная 25 PLATINUM RX
АКЦИЯ! Цена снижена до 31.12.2024г</v>
          </cell>
          <cell r="H230">
            <v>13777133568</v>
          </cell>
          <cell r="I230" t="str">
            <v>шт</v>
          </cell>
        </row>
        <row r="231">
          <cell r="E231">
            <v>13777161001</v>
          </cell>
          <cell r="F231" t="str">
            <v>11080141001 латунь</v>
          </cell>
          <cell r="G231" t="str">
            <v>Муфта соединительная равнопроходная 32 PLATINUM RX</v>
          </cell>
          <cell r="H231">
            <v>13777158144</v>
          </cell>
          <cell r="I231" t="str">
            <v>шт</v>
          </cell>
        </row>
        <row r="232">
          <cell r="E232">
            <v>14564421001</v>
          </cell>
          <cell r="F232" t="str">
            <v>11080141001 латунь</v>
          </cell>
          <cell r="G232" t="str">
            <v>Муфта соединительная равнопроходная 32 PLATINUM RX+</v>
          </cell>
          <cell r="H232">
            <v>14564417536</v>
          </cell>
          <cell r="I232" t="str">
            <v>шт</v>
          </cell>
        </row>
        <row r="233">
          <cell r="E233">
            <v>14564417536</v>
          </cell>
          <cell r="F233">
            <v>14564417536</v>
          </cell>
          <cell r="G233">
            <v>14564417536</v>
          </cell>
          <cell r="H233">
            <v>14564417536</v>
          </cell>
          <cell r="I233">
            <v>14564417536</v>
          </cell>
        </row>
        <row r="234">
          <cell r="E234">
            <v>11080411001</v>
          </cell>
          <cell r="F234">
            <v>11080409088</v>
          </cell>
          <cell r="G234" t="str">
            <v>Муфта соединительная переходная 20-16 MX</v>
          </cell>
          <cell r="H234">
            <v>11080409088</v>
          </cell>
          <cell r="I234" t="str">
            <v>шт</v>
          </cell>
        </row>
        <row r="235">
          <cell r="E235">
            <v>11080431001</v>
          </cell>
          <cell r="F235">
            <v>11080425472</v>
          </cell>
          <cell r="G235" t="str">
            <v>Муфта соединительная переходная 25-20 MX</v>
          </cell>
          <cell r="H235">
            <v>11080425472</v>
          </cell>
          <cell r="I235" t="str">
            <v>шт</v>
          </cell>
        </row>
        <row r="236">
          <cell r="E236">
            <v>11080441001</v>
          </cell>
          <cell r="F236">
            <v>11080433664</v>
          </cell>
          <cell r="G236" t="str">
            <v>Муфта соединительная переходная 32-25 MX</v>
          </cell>
          <cell r="H236">
            <v>11080433664</v>
          </cell>
          <cell r="I236" t="str">
            <v>шт</v>
          </cell>
        </row>
        <row r="237">
          <cell r="E237">
            <v>11093051001</v>
          </cell>
          <cell r="F237">
            <v>11093049344</v>
          </cell>
          <cell r="G237" t="str">
            <v>Муфта соединительная переходная 50-40 MX</v>
          </cell>
          <cell r="H237">
            <v>11093049344</v>
          </cell>
          <cell r="I237" t="str">
            <v>шт</v>
          </cell>
        </row>
        <row r="238">
          <cell r="E238">
            <v>11093061001</v>
          </cell>
          <cell r="F238">
            <v>11093057536</v>
          </cell>
          <cell r="G238" t="str">
            <v>Муфта соединительная переходная 63-50 MX</v>
          </cell>
          <cell r="H238">
            <v>11093057536</v>
          </cell>
          <cell r="I238" t="str">
            <v>шт</v>
          </cell>
        </row>
        <row r="239">
          <cell r="E239">
            <v>11093057536</v>
          </cell>
          <cell r="F239">
            <v>11093057536</v>
          </cell>
          <cell r="G239">
            <v>11093057536</v>
          </cell>
          <cell r="H239">
            <v>11093057536</v>
          </cell>
          <cell r="I239">
            <v>11093057536</v>
          </cell>
        </row>
        <row r="240">
          <cell r="E240">
            <v>11600411001</v>
          </cell>
          <cell r="F240" t="str">
            <v>11080411001 латунь</v>
          </cell>
          <cell r="G240" t="str">
            <v>Муфта соединительная переходная 20-16 PX</v>
          </cell>
          <cell r="H240">
            <v>11600404480</v>
          </cell>
          <cell r="I240" t="str">
            <v>шт</v>
          </cell>
        </row>
        <row r="241">
          <cell r="E241">
            <v>11600421001</v>
          </cell>
          <cell r="F241">
            <v>11600420864</v>
          </cell>
          <cell r="G241" t="str">
            <v>Муфта соединительная переходная 25-16 PX</v>
          </cell>
          <cell r="H241">
            <v>11600420864</v>
          </cell>
          <cell r="I241" t="str">
            <v>шт</v>
          </cell>
        </row>
        <row r="242">
          <cell r="E242">
            <v>11600431001</v>
          </cell>
          <cell r="F242" t="str">
            <v>11080431001 латунь</v>
          </cell>
          <cell r="G242" t="str">
            <v>Муфта соединительная переходная 25-20 PX</v>
          </cell>
          <cell r="H242">
            <v>11600429056</v>
          </cell>
          <cell r="I242" t="str">
            <v>шт</v>
          </cell>
        </row>
        <row r="243">
          <cell r="E243">
            <v>11600441001</v>
          </cell>
          <cell r="F243" t="str">
            <v>11080441001 латунь</v>
          </cell>
          <cell r="G243" t="str">
            <v>Муфта соединительная переходная 32-25 PX</v>
          </cell>
          <cell r="H243">
            <v>11600437248</v>
          </cell>
          <cell r="I243" t="str">
            <v>шт</v>
          </cell>
        </row>
        <row r="244">
          <cell r="E244">
            <v>11600471001</v>
          </cell>
          <cell r="F244">
            <v>11600470016</v>
          </cell>
          <cell r="G244" t="str">
            <v>Муфта соединительная переходная 40-32 PX</v>
          </cell>
          <cell r="H244">
            <v>11600470016</v>
          </cell>
          <cell r="I244" t="str">
            <v>шт</v>
          </cell>
        </row>
        <row r="245">
          <cell r="E245">
            <v>14563951001</v>
          </cell>
          <cell r="F245">
            <v>14563950592</v>
          </cell>
          <cell r="G245" t="str">
            <v>Муфта соединительная переходная 40-25 RX+</v>
          </cell>
          <cell r="H245">
            <v>14563950592</v>
          </cell>
          <cell r="I245" t="str">
            <v>шт</v>
          </cell>
        </row>
        <row r="246">
          <cell r="E246">
            <v>14563041001</v>
          </cell>
          <cell r="F246">
            <v>14563033088</v>
          </cell>
          <cell r="G246" t="str">
            <v>Муфта соединительная переходная 50-32 RX+</v>
          </cell>
          <cell r="H246">
            <v>14563033088</v>
          </cell>
          <cell r="I246" t="str">
            <v>шт</v>
          </cell>
        </row>
        <row r="247">
          <cell r="E247">
            <v>14563051001</v>
          </cell>
          <cell r="F247">
            <v>14563049472</v>
          </cell>
          <cell r="G247" t="str">
            <v>Муфта соединительная переходная 50-40 RX+</v>
          </cell>
          <cell r="H247">
            <v>14563049472</v>
          </cell>
          <cell r="I247" t="str">
            <v>шт</v>
          </cell>
        </row>
        <row r="248">
          <cell r="E248">
            <v>14563061001</v>
          </cell>
          <cell r="F248">
            <v>14563057664</v>
          </cell>
          <cell r="G248" t="str">
            <v>Муфта соединительная переходная 63-50 RX+</v>
          </cell>
          <cell r="H248">
            <v>14563057664</v>
          </cell>
          <cell r="I248" t="str">
            <v>шт</v>
          </cell>
        </row>
        <row r="249">
          <cell r="E249">
            <v>14563057664</v>
          </cell>
          <cell r="F249">
            <v>14563057664</v>
          </cell>
          <cell r="G249">
            <v>14563057664</v>
          </cell>
          <cell r="H249">
            <v>14563057664</v>
          </cell>
          <cell r="I249">
            <v>14563057664</v>
          </cell>
        </row>
        <row r="250">
          <cell r="E250">
            <v>13777181001</v>
          </cell>
          <cell r="F250" t="str">
            <v>11080411001 латунь</v>
          </cell>
          <cell r="G250" t="str">
            <v>Муфта соединительная переходная 20-16 PLATINUM RX
АКЦИЯ! Цена снижена до 31.12.2024г</v>
          </cell>
          <cell r="H250">
            <v>13777174528</v>
          </cell>
          <cell r="I250" t="str">
            <v>шт</v>
          </cell>
        </row>
        <row r="251">
          <cell r="E251">
            <v>13777191001</v>
          </cell>
          <cell r="F251">
            <v>13777190912</v>
          </cell>
          <cell r="G251" t="str">
            <v>Муфта соединительная переходная 25-16 PLATINUM RX
АКЦИЯ! Цена снижена до 31.12.2024г</v>
          </cell>
          <cell r="H251">
            <v>13777190912</v>
          </cell>
          <cell r="I251" t="str">
            <v>шт</v>
          </cell>
        </row>
        <row r="252">
          <cell r="E252">
            <v>13777201001</v>
          </cell>
          <cell r="F252" t="str">
            <v>11080431001 латунь</v>
          </cell>
          <cell r="G252" t="str">
            <v>Муфта соединительная переходная 25-20 PLATINUM RX
АКЦИЯ! Цена снижена до 31.12.2024г</v>
          </cell>
          <cell r="H252">
            <v>13777199104</v>
          </cell>
          <cell r="I252" t="str">
            <v>шт</v>
          </cell>
        </row>
        <row r="253">
          <cell r="E253">
            <v>13777221001</v>
          </cell>
          <cell r="F253" t="str">
            <v>11080441001 латунь</v>
          </cell>
          <cell r="G253" t="str">
            <v>Муфта соединительная переходная 32-25 PLATINUM RX
АКЦИЯ! Цена снижена до 31.12.2024г</v>
          </cell>
          <cell r="H253">
            <v>13777215488</v>
          </cell>
          <cell r="I253" t="str">
            <v>шт</v>
          </cell>
        </row>
        <row r="254">
          <cell r="E254">
            <v>13777215488</v>
          </cell>
          <cell r="F254">
            <v>13777215488</v>
          </cell>
          <cell r="G254">
            <v>13777215488</v>
          </cell>
          <cell r="H254">
            <v>13777215488</v>
          </cell>
          <cell r="I254">
            <v>13777215488</v>
          </cell>
        </row>
        <row r="255">
          <cell r="E255">
            <v>14562731001</v>
          </cell>
          <cell r="F255">
            <v>14562729984</v>
          </cell>
          <cell r="G255" t="str">
            <v>Переходник на пайку 16-L15 RX+</v>
          </cell>
          <cell r="H255">
            <v>14562729984</v>
          </cell>
          <cell r="I255" t="str">
            <v>шт</v>
          </cell>
        </row>
        <row r="256">
          <cell r="E256">
            <v>14562781001</v>
          </cell>
          <cell r="F256">
            <v>14562779136</v>
          </cell>
          <cell r="G256" t="str">
            <v>Переходник на пайку 20-L15 RX+</v>
          </cell>
          <cell r="H256">
            <v>14562779136</v>
          </cell>
          <cell r="I256" t="str">
            <v>шт</v>
          </cell>
        </row>
        <row r="257">
          <cell r="E257">
            <v>14562741001</v>
          </cell>
          <cell r="F257">
            <v>14562738176</v>
          </cell>
          <cell r="G257" t="str">
            <v>Переходник на пайку 20-L18 RX+</v>
          </cell>
          <cell r="H257">
            <v>14562738176</v>
          </cell>
          <cell r="I257" t="str">
            <v>шт</v>
          </cell>
        </row>
        <row r="258">
          <cell r="E258">
            <v>14562771001</v>
          </cell>
          <cell r="F258">
            <v>14562770944</v>
          </cell>
          <cell r="G258" t="str">
            <v>Переходник на пайку 20-L22 RX+</v>
          </cell>
          <cell r="H258">
            <v>14562770944</v>
          </cell>
          <cell r="I258" t="str">
            <v>шт</v>
          </cell>
        </row>
        <row r="259">
          <cell r="E259">
            <v>14562751001</v>
          </cell>
          <cell r="F259">
            <v>14562746368</v>
          </cell>
          <cell r="G259" t="str">
            <v>Переходник на пайку 25-L22 RX+</v>
          </cell>
          <cell r="H259">
            <v>14562746368</v>
          </cell>
          <cell r="I259" t="str">
            <v>шт</v>
          </cell>
        </row>
        <row r="260">
          <cell r="E260">
            <v>14562791001</v>
          </cell>
          <cell r="F260">
            <v>14562787328</v>
          </cell>
          <cell r="G260" t="str">
            <v>Переходник на пайку 25-L28 RX+</v>
          </cell>
          <cell r="H260">
            <v>14562787328</v>
          </cell>
          <cell r="I260" t="str">
            <v>шт</v>
          </cell>
        </row>
        <row r="261">
          <cell r="E261">
            <v>14562761001</v>
          </cell>
          <cell r="F261">
            <v>14562754560</v>
          </cell>
          <cell r="G261" t="str">
            <v>Переходник на пайку 32-L28 RX+</v>
          </cell>
          <cell r="H261">
            <v>14562754560</v>
          </cell>
          <cell r="I261" t="str">
            <v>шт</v>
          </cell>
        </row>
        <row r="262">
          <cell r="E262">
            <v>14562754560</v>
          </cell>
          <cell r="F262">
            <v>14562754560</v>
          </cell>
          <cell r="G262">
            <v>14562754560</v>
          </cell>
          <cell r="H262">
            <v>14562754560</v>
          </cell>
          <cell r="I262">
            <v>14562754560</v>
          </cell>
        </row>
        <row r="263">
          <cell r="E263">
            <v>11096731001</v>
          </cell>
          <cell r="F263">
            <v>11096727552</v>
          </cell>
          <cell r="G263" t="str">
            <v>Переходник с наружной резьбой 16-R 1/2 MX</v>
          </cell>
          <cell r="H263">
            <v>11096727552</v>
          </cell>
          <cell r="I263" t="str">
            <v>шт</v>
          </cell>
        </row>
        <row r="264">
          <cell r="E264">
            <v>11097141001</v>
          </cell>
          <cell r="F264">
            <v>11097137152</v>
          </cell>
          <cell r="G264" t="str">
            <v>Переходник с наружной резьбой 16-R 3/4 MX</v>
          </cell>
          <cell r="H264">
            <v>11097137152</v>
          </cell>
          <cell r="I264" t="str">
            <v>шт</v>
          </cell>
        </row>
        <row r="265">
          <cell r="E265">
            <v>11096741001</v>
          </cell>
          <cell r="F265">
            <v>11096735744</v>
          </cell>
          <cell r="G265" t="str">
            <v>Переходник с наружной резьбой 20-R 1/2 MX</v>
          </cell>
          <cell r="H265">
            <v>11096735744</v>
          </cell>
          <cell r="I265" t="str">
            <v>шт</v>
          </cell>
        </row>
        <row r="266">
          <cell r="E266">
            <v>11096811001</v>
          </cell>
          <cell r="F266">
            <v>11096809472</v>
          </cell>
          <cell r="G266" t="str">
            <v>Переходник с наружной резьбой 20-R 3/4 MX</v>
          </cell>
          <cell r="H266">
            <v>11096809472</v>
          </cell>
          <cell r="I266" t="str">
            <v>шт</v>
          </cell>
        </row>
        <row r="267">
          <cell r="E267">
            <v>11097091001</v>
          </cell>
          <cell r="F267">
            <v>11097088000</v>
          </cell>
          <cell r="G267" t="str">
            <v>Переходник с наружной резьбой 25-R 1/2 MX</v>
          </cell>
          <cell r="H267">
            <v>11097088000</v>
          </cell>
          <cell r="I267" t="str">
            <v>шт</v>
          </cell>
        </row>
        <row r="268">
          <cell r="E268">
            <v>11096821001</v>
          </cell>
          <cell r="F268">
            <v>11096817664</v>
          </cell>
          <cell r="G268" t="str">
            <v>Переходник с наружной резьбой 25-R 3/4 MX</v>
          </cell>
          <cell r="H268">
            <v>11096817664</v>
          </cell>
          <cell r="I268" t="str">
            <v>шт</v>
          </cell>
        </row>
        <row r="269">
          <cell r="E269">
            <v>11096861001</v>
          </cell>
          <cell r="F269">
            <v>11096858624</v>
          </cell>
          <cell r="G269" t="str">
            <v>Переходник с наружной резьбой 25-R 1 MX</v>
          </cell>
          <cell r="H269">
            <v>11096858624</v>
          </cell>
          <cell r="I269" t="str">
            <v>шт</v>
          </cell>
        </row>
        <row r="270">
          <cell r="E270">
            <v>11096911001</v>
          </cell>
          <cell r="F270">
            <v>11096907776</v>
          </cell>
          <cell r="G270" t="str">
            <v>Переходник с наружной резьбой 32-R 1 MX</v>
          </cell>
          <cell r="H270">
            <v>11096907776</v>
          </cell>
          <cell r="I270" t="str">
            <v>шт</v>
          </cell>
        </row>
        <row r="271">
          <cell r="E271">
            <v>11096907776</v>
          </cell>
          <cell r="F271">
            <v>11096907776</v>
          </cell>
          <cell r="G271">
            <v>11096907776</v>
          </cell>
          <cell r="H271">
            <v>11096907776</v>
          </cell>
          <cell r="I271">
            <v>11096907776</v>
          </cell>
        </row>
        <row r="272">
          <cell r="E272">
            <v>14563111001</v>
          </cell>
          <cell r="F272" t="str">
            <v>11096731001 латунь</v>
          </cell>
          <cell r="G272" t="str">
            <v>Переходник с наружной резьбой 16-R 1/2 RX+</v>
          </cell>
          <cell r="H272">
            <v>14563106816</v>
          </cell>
          <cell r="I272" t="str">
            <v>шт</v>
          </cell>
        </row>
        <row r="273">
          <cell r="E273">
            <v>14563121001</v>
          </cell>
          <cell r="F273" t="str">
            <v>11097141001 латунь</v>
          </cell>
          <cell r="G273" t="str">
            <v>Переходник с наружной резьбой 16-R 3/4 RX+</v>
          </cell>
          <cell r="H273">
            <v>14563115008</v>
          </cell>
          <cell r="I273" t="str">
            <v>шт</v>
          </cell>
        </row>
        <row r="274">
          <cell r="E274">
            <v>14563131001</v>
          </cell>
          <cell r="F274">
            <v>14563123200</v>
          </cell>
          <cell r="G274" t="str">
            <v>Переходник с наружной резьбой 16-R 1 RX+</v>
          </cell>
          <cell r="H274">
            <v>14563123200</v>
          </cell>
          <cell r="I274" t="str">
            <v>шт</v>
          </cell>
        </row>
        <row r="275">
          <cell r="E275">
            <v>14563141001</v>
          </cell>
          <cell r="F275" t="str">
            <v>11096741001 латунь</v>
          </cell>
          <cell r="G275" t="str">
            <v>Переходник с наружной резьбой 20-R 1/2 RX+</v>
          </cell>
          <cell r="H275">
            <v>14563139584</v>
          </cell>
          <cell r="I275" t="str">
            <v>шт</v>
          </cell>
        </row>
        <row r="276">
          <cell r="E276">
            <v>14563151001</v>
          </cell>
          <cell r="F276" t="str">
            <v>11096811001 латунь</v>
          </cell>
          <cell r="G276" t="str">
            <v>Переходник с наружной резьбой 20-R 3/4 RX+</v>
          </cell>
          <cell r="H276">
            <v>14563147776</v>
          </cell>
          <cell r="I276" t="str">
            <v>шт</v>
          </cell>
        </row>
        <row r="277">
          <cell r="E277">
            <v>14563161001</v>
          </cell>
          <cell r="F277">
            <v>14563155968</v>
          </cell>
          <cell r="G277" t="str">
            <v>Переходник с наружной резьбой 20-R 1 RX+</v>
          </cell>
          <cell r="H277">
            <v>14563155968</v>
          </cell>
          <cell r="I277" t="str">
            <v>шт</v>
          </cell>
        </row>
        <row r="278">
          <cell r="E278">
            <v>14563171001</v>
          </cell>
          <cell r="F278" t="str">
            <v>11097091001 латунь</v>
          </cell>
          <cell r="G278" t="str">
            <v>Переходник с наружной резьбой 25-R 1/2 RX+</v>
          </cell>
          <cell r="H278">
            <v>14563164160</v>
          </cell>
          <cell r="I278" t="str">
            <v>шт</v>
          </cell>
        </row>
        <row r="279">
          <cell r="E279">
            <v>14563181001</v>
          </cell>
          <cell r="F279" t="str">
            <v>11096821001 латунь</v>
          </cell>
          <cell r="G279" t="str">
            <v>Переходник с наружной резьбой 25-R 3/4 RX+</v>
          </cell>
          <cell r="H279">
            <v>14563180544</v>
          </cell>
          <cell r="I279" t="str">
            <v>шт</v>
          </cell>
        </row>
        <row r="280">
          <cell r="E280">
            <v>14563191001</v>
          </cell>
          <cell r="F280" t="str">
            <v>11096861001 латунь</v>
          </cell>
          <cell r="G280" t="str">
            <v>Переходник с наружной резьбой 25-R 1 RX+</v>
          </cell>
          <cell r="H280">
            <v>14563188736</v>
          </cell>
          <cell r="I280" t="str">
            <v>шт</v>
          </cell>
        </row>
        <row r="281">
          <cell r="E281">
            <v>14563201001</v>
          </cell>
          <cell r="F281">
            <v>14563196928</v>
          </cell>
          <cell r="G281" t="str">
            <v>Переходник с наружной резьбой 32-R 3/4 RX+</v>
          </cell>
          <cell r="H281">
            <v>14563196928</v>
          </cell>
          <cell r="I281" t="str">
            <v>шт</v>
          </cell>
        </row>
        <row r="282">
          <cell r="E282">
            <v>14563211001</v>
          </cell>
          <cell r="F282" t="str">
            <v>11096911001 латунь</v>
          </cell>
          <cell r="G282" t="str">
            <v>Переходник с наружной резьбой 32-R 1 RX+</v>
          </cell>
          <cell r="H282">
            <v>14563205120</v>
          </cell>
          <cell r="I282" t="str">
            <v>шт</v>
          </cell>
        </row>
        <row r="283">
          <cell r="E283">
            <v>14563221001</v>
          </cell>
          <cell r="F283">
            <v>14563213312</v>
          </cell>
          <cell r="G283" t="str">
            <v>Переходник с наружной резьбой 32-R 1 1/4 RX+</v>
          </cell>
          <cell r="H283">
            <v>14563213312</v>
          </cell>
          <cell r="I283" t="str">
            <v>шт</v>
          </cell>
        </row>
        <row r="284">
          <cell r="E284">
            <v>14563231001</v>
          </cell>
          <cell r="F284">
            <v>14563229696</v>
          </cell>
          <cell r="G284" t="str">
            <v>Переходник с наружной резьбой 40-R 1 1/4 RX+</v>
          </cell>
          <cell r="H284">
            <v>14563229696</v>
          </cell>
          <cell r="I284" t="str">
            <v>шт</v>
          </cell>
        </row>
        <row r="285">
          <cell r="E285">
            <v>14563241001</v>
          </cell>
          <cell r="F285">
            <v>14563237888</v>
          </cell>
          <cell r="G285" t="str">
            <v>Переходник с наружной резьбой 50-R 1 1/4 RX+</v>
          </cell>
          <cell r="H285">
            <v>14563237888</v>
          </cell>
          <cell r="I285" t="str">
            <v>шт</v>
          </cell>
        </row>
        <row r="286">
          <cell r="E286">
            <v>14563251001</v>
          </cell>
          <cell r="F286">
            <v>14563246080</v>
          </cell>
          <cell r="G286" t="str">
            <v>Переходник с наружной резьбой 50-R 1 1/2 RX+</v>
          </cell>
          <cell r="H286">
            <v>14563246080</v>
          </cell>
          <cell r="I286" t="str">
            <v>шт</v>
          </cell>
        </row>
        <row r="287">
          <cell r="E287">
            <v>14563261001</v>
          </cell>
          <cell r="F287">
            <v>14563254272</v>
          </cell>
          <cell r="G287" t="str">
            <v>Переходник с наружной резьбой 63-R 2 RX+</v>
          </cell>
          <cell r="H287">
            <v>14563254272</v>
          </cell>
          <cell r="I287" t="str">
            <v>шт</v>
          </cell>
        </row>
        <row r="288">
          <cell r="E288">
            <v>14563254272</v>
          </cell>
          <cell r="F288">
            <v>14563254272</v>
          </cell>
          <cell r="G288">
            <v>14563254272</v>
          </cell>
          <cell r="H288">
            <v>14563254272</v>
          </cell>
          <cell r="I288">
            <v>14563254272</v>
          </cell>
        </row>
        <row r="289">
          <cell r="E289">
            <v>11096791001</v>
          </cell>
          <cell r="F289">
            <v>11096784896</v>
          </cell>
          <cell r="G289" t="str">
            <v>Переходник с внутренней резьбой 16-Rp 1/2 MX</v>
          </cell>
          <cell r="H289">
            <v>11096784896</v>
          </cell>
          <cell r="I289" t="str">
            <v>шт</v>
          </cell>
        </row>
        <row r="290">
          <cell r="E290">
            <v>11096841001</v>
          </cell>
          <cell r="F290">
            <v>11096834048</v>
          </cell>
          <cell r="G290" t="str">
            <v>Переходник с внутренней резьбой 20-Rp 1/2 MX</v>
          </cell>
          <cell r="H290">
            <v>11096834048</v>
          </cell>
          <cell r="I290" t="str">
            <v>шт</v>
          </cell>
        </row>
        <row r="291">
          <cell r="E291">
            <v>11096921001</v>
          </cell>
          <cell r="F291">
            <v>11096915968</v>
          </cell>
          <cell r="G291" t="str">
            <v>Переходник с внутренней резьбой 20-Rp 3/4 MX</v>
          </cell>
          <cell r="H291">
            <v>11096915968</v>
          </cell>
          <cell r="I291" t="str">
            <v>шт</v>
          </cell>
        </row>
        <row r="292">
          <cell r="E292">
            <v>11096941001</v>
          </cell>
          <cell r="F292">
            <v>11096940544</v>
          </cell>
          <cell r="G292" t="str">
            <v>Переходник с внутренней резьбой 25-Rp 3/4 MX</v>
          </cell>
          <cell r="H292">
            <v>11096940544</v>
          </cell>
          <cell r="I292" t="str">
            <v>шт</v>
          </cell>
        </row>
        <row r="293">
          <cell r="E293">
            <v>11097191001</v>
          </cell>
          <cell r="F293">
            <v>11097186304</v>
          </cell>
          <cell r="G293" t="str">
            <v>Переходник с внутренней резьбой 25-Rp 1 MX</v>
          </cell>
          <cell r="H293">
            <v>11097186304</v>
          </cell>
          <cell r="I293" t="str">
            <v>шт</v>
          </cell>
        </row>
        <row r="294">
          <cell r="E294">
            <v>11097171001</v>
          </cell>
          <cell r="F294">
            <v>11097169920</v>
          </cell>
          <cell r="G294" t="str">
            <v>Переходник с внутренней резьбой 32-Rр 1 MX</v>
          </cell>
          <cell r="H294">
            <v>11097169920</v>
          </cell>
          <cell r="I294" t="str">
            <v>шт</v>
          </cell>
        </row>
        <row r="295">
          <cell r="E295">
            <v>11097169920</v>
          </cell>
          <cell r="F295">
            <v>11097169920</v>
          </cell>
          <cell r="G295">
            <v>11097169920</v>
          </cell>
          <cell r="H295">
            <v>11097169920</v>
          </cell>
          <cell r="I295">
            <v>11097169920</v>
          </cell>
        </row>
        <row r="296">
          <cell r="E296">
            <v>14563271001</v>
          </cell>
          <cell r="F296" t="str">
            <v>11096791001 латунь</v>
          </cell>
          <cell r="G296" t="str">
            <v>Переходник с внутренней резьбой 16-Rp 1/2 RX+</v>
          </cell>
          <cell r="H296">
            <v>14563270656</v>
          </cell>
          <cell r="I296" t="str">
            <v>шт</v>
          </cell>
        </row>
        <row r="297">
          <cell r="E297">
            <v>14563281001</v>
          </cell>
          <cell r="F297" t="str">
            <v>11096841001 латунь</v>
          </cell>
          <cell r="G297" t="str">
            <v>Переходник с внутренней резьбой 20-Rp 1/2 RX+</v>
          </cell>
          <cell r="H297">
            <v>14563278848</v>
          </cell>
          <cell r="I297" t="str">
            <v>шт</v>
          </cell>
        </row>
        <row r="298">
          <cell r="E298">
            <v>14563291001</v>
          </cell>
          <cell r="F298" t="str">
            <v>11096921001 латунь</v>
          </cell>
          <cell r="G298" t="str">
            <v>Переходник с внутренней резьбой 20-Rp 3/4 RX+</v>
          </cell>
          <cell r="H298">
            <v>14563287040</v>
          </cell>
          <cell r="I298" t="str">
            <v>шт</v>
          </cell>
        </row>
        <row r="299">
          <cell r="E299">
            <v>14563301001</v>
          </cell>
          <cell r="F299">
            <v>14563295232</v>
          </cell>
          <cell r="G299" t="str">
            <v>Переходник с внутренней резьбой 25-Rp 1/2 RX+</v>
          </cell>
          <cell r="H299">
            <v>14563295232</v>
          </cell>
          <cell r="I299" t="str">
            <v>шт</v>
          </cell>
        </row>
        <row r="300">
          <cell r="E300">
            <v>14563311001</v>
          </cell>
          <cell r="F300" t="str">
            <v>11096941001 латунь</v>
          </cell>
          <cell r="G300" t="str">
            <v>Переходник с внутренней резьбой 25-Rp 3/4 RX+</v>
          </cell>
          <cell r="H300">
            <v>14563303424</v>
          </cell>
          <cell r="I300" t="str">
            <v>шт</v>
          </cell>
        </row>
        <row r="301">
          <cell r="E301">
            <v>14564081001</v>
          </cell>
          <cell r="F301" t="str">
            <v>11097191001 латунь</v>
          </cell>
          <cell r="G301" t="str">
            <v>Переходник с внутренней резьбой 25-Rp 1 RX+</v>
          </cell>
          <cell r="H301">
            <v>14564073472</v>
          </cell>
          <cell r="I301" t="str">
            <v>шт</v>
          </cell>
        </row>
        <row r="302">
          <cell r="E302">
            <v>14563321001</v>
          </cell>
          <cell r="F302">
            <v>14563319808</v>
          </cell>
          <cell r="G302" t="str">
            <v>Переходник с внутренней резьбой 32-Rp 3/4 RX+</v>
          </cell>
          <cell r="H302">
            <v>14563319808</v>
          </cell>
          <cell r="I302" t="str">
            <v>шт</v>
          </cell>
        </row>
        <row r="303">
          <cell r="E303">
            <v>14563331001</v>
          </cell>
          <cell r="F303" t="str">
            <v>11097171001 латунь</v>
          </cell>
          <cell r="G303" t="str">
            <v>Переходник с внутренней резьбой 32-Rр 1 RX+</v>
          </cell>
          <cell r="H303">
            <v>14563328000</v>
          </cell>
          <cell r="I303" t="str">
            <v>шт</v>
          </cell>
        </row>
        <row r="304">
          <cell r="E304">
            <v>14563341001</v>
          </cell>
          <cell r="F304">
            <v>14563336192</v>
          </cell>
          <cell r="G304" t="str">
            <v>Переходник с внутренней резьбой 40-Rр 1 1/4 RX+</v>
          </cell>
          <cell r="H304">
            <v>14563336192</v>
          </cell>
          <cell r="I304" t="str">
            <v>шт</v>
          </cell>
        </row>
        <row r="305">
          <cell r="E305">
            <v>14563336192</v>
          </cell>
          <cell r="F305">
            <v>14563336192</v>
          </cell>
          <cell r="G305">
            <v>14563336192</v>
          </cell>
          <cell r="H305">
            <v>14563336192</v>
          </cell>
          <cell r="I305">
            <v>14563336192</v>
          </cell>
        </row>
        <row r="306">
          <cell r="E306">
            <v>11096721001</v>
          </cell>
          <cell r="F306">
            <v>11096719360</v>
          </cell>
          <cell r="G306" t="str">
            <v>Переходник с накидной гайкой 16-G 1/2 MX</v>
          </cell>
          <cell r="H306">
            <v>11096719360</v>
          </cell>
          <cell r="I306" t="str">
            <v>шт</v>
          </cell>
        </row>
        <row r="307">
          <cell r="E307">
            <v>11096871001</v>
          </cell>
          <cell r="F307">
            <v>11096866816</v>
          </cell>
          <cell r="G307" t="str">
            <v>Переходник с накидной гайкой 16-G 3/4 MX</v>
          </cell>
          <cell r="H307">
            <v>11096866816</v>
          </cell>
          <cell r="I307" t="str">
            <v>шт</v>
          </cell>
        </row>
        <row r="308">
          <cell r="E308">
            <v>11096851001</v>
          </cell>
          <cell r="F308">
            <v>11096850432</v>
          </cell>
          <cell r="G308" t="str">
            <v>Переходник с накидной гайкой 20-G 1/2 MX</v>
          </cell>
          <cell r="H308">
            <v>11096850432</v>
          </cell>
          <cell r="I308" t="str">
            <v>шт</v>
          </cell>
        </row>
        <row r="309">
          <cell r="E309">
            <v>11096891001</v>
          </cell>
          <cell r="F309">
            <v>11096883200</v>
          </cell>
          <cell r="G309" t="str">
            <v>Переходник с накидной гайкой 20-G 3/4 MX</v>
          </cell>
          <cell r="H309">
            <v>11096883200</v>
          </cell>
          <cell r="I309" t="str">
            <v>шт</v>
          </cell>
        </row>
        <row r="310">
          <cell r="E310">
            <v>11097131001</v>
          </cell>
          <cell r="F310">
            <v>11097128960</v>
          </cell>
          <cell r="G310" t="str">
            <v>Переходник с накидной гайкой 25-G 3/4 MX</v>
          </cell>
          <cell r="H310">
            <v>11097128960</v>
          </cell>
          <cell r="I310" t="str">
            <v>шт</v>
          </cell>
        </row>
        <row r="311">
          <cell r="E311">
            <v>11097181001</v>
          </cell>
          <cell r="F311">
            <v>11097178112</v>
          </cell>
          <cell r="G311" t="str">
            <v>Переходник с накидной гайкой 25-G 1 MX</v>
          </cell>
          <cell r="H311">
            <v>11097178112</v>
          </cell>
          <cell r="I311" t="str">
            <v>шт</v>
          </cell>
        </row>
        <row r="312">
          <cell r="E312">
            <v>11097178112</v>
          </cell>
          <cell r="F312">
            <v>11097178112</v>
          </cell>
          <cell r="G312">
            <v>11097178112</v>
          </cell>
          <cell r="H312">
            <v>11097178112</v>
          </cell>
          <cell r="I312">
            <v>11097178112</v>
          </cell>
        </row>
        <row r="313">
          <cell r="E313">
            <v>14563351001</v>
          </cell>
          <cell r="F313" t="str">
            <v>11096721001 латунь</v>
          </cell>
          <cell r="G313" t="str">
            <v>Переходник с накидной гайкой 16-G 1/2 RX+</v>
          </cell>
          <cell r="H313">
            <v>14563344384</v>
          </cell>
          <cell r="I313" t="str">
            <v>шт</v>
          </cell>
        </row>
        <row r="314">
          <cell r="E314">
            <v>14563361001</v>
          </cell>
          <cell r="F314" t="str">
            <v>11096871001 латунь</v>
          </cell>
          <cell r="G314" t="str">
            <v>Переходник с накидной гайкой 16-G 3/4 RX+</v>
          </cell>
          <cell r="H314">
            <v>14563360768</v>
          </cell>
          <cell r="I314" t="str">
            <v>шт</v>
          </cell>
        </row>
        <row r="315">
          <cell r="E315">
            <v>14563371001</v>
          </cell>
          <cell r="F315" t="str">
            <v>11096851001 латунь</v>
          </cell>
          <cell r="G315" t="str">
            <v>Переходник с накидной гайкой 20-G 1/2 RX+</v>
          </cell>
          <cell r="H315">
            <v>14563368960</v>
          </cell>
          <cell r="I315" t="str">
            <v>шт</v>
          </cell>
        </row>
        <row r="316">
          <cell r="E316">
            <v>14563381001</v>
          </cell>
          <cell r="F316" t="str">
            <v>11096891001 латунь</v>
          </cell>
          <cell r="G316" t="str">
            <v>Переходник с накидной гайкой 20-G 3/4 RX+</v>
          </cell>
          <cell r="H316">
            <v>14563377152</v>
          </cell>
          <cell r="I316" t="str">
            <v>шт</v>
          </cell>
        </row>
        <row r="317">
          <cell r="E317">
            <v>14563391001</v>
          </cell>
          <cell r="F317" t="str">
            <v>11097131001 латунь</v>
          </cell>
          <cell r="G317" t="str">
            <v>Переходник с накидной гайкой 25-G 3/4 RX+</v>
          </cell>
          <cell r="H317">
            <v>14563385344</v>
          </cell>
          <cell r="I317" t="str">
            <v>шт</v>
          </cell>
        </row>
        <row r="318">
          <cell r="E318">
            <v>14563401001</v>
          </cell>
          <cell r="F318" t="str">
            <v>11097181001 латунь</v>
          </cell>
          <cell r="G318" t="str">
            <v>Переходник с накидной гайкой 25-G 1 RX+</v>
          </cell>
          <cell r="H318">
            <v>14563393536</v>
          </cell>
          <cell r="I318" t="str">
            <v>шт</v>
          </cell>
        </row>
        <row r="319">
          <cell r="E319">
            <v>14563411001</v>
          </cell>
          <cell r="F319">
            <v>14563409920</v>
          </cell>
          <cell r="G319" t="str">
            <v>Переходник с накидной гайкой 32-G 1 RX+</v>
          </cell>
          <cell r="H319">
            <v>14563409920</v>
          </cell>
          <cell r="I319" t="str">
            <v>шт</v>
          </cell>
        </row>
        <row r="320">
          <cell r="E320">
            <v>14563421001</v>
          </cell>
          <cell r="F320">
            <v>14563418112</v>
          </cell>
          <cell r="G320" t="str">
            <v>Переходник с накидной гайкой 32-G 1 1/4 RX+</v>
          </cell>
          <cell r="H320">
            <v>14563418112</v>
          </cell>
          <cell r="I320" t="str">
            <v>шт</v>
          </cell>
        </row>
        <row r="321">
          <cell r="E321">
            <v>14563431001</v>
          </cell>
          <cell r="F321">
            <v>14563426304</v>
          </cell>
          <cell r="G321" t="str">
            <v>Переходник с накидной гайкой 32-G 1 1/2 RX+</v>
          </cell>
          <cell r="H321">
            <v>14563426304</v>
          </cell>
          <cell r="I321" t="str">
            <v>шт</v>
          </cell>
        </row>
        <row r="322">
          <cell r="E322">
            <v>14563441001</v>
          </cell>
          <cell r="F322">
            <v>14563434496</v>
          </cell>
          <cell r="G322" t="str">
            <v>Переходник с накидной гайкой 40-G 1 1/2 RX+</v>
          </cell>
          <cell r="H322">
            <v>14563434496</v>
          </cell>
          <cell r="I322" t="str">
            <v>шт</v>
          </cell>
        </row>
        <row r="323">
          <cell r="E323">
            <v>14563451001</v>
          </cell>
          <cell r="F323">
            <v>14563450880</v>
          </cell>
          <cell r="G323" t="str">
            <v>Переходник с накидной гайкой 50-G 1 3/4 RX+</v>
          </cell>
          <cell r="H323">
            <v>14563450880</v>
          </cell>
          <cell r="I323" t="str">
            <v>шт</v>
          </cell>
        </row>
        <row r="324">
          <cell r="E324">
            <v>14563461001</v>
          </cell>
          <cell r="F324">
            <v>14563459072</v>
          </cell>
          <cell r="G324" t="str">
            <v>Переходник с накидной гайкой 63-G 2 3/8 RX+</v>
          </cell>
          <cell r="H324">
            <v>14563459072</v>
          </cell>
          <cell r="I324" t="str">
            <v>шт</v>
          </cell>
        </row>
        <row r="325">
          <cell r="E325">
            <v>14563459072</v>
          </cell>
          <cell r="F325">
            <v>14563459072</v>
          </cell>
          <cell r="G325">
            <v>14563459072</v>
          </cell>
          <cell r="H325">
            <v>14563459072</v>
          </cell>
          <cell r="I325">
            <v>14563459072</v>
          </cell>
        </row>
        <row r="326">
          <cell r="E326">
            <v>11096091001</v>
          </cell>
          <cell r="F326">
            <v>11096088576</v>
          </cell>
          <cell r="G326" t="str">
            <v xml:space="preserve">Переходник на евроконус РЕХАУ 16-G 3/4 </v>
          </cell>
          <cell r="H326">
            <v>11096088576</v>
          </cell>
          <cell r="I326" t="str">
            <v>шт</v>
          </cell>
        </row>
        <row r="327">
          <cell r="E327">
            <v>11096088576</v>
          </cell>
          <cell r="F327">
            <v>11096088576</v>
          </cell>
          <cell r="G327">
            <v>11096088576</v>
          </cell>
          <cell r="H327">
            <v>11096088576</v>
          </cell>
          <cell r="I327">
            <v>11096088576</v>
          </cell>
        </row>
        <row r="328">
          <cell r="E328">
            <v>11691751001</v>
          </cell>
          <cell r="F328">
            <v>11691745280</v>
          </cell>
          <cell r="G328" t="str">
            <v xml:space="preserve">Переходник на евроконус 16-G 3/4 </v>
          </cell>
          <cell r="H328">
            <v>11691745280</v>
          </cell>
          <cell r="I328" t="str">
            <v>шт</v>
          </cell>
        </row>
        <row r="329">
          <cell r="E329">
            <v>11691761001</v>
          </cell>
          <cell r="F329">
            <v>11691753472</v>
          </cell>
          <cell r="G329" t="str">
            <v xml:space="preserve">Переходник на евроконус 20-G 3/4 </v>
          </cell>
          <cell r="H329">
            <v>11691753472</v>
          </cell>
          <cell r="I329" t="str">
            <v>шт</v>
          </cell>
        </row>
        <row r="330">
          <cell r="E330">
            <v>11691753472</v>
          </cell>
          <cell r="F330">
            <v>11691753472</v>
          </cell>
          <cell r="G330">
            <v>11691753472</v>
          </cell>
          <cell r="H330">
            <v>11691753472</v>
          </cell>
          <cell r="I330">
            <v>11691753472</v>
          </cell>
        </row>
        <row r="331">
          <cell r="E331">
            <v>11097221001</v>
          </cell>
          <cell r="F331">
            <v>11097219072</v>
          </cell>
          <cell r="G331" t="str">
            <v>Угольник-переходник с накидной гайкой 16-G 1/2 MX</v>
          </cell>
          <cell r="H331">
            <v>11097219072</v>
          </cell>
          <cell r="I331" t="str">
            <v>шт</v>
          </cell>
        </row>
        <row r="332">
          <cell r="E332">
            <v>11097219072</v>
          </cell>
          <cell r="F332">
            <v>11097219072</v>
          </cell>
          <cell r="G332">
            <v>11097219072</v>
          </cell>
          <cell r="H332">
            <v>11097219072</v>
          </cell>
          <cell r="I332">
            <v>11097219072</v>
          </cell>
        </row>
        <row r="333">
          <cell r="E333">
            <v>14563961001</v>
          </cell>
          <cell r="F333" t="str">
            <v>11097221001 латунь</v>
          </cell>
          <cell r="G333" t="str">
            <v>Угольник-переходник с накидной гайкой 16-G 1/2 RX+</v>
          </cell>
          <cell r="H333">
            <v>14563958784</v>
          </cell>
          <cell r="I333" t="str">
            <v>шт</v>
          </cell>
        </row>
        <row r="334">
          <cell r="E334">
            <v>14564131001</v>
          </cell>
          <cell r="F334">
            <v>14564130816</v>
          </cell>
          <cell r="G334" t="str">
            <v>Угольник-переходник с накидной гайкой 20-G 1/2 RX+</v>
          </cell>
          <cell r="H334">
            <v>14564130816</v>
          </cell>
          <cell r="I334" t="str">
            <v>шт</v>
          </cell>
        </row>
        <row r="335">
          <cell r="E335">
            <v>14564130816</v>
          </cell>
          <cell r="F335">
            <v>14564130816</v>
          </cell>
          <cell r="G335">
            <v>14564130816</v>
          </cell>
          <cell r="H335">
            <v>14564130816</v>
          </cell>
          <cell r="I335">
            <v>14564130816</v>
          </cell>
        </row>
        <row r="336">
          <cell r="E336">
            <v>11080211001</v>
          </cell>
          <cell r="F336">
            <v>11080204288</v>
          </cell>
          <cell r="G336" t="str">
            <v>Угольник 90°, 16 MX</v>
          </cell>
          <cell r="H336">
            <v>11080204288</v>
          </cell>
          <cell r="I336" t="str">
            <v>шт</v>
          </cell>
        </row>
        <row r="337">
          <cell r="E337">
            <v>11080221001</v>
          </cell>
          <cell r="F337">
            <v>11080220672</v>
          </cell>
          <cell r="G337" t="str">
            <v>Угольник 90°, 20 MX</v>
          </cell>
          <cell r="H337">
            <v>11080220672</v>
          </cell>
          <cell r="I337" t="str">
            <v>шт</v>
          </cell>
        </row>
        <row r="338">
          <cell r="E338">
            <v>11080231001</v>
          </cell>
          <cell r="F338">
            <v>11080228864</v>
          </cell>
          <cell r="G338" t="str">
            <v>Угольник 90°, 25 MX</v>
          </cell>
          <cell r="H338">
            <v>11080228864</v>
          </cell>
          <cell r="I338" t="str">
            <v>шт</v>
          </cell>
        </row>
        <row r="339">
          <cell r="E339">
            <v>11080241001</v>
          </cell>
          <cell r="F339">
            <v>11080237056</v>
          </cell>
          <cell r="G339" t="str">
            <v>Угольник 90°, 32 MX</v>
          </cell>
          <cell r="H339">
            <v>11080237056</v>
          </cell>
          <cell r="I339" t="str">
            <v>шт</v>
          </cell>
        </row>
        <row r="340">
          <cell r="E340">
            <v>11093071001</v>
          </cell>
          <cell r="F340">
            <v>11093065728</v>
          </cell>
          <cell r="G340" t="str">
            <v>Угольник 90°, 50 MX</v>
          </cell>
          <cell r="H340">
            <v>11093065728</v>
          </cell>
          <cell r="I340" t="str">
            <v>шт</v>
          </cell>
        </row>
        <row r="341">
          <cell r="E341">
            <v>11093081001</v>
          </cell>
          <cell r="F341">
            <v>11093073920</v>
          </cell>
          <cell r="G341" t="str">
            <v>Угольник 90°, 63 MX</v>
          </cell>
          <cell r="H341">
            <v>11093073920</v>
          </cell>
          <cell r="I341" t="str">
            <v>шт</v>
          </cell>
        </row>
        <row r="342">
          <cell r="E342">
            <v>11093073920</v>
          </cell>
          <cell r="F342">
            <v>11093073920</v>
          </cell>
          <cell r="G342">
            <v>11093073920</v>
          </cell>
          <cell r="H342">
            <v>11093073920</v>
          </cell>
          <cell r="I342">
            <v>11093073920</v>
          </cell>
        </row>
        <row r="343">
          <cell r="E343">
            <v>11600211001</v>
          </cell>
          <cell r="F343" t="str">
            <v>11080211001 латунь</v>
          </cell>
          <cell r="G343" t="str">
            <v>Угольник 90°, 16 PX</v>
          </cell>
          <cell r="H343">
            <v>11600207872</v>
          </cell>
          <cell r="I343" t="str">
            <v>шт</v>
          </cell>
        </row>
        <row r="344">
          <cell r="E344">
            <v>11600221001</v>
          </cell>
          <cell r="F344" t="str">
            <v>11080221001 латунь</v>
          </cell>
          <cell r="G344" t="str">
            <v>Угольник 90°, 20 PX</v>
          </cell>
          <cell r="H344">
            <v>11600216064</v>
          </cell>
          <cell r="I344" t="str">
            <v>шт</v>
          </cell>
        </row>
        <row r="345">
          <cell r="E345">
            <v>11600231001</v>
          </cell>
          <cell r="F345" t="str">
            <v>11080231001 латунь</v>
          </cell>
          <cell r="G345" t="str">
            <v>Угольник 90°, 25 PX</v>
          </cell>
          <cell r="H345">
            <v>11600224256</v>
          </cell>
          <cell r="I345" t="str">
            <v>шт</v>
          </cell>
        </row>
        <row r="346">
          <cell r="E346">
            <v>11600241001</v>
          </cell>
          <cell r="F346" t="str">
            <v>11080241001 латунь</v>
          </cell>
          <cell r="G346" t="str">
            <v>Угольник 90°, 32 PX</v>
          </cell>
          <cell r="H346">
            <v>11600240640</v>
          </cell>
          <cell r="I346" t="str">
            <v>шт</v>
          </cell>
        </row>
        <row r="347">
          <cell r="E347">
            <v>11600251001</v>
          </cell>
          <cell r="F347">
            <v>11600248832</v>
          </cell>
          <cell r="G347" t="str">
            <v>Угольник 90°, 40 PX</v>
          </cell>
          <cell r="H347">
            <v>11600248832</v>
          </cell>
          <cell r="I347" t="str">
            <v>шт</v>
          </cell>
        </row>
        <row r="348">
          <cell r="E348">
            <v>14563071001</v>
          </cell>
          <cell r="F348">
            <v>14563065856</v>
          </cell>
          <cell r="G348" t="str">
            <v>Угольник 90°, 50 RX+</v>
          </cell>
          <cell r="H348">
            <v>14563065856</v>
          </cell>
          <cell r="I348" t="str">
            <v>шт</v>
          </cell>
        </row>
        <row r="349">
          <cell r="E349">
            <v>14563081001</v>
          </cell>
          <cell r="F349">
            <v>14563074048</v>
          </cell>
          <cell r="G349" t="str">
            <v>Угольник 90°, 63 RX+</v>
          </cell>
          <cell r="H349">
            <v>14563074048</v>
          </cell>
          <cell r="I349" t="str">
            <v>шт</v>
          </cell>
        </row>
        <row r="350">
          <cell r="E350">
            <v>14563074048</v>
          </cell>
          <cell r="F350">
            <v>14563074048</v>
          </cell>
          <cell r="G350">
            <v>14563074048</v>
          </cell>
          <cell r="H350">
            <v>14563074048</v>
          </cell>
          <cell r="I350">
            <v>14563074048</v>
          </cell>
        </row>
        <row r="351">
          <cell r="E351">
            <v>13777011001</v>
          </cell>
          <cell r="F351" t="str">
            <v>11080211001 латунь</v>
          </cell>
          <cell r="G351" t="str">
            <v>Угольник 90° 16 PLATINUM RX
АКЦИЯ! Цена снижена до 31.12.2024г</v>
          </cell>
          <cell r="H351">
            <v>13777010688</v>
          </cell>
          <cell r="I351" t="str">
            <v>шт</v>
          </cell>
        </row>
        <row r="352">
          <cell r="E352">
            <v>13777021001</v>
          </cell>
          <cell r="F352" t="str">
            <v>11080221001 латунь</v>
          </cell>
          <cell r="G352" t="str">
            <v>Угольник 90° 20 PLATINUM RX
АКЦИЯ! Цена снижена до 31.12.2024г</v>
          </cell>
          <cell r="H352">
            <v>13777018880</v>
          </cell>
          <cell r="I352" t="str">
            <v>шт</v>
          </cell>
        </row>
        <row r="353">
          <cell r="E353">
            <v>13777031001</v>
          </cell>
          <cell r="F353" t="str">
            <v>11080231001 латунь</v>
          </cell>
          <cell r="G353" t="str">
            <v>Угольник 90° 25 PLATINUM RX</v>
          </cell>
          <cell r="H353">
            <v>13777027072</v>
          </cell>
          <cell r="I353" t="str">
            <v>шт</v>
          </cell>
        </row>
        <row r="354">
          <cell r="E354">
            <v>14564311001</v>
          </cell>
          <cell r="F354" t="str">
            <v>11080231001 латунь</v>
          </cell>
          <cell r="G354" t="str">
            <v>Угольник 90° 25 PLATINUM RX+</v>
          </cell>
          <cell r="H354">
            <v>14564302848</v>
          </cell>
          <cell r="I354" t="str">
            <v>шт</v>
          </cell>
        </row>
        <row r="355">
          <cell r="E355">
            <v>13777041001</v>
          </cell>
          <cell r="F355" t="str">
            <v>11080241001 латунь</v>
          </cell>
          <cell r="G355" t="str">
            <v>Угольник 90° 32 PLATINUM RX</v>
          </cell>
          <cell r="H355">
            <v>13777035264</v>
          </cell>
          <cell r="I355" t="str">
            <v>шт</v>
          </cell>
        </row>
        <row r="356">
          <cell r="E356">
            <v>14564321001</v>
          </cell>
          <cell r="F356" t="str">
            <v>11080241001 латунь</v>
          </cell>
          <cell r="G356" t="str">
            <v>Угольник 90° 32 PLATINUM RX+</v>
          </cell>
          <cell r="H356">
            <v>14564319232</v>
          </cell>
          <cell r="I356" t="str">
            <v>шт</v>
          </cell>
        </row>
        <row r="357">
          <cell r="E357">
            <v>14564319232</v>
          </cell>
          <cell r="F357">
            <v>14564319232</v>
          </cell>
          <cell r="G357">
            <v>14564319232</v>
          </cell>
          <cell r="H357">
            <v>14564319232</v>
          </cell>
          <cell r="I357">
            <v>14564319232</v>
          </cell>
        </row>
        <row r="358">
          <cell r="E358">
            <v>14563091001</v>
          </cell>
          <cell r="F358">
            <v>14563090432</v>
          </cell>
          <cell r="G358" t="str">
            <v>Угольник 45°, 50 RX+</v>
          </cell>
          <cell r="H358">
            <v>14563090432</v>
          </cell>
          <cell r="I358" t="str">
            <v>шт</v>
          </cell>
        </row>
        <row r="359">
          <cell r="E359">
            <v>14563101001</v>
          </cell>
          <cell r="F359">
            <v>14563098624</v>
          </cell>
          <cell r="G359" t="str">
            <v>Угольник 45°, 63 RX+</v>
          </cell>
          <cell r="H359">
            <v>14563098624</v>
          </cell>
          <cell r="I359" t="str">
            <v>шт</v>
          </cell>
        </row>
        <row r="360">
          <cell r="E360">
            <v>11600521001</v>
          </cell>
          <cell r="F360">
            <v>11600519168</v>
          </cell>
          <cell r="G360" t="str">
            <v>Угольник 45°, 20 PX</v>
          </cell>
          <cell r="H360">
            <v>11600519168</v>
          </cell>
          <cell r="I360" t="str">
            <v>шт</v>
          </cell>
        </row>
        <row r="361">
          <cell r="E361">
            <v>11600531001</v>
          </cell>
          <cell r="F361">
            <v>11600527360</v>
          </cell>
          <cell r="G361" t="str">
            <v>Угольник 45°, 25 PX</v>
          </cell>
          <cell r="H361">
            <v>11600527360</v>
          </cell>
          <cell r="I361" t="str">
            <v>шт</v>
          </cell>
        </row>
        <row r="362">
          <cell r="E362">
            <v>11600541001</v>
          </cell>
          <cell r="F362">
            <v>11600535552</v>
          </cell>
          <cell r="G362" t="str">
            <v>Угольник 45°, 32 PX</v>
          </cell>
          <cell r="H362">
            <v>11600535552</v>
          </cell>
          <cell r="I362" t="str">
            <v>шт</v>
          </cell>
        </row>
        <row r="363">
          <cell r="E363">
            <v>11600551001</v>
          </cell>
          <cell r="F363">
            <v>11600543744</v>
          </cell>
          <cell r="G363" t="str">
            <v>Угольник 45°, 40 PX</v>
          </cell>
          <cell r="H363">
            <v>11600543744</v>
          </cell>
          <cell r="I363" t="str">
            <v>шт</v>
          </cell>
        </row>
        <row r="364">
          <cell r="E364">
            <v>11600543744</v>
          </cell>
          <cell r="F364">
            <v>11600543744</v>
          </cell>
          <cell r="G364">
            <v>11600543744</v>
          </cell>
          <cell r="H364">
            <v>11600543744</v>
          </cell>
          <cell r="I364">
            <v>11600543744</v>
          </cell>
        </row>
        <row r="365">
          <cell r="E365">
            <v>12717111001</v>
          </cell>
          <cell r="F365">
            <v>12717105152</v>
          </cell>
          <cell r="G365" t="str">
            <v>Защитная втулка РЕХАУ на теплоизоляцию, 16 мм, красная</v>
          </cell>
          <cell r="H365">
            <v>12717105152</v>
          </cell>
          <cell r="I365" t="str">
            <v>шт</v>
          </cell>
        </row>
        <row r="366">
          <cell r="E366">
            <v>12717121001</v>
          </cell>
          <cell r="F366">
            <v>12717113344</v>
          </cell>
          <cell r="G366" t="str">
            <v>Защитная втулка РЕХАУ на теплоизоляцию, 16 мм, синяя</v>
          </cell>
          <cell r="H366">
            <v>12717113344</v>
          </cell>
          <cell r="I366" t="str">
            <v>шт</v>
          </cell>
        </row>
        <row r="367">
          <cell r="E367">
            <v>12717131001</v>
          </cell>
          <cell r="F367">
            <v>12717129728</v>
          </cell>
          <cell r="G367" t="str">
            <v>Защитная втулка РЕХАУ на теплоизоляцию, 20 мм, красная</v>
          </cell>
          <cell r="H367">
            <v>12717129728</v>
          </cell>
          <cell r="I367" t="str">
            <v>шт</v>
          </cell>
        </row>
        <row r="368">
          <cell r="E368">
            <v>12717141001</v>
          </cell>
          <cell r="F368">
            <v>12717137920</v>
          </cell>
          <cell r="G368" t="str">
            <v>Защитная втулка РЕХАУ на теплоизоляцию, 20 мм, синяя</v>
          </cell>
          <cell r="H368">
            <v>12717137920</v>
          </cell>
          <cell r="I368" t="str">
            <v>шт</v>
          </cell>
        </row>
        <row r="369">
          <cell r="E369">
            <v>12717137920</v>
          </cell>
          <cell r="F369">
            <v>12717137920</v>
          </cell>
          <cell r="G369">
            <v>12717137920</v>
          </cell>
          <cell r="H369">
            <v>12717137920</v>
          </cell>
          <cell r="I369">
            <v>12717137920</v>
          </cell>
        </row>
        <row r="370">
          <cell r="E370">
            <v>12393333001</v>
          </cell>
          <cell r="F370">
            <v>12393332736</v>
          </cell>
          <cell r="G370" t="str">
            <v>Фиксатор поворота РЕХАУ пластмас. на 90° для трубы 16/17</v>
          </cell>
          <cell r="H370">
            <v>12393332736</v>
          </cell>
          <cell r="I370" t="str">
            <v>шт</v>
          </cell>
        </row>
        <row r="371">
          <cell r="E371">
            <v>12393433001</v>
          </cell>
          <cell r="F371">
            <v>12393431040</v>
          </cell>
          <cell r="G371" t="str">
            <v>Фиксатор поворота РЕХАУ пластмас. на 90° для трубы 20</v>
          </cell>
          <cell r="H371">
            <v>12393431040</v>
          </cell>
          <cell r="I371" t="str">
            <v>шт</v>
          </cell>
        </row>
        <row r="372">
          <cell r="E372">
            <v>12391933001</v>
          </cell>
          <cell r="F372">
            <v>12391931904</v>
          </cell>
          <cell r="G372" t="str">
            <v>Фиксатор поворота РЕХАУ пластмас. на 90° для трубы 25</v>
          </cell>
          <cell r="H372">
            <v>12391931904</v>
          </cell>
          <cell r="I372" t="str">
            <v>шт</v>
          </cell>
        </row>
        <row r="373">
          <cell r="E373">
            <v>12391931904</v>
          </cell>
          <cell r="F373">
            <v>12391931904</v>
          </cell>
          <cell r="G373">
            <v>12391931904</v>
          </cell>
          <cell r="H373">
            <v>12391931904</v>
          </cell>
          <cell r="I373">
            <v>12391931904</v>
          </cell>
        </row>
        <row r="374">
          <cell r="E374">
            <v>11388811002</v>
          </cell>
          <cell r="F374">
            <v>11388805120</v>
          </cell>
          <cell r="G374" t="str">
            <v>Фиксатор поворота с кольцами 90°, 16</v>
          </cell>
          <cell r="H374">
            <v>11388805120</v>
          </cell>
          <cell r="I374" t="str">
            <v>шт</v>
          </cell>
        </row>
        <row r="375">
          <cell r="E375">
            <v>11388911002</v>
          </cell>
          <cell r="F375">
            <v>11388903424</v>
          </cell>
          <cell r="G375" t="str">
            <v>Фиксатор поворота с кольцами 90°, 20</v>
          </cell>
          <cell r="H375">
            <v>11388903424</v>
          </cell>
          <cell r="I375" t="str">
            <v>шт</v>
          </cell>
        </row>
        <row r="376">
          <cell r="E376">
            <v>11383511002</v>
          </cell>
          <cell r="F376">
            <v>11383504896</v>
          </cell>
          <cell r="G376" t="str">
            <v>Фиксатор поворота с кольцами 90°, 25</v>
          </cell>
          <cell r="H376">
            <v>11383504896</v>
          </cell>
          <cell r="I376" t="str">
            <v>шт</v>
          </cell>
        </row>
        <row r="377">
          <cell r="E377">
            <v>11386411002</v>
          </cell>
          <cell r="F377">
            <v>11386404864</v>
          </cell>
          <cell r="G377" t="str">
            <v>Фиксатор поворота с кольцами 90°, 32</v>
          </cell>
          <cell r="H377">
            <v>11386404864</v>
          </cell>
          <cell r="I377" t="str">
            <v>шт</v>
          </cell>
        </row>
        <row r="378">
          <cell r="E378">
            <v>11386404864</v>
          </cell>
          <cell r="F378">
            <v>11386404864</v>
          </cell>
          <cell r="G378">
            <v>11386404864</v>
          </cell>
          <cell r="H378">
            <v>11386404864</v>
          </cell>
          <cell r="I378">
            <v>11386404864</v>
          </cell>
        </row>
        <row r="379">
          <cell r="E379">
            <v>11391211002</v>
          </cell>
          <cell r="F379">
            <v>11391205376</v>
          </cell>
          <cell r="G379" t="str">
            <v>Фиксатор поворота с кольцами 45°, 16</v>
          </cell>
          <cell r="H379">
            <v>11391205376</v>
          </cell>
          <cell r="I379" t="str">
            <v>шт</v>
          </cell>
        </row>
        <row r="380">
          <cell r="E380">
            <v>11391311002</v>
          </cell>
          <cell r="F380">
            <v>11391303680</v>
          </cell>
          <cell r="G380" t="str">
            <v>Фиксатор поворота с кольцами 45°, 20</v>
          </cell>
          <cell r="H380">
            <v>11391303680</v>
          </cell>
          <cell r="I380" t="str">
            <v>шт</v>
          </cell>
        </row>
        <row r="381">
          <cell r="E381">
            <v>11389111002</v>
          </cell>
          <cell r="F381">
            <v>11389108224</v>
          </cell>
          <cell r="G381" t="str">
            <v>Фиксатор поворота с кольцами 45°, 25</v>
          </cell>
          <cell r="H381">
            <v>11389108224</v>
          </cell>
          <cell r="I381" t="str">
            <v>шт</v>
          </cell>
        </row>
        <row r="382">
          <cell r="E382">
            <v>11389211002</v>
          </cell>
          <cell r="F382">
            <v>11389206528</v>
          </cell>
          <cell r="G382" t="str">
            <v>Фиксатор поворота с кольцами 45°, 32</v>
          </cell>
          <cell r="H382">
            <v>11389206528</v>
          </cell>
          <cell r="I382" t="str">
            <v>шт</v>
          </cell>
        </row>
        <row r="383">
          <cell r="E383">
            <v>11389206528</v>
          </cell>
          <cell r="F383">
            <v>11389206528</v>
          </cell>
          <cell r="G383">
            <v>11389206528</v>
          </cell>
          <cell r="H383">
            <v>11389206528</v>
          </cell>
          <cell r="I383">
            <v>11389206528</v>
          </cell>
        </row>
        <row r="384">
          <cell r="E384">
            <v>11096751001</v>
          </cell>
          <cell r="F384">
            <v>11096743936</v>
          </cell>
          <cell r="G384" t="str">
            <v>Угольник-переходник с наружной резьбой 16-R 1/2 MX</v>
          </cell>
          <cell r="H384">
            <v>11096743936</v>
          </cell>
          <cell r="I384" t="str">
            <v>шт</v>
          </cell>
        </row>
        <row r="385">
          <cell r="E385">
            <v>11096931001</v>
          </cell>
          <cell r="F385">
            <v>11096924160</v>
          </cell>
          <cell r="G385" t="str">
            <v>Угольник-переходник с наружной резьбой 20-R 1/2 MX</v>
          </cell>
          <cell r="H385">
            <v>11096924160</v>
          </cell>
          <cell r="I385" t="str">
            <v>шт</v>
          </cell>
        </row>
        <row r="386">
          <cell r="E386">
            <v>11097081001</v>
          </cell>
          <cell r="F386">
            <v>11097079808</v>
          </cell>
          <cell r="G386" t="str">
            <v>Угольник-переходник с наружной резьбой 20-R 3/4 MX</v>
          </cell>
          <cell r="H386">
            <v>11097079808</v>
          </cell>
          <cell r="I386" t="str">
            <v>шт</v>
          </cell>
        </row>
        <row r="387">
          <cell r="E387">
            <v>11097161001</v>
          </cell>
          <cell r="F387">
            <v>11097153536</v>
          </cell>
          <cell r="G387" t="str">
            <v>Угольник-переходник с наружной резьбой 25-R 3/4 MX</v>
          </cell>
          <cell r="H387">
            <v>11097153536</v>
          </cell>
          <cell r="I387" t="str">
            <v>шт</v>
          </cell>
        </row>
        <row r="388">
          <cell r="E388">
            <v>11097153536</v>
          </cell>
          <cell r="F388">
            <v>11097153536</v>
          </cell>
          <cell r="G388">
            <v>11097153536</v>
          </cell>
          <cell r="H388">
            <v>11097153536</v>
          </cell>
          <cell r="I388">
            <v>11097153536</v>
          </cell>
        </row>
        <row r="389">
          <cell r="E389">
            <v>14563471001</v>
          </cell>
          <cell r="F389" t="str">
            <v>11096751001 латунь</v>
          </cell>
          <cell r="G389" t="str">
            <v>Угольник-переходник с наружной резьбой 16-R 1/2 RX+</v>
          </cell>
          <cell r="H389">
            <v>14563467264</v>
          </cell>
          <cell r="I389" t="str">
            <v>шт</v>
          </cell>
        </row>
        <row r="390">
          <cell r="E390">
            <v>14563481001</v>
          </cell>
          <cell r="F390" t="str">
            <v>11096931001 латунь</v>
          </cell>
          <cell r="G390" t="str">
            <v>Угольник-переходник с наружной резьбой 20-R 1/2 RX+</v>
          </cell>
          <cell r="H390">
            <v>14563475456</v>
          </cell>
          <cell r="I390" t="str">
            <v>шт</v>
          </cell>
        </row>
        <row r="391">
          <cell r="E391">
            <v>14563491001</v>
          </cell>
          <cell r="F391" t="str">
            <v>11097081001 латунь</v>
          </cell>
          <cell r="G391" t="str">
            <v>Угольник-переходник с наружной резьбой 20-R 3/4 RX+</v>
          </cell>
          <cell r="H391">
            <v>14563483648</v>
          </cell>
          <cell r="I391" t="str">
            <v>шт</v>
          </cell>
        </row>
        <row r="392">
          <cell r="E392">
            <v>14563501001</v>
          </cell>
          <cell r="F392" t="str">
            <v>11097161001 латунь</v>
          </cell>
          <cell r="G392" t="str">
            <v>Угольник-переходник с наружной резьбой 25-R 3/4 RX+</v>
          </cell>
          <cell r="H392">
            <v>14563500032</v>
          </cell>
          <cell r="I392" t="str">
            <v>шт</v>
          </cell>
        </row>
        <row r="393">
          <cell r="E393">
            <v>14563511001</v>
          </cell>
          <cell r="F393">
            <v>14563508224</v>
          </cell>
          <cell r="G393" t="str">
            <v>Угольник-переходник с наружной резьбой 32-R 3/4 RX+</v>
          </cell>
          <cell r="H393">
            <v>14563508224</v>
          </cell>
          <cell r="I393" t="str">
            <v>шт</v>
          </cell>
        </row>
        <row r="394">
          <cell r="E394">
            <v>14563521001</v>
          </cell>
          <cell r="F394">
            <v>14563516416</v>
          </cell>
          <cell r="G394" t="str">
            <v>Угольник-переходник с наружной резьбой 32-R 1 RX+</v>
          </cell>
          <cell r="H394">
            <v>14563516416</v>
          </cell>
          <cell r="I394" t="str">
            <v>шт</v>
          </cell>
        </row>
        <row r="395">
          <cell r="E395">
            <v>14563516416</v>
          </cell>
          <cell r="F395">
            <v>14563516416</v>
          </cell>
          <cell r="G395">
            <v>14563516416</v>
          </cell>
          <cell r="H395">
            <v>14563516416</v>
          </cell>
          <cell r="I395">
            <v>14563516416</v>
          </cell>
        </row>
        <row r="396">
          <cell r="E396">
            <v>11096831001</v>
          </cell>
          <cell r="F396">
            <v>11096825856</v>
          </cell>
          <cell r="G396" t="str">
            <v>Угольник-переходник с внутренней резьбой 16-Rp 1/2 MX</v>
          </cell>
          <cell r="H396">
            <v>11096825856</v>
          </cell>
          <cell r="I396" t="str">
            <v>шт</v>
          </cell>
        </row>
        <row r="397">
          <cell r="E397">
            <v>11097121001</v>
          </cell>
          <cell r="F397">
            <v>11097120768</v>
          </cell>
          <cell r="G397" t="str">
            <v>Угольник-переходник с внутренней резьбой 20-Rp 1/2 MX</v>
          </cell>
          <cell r="H397">
            <v>11097120768</v>
          </cell>
          <cell r="I397" t="str">
            <v>шт</v>
          </cell>
        </row>
        <row r="398">
          <cell r="E398">
            <v>11097151001</v>
          </cell>
          <cell r="F398">
            <v>11097145344</v>
          </cell>
          <cell r="G398" t="str">
            <v>Угольник-переходник с внутренней резьбой 20-Rp 3/4 MX</v>
          </cell>
          <cell r="H398">
            <v>11097145344</v>
          </cell>
          <cell r="I398" t="str">
            <v>шт</v>
          </cell>
        </row>
        <row r="399">
          <cell r="E399">
            <v>11097145344</v>
          </cell>
          <cell r="F399">
            <v>11097145344</v>
          </cell>
          <cell r="G399">
            <v>11097145344</v>
          </cell>
          <cell r="H399">
            <v>11097145344</v>
          </cell>
          <cell r="I399">
            <v>11097145344</v>
          </cell>
        </row>
        <row r="400">
          <cell r="E400">
            <v>14563531001</v>
          </cell>
          <cell r="F400" t="str">
            <v>11096831001 латунь</v>
          </cell>
          <cell r="G400" t="str">
            <v>Угольник-переходник с внутренней резьбой 16-Rp 1/2 RX+</v>
          </cell>
          <cell r="H400">
            <v>14563524608</v>
          </cell>
          <cell r="I400" t="str">
            <v>шт</v>
          </cell>
        </row>
        <row r="401">
          <cell r="E401">
            <v>14563541001</v>
          </cell>
          <cell r="F401">
            <v>14563540992</v>
          </cell>
          <cell r="G401" t="str">
            <v>Угольник-переходник с внутренней резьбой 16-Rp 3/4 RX+</v>
          </cell>
          <cell r="H401">
            <v>14563540992</v>
          </cell>
          <cell r="I401" t="str">
            <v>шт</v>
          </cell>
        </row>
        <row r="402">
          <cell r="E402">
            <v>14563551001</v>
          </cell>
          <cell r="F402" t="str">
            <v>11097121001 латунь</v>
          </cell>
          <cell r="G402" t="str">
            <v>Угольник-переходник с внутренней резьбой 20-Rp 1/2 RX+</v>
          </cell>
          <cell r="H402">
            <v>14563549184</v>
          </cell>
          <cell r="I402" t="str">
            <v>шт</v>
          </cell>
        </row>
        <row r="403">
          <cell r="E403">
            <v>14563561001</v>
          </cell>
          <cell r="F403" t="str">
            <v>11097151001 латунь</v>
          </cell>
          <cell r="G403" t="str">
            <v>Угольник-переходник с внутренней резьбой 20-Rp 3/4 RX+</v>
          </cell>
          <cell r="H403">
            <v>14563557376</v>
          </cell>
          <cell r="I403" t="str">
            <v>шт</v>
          </cell>
        </row>
        <row r="404">
          <cell r="E404">
            <v>14563571001</v>
          </cell>
          <cell r="F404">
            <v>14563565568</v>
          </cell>
          <cell r="G404" t="str">
            <v>Угольник-переходник с внутренней резьбой 25-Rp 1 RX+</v>
          </cell>
          <cell r="H404">
            <v>14563565568</v>
          </cell>
          <cell r="I404" t="str">
            <v>шт</v>
          </cell>
        </row>
        <row r="405">
          <cell r="E405">
            <v>14563565568</v>
          </cell>
          <cell r="F405">
            <v>14563565568</v>
          </cell>
          <cell r="G405">
            <v>14563565568</v>
          </cell>
          <cell r="H405">
            <v>14563565568</v>
          </cell>
          <cell r="I405">
            <v>14563565568</v>
          </cell>
        </row>
        <row r="406">
          <cell r="E406">
            <v>11096631001</v>
          </cell>
          <cell r="F406">
            <v>11096629248</v>
          </cell>
          <cell r="G406" t="str">
            <v>Угольник настенный с внутр. резьбой 16-Rp 1/2 MX</v>
          </cell>
          <cell r="H406">
            <v>11096629248</v>
          </cell>
          <cell r="I406" t="str">
            <v>шт</v>
          </cell>
        </row>
        <row r="407">
          <cell r="E407">
            <v>11096781001</v>
          </cell>
          <cell r="F407">
            <v>11096776704</v>
          </cell>
          <cell r="G407" t="str">
            <v>Угольник настенный с внутр. резьбой 20-Rp 1/2 MX</v>
          </cell>
          <cell r="H407">
            <v>11096776704</v>
          </cell>
          <cell r="I407" t="str">
            <v>шт</v>
          </cell>
        </row>
        <row r="408">
          <cell r="E408">
            <v>11097071001</v>
          </cell>
          <cell r="F408">
            <v>11097063424</v>
          </cell>
          <cell r="G408" t="str">
            <v>Угольник настенный с внутр. резьбой 20-Rp 3/4 MX</v>
          </cell>
          <cell r="H408">
            <v>11097063424</v>
          </cell>
          <cell r="I408" t="str">
            <v>шт</v>
          </cell>
        </row>
        <row r="409">
          <cell r="E409">
            <v>11097063424</v>
          </cell>
          <cell r="F409">
            <v>11097063424</v>
          </cell>
          <cell r="G409">
            <v>11097063424</v>
          </cell>
          <cell r="H409">
            <v>11097063424</v>
          </cell>
          <cell r="I409">
            <v>11097063424</v>
          </cell>
        </row>
        <row r="410">
          <cell r="E410">
            <v>11096761001</v>
          </cell>
          <cell r="F410">
            <v>11096760320</v>
          </cell>
          <cell r="G410" t="str">
            <v>Угольник настенный с длинным патрубком, внутр. резьба 16-Rp 1/2 MX</v>
          </cell>
          <cell r="H410">
            <v>11096760320</v>
          </cell>
          <cell r="I410" t="str">
            <v>шт</v>
          </cell>
        </row>
        <row r="411">
          <cell r="E411">
            <v>11096881001</v>
          </cell>
          <cell r="F411">
            <v>11096875008</v>
          </cell>
          <cell r="G411" t="str">
            <v xml:space="preserve">Угольник настенный с длинным патрубком, внутр. резьба 20-Rp 1/2 MX </v>
          </cell>
          <cell r="H411">
            <v>11096875008</v>
          </cell>
          <cell r="I411" t="str">
            <v>шт</v>
          </cell>
        </row>
        <row r="412">
          <cell r="E412">
            <v>11096875008</v>
          </cell>
          <cell r="F412">
            <v>11096875008</v>
          </cell>
          <cell r="G412">
            <v>11096875008</v>
          </cell>
          <cell r="H412">
            <v>11096875008</v>
          </cell>
          <cell r="I412">
            <v>11096875008</v>
          </cell>
        </row>
        <row r="413">
          <cell r="E413">
            <v>11097211001</v>
          </cell>
          <cell r="F413">
            <v>11097210880</v>
          </cell>
          <cell r="G413" t="str">
            <v>Угольник настенный с наружной резьбой 16-R 1/2 MX</v>
          </cell>
          <cell r="H413">
            <v>11097210880</v>
          </cell>
          <cell r="I413" t="str">
            <v>шт</v>
          </cell>
        </row>
        <row r="414">
          <cell r="E414">
            <v>11097210880</v>
          </cell>
          <cell r="F414">
            <v>11097210880</v>
          </cell>
          <cell r="G414">
            <v>11097210880</v>
          </cell>
          <cell r="H414">
            <v>11097210880</v>
          </cell>
          <cell r="I414">
            <v>11097210880</v>
          </cell>
        </row>
        <row r="415">
          <cell r="E415">
            <v>14563581001</v>
          </cell>
          <cell r="F415" t="str">
            <v>11096631001 латунь</v>
          </cell>
          <cell r="G415" t="str">
            <v>Угольник настенный с внутр. резьбой 16-Rp 1/2 RX+</v>
          </cell>
          <cell r="H415">
            <v>14563573760</v>
          </cell>
          <cell r="I415" t="str">
            <v>шт</v>
          </cell>
        </row>
        <row r="416">
          <cell r="E416">
            <v>14563591001</v>
          </cell>
          <cell r="F416" t="str">
            <v>11096781001 латунь</v>
          </cell>
          <cell r="G416" t="str">
            <v>Угольник настенный с внутр. резьбой 20-Rp 1/2 RX+</v>
          </cell>
          <cell r="H416">
            <v>14563590144</v>
          </cell>
          <cell r="I416" t="str">
            <v>шт</v>
          </cell>
        </row>
        <row r="417">
          <cell r="E417">
            <v>14563601001</v>
          </cell>
          <cell r="F417" t="str">
            <v>11097071001 латунь</v>
          </cell>
          <cell r="G417" t="str">
            <v>Угольник настенный с внутр. резьбой 20-Rp 3/4 RX+</v>
          </cell>
          <cell r="H417">
            <v>14563598336</v>
          </cell>
          <cell r="I417" t="str">
            <v>шт</v>
          </cell>
        </row>
        <row r="418">
          <cell r="E418">
            <v>14563611001</v>
          </cell>
          <cell r="F418">
            <v>14563606528</v>
          </cell>
          <cell r="G418" t="str">
            <v>Угольник настенный с внутр. резьбой 25-Rp 3/4 RX+</v>
          </cell>
          <cell r="H418">
            <v>14563606528</v>
          </cell>
          <cell r="I418" t="str">
            <v>шт</v>
          </cell>
        </row>
        <row r="419">
          <cell r="E419">
            <v>14563606528</v>
          </cell>
          <cell r="F419">
            <v>14563606528</v>
          </cell>
          <cell r="G419">
            <v>14563606528</v>
          </cell>
          <cell r="H419">
            <v>14563606528</v>
          </cell>
          <cell r="I419">
            <v>14563606528</v>
          </cell>
        </row>
        <row r="420">
          <cell r="E420">
            <v>14563621001</v>
          </cell>
          <cell r="F420" t="str">
            <v>11096761001 латунь</v>
          </cell>
          <cell r="G420" t="str">
            <v>Угольник настенный с длинным патрубком, внутр. резьба 16-Rp 1/2 RX+</v>
          </cell>
          <cell r="H420">
            <v>14563614720</v>
          </cell>
          <cell r="I420" t="str">
            <v>шт</v>
          </cell>
        </row>
        <row r="421">
          <cell r="E421">
            <v>14563631001</v>
          </cell>
          <cell r="F421" t="str">
            <v>11096881001 латунь</v>
          </cell>
          <cell r="G421" t="str">
            <v>Угольник настенный с длинным патрубком, внутр. резьба 20-Rp 1/2 RX+</v>
          </cell>
          <cell r="H421">
            <v>14563622912</v>
          </cell>
          <cell r="I421" t="str">
            <v>шт</v>
          </cell>
        </row>
        <row r="422">
          <cell r="E422">
            <v>14563622912</v>
          </cell>
          <cell r="F422">
            <v>14563622912</v>
          </cell>
          <cell r="G422">
            <v>14563622912</v>
          </cell>
          <cell r="H422">
            <v>14563622912</v>
          </cell>
          <cell r="I422">
            <v>14563622912</v>
          </cell>
        </row>
        <row r="423">
          <cell r="E423">
            <v>14563641001</v>
          </cell>
          <cell r="F423" t="str">
            <v>11097211001 латунь</v>
          </cell>
          <cell r="G423" t="str">
            <v>Угольник настенный с наружной резьбой 16-R 1/2 RX+</v>
          </cell>
          <cell r="H423">
            <v>14563639296</v>
          </cell>
          <cell r="I423" t="str">
            <v>шт</v>
          </cell>
        </row>
        <row r="424">
          <cell r="E424">
            <v>14563651001</v>
          </cell>
          <cell r="F424">
            <v>14563647488</v>
          </cell>
          <cell r="G424" t="str">
            <v>Угольник настенный с наружной резьбой 20-R 1/2 RX+</v>
          </cell>
          <cell r="H424">
            <v>14563647488</v>
          </cell>
          <cell r="I424" t="str">
            <v>шт</v>
          </cell>
        </row>
        <row r="425">
          <cell r="E425">
            <v>14563661001</v>
          </cell>
          <cell r="F425">
            <v>14563655680</v>
          </cell>
          <cell r="G425" t="str">
            <v>Угольник настенный с наружной резьбой 20-R 3/4 RX+</v>
          </cell>
          <cell r="H425">
            <v>14563655680</v>
          </cell>
          <cell r="I425" t="str">
            <v>шт</v>
          </cell>
        </row>
        <row r="426">
          <cell r="E426">
            <v>14563655680</v>
          </cell>
          <cell r="F426">
            <v>14563655680</v>
          </cell>
          <cell r="G426">
            <v>14563655680</v>
          </cell>
          <cell r="H426">
            <v>14563655680</v>
          </cell>
          <cell r="I426">
            <v>14563655680</v>
          </cell>
        </row>
        <row r="427">
          <cell r="E427">
            <v>14563711001</v>
          </cell>
          <cell r="F427">
            <v>14563704832</v>
          </cell>
          <cell r="G427" t="str">
            <v>Угольник настенный с внутр. резьбой 16-Rp 1/2 длинный, 59 мм RX+</v>
          </cell>
          <cell r="H427">
            <v>14563704832</v>
          </cell>
          <cell r="I427" t="str">
            <v>шт</v>
          </cell>
        </row>
        <row r="428">
          <cell r="E428">
            <v>14563721001</v>
          </cell>
          <cell r="F428">
            <v>14563713024</v>
          </cell>
          <cell r="G428" t="str">
            <v>Угольник настенный с внутр. резьбой 20-Rp 1/2 длинный, 59 мм RX+</v>
          </cell>
          <cell r="H428">
            <v>14563713024</v>
          </cell>
          <cell r="I428" t="str">
            <v>шт</v>
          </cell>
        </row>
        <row r="429">
          <cell r="E429">
            <v>14564181001</v>
          </cell>
          <cell r="F429">
            <v>14564179968</v>
          </cell>
          <cell r="G429" t="str">
            <v>Угольник настенный с внутр. резьбой 16-Rp 1/2 длинный, 70 мм RX+</v>
          </cell>
          <cell r="H429">
            <v>14564179968</v>
          </cell>
          <cell r="I429" t="str">
            <v>шт</v>
          </cell>
        </row>
        <row r="430">
          <cell r="E430">
            <v>14564201001</v>
          </cell>
          <cell r="F430">
            <v>14564196352</v>
          </cell>
          <cell r="G430" t="str">
            <v>Угольник настенный с внутренней резьбой 20-Rp1/2 70мм RX+</v>
          </cell>
          <cell r="H430">
            <v>14564196352</v>
          </cell>
          <cell r="I430" t="str">
            <v>шт</v>
          </cell>
        </row>
        <row r="431">
          <cell r="E431">
            <v>14564196352</v>
          </cell>
          <cell r="F431">
            <v>14564196352</v>
          </cell>
          <cell r="G431">
            <v>14564196352</v>
          </cell>
          <cell r="H431">
            <v>14564196352</v>
          </cell>
          <cell r="I431">
            <v>14564196352</v>
          </cell>
        </row>
        <row r="432">
          <cell r="E432">
            <v>14563671001</v>
          </cell>
          <cell r="F432">
            <v>14563663872</v>
          </cell>
          <cell r="G432" t="str">
            <v>Угольник настенный с квадратными фланцами 16-Rp1/2 RX+</v>
          </cell>
          <cell r="H432">
            <v>14563663872</v>
          </cell>
          <cell r="I432" t="str">
            <v>шт</v>
          </cell>
        </row>
        <row r="433">
          <cell r="E433">
            <v>14563691001</v>
          </cell>
          <cell r="F433">
            <v>14563688448</v>
          </cell>
          <cell r="G433" t="str">
            <v>Угольник настенный с квадратными фланцами 20-Rp1/2 RX+</v>
          </cell>
          <cell r="H433">
            <v>14563688448</v>
          </cell>
          <cell r="I433" t="str">
            <v>шт</v>
          </cell>
        </row>
        <row r="434">
          <cell r="E434">
            <v>14563688448</v>
          </cell>
          <cell r="F434">
            <v>14563688448</v>
          </cell>
          <cell r="G434">
            <v>14563688448</v>
          </cell>
          <cell r="H434">
            <v>14563688448</v>
          </cell>
          <cell r="I434">
            <v>14563688448</v>
          </cell>
        </row>
        <row r="435">
          <cell r="E435">
            <v>14563731001</v>
          </cell>
          <cell r="F435">
            <v>14563729408</v>
          </cell>
          <cell r="G435" t="str">
            <v>Угольник для подсоединения сливного бачка 16-Rp1/2 RX+</v>
          </cell>
          <cell r="H435">
            <v>14563729408</v>
          </cell>
          <cell r="I435" t="str">
            <v>шт</v>
          </cell>
        </row>
        <row r="436">
          <cell r="E436">
            <v>14563729408</v>
          </cell>
          <cell r="F436">
            <v>14563729408</v>
          </cell>
          <cell r="G436">
            <v>14563729408</v>
          </cell>
          <cell r="H436">
            <v>14563729408</v>
          </cell>
          <cell r="I436">
            <v>14563729408</v>
          </cell>
        </row>
        <row r="437">
          <cell r="E437">
            <v>14563741001</v>
          </cell>
          <cell r="F437">
            <v>14563737600</v>
          </cell>
          <cell r="G437" t="str">
            <v>Угольник настенный для гипсокартонных плит 16-Rp1/2x28 RX+</v>
          </cell>
          <cell r="H437">
            <v>14563737600</v>
          </cell>
          <cell r="I437" t="str">
            <v>шт</v>
          </cell>
        </row>
        <row r="438">
          <cell r="E438">
            <v>14563751001</v>
          </cell>
          <cell r="F438">
            <v>14563745792</v>
          </cell>
          <cell r="G438" t="str">
            <v>Угольник настенный для гипсокартонных плит 20-Rp1/2x28 RX+</v>
          </cell>
          <cell r="H438">
            <v>14563745792</v>
          </cell>
          <cell r="I438" t="str">
            <v>шт</v>
          </cell>
        </row>
        <row r="439">
          <cell r="E439">
            <v>14563745792</v>
          </cell>
          <cell r="F439">
            <v>14563745792</v>
          </cell>
          <cell r="G439">
            <v>14563745792</v>
          </cell>
          <cell r="H439">
            <v>14563745792</v>
          </cell>
          <cell r="I439">
            <v>14563745792</v>
          </cell>
        </row>
        <row r="440">
          <cell r="E440">
            <v>14563761001</v>
          </cell>
          <cell r="F440">
            <v>14563753984</v>
          </cell>
          <cell r="G440" t="str">
            <v>Угольник настенный для ДСП 16-Rp1/2x28 RX+</v>
          </cell>
          <cell r="H440">
            <v>14563753984</v>
          </cell>
          <cell r="I440" t="str">
            <v>шт</v>
          </cell>
        </row>
        <row r="441">
          <cell r="E441">
            <v>14563771001</v>
          </cell>
          <cell r="F441">
            <v>14563770368</v>
          </cell>
          <cell r="G441" t="str">
            <v>Угольник настенный для ДСП 20-Rp1/2x28 RX+</v>
          </cell>
          <cell r="H441">
            <v>14563770368</v>
          </cell>
          <cell r="I441" t="str">
            <v>шт</v>
          </cell>
        </row>
        <row r="442">
          <cell r="E442">
            <v>14564191001</v>
          </cell>
          <cell r="F442">
            <v>14564188160</v>
          </cell>
          <cell r="G442" t="str">
            <v>Угольник настенный для ДСП 16-Rp1/2X35 RX+</v>
          </cell>
          <cell r="H442">
            <v>14564188160</v>
          </cell>
          <cell r="I442" t="str">
            <v>шт</v>
          </cell>
        </row>
        <row r="443">
          <cell r="E443">
            <v>14563781001</v>
          </cell>
          <cell r="F443">
            <v>14563778560</v>
          </cell>
          <cell r="G443" t="str">
            <v>Угольник настенный для ДСП 16-Rp1/2x55 RX+</v>
          </cell>
          <cell r="H443">
            <v>14563778560</v>
          </cell>
          <cell r="I443" t="str">
            <v>шт</v>
          </cell>
        </row>
        <row r="444">
          <cell r="E444">
            <v>14563778560</v>
          </cell>
          <cell r="F444">
            <v>14563778560</v>
          </cell>
          <cell r="G444">
            <v>14563778560</v>
          </cell>
          <cell r="H444">
            <v>14563778560</v>
          </cell>
          <cell r="I444">
            <v>14563778560</v>
          </cell>
        </row>
        <row r="445">
          <cell r="E445">
            <v>14563791001</v>
          </cell>
          <cell r="F445">
            <v>14563786752</v>
          </cell>
          <cell r="G445" t="str">
            <v>Угольник настенный для подсоед. к монтажн.узлам 16-Rp1/2x55 RX+</v>
          </cell>
          <cell r="H445">
            <v>14563786752</v>
          </cell>
          <cell r="I445" t="str">
            <v>шт</v>
          </cell>
        </row>
        <row r="446">
          <cell r="E446">
            <v>14563786752</v>
          </cell>
          <cell r="F446">
            <v>14563786752</v>
          </cell>
          <cell r="G446">
            <v>14563786752</v>
          </cell>
          <cell r="H446">
            <v>14563786752</v>
          </cell>
          <cell r="I446">
            <v>14563786752</v>
          </cell>
        </row>
        <row r="447">
          <cell r="E447">
            <v>14563801001</v>
          </cell>
          <cell r="F447">
            <v>14563794944</v>
          </cell>
          <cell r="G447" t="str">
            <v>Штуцер настенный  короткий 16-Rp1/2 x 28 RX+</v>
          </cell>
          <cell r="H447">
            <v>14563794944</v>
          </cell>
          <cell r="I447" t="str">
            <v>шт</v>
          </cell>
        </row>
        <row r="448">
          <cell r="E448">
            <v>14563794944</v>
          </cell>
          <cell r="F448">
            <v>14563794944</v>
          </cell>
          <cell r="G448">
            <v>14563794944</v>
          </cell>
          <cell r="H448">
            <v>14563794944</v>
          </cell>
          <cell r="I448">
            <v>14563794944</v>
          </cell>
        </row>
        <row r="449">
          <cell r="E449">
            <v>14564051001</v>
          </cell>
          <cell r="F449">
            <v>14564048896</v>
          </cell>
          <cell r="G449" t="str">
            <v>Переходник 16 - MeplaFix RX+</v>
          </cell>
          <cell r="H449">
            <v>14564048896</v>
          </cell>
          <cell r="I449" t="str">
            <v>шт</v>
          </cell>
        </row>
        <row r="450">
          <cell r="E450">
            <v>14564101001</v>
          </cell>
          <cell r="F450">
            <v>14564098048</v>
          </cell>
          <cell r="G450" t="str">
            <v>Переходник 20 - MeplaFix RX+</v>
          </cell>
          <cell r="H450">
            <v>14564098048</v>
          </cell>
          <cell r="I450" t="str">
            <v>шт</v>
          </cell>
        </row>
        <row r="451">
          <cell r="E451">
            <v>14564098048</v>
          </cell>
          <cell r="F451">
            <v>14564098048</v>
          </cell>
          <cell r="G451">
            <v>14564098048</v>
          </cell>
          <cell r="H451">
            <v>14564098048</v>
          </cell>
          <cell r="I451">
            <v>14564098048</v>
          </cell>
        </row>
        <row r="452">
          <cell r="E452">
            <v>14564061001</v>
          </cell>
          <cell r="F452">
            <v>14564057088</v>
          </cell>
          <cell r="G452" t="str">
            <v>Угольник-переходник 16 - MeplaFix RX+</v>
          </cell>
          <cell r="H452">
            <v>14564057088</v>
          </cell>
          <cell r="I452" t="str">
            <v>шт</v>
          </cell>
        </row>
        <row r="453">
          <cell r="E453">
            <v>14564111001</v>
          </cell>
          <cell r="F453">
            <v>14564106240</v>
          </cell>
          <cell r="G453" t="str">
            <v>Угольник-переходник 20 - MeplaFix RX+</v>
          </cell>
          <cell r="H453">
            <v>14564106240</v>
          </cell>
          <cell r="I453" t="str">
            <v>шт</v>
          </cell>
        </row>
        <row r="454">
          <cell r="E454">
            <v>14564106240</v>
          </cell>
          <cell r="F454">
            <v>14564106240</v>
          </cell>
          <cell r="G454">
            <v>14564106240</v>
          </cell>
          <cell r="H454">
            <v>14564106240</v>
          </cell>
          <cell r="I454">
            <v>14564106240</v>
          </cell>
        </row>
        <row r="455">
          <cell r="E455">
            <v>14564071001</v>
          </cell>
          <cell r="F455">
            <v>14564065280</v>
          </cell>
          <cell r="G455" t="str">
            <v>Тройник 16 – MeplaFix -16 RX+</v>
          </cell>
          <cell r="H455">
            <v>14564065280</v>
          </cell>
          <cell r="I455" t="str">
            <v>шт</v>
          </cell>
        </row>
        <row r="456">
          <cell r="E456">
            <v>14564121001</v>
          </cell>
          <cell r="F456">
            <v>14564114432</v>
          </cell>
          <cell r="G456" t="str">
            <v>Тройник 20 - MeplaFix - 20 RX+</v>
          </cell>
          <cell r="H456">
            <v>14564114432</v>
          </cell>
          <cell r="I456" t="str">
            <v>шт</v>
          </cell>
        </row>
        <row r="457">
          <cell r="E457">
            <v>14564114432</v>
          </cell>
          <cell r="F457">
            <v>14564114432</v>
          </cell>
          <cell r="G457">
            <v>14564114432</v>
          </cell>
          <cell r="H457">
            <v>14564114432</v>
          </cell>
          <cell r="I457">
            <v>14564114432</v>
          </cell>
        </row>
        <row r="458">
          <cell r="E458">
            <v>11455311001</v>
          </cell>
          <cell r="F458">
            <v>11455307776</v>
          </cell>
          <cell r="G458" t="str">
            <v>Фильтр сетчатый косой DN 15-Rp1/2 RX+
АКЦИЯ! Цена снижена до 21.10.2024г</v>
          </cell>
          <cell r="H458">
            <v>11455307776</v>
          </cell>
          <cell r="I458" t="str">
            <v>шт</v>
          </cell>
        </row>
        <row r="459">
          <cell r="E459">
            <v>11455321001</v>
          </cell>
          <cell r="F459">
            <v>11455315968</v>
          </cell>
          <cell r="G459" t="str">
            <v>Фильтр сетчатый косой DN 20-Rp3/4 RX+
АКЦИЯ! Цена снижена до 21.10.2024г</v>
          </cell>
          <cell r="H459">
            <v>11455315968</v>
          </cell>
          <cell r="I459" t="str">
            <v>шт</v>
          </cell>
        </row>
        <row r="460">
          <cell r="E460">
            <v>11455331001</v>
          </cell>
          <cell r="F460">
            <v>11455324160</v>
          </cell>
          <cell r="G460" t="str">
            <v>Фильтр сетчатый косой DN 25-Rp1 RX+
АКЦИЯ! Цена снижена до 21.10.2024г</v>
          </cell>
          <cell r="H460">
            <v>11455324160</v>
          </cell>
          <cell r="I460" t="str">
            <v>шт</v>
          </cell>
        </row>
        <row r="461">
          <cell r="E461">
            <v>11455324160</v>
          </cell>
          <cell r="F461">
            <v>11455324160</v>
          </cell>
          <cell r="G461">
            <v>11455324160</v>
          </cell>
          <cell r="H461">
            <v>11455324160</v>
          </cell>
          <cell r="I461">
            <v>11455324160</v>
          </cell>
        </row>
        <row r="462">
          <cell r="E462">
            <v>12296961001</v>
          </cell>
          <cell r="F462">
            <v>12296953856</v>
          </cell>
          <cell r="G462" t="str">
            <v xml:space="preserve">Защитная лента RAUTITAN </v>
          </cell>
          <cell r="H462">
            <v>12296953856</v>
          </cell>
          <cell r="I462" t="str">
            <v>шт</v>
          </cell>
        </row>
        <row r="463">
          <cell r="E463">
            <v>12296953856</v>
          </cell>
          <cell r="F463">
            <v>12296953856</v>
          </cell>
          <cell r="G463">
            <v>12296953856</v>
          </cell>
          <cell r="H463">
            <v>12296953856</v>
          </cell>
          <cell r="I463">
            <v>12296953856</v>
          </cell>
        </row>
        <row r="464">
          <cell r="E464">
            <v>12069271001</v>
          </cell>
          <cell r="F464">
            <v>12069265408</v>
          </cell>
          <cell r="G464" t="str">
            <v xml:space="preserve">Тепло-шумоизоляционный кожух для настенных угольников Rp 1/2 </v>
          </cell>
          <cell r="H464">
            <v>12069265408</v>
          </cell>
          <cell r="I464" t="str">
            <v>шт</v>
          </cell>
        </row>
        <row r="465">
          <cell r="E465">
            <v>12069281001</v>
          </cell>
          <cell r="F465">
            <v>12069273600</v>
          </cell>
          <cell r="G465" t="str">
            <v>Тепло-шумоизоляционный кожух для настенных угольников, проходных Rp 1/2</v>
          </cell>
          <cell r="H465">
            <v>12069273600</v>
          </cell>
          <cell r="I465" t="str">
            <v>шт</v>
          </cell>
        </row>
        <row r="466">
          <cell r="E466">
            <v>12069273600</v>
          </cell>
          <cell r="F466">
            <v>12069273600</v>
          </cell>
          <cell r="G466">
            <v>12069273600</v>
          </cell>
          <cell r="H466">
            <v>12069273600</v>
          </cell>
          <cell r="I466">
            <v>12069273600</v>
          </cell>
        </row>
        <row r="467">
          <cell r="E467">
            <v>11055311008</v>
          </cell>
          <cell r="F467">
            <v>11055308800</v>
          </cell>
          <cell r="G467" t="str">
            <v>Кронштейн, тип O 100</v>
          </cell>
          <cell r="H467">
            <v>11055308800</v>
          </cell>
          <cell r="I467" t="str">
            <v>шт</v>
          </cell>
        </row>
        <row r="468">
          <cell r="E468">
            <v>11055308800</v>
          </cell>
          <cell r="F468">
            <v>11055308800</v>
          </cell>
          <cell r="G468">
            <v>11055308800</v>
          </cell>
          <cell r="H468">
            <v>11055308800</v>
          </cell>
          <cell r="I468">
            <v>11055308800</v>
          </cell>
        </row>
        <row r="469">
          <cell r="E469">
            <v>11055293008</v>
          </cell>
          <cell r="F469">
            <v>11055292416</v>
          </cell>
          <cell r="G469" t="str">
            <v>Кронштейн РЕХАУ, тип O 75 / 150</v>
          </cell>
          <cell r="H469">
            <v>11055292416</v>
          </cell>
          <cell r="I469" t="str">
            <v>шт</v>
          </cell>
        </row>
        <row r="470">
          <cell r="E470">
            <v>11055292416</v>
          </cell>
          <cell r="F470">
            <v>11055292416</v>
          </cell>
          <cell r="G470">
            <v>11055292416</v>
          </cell>
          <cell r="H470">
            <v>11055292416</v>
          </cell>
          <cell r="I470">
            <v>11055292416</v>
          </cell>
        </row>
        <row r="471">
          <cell r="E471">
            <v>11055291008</v>
          </cell>
          <cell r="F471">
            <v>11055284224</v>
          </cell>
          <cell r="G471" t="str">
            <v>Кронштейн, тип O 75 / 150</v>
          </cell>
          <cell r="H471">
            <v>11055284224</v>
          </cell>
          <cell r="I471" t="str">
            <v>шт</v>
          </cell>
        </row>
        <row r="472">
          <cell r="E472">
            <v>11055284224</v>
          </cell>
          <cell r="F472">
            <v>11055284224</v>
          </cell>
          <cell r="G472">
            <v>11055284224</v>
          </cell>
          <cell r="H472">
            <v>11055284224</v>
          </cell>
          <cell r="I472">
            <v>11055284224</v>
          </cell>
        </row>
        <row r="473">
          <cell r="E473">
            <v>11055341008</v>
          </cell>
          <cell r="F473">
            <v>11055333376</v>
          </cell>
          <cell r="G473" t="str">
            <v>Кронштейн, тип D в сборе</v>
          </cell>
          <cell r="H473">
            <v>11055333376</v>
          </cell>
          <cell r="I473" t="str">
            <v>шт</v>
          </cell>
        </row>
        <row r="474">
          <cell r="E474">
            <v>11055333376</v>
          </cell>
          <cell r="F474">
            <v>11055333376</v>
          </cell>
          <cell r="G474">
            <v>11055333376</v>
          </cell>
          <cell r="H474">
            <v>11055333376</v>
          </cell>
          <cell r="I474">
            <v>11055333376</v>
          </cell>
        </row>
        <row r="475">
          <cell r="E475">
            <v>11373451001</v>
          </cell>
          <cell r="F475">
            <v>11373445120</v>
          </cell>
          <cell r="G475" t="str">
            <v>Крепёжный элемент для сифона или отвода (НТ)</v>
          </cell>
          <cell r="H475">
            <v>11373445120</v>
          </cell>
          <cell r="I475" t="str">
            <v>шт</v>
          </cell>
        </row>
        <row r="476">
          <cell r="E476">
            <v>11373445120</v>
          </cell>
          <cell r="F476">
            <v>11373445120</v>
          </cell>
          <cell r="G476">
            <v>11373445120</v>
          </cell>
          <cell r="H476">
            <v>11373445120</v>
          </cell>
          <cell r="I476">
            <v>11373445120</v>
          </cell>
        </row>
        <row r="477">
          <cell r="E477">
            <v>11055321008</v>
          </cell>
          <cell r="F477">
            <v>11055316992</v>
          </cell>
          <cell r="G477" t="str">
            <v>Кронштейн, тип Z 30</v>
          </cell>
          <cell r="H477">
            <v>11055316992</v>
          </cell>
          <cell r="I477" t="str">
            <v>шт</v>
          </cell>
        </row>
        <row r="478">
          <cell r="E478">
            <v>11055331008</v>
          </cell>
          <cell r="F478">
            <v>11055325184</v>
          </cell>
          <cell r="G478" t="str">
            <v>Кронштейн, тип Z 42</v>
          </cell>
          <cell r="H478">
            <v>11055325184</v>
          </cell>
          <cell r="I478" t="str">
            <v>шт</v>
          </cell>
        </row>
        <row r="479">
          <cell r="E479">
            <v>11055325184</v>
          </cell>
          <cell r="F479">
            <v>11055325184</v>
          </cell>
          <cell r="G479">
            <v>11055325184</v>
          </cell>
          <cell r="H479">
            <v>11055325184</v>
          </cell>
          <cell r="I479">
            <v>11055325184</v>
          </cell>
        </row>
        <row r="480">
          <cell r="E480">
            <v>11055351008</v>
          </cell>
          <cell r="F480">
            <v>11055349760</v>
          </cell>
          <cell r="G480" t="str">
            <v>Кронштейн, тип Е</v>
          </cell>
          <cell r="H480">
            <v>11055349760</v>
          </cell>
          <cell r="I480" t="str">
            <v>шт</v>
          </cell>
        </row>
        <row r="481">
          <cell r="E481">
            <v>11055349760</v>
          </cell>
          <cell r="F481">
            <v>11055349760</v>
          </cell>
          <cell r="G481">
            <v>11055349760</v>
          </cell>
          <cell r="H481">
            <v>11055349760</v>
          </cell>
          <cell r="I481">
            <v>11055349760</v>
          </cell>
        </row>
        <row r="482">
          <cell r="E482">
            <v>11055361008</v>
          </cell>
          <cell r="F482">
            <v>11055357952</v>
          </cell>
          <cell r="G482" t="str">
            <v>Кронштейн 75 / 150</v>
          </cell>
          <cell r="H482">
            <v>11055357952</v>
          </cell>
          <cell r="I482" t="str">
            <v>шт</v>
          </cell>
        </row>
        <row r="483">
          <cell r="E483">
            <v>11055357952</v>
          </cell>
          <cell r="F483">
            <v>11055357952</v>
          </cell>
          <cell r="G483">
            <v>11055357952</v>
          </cell>
          <cell r="H483">
            <v>11055357952</v>
          </cell>
          <cell r="I483">
            <v>11055357952</v>
          </cell>
        </row>
        <row r="484">
          <cell r="E484">
            <v>11055371008</v>
          </cell>
          <cell r="F484">
            <v>11055366144</v>
          </cell>
          <cell r="G484" t="str">
            <v>Кронштейн UA для скрытого монтажа</v>
          </cell>
          <cell r="H484">
            <v>11055366144</v>
          </cell>
          <cell r="I484" t="str">
            <v>шт</v>
          </cell>
        </row>
        <row r="485">
          <cell r="E485">
            <v>11055366144</v>
          </cell>
          <cell r="F485">
            <v>11055366144</v>
          </cell>
          <cell r="G485">
            <v>11055366144</v>
          </cell>
          <cell r="H485">
            <v>11055366144</v>
          </cell>
          <cell r="I485">
            <v>11055366144</v>
          </cell>
        </row>
        <row r="486">
          <cell r="E486">
            <v>11056231008</v>
          </cell>
          <cell r="F486">
            <v>11056226304</v>
          </cell>
          <cell r="G486" t="str">
            <v>Монтажная шина, 2 м</v>
          </cell>
          <cell r="H486">
            <v>11056226304</v>
          </cell>
          <cell r="I486" t="str">
            <v>шт</v>
          </cell>
        </row>
        <row r="487">
          <cell r="E487">
            <v>11056226304</v>
          </cell>
          <cell r="F487">
            <v>11056226304</v>
          </cell>
          <cell r="G487">
            <v>11056226304</v>
          </cell>
          <cell r="H487">
            <v>11056226304</v>
          </cell>
          <cell r="I487">
            <v>11056226304</v>
          </cell>
        </row>
        <row r="488">
          <cell r="E488">
            <v>13207361008</v>
          </cell>
          <cell r="F488">
            <v>13207355392</v>
          </cell>
          <cell r="G488" t="str">
            <v>Изолирующая шайба для кронштейна с винтами крепления</v>
          </cell>
          <cell r="H488">
            <v>13207355392</v>
          </cell>
          <cell r="I488" t="str">
            <v>шт</v>
          </cell>
        </row>
        <row r="489">
          <cell r="E489">
            <v>13207355392</v>
          </cell>
          <cell r="F489">
            <v>13207355392</v>
          </cell>
          <cell r="G489">
            <v>13207355392</v>
          </cell>
          <cell r="H489">
            <v>13207355392</v>
          </cell>
          <cell r="I489">
            <v>13207355392</v>
          </cell>
        </row>
        <row r="490">
          <cell r="E490">
            <v>11376851001</v>
          </cell>
          <cell r="F490">
            <v>11376844800</v>
          </cell>
          <cell r="G490" t="str">
            <v>Инструмент для гибки монтажной шины</v>
          </cell>
          <cell r="H490">
            <v>11376844800</v>
          </cell>
          <cell r="I490" t="str">
            <v>шт</v>
          </cell>
        </row>
        <row r="491">
          <cell r="E491">
            <v>11376844800</v>
          </cell>
          <cell r="F491">
            <v>11376844800</v>
          </cell>
          <cell r="G491">
            <v>11376844800</v>
          </cell>
          <cell r="H491">
            <v>11376844800</v>
          </cell>
          <cell r="I491">
            <v>11376844800</v>
          </cell>
        </row>
        <row r="492">
          <cell r="E492">
            <v>14563891001</v>
          </cell>
          <cell r="F492">
            <v>14563885056</v>
          </cell>
          <cell r="G492" t="str">
            <v>Монтажный блок для скрытого монтажа O 75/150 короткого RX+</v>
          </cell>
          <cell r="H492">
            <v>14563885056</v>
          </cell>
          <cell r="I492" t="str">
            <v>шт</v>
          </cell>
        </row>
        <row r="493">
          <cell r="E493">
            <v>14563901001</v>
          </cell>
          <cell r="F493">
            <v>14563893248</v>
          </cell>
          <cell r="G493" t="str">
            <v>Монтажный блок для открытого монтажа O 75/150 короткого RX+</v>
          </cell>
          <cell r="H493">
            <v>14563893248</v>
          </cell>
          <cell r="I493" t="str">
            <v>шт</v>
          </cell>
        </row>
        <row r="494">
          <cell r="E494">
            <v>14563893248</v>
          </cell>
          <cell r="F494">
            <v>14563893248</v>
          </cell>
          <cell r="G494">
            <v>14563893248</v>
          </cell>
          <cell r="H494">
            <v>14563893248</v>
          </cell>
          <cell r="I494">
            <v>14563893248</v>
          </cell>
        </row>
        <row r="495">
          <cell r="E495">
            <v>14563811001</v>
          </cell>
          <cell r="F495">
            <v>14563803136</v>
          </cell>
          <cell r="G495" t="str">
            <v>Настенный угольник фланцевый 16-Rp 1/2 RX+</v>
          </cell>
          <cell r="H495">
            <v>14563803136</v>
          </cell>
          <cell r="I495" t="str">
            <v>шт</v>
          </cell>
        </row>
        <row r="496">
          <cell r="E496">
            <v>14563821001</v>
          </cell>
          <cell r="F496">
            <v>14563819520</v>
          </cell>
          <cell r="G496" t="str">
            <v>Настенный угольник фланцевый 20-Rp 1/2 RX+</v>
          </cell>
          <cell r="H496">
            <v>14563819520</v>
          </cell>
          <cell r="I496" t="str">
            <v>шт</v>
          </cell>
        </row>
        <row r="497">
          <cell r="E497">
            <v>14563819520</v>
          </cell>
          <cell r="F497">
            <v>14563819520</v>
          </cell>
          <cell r="G497">
            <v>14563819520</v>
          </cell>
          <cell r="H497">
            <v>14563819520</v>
          </cell>
          <cell r="I497">
            <v>14563819520</v>
          </cell>
        </row>
        <row r="498">
          <cell r="E498">
            <v>11370351001</v>
          </cell>
          <cell r="F498">
            <v>11370348544</v>
          </cell>
          <cell r="G498" t="str">
            <v>Розетка настенная для фланцевых угольников</v>
          </cell>
          <cell r="H498">
            <v>11370348544</v>
          </cell>
          <cell r="I498" t="str">
            <v>шт</v>
          </cell>
        </row>
        <row r="499">
          <cell r="E499">
            <v>11370348544</v>
          </cell>
          <cell r="F499">
            <v>11370348544</v>
          </cell>
          <cell r="G499">
            <v>11370348544</v>
          </cell>
          <cell r="H499">
            <v>11370348544</v>
          </cell>
          <cell r="I499">
            <v>11370348544</v>
          </cell>
        </row>
        <row r="500">
          <cell r="E500">
            <v>11055381008</v>
          </cell>
          <cell r="F500">
            <v>11055374336</v>
          </cell>
          <cell r="G500" t="str">
            <v>Кронштейн для настенной розетки 137035-001</v>
          </cell>
          <cell r="H500">
            <v>11055374336</v>
          </cell>
          <cell r="I500" t="str">
            <v>шт</v>
          </cell>
        </row>
        <row r="501">
          <cell r="E501">
            <v>11055374336</v>
          </cell>
          <cell r="F501">
            <v>11055374336</v>
          </cell>
          <cell r="G501">
            <v>11055374336</v>
          </cell>
          <cell r="H501">
            <v>11055374336</v>
          </cell>
          <cell r="I501">
            <v>11055374336</v>
          </cell>
        </row>
        <row r="502">
          <cell r="E502">
            <v>11316443001</v>
          </cell>
          <cell r="F502">
            <v>11316436992</v>
          </cell>
          <cell r="G502" t="str">
            <v>Распределительный коллектор РЕХАУ G 3/4 2 отвода G 3/4</v>
          </cell>
          <cell r="H502">
            <v>11316436992</v>
          </cell>
          <cell r="I502" t="str">
            <v>шт</v>
          </cell>
        </row>
        <row r="503">
          <cell r="E503">
            <v>11316453001</v>
          </cell>
          <cell r="F503">
            <v>11316445184</v>
          </cell>
          <cell r="G503" t="str">
            <v>Распределительный коллектор РЕХАУ G 3/4 3 отвода G 3/4</v>
          </cell>
          <cell r="H503">
            <v>11316445184</v>
          </cell>
          <cell r="I503" t="str">
            <v>шт</v>
          </cell>
        </row>
        <row r="504">
          <cell r="E504">
            <v>11316473001</v>
          </cell>
          <cell r="F504">
            <v>11316469760</v>
          </cell>
          <cell r="G504" t="str">
            <v>Распределительный коллектор РЕХАУ G 3/4 4 отвода G 3/4</v>
          </cell>
          <cell r="H504">
            <v>11316469760</v>
          </cell>
          <cell r="I504" t="str">
            <v>шт</v>
          </cell>
        </row>
        <row r="505">
          <cell r="E505">
            <v>11077551001</v>
          </cell>
          <cell r="F505">
            <v>11077550080</v>
          </cell>
          <cell r="G505" t="str">
            <v>Заглушка для коллектора РЕХАУ с наружной резьбой 3/4 MX хром.</v>
          </cell>
          <cell r="H505">
            <v>11077550080</v>
          </cell>
          <cell r="I505" t="str">
            <v>шт</v>
          </cell>
        </row>
        <row r="506">
          <cell r="E506">
            <v>11077561001</v>
          </cell>
          <cell r="F506">
            <v>11077558272</v>
          </cell>
          <cell r="G506" t="str">
            <v>Заглушка для коллектора РЕХАУ с внутренней резьбой 3/4 MX хром.</v>
          </cell>
          <cell r="H506">
            <v>11077558272</v>
          </cell>
          <cell r="I506" t="str">
            <v>шт</v>
          </cell>
        </row>
        <row r="507">
          <cell r="E507">
            <v>11077558272</v>
          </cell>
          <cell r="F507">
            <v>11077558272</v>
          </cell>
          <cell r="G507">
            <v>11077558272</v>
          </cell>
          <cell r="H507">
            <v>11077558272</v>
          </cell>
          <cell r="I507">
            <v>11077558272</v>
          </cell>
        </row>
        <row r="508">
          <cell r="E508">
            <v>11316441001</v>
          </cell>
          <cell r="F508">
            <v>11316436992</v>
          </cell>
          <cell r="G508" t="str">
            <v>Распределительный коллектор G1 2 отвода G 3/4</v>
          </cell>
          <cell r="H508">
            <v>11316436992</v>
          </cell>
          <cell r="I508" t="str">
            <v>шт</v>
          </cell>
        </row>
        <row r="509">
          <cell r="E509">
            <v>11316451001</v>
          </cell>
          <cell r="F509">
            <v>11316445184</v>
          </cell>
          <cell r="G509" t="str">
            <v>Распределительный коллектор G1 3 отвода G 3/4</v>
          </cell>
          <cell r="H509">
            <v>11316445184</v>
          </cell>
          <cell r="I509" t="str">
            <v>шт</v>
          </cell>
        </row>
        <row r="510">
          <cell r="E510">
            <v>11316471001</v>
          </cell>
          <cell r="F510">
            <v>11316469760</v>
          </cell>
          <cell r="G510" t="str">
            <v>Распределительный коллектор G1 4 отвода G 3/4</v>
          </cell>
          <cell r="H510">
            <v>11316469760</v>
          </cell>
          <cell r="I510" t="str">
            <v>шт</v>
          </cell>
        </row>
        <row r="511">
          <cell r="E511">
            <v>11316551001</v>
          </cell>
          <cell r="F511">
            <v>11316543488</v>
          </cell>
          <cell r="G511" t="str">
            <v>Заглушка G1</v>
          </cell>
          <cell r="H511">
            <v>11316543488</v>
          </cell>
          <cell r="I511" t="str">
            <v>шт</v>
          </cell>
        </row>
        <row r="512">
          <cell r="E512">
            <v>11316543488</v>
          </cell>
          <cell r="F512">
            <v>11316543488</v>
          </cell>
          <cell r="G512">
            <v>11316543488</v>
          </cell>
          <cell r="H512">
            <v>11316543488</v>
          </cell>
          <cell r="I512">
            <v>11316543488</v>
          </cell>
        </row>
        <row r="513">
          <cell r="E513">
            <v>14563831001</v>
          </cell>
          <cell r="F513">
            <v>14563827712</v>
          </cell>
          <cell r="G513" t="str">
            <v>Гребенка распределительная на две трубы R/Rp 3/4-16 RX+</v>
          </cell>
          <cell r="H513">
            <v>14563827712</v>
          </cell>
          <cell r="I513" t="str">
            <v>шт</v>
          </cell>
        </row>
        <row r="514">
          <cell r="E514">
            <v>14563841001</v>
          </cell>
          <cell r="F514">
            <v>14563835904</v>
          </cell>
          <cell r="G514" t="str">
            <v>Гребенка распределительная на две трубы R/Rp 3/4-20 RX+</v>
          </cell>
          <cell r="H514">
            <v>14563835904</v>
          </cell>
          <cell r="I514" t="str">
            <v>шт</v>
          </cell>
        </row>
        <row r="515">
          <cell r="E515">
            <v>14563835904</v>
          </cell>
          <cell r="F515">
            <v>14563835904</v>
          </cell>
          <cell r="G515">
            <v>14563835904</v>
          </cell>
          <cell r="H515">
            <v>14563835904</v>
          </cell>
          <cell r="I515">
            <v>14563835904</v>
          </cell>
        </row>
        <row r="516">
          <cell r="E516">
            <v>14563851001</v>
          </cell>
          <cell r="F516">
            <v>14563844096</v>
          </cell>
          <cell r="G516" t="str">
            <v>Гребенка распределительная на три трубы R/Rp 3/4-16 RX+</v>
          </cell>
          <cell r="H516">
            <v>14563844096</v>
          </cell>
          <cell r="I516" t="str">
            <v>шт</v>
          </cell>
        </row>
        <row r="517">
          <cell r="E517">
            <v>14563861001</v>
          </cell>
          <cell r="F517">
            <v>14563860480</v>
          </cell>
          <cell r="G517" t="str">
            <v>Гребенка распределительная на три трубы R/Rp 3/4-20 RX+</v>
          </cell>
          <cell r="H517">
            <v>14563860480</v>
          </cell>
          <cell r="I517" t="str">
            <v>шт</v>
          </cell>
        </row>
        <row r="518">
          <cell r="E518">
            <v>14563860480</v>
          </cell>
          <cell r="F518">
            <v>14563860480</v>
          </cell>
          <cell r="G518">
            <v>14563860480</v>
          </cell>
          <cell r="H518">
            <v>14563860480</v>
          </cell>
          <cell r="I518">
            <v>14563860480</v>
          </cell>
        </row>
        <row r="519">
          <cell r="E519">
            <v>12641211001</v>
          </cell>
          <cell r="F519">
            <v>12641206272</v>
          </cell>
          <cell r="G519" t="str">
            <v>Кронштейн для крепл. гребенки</v>
          </cell>
          <cell r="H519">
            <v>12641206272</v>
          </cell>
          <cell r="I519" t="str">
            <v>шт</v>
          </cell>
        </row>
        <row r="520">
          <cell r="E520">
            <v>12641206272</v>
          </cell>
          <cell r="F520">
            <v>12641206272</v>
          </cell>
          <cell r="G520">
            <v>12641206272</v>
          </cell>
          <cell r="H520">
            <v>12641206272</v>
          </cell>
          <cell r="I520">
            <v>12641206272</v>
          </cell>
        </row>
        <row r="521">
          <cell r="E521">
            <v>14563871001</v>
          </cell>
          <cell r="F521">
            <v>14563868672</v>
          </cell>
          <cell r="G521" t="str">
            <v>Заглушка для полимерн. трубы 16 RX+</v>
          </cell>
          <cell r="H521">
            <v>14563868672</v>
          </cell>
          <cell r="I521" t="str">
            <v>шт</v>
          </cell>
        </row>
        <row r="522">
          <cell r="E522">
            <v>14563881001</v>
          </cell>
          <cell r="F522">
            <v>14563876864</v>
          </cell>
          <cell r="G522" t="str">
            <v>Заглушка для полимерн. трубы 20 RX+</v>
          </cell>
          <cell r="H522">
            <v>14563876864</v>
          </cell>
          <cell r="I522" t="str">
            <v>шт</v>
          </cell>
        </row>
        <row r="523">
          <cell r="E523">
            <v>14563876864</v>
          </cell>
          <cell r="F523">
            <v>14563876864</v>
          </cell>
          <cell r="G523">
            <v>14563876864</v>
          </cell>
          <cell r="H523">
            <v>14563876864</v>
          </cell>
          <cell r="I523">
            <v>14563876864</v>
          </cell>
        </row>
        <row r="524">
          <cell r="E524">
            <v>14563911001</v>
          </cell>
          <cell r="F524">
            <v>14563909632</v>
          </cell>
          <cell r="G524" t="str">
            <v>Заглушка для гребенок Rp 1/2 RX+</v>
          </cell>
          <cell r="H524">
            <v>14563909632</v>
          </cell>
          <cell r="I524" t="str">
            <v>шт</v>
          </cell>
        </row>
        <row r="525">
          <cell r="E525">
            <v>14563921001</v>
          </cell>
          <cell r="F525">
            <v>14563917824</v>
          </cell>
          <cell r="G525" t="str">
            <v>Заглушка для гребенок Rp 3/4 RX+</v>
          </cell>
          <cell r="H525">
            <v>14563917824</v>
          </cell>
          <cell r="I525" t="str">
            <v>шт</v>
          </cell>
        </row>
        <row r="526">
          <cell r="E526">
            <v>14563917824</v>
          </cell>
          <cell r="F526">
            <v>14563917824</v>
          </cell>
          <cell r="G526">
            <v>14563917824</v>
          </cell>
          <cell r="H526">
            <v>14563917824</v>
          </cell>
          <cell r="I526">
            <v>14563917824</v>
          </cell>
        </row>
        <row r="527">
          <cell r="E527">
            <v>11377221001</v>
          </cell>
          <cell r="F527">
            <v>11377213440</v>
          </cell>
          <cell r="G527" t="str">
            <v>Переходник из нерж. стали с наружной резьбой 16 - R 1/2</v>
          </cell>
          <cell r="H527">
            <v>11377213440</v>
          </cell>
          <cell r="I527" t="str">
            <v>шт</v>
          </cell>
        </row>
        <row r="528">
          <cell r="E528">
            <v>11377821001</v>
          </cell>
          <cell r="F528">
            <v>11377819648</v>
          </cell>
          <cell r="G528" t="str">
            <v>Переходник из нерж. стали с наружной резьбой 20 - R 1/2</v>
          </cell>
          <cell r="H528">
            <v>11377819648</v>
          </cell>
          <cell r="I528" t="str">
            <v>шт</v>
          </cell>
        </row>
        <row r="529">
          <cell r="E529">
            <v>11377321001</v>
          </cell>
          <cell r="F529">
            <v>11377319936</v>
          </cell>
          <cell r="G529" t="str">
            <v>Переходник из нерж. стали с наружной резьбой 20 - R 3/4</v>
          </cell>
          <cell r="H529">
            <v>11377319936</v>
          </cell>
          <cell r="I529" t="str">
            <v>шт</v>
          </cell>
        </row>
        <row r="530">
          <cell r="E530">
            <v>11377421001</v>
          </cell>
          <cell r="F530">
            <v>11377418240</v>
          </cell>
          <cell r="G530" t="str">
            <v>Переходник из нерж. стали с наружной резьбой 25 - R 3/4</v>
          </cell>
          <cell r="H530">
            <v>11377418240</v>
          </cell>
          <cell r="I530" t="str">
            <v>шт</v>
          </cell>
        </row>
        <row r="531">
          <cell r="E531">
            <v>11377521001</v>
          </cell>
          <cell r="F531">
            <v>11377516544</v>
          </cell>
          <cell r="G531" t="str">
            <v>Переходник из нерж. стали с наружной резьбой 32 - R 1</v>
          </cell>
          <cell r="H531">
            <v>11377516544</v>
          </cell>
          <cell r="I531" t="str">
            <v>шт</v>
          </cell>
        </row>
        <row r="532">
          <cell r="E532">
            <v>11389721001</v>
          </cell>
          <cell r="F532">
            <v>11389714432</v>
          </cell>
          <cell r="G532" t="str">
            <v>Переходник из нерж. стали с наружной резьбой 40 - R 1 1/4</v>
          </cell>
          <cell r="H532">
            <v>11389714432</v>
          </cell>
          <cell r="I532" t="str">
            <v>шт</v>
          </cell>
        </row>
        <row r="533">
          <cell r="E533">
            <v>11389714432</v>
          </cell>
          <cell r="F533">
            <v>11389714432</v>
          </cell>
          <cell r="G533">
            <v>11389714432</v>
          </cell>
          <cell r="H533">
            <v>11389714432</v>
          </cell>
          <cell r="I533">
            <v>11389714432</v>
          </cell>
        </row>
        <row r="534">
          <cell r="E534">
            <v>11376721001</v>
          </cell>
          <cell r="F534">
            <v>11376713728</v>
          </cell>
          <cell r="G534" t="str">
            <v>Переходник на запрессовку 16 - P 15 SX</v>
          </cell>
          <cell r="H534">
            <v>11376713728</v>
          </cell>
          <cell r="I534" t="str">
            <v>шт</v>
          </cell>
        </row>
        <row r="535">
          <cell r="E535">
            <v>11376821001</v>
          </cell>
          <cell r="F535">
            <v>11376820224</v>
          </cell>
          <cell r="G535" t="str">
            <v>Переходник на запрессовку 20 - P 18 SX</v>
          </cell>
          <cell r="H535">
            <v>11376820224</v>
          </cell>
          <cell r="I535" t="str">
            <v>шт</v>
          </cell>
        </row>
        <row r="536">
          <cell r="E536">
            <v>11377121001</v>
          </cell>
          <cell r="F536">
            <v>11377115136</v>
          </cell>
          <cell r="G536" t="str">
            <v>Переходник на запрессовку 20 - P 22 SX</v>
          </cell>
          <cell r="H536">
            <v>11377115136</v>
          </cell>
          <cell r="I536" t="str">
            <v>шт</v>
          </cell>
        </row>
        <row r="537">
          <cell r="E537">
            <v>11376921001</v>
          </cell>
          <cell r="F537">
            <v>11376918528</v>
          </cell>
          <cell r="G537" t="str">
            <v>Переходник на запрессовку 25 - P 22 SX</v>
          </cell>
          <cell r="H537">
            <v>11376918528</v>
          </cell>
          <cell r="I537" t="str">
            <v>шт</v>
          </cell>
        </row>
        <row r="538">
          <cell r="E538">
            <v>11377021001</v>
          </cell>
          <cell r="F538">
            <v>11377016832</v>
          </cell>
          <cell r="G538" t="str">
            <v>Переходник на запрессовку 32 - P 28 SX</v>
          </cell>
          <cell r="H538">
            <v>11377016832</v>
          </cell>
          <cell r="I538" t="str">
            <v>шт</v>
          </cell>
        </row>
        <row r="539">
          <cell r="E539">
            <v>11401421001</v>
          </cell>
          <cell r="F539">
            <v>11401420800</v>
          </cell>
          <cell r="G539" t="str">
            <v>Переходник на запрессовку 40 - P 35 SX</v>
          </cell>
          <cell r="H539">
            <v>11401420800</v>
          </cell>
          <cell r="I539" t="str">
            <v>шт</v>
          </cell>
        </row>
        <row r="540">
          <cell r="E540">
            <v>11401420800</v>
          </cell>
          <cell r="F540">
            <v>11401420800</v>
          </cell>
          <cell r="G540">
            <v>11401420800</v>
          </cell>
          <cell r="H540">
            <v>11401420800</v>
          </cell>
          <cell r="I540">
            <v>11401420800</v>
          </cell>
        </row>
        <row r="541">
          <cell r="E541">
            <v>11401420800</v>
          </cell>
          <cell r="F541">
            <v>11401420800</v>
          </cell>
          <cell r="G541" t="str">
            <v>1.2. Система радиаторной разводки RAUTITAN</v>
          </cell>
          <cell r="H541">
            <v>11401420800</v>
          </cell>
          <cell r="I541">
            <v>11401420800</v>
          </cell>
        </row>
        <row r="542">
          <cell r="E542">
            <v>11096641001</v>
          </cell>
          <cell r="F542">
            <v>11096637440</v>
          </cell>
          <cell r="G542" t="str">
            <v xml:space="preserve">Трубка РЕХАУ из. нерж. стали для подкл. радиатора, Г-образная 16/250 </v>
          </cell>
          <cell r="H542">
            <v>11096637440</v>
          </cell>
          <cell r="I542" t="str">
            <v>шт</v>
          </cell>
        </row>
        <row r="543">
          <cell r="E543">
            <v>11096651001</v>
          </cell>
          <cell r="F543">
            <v>11096645632</v>
          </cell>
          <cell r="G543" t="str">
            <v xml:space="preserve">Трубка РЕХАУ из. нерж. стали для подкл. радиатора, Г-образная 16/500 </v>
          </cell>
          <cell r="H543">
            <v>11096645632</v>
          </cell>
          <cell r="I543" t="str">
            <v>шт</v>
          </cell>
        </row>
        <row r="544">
          <cell r="E544">
            <v>11096671001</v>
          </cell>
          <cell r="F544">
            <v>11096670208</v>
          </cell>
          <cell r="G544" t="str">
            <v xml:space="preserve">Трубка РЕХАУ из. нерж. стали для подкл. радиатора, Г-образная 16/1000 </v>
          </cell>
          <cell r="H544">
            <v>11096670208</v>
          </cell>
          <cell r="I544" t="str">
            <v>шт</v>
          </cell>
        </row>
        <row r="545">
          <cell r="E545">
            <v>11096681001</v>
          </cell>
          <cell r="F545">
            <v>11096678400</v>
          </cell>
          <cell r="G545" t="str">
            <v xml:space="preserve">Трубка РЕХАУ из. нерж. стали для подкл. радиатора, Г-образная 20/250 </v>
          </cell>
          <cell r="H545">
            <v>11096678400</v>
          </cell>
          <cell r="I545" t="str">
            <v>шт</v>
          </cell>
        </row>
        <row r="546">
          <cell r="E546">
            <v>11096691001</v>
          </cell>
          <cell r="F546">
            <v>11096686592</v>
          </cell>
          <cell r="G546" t="str">
            <v xml:space="preserve">Трубка РЕХАУ из. нерж. стали для подкл. радиатора, Г-образная 20/500 </v>
          </cell>
          <cell r="H546">
            <v>11096686592</v>
          </cell>
          <cell r="I546" t="str">
            <v>шт</v>
          </cell>
        </row>
        <row r="547">
          <cell r="E547">
            <v>11096711001</v>
          </cell>
          <cell r="F547">
            <v>11096702976</v>
          </cell>
          <cell r="G547" t="str">
            <v xml:space="preserve">Трубка РЕХАУ из. нерж. стали для подкл. радиатора, Г-образная 20/1000 </v>
          </cell>
          <cell r="H547">
            <v>11096702976</v>
          </cell>
          <cell r="I547" t="str">
            <v>шт</v>
          </cell>
        </row>
        <row r="548">
          <cell r="E548">
            <v>11096702976</v>
          </cell>
          <cell r="F548">
            <v>11096702976</v>
          </cell>
          <cell r="G548">
            <v>11096702976</v>
          </cell>
          <cell r="H548">
            <v>11096702976</v>
          </cell>
          <cell r="I548">
            <v>11096702976</v>
          </cell>
        </row>
        <row r="549">
          <cell r="E549">
            <v>12662821001</v>
          </cell>
          <cell r="F549">
            <v>12662816768</v>
          </cell>
          <cell r="G549" t="str">
            <v xml:space="preserve">Трубка из. нерж. стали для подкл. радиатора, Т-образная 16/250 </v>
          </cell>
          <cell r="H549">
            <v>12662816768</v>
          </cell>
          <cell r="I549" t="str">
            <v>шт</v>
          </cell>
        </row>
        <row r="550">
          <cell r="E550">
            <v>12408511001</v>
          </cell>
          <cell r="F550">
            <v>12408504320</v>
          </cell>
          <cell r="G550" t="str">
            <v xml:space="preserve">Трубка из. нерж. стали для подкл. радиатора, Т-образная 16/500 </v>
          </cell>
          <cell r="H550">
            <v>12408504320</v>
          </cell>
          <cell r="I550" t="str">
            <v>шт</v>
          </cell>
        </row>
        <row r="551">
          <cell r="E551">
            <v>12662921001</v>
          </cell>
          <cell r="F551">
            <v>12662915072</v>
          </cell>
          <cell r="G551" t="str">
            <v xml:space="preserve">Трубка из. нерж. стали для подкл. радиатора, Т-образная 16/1000 </v>
          </cell>
          <cell r="H551">
            <v>12662915072</v>
          </cell>
          <cell r="I551" t="str">
            <v>шт</v>
          </cell>
        </row>
        <row r="552">
          <cell r="E552">
            <v>12663021001</v>
          </cell>
          <cell r="F552">
            <v>12663013376</v>
          </cell>
          <cell r="G552" t="str">
            <v xml:space="preserve">Трубка из. нерж. стали для подкл. радиатора, Т-образная 20/250 </v>
          </cell>
          <cell r="H552">
            <v>12663013376</v>
          </cell>
          <cell r="I552" t="str">
            <v>шт</v>
          </cell>
        </row>
        <row r="553">
          <cell r="E553">
            <v>12408611001</v>
          </cell>
          <cell r="F553">
            <v>12408610816</v>
          </cell>
          <cell r="G553" t="str">
            <v xml:space="preserve">Трубка из. нерж. стали для подкл. радиатора, Т-образная 20/500 </v>
          </cell>
          <cell r="H553">
            <v>12408610816</v>
          </cell>
          <cell r="I553" t="str">
            <v>шт</v>
          </cell>
        </row>
        <row r="554">
          <cell r="E554">
            <v>12663121001</v>
          </cell>
          <cell r="F554">
            <v>12663119872</v>
          </cell>
          <cell r="G554" t="str">
            <v xml:space="preserve">Трубка из. нерж. стали для подкл. радиатора, Т-образная 20/1000 </v>
          </cell>
          <cell r="H554">
            <v>12663119872</v>
          </cell>
          <cell r="I554" t="str">
            <v>шт</v>
          </cell>
        </row>
        <row r="555">
          <cell r="E555">
            <v>12663119872</v>
          </cell>
          <cell r="F555">
            <v>12663119872</v>
          </cell>
          <cell r="G555">
            <v>12663119872</v>
          </cell>
          <cell r="H555">
            <v>12663119872</v>
          </cell>
          <cell r="I555">
            <v>12663119872</v>
          </cell>
        </row>
        <row r="556">
          <cell r="E556">
            <v>11101981001</v>
          </cell>
          <cell r="F556">
            <v>11101978624</v>
          </cell>
          <cell r="G556" t="str">
            <v>Блок для присоединения к отопительному прибору с универсальной трубой Stabil 16</v>
          </cell>
          <cell r="H556">
            <v>11101978624</v>
          </cell>
          <cell r="I556" t="str">
            <v>шт</v>
          </cell>
        </row>
        <row r="557">
          <cell r="E557">
            <v>11101978624</v>
          </cell>
          <cell r="F557">
            <v>11101978624</v>
          </cell>
          <cell r="G557">
            <v>11101978624</v>
          </cell>
          <cell r="H557">
            <v>11101978624</v>
          </cell>
          <cell r="I557">
            <v>11101978624</v>
          </cell>
        </row>
        <row r="558">
          <cell r="E558">
            <v>12404571002</v>
          </cell>
          <cell r="F558">
            <v>12404563968</v>
          </cell>
          <cell r="G558" t="str">
            <v>Фиксирующая скоба для присоединительных трубок</v>
          </cell>
          <cell r="H558">
            <v>12404563968</v>
          </cell>
          <cell r="I558" t="str">
            <v>шт</v>
          </cell>
        </row>
        <row r="559">
          <cell r="E559">
            <v>12404563968</v>
          </cell>
          <cell r="F559">
            <v>12404563968</v>
          </cell>
          <cell r="G559">
            <v>12404563968</v>
          </cell>
          <cell r="H559">
            <v>12404563968</v>
          </cell>
          <cell r="I559">
            <v>12404563968</v>
          </cell>
        </row>
        <row r="560">
          <cell r="E560">
            <v>12640611001</v>
          </cell>
          <cell r="F560">
            <v>12640608256</v>
          </cell>
          <cell r="G560" t="str">
            <v>Монтажный блок
Выводится после реализации складского запаса</v>
          </cell>
          <cell r="H560">
            <v>12640608256</v>
          </cell>
          <cell r="I560" t="str">
            <v>шт</v>
          </cell>
        </row>
        <row r="561">
          <cell r="E561">
            <v>12640608256</v>
          </cell>
          <cell r="F561">
            <v>12640608256</v>
          </cell>
          <cell r="G561">
            <v>12640608256</v>
          </cell>
          <cell r="H561">
            <v>12640608256</v>
          </cell>
          <cell r="I561">
            <v>12640608256</v>
          </cell>
        </row>
        <row r="562">
          <cell r="E562">
            <v>12640711001</v>
          </cell>
          <cell r="F562">
            <v>12640706560</v>
          </cell>
          <cell r="G562" t="str">
            <v>Прокладка
Выводится после реализации складского запаса</v>
          </cell>
          <cell r="H562">
            <v>12640706560</v>
          </cell>
          <cell r="I562" t="str">
            <v>шт</v>
          </cell>
        </row>
        <row r="563">
          <cell r="E563">
            <v>12640706560</v>
          </cell>
          <cell r="F563">
            <v>12640706560</v>
          </cell>
          <cell r="G563">
            <v>12640706560</v>
          </cell>
          <cell r="H563">
            <v>12640706560</v>
          </cell>
          <cell r="I563">
            <v>12640706560</v>
          </cell>
        </row>
        <row r="564">
          <cell r="E564">
            <v>12407111001</v>
          </cell>
          <cell r="F564">
            <v>12407103488</v>
          </cell>
          <cell r="G564" t="str">
            <v>К-т двух резьбозажим. нипелей с нар.резьбой 1/2х3/4 ( латунь)</v>
          </cell>
          <cell r="H564">
            <v>12407103488</v>
          </cell>
          <cell r="I564" t="str">
            <v>шт</v>
          </cell>
        </row>
        <row r="565">
          <cell r="E565">
            <v>12407103488</v>
          </cell>
          <cell r="F565">
            <v>12407103488</v>
          </cell>
          <cell r="G565">
            <v>12407103488</v>
          </cell>
          <cell r="H565">
            <v>12407103488</v>
          </cell>
          <cell r="I565">
            <v>12407103488</v>
          </cell>
        </row>
        <row r="566">
          <cell r="E566">
            <v>12406013003</v>
          </cell>
          <cell r="F566">
            <v>12406005760</v>
          </cell>
          <cell r="G566" t="str">
            <v>Резьбозажимное соединение РЕХАУ для металлической трубки G 3/4 -15</v>
          </cell>
          <cell r="H566">
            <v>12406005760</v>
          </cell>
          <cell r="I566" t="str">
            <v>шт</v>
          </cell>
        </row>
        <row r="567">
          <cell r="E567">
            <v>12406011003</v>
          </cell>
          <cell r="F567">
            <v>12406005760</v>
          </cell>
          <cell r="G567" t="str">
            <v>Резьбозажимное соединение для металлической трубки G 3/4 -15</v>
          </cell>
          <cell r="H567">
            <v>12406005760</v>
          </cell>
          <cell r="I567" t="str">
            <v>шт</v>
          </cell>
        </row>
        <row r="568">
          <cell r="E568">
            <v>12406005760</v>
          </cell>
          <cell r="F568">
            <v>12406005760</v>
          </cell>
          <cell r="G568">
            <v>12406005760</v>
          </cell>
          <cell r="H568">
            <v>12406005760</v>
          </cell>
          <cell r="I568">
            <v>12406005760</v>
          </cell>
        </row>
        <row r="569">
          <cell r="E569">
            <v>12407271001</v>
          </cell>
          <cell r="F569">
            <v>12407267328</v>
          </cell>
          <cell r="G569" t="str">
            <v xml:space="preserve">Пара шаровых кранов с соед. нип. G 1/2xG 3/4, прямой (никелирован.) </v>
          </cell>
          <cell r="H569">
            <v>12407267328</v>
          </cell>
          <cell r="I569" t="str">
            <v>шт</v>
          </cell>
        </row>
        <row r="570">
          <cell r="E570">
            <v>12407371001</v>
          </cell>
          <cell r="F570">
            <v>12407365632</v>
          </cell>
          <cell r="G570" t="str">
            <v xml:space="preserve">Пара шаровых кранов с соед. нип. G 1/2xG 3/4, угловой (никелирован.) </v>
          </cell>
          <cell r="H570">
            <v>12407365632</v>
          </cell>
          <cell r="I570" t="str">
            <v>шт</v>
          </cell>
        </row>
        <row r="571">
          <cell r="E571">
            <v>12407365632</v>
          </cell>
          <cell r="F571">
            <v>12407365632</v>
          </cell>
          <cell r="G571">
            <v>12407365632</v>
          </cell>
          <cell r="H571">
            <v>12407365632</v>
          </cell>
          <cell r="I571">
            <v>12407365632</v>
          </cell>
        </row>
        <row r="572">
          <cell r="E572">
            <v>11777011001</v>
          </cell>
          <cell r="F572">
            <v>11777007616</v>
          </cell>
          <cell r="G572" t="str">
            <v>Крестовина латунная 16-16-16 ("переход трубы над трубой")</v>
          </cell>
          <cell r="H572">
            <v>11777007616</v>
          </cell>
          <cell r="I572" t="str">
            <v>шт</v>
          </cell>
        </row>
        <row r="573">
          <cell r="E573">
            <v>11777021001</v>
          </cell>
          <cell r="F573">
            <v>11777015808</v>
          </cell>
          <cell r="G573" t="str">
            <v>Крестовина латунная 20-16-20 ("переход трубы над трубой")</v>
          </cell>
          <cell r="H573">
            <v>11777015808</v>
          </cell>
          <cell r="I573" t="str">
            <v>шт</v>
          </cell>
        </row>
        <row r="574">
          <cell r="E574">
            <v>11777031001</v>
          </cell>
          <cell r="F574">
            <v>11777024000</v>
          </cell>
          <cell r="G574" t="str">
            <v>Крестовина латунная 20-16-16 ("переход трубы над трубой")</v>
          </cell>
          <cell r="H574">
            <v>11777024000</v>
          </cell>
          <cell r="I574" t="str">
            <v>шт</v>
          </cell>
        </row>
        <row r="575">
          <cell r="E575">
            <v>11777024000</v>
          </cell>
          <cell r="F575">
            <v>11777024000</v>
          </cell>
          <cell r="G575">
            <v>11777024000</v>
          </cell>
          <cell r="H575">
            <v>11777024000</v>
          </cell>
          <cell r="I575">
            <v>11777024000</v>
          </cell>
        </row>
        <row r="576">
          <cell r="E576">
            <v>12409211401</v>
          </cell>
          <cell r="F576">
            <v>12409208832</v>
          </cell>
          <cell r="G576" t="str">
            <v>Настенные угольники 16х2,2 на кронштейне</v>
          </cell>
          <cell r="H576">
            <v>12409208832</v>
          </cell>
          <cell r="I576" t="str">
            <v>шт</v>
          </cell>
        </row>
        <row r="577">
          <cell r="E577">
            <v>12409208832</v>
          </cell>
          <cell r="F577">
            <v>12409208832</v>
          </cell>
          <cell r="G577">
            <v>12409208832</v>
          </cell>
          <cell r="H577">
            <v>12409208832</v>
          </cell>
          <cell r="I577">
            <v>12409208832</v>
          </cell>
        </row>
        <row r="578">
          <cell r="E578">
            <v>12613131001</v>
          </cell>
          <cell r="F578">
            <v>12613124096</v>
          </cell>
          <cell r="G578" t="str">
            <v>Трубка Д15x1.0 для подкл. радиатора с наружн. резьбой R 1/2x15</v>
          </cell>
          <cell r="H578">
            <v>12613124096</v>
          </cell>
          <cell r="I578" t="str">
            <v>шт</v>
          </cell>
        </row>
        <row r="579">
          <cell r="E579">
            <v>12613124096</v>
          </cell>
          <cell r="F579">
            <v>12613124096</v>
          </cell>
          <cell r="G579">
            <v>12613124096</v>
          </cell>
          <cell r="H579">
            <v>12613124096</v>
          </cell>
          <cell r="I579">
            <v>12613124096</v>
          </cell>
        </row>
        <row r="580">
          <cell r="E580">
            <v>11102021001</v>
          </cell>
          <cell r="F580">
            <v>11102019584</v>
          </cell>
          <cell r="G580" t="str">
            <v>Распределительный коллектор HLV на 2 группы нерж. сталь</v>
          </cell>
          <cell r="H580">
            <v>11102019584</v>
          </cell>
          <cell r="I580" t="str">
            <v>шт</v>
          </cell>
        </row>
        <row r="581">
          <cell r="E581">
            <v>11102041001</v>
          </cell>
          <cell r="F581">
            <v>11102035968</v>
          </cell>
          <cell r="G581" t="str">
            <v>Распределительный коллектор HLV на 3 групп нерж. сталь</v>
          </cell>
          <cell r="H581">
            <v>11102035968</v>
          </cell>
          <cell r="I581" t="str">
            <v>шт</v>
          </cell>
        </row>
        <row r="582">
          <cell r="E582">
            <v>11102061001</v>
          </cell>
          <cell r="F582">
            <v>11102060544</v>
          </cell>
          <cell r="G582" t="str">
            <v>Распределительный коллектор HLV на 4 группы нерж. сталь</v>
          </cell>
          <cell r="H582">
            <v>11102060544</v>
          </cell>
          <cell r="I582" t="str">
            <v>шт</v>
          </cell>
        </row>
        <row r="583">
          <cell r="E583">
            <v>11102071001</v>
          </cell>
          <cell r="F583">
            <v>11102068736</v>
          </cell>
          <cell r="G583" t="str">
            <v>Распределительный коллектор HLV на 5 групп нерж. сталь</v>
          </cell>
          <cell r="H583">
            <v>11102068736</v>
          </cell>
          <cell r="I583" t="str">
            <v>шт</v>
          </cell>
        </row>
        <row r="584">
          <cell r="E584">
            <v>11102081001</v>
          </cell>
          <cell r="F584">
            <v>11102076928</v>
          </cell>
          <cell r="G584" t="str">
            <v>Распределительный коллектор HLV на 6 групп нерж. сталь</v>
          </cell>
          <cell r="H584">
            <v>11102076928</v>
          </cell>
          <cell r="I584" t="str">
            <v>шт</v>
          </cell>
        </row>
        <row r="585">
          <cell r="E585">
            <v>11102091001</v>
          </cell>
          <cell r="F585">
            <v>11102085120</v>
          </cell>
          <cell r="G585" t="str">
            <v>Распределительный коллектор HLV на 7 групп нерж. сталь</v>
          </cell>
          <cell r="H585">
            <v>11102085120</v>
          </cell>
          <cell r="I585" t="str">
            <v>шт</v>
          </cell>
        </row>
        <row r="586">
          <cell r="E586">
            <v>11102121001</v>
          </cell>
          <cell r="F586">
            <v>11102117888</v>
          </cell>
          <cell r="G586" t="str">
            <v>Распределительный коллектор HLV на 8 групп нерж. сталь</v>
          </cell>
          <cell r="H586">
            <v>11102117888</v>
          </cell>
          <cell r="I586" t="str">
            <v>шт</v>
          </cell>
        </row>
        <row r="587">
          <cell r="E587">
            <v>11102141001</v>
          </cell>
          <cell r="F587">
            <v>11102134272</v>
          </cell>
          <cell r="G587" t="str">
            <v>Распределительный коллектор HLV на 9 групп нерж. сталь</v>
          </cell>
          <cell r="H587">
            <v>11102134272</v>
          </cell>
          <cell r="I587" t="str">
            <v>шт</v>
          </cell>
        </row>
        <row r="588">
          <cell r="E588">
            <v>11102161001</v>
          </cell>
          <cell r="F588">
            <v>11102158848</v>
          </cell>
          <cell r="G588" t="str">
            <v>Распределительный коллектор HLV на 10 групп нерж. сталь</v>
          </cell>
          <cell r="H588">
            <v>11102158848</v>
          </cell>
          <cell r="I588" t="str">
            <v>шт</v>
          </cell>
        </row>
        <row r="589">
          <cell r="E589">
            <v>11102171001</v>
          </cell>
          <cell r="F589">
            <v>11102167040</v>
          </cell>
          <cell r="G589" t="str">
            <v>Распределительный коллектор HLV на 11 групп нерж. сталь</v>
          </cell>
          <cell r="H589">
            <v>11102167040</v>
          </cell>
          <cell r="I589" t="str">
            <v>шт</v>
          </cell>
        </row>
        <row r="590">
          <cell r="E590">
            <v>11102181001</v>
          </cell>
          <cell r="F590">
            <v>11102175232</v>
          </cell>
          <cell r="G590" t="str">
            <v>Распределительный коллектор HLV на 12 групп нерж. сталь</v>
          </cell>
          <cell r="H590">
            <v>11102175232</v>
          </cell>
          <cell r="I590" t="str">
            <v>шт</v>
          </cell>
        </row>
        <row r="591">
          <cell r="E591">
            <v>11102175232</v>
          </cell>
          <cell r="F591">
            <v>11102175232</v>
          </cell>
          <cell r="G591">
            <v>11102175232</v>
          </cell>
          <cell r="H591">
            <v>11102175232</v>
          </cell>
          <cell r="I591">
            <v>11102175232</v>
          </cell>
        </row>
        <row r="592">
          <cell r="E592">
            <v>12663623003</v>
          </cell>
          <cell r="F592">
            <v>12663619584</v>
          </cell>
          <cell r="G592" t="str">
            <v xml:space="preserve">Резьбозажимное соединение РЕХАУ FLEX/PINK 20х2,8xG3/4 </v>
          </cell>
          <cell r="H592">
            <v>12663619584</v>
          </cell>
          <cell r="I592" t="str">
            <v>шт</v>
          </cell>
        </row>
        <row r="593">
          <cell r="E593">
            <v>12663619584</v>
          </cell>
          <cell r="F593">
            <v>12663619584</v>
          </cell>
          <cell r="G593">
            <v>12663619584</v>
          </cell>
          <cell r="H593">
            <v>12663619584</v>
          </cell>
          <cell r="I593">
            <v>12663619584</v>
          </cell>
        </row>
        <row r="594">
          <cell r="E594">
            <v>12663521003</v>
          </cell>
          <cell r="F594">
            <v>12663513088</v>
          </cell>
          <cell r="G594" t="str">
            <v>Резьбозажимное соединение flex/pink 16х2,2xG3/4</v>
          </cell>
          <cell r="H594">
            <v>12663513088</v>
          </cell>
          <cell r="I594" t="str">
            <v>шт</v>
          </cell>
        </row>
        <row r="595">
          <cell r="E595">
            <v>12663621003</v>
          </cell>
          <cell r="F595">
            <v>12663619584</v>
          </cell>
          <cell r="G595" t="str">
            <v xml:space="preserve">Резьбозажимное соединение flex/pink 20х2,8xG3/4 </v>
          </cell>
          <cell r="H595">
            <v>12663619584</v>
          </cell>
          <cell r="I595" t="str">
            <v>шт</v>
          </cell>
        </row>
        <row r="596">
          <cell r="E596">
            <v>12663619584</v>
          </cell>
          <cell r="F596">
            <v>12663619584</v>
          </cell>
          <cell r="G596">
            <v>12663619584</v>
          </cell>
          <cell r="H596">
            <v>12663619584</v>
          </cell>
          <cell r="I596">
            <v>12663619584</v>
          </cell>
        </row>
        <row r="597">
          <cell r="E597">
            <v>12664523003</v>
          </cell>
          <cell r="F597">
            <v>12664520704</v>
          </cell>
          <cell r="G597" t="str">
            <v xml:space="preserve">Резьбозажимное соединение РЕХАУ STABIL 16,2x2,6xG3/4 </v>
          </cell>
          <cell r="H597">
            <v>12664520704</v>
          </cell>
          <cell r="I597" t="str">
            <v>шт</v>
          </cell>
        </row>
        <row r="598">
          <cell r="E598">
            <v>12664623003</v>
          </cell>
          <cell r="F598">
            <v>12664619008</v>
          </cell>
          <cell r="G598" t="str">
            <v xml:space="preserve">Резьбозажимное соединение РЕХАУ STABIL 20x2,9xG3/4 </v>
          </cell>
          <cell r="H598">
            <v>12664619008</v>
          </cell>
          <cell r="I598" t="str">
            <v>шт</v>
          </cell>
        </row>
        <row r="599">
          <cell r="E599">
            <v>12664619008</v>
          </cell>
          <cell r="F599">
            <v>12664619008</v>
          </cell>
          <cell r="G599">
            <v>12664619008</v>
          </cell>
          <cell r="H599">
            <v>12664619008</v>
          </cell>
          <cell r="I599">
            <v>12664619008</v>
          </cell>
        </row>
        <row r="600">
          <cell r="E600">
            <v>12664521003</v>
          </cell>
          <cell r="F600">
            <v>12664520704</v>
          </cell>
          <cell r="G600" t="str">
            <v xml:space="preserve">Резьбозажимное соединение stabil 16,2x2,6xG3/4 </v>
          </cell>
          <cell r="H600">
            <v>12664520704</v>
          </cell>
          <cell r="I600" t="str">
            <v>шт</v>
          </cell>
        </row>
        <row r="601">
          <cell r="E601">
            <v>12664621003</v>
          </cell>
          <cell r="F601">
            <v>12664619008</v>
          </cell>
          <cell r="G601" t="str">
            <v xml:space="preserve">Резьбозажимное соединение stabil 20x2,9xG3/4 </v>
          </cell>
          <cell r="H601">
            <v>12664619008</v>
          </cell>
          <cell r="I601" t="str">
            <v>шт</v>
          </cell>
        </row>
        <row r="602">
          <cell r="E602">
            <v>12664619008</v>
          </cell>
          <cell r="F602">
            <v>12664619008</v>
          </cell>
          <cell r="G602">
            <v>12664619008</v>
          </cell>
          <cell r="H602">
            <v>12664619008</v>
          </cell>
          <cell r="I602">
            <v>12664619008</v>
          </cell>
        </row>
        <row r="603">
          <cell r="E603">
            <v>12081221001</v>
          </cell>
          <cell r="F603">
            <v>12081217536</v>
          </cell>
          <cell r="G603" t="str">
            <v xml:space="preserve">Комплект двух прямых никелирован. шаровых кранов G1" для коллекторов </v>
          </cell>
          <cell r="H603">
            <v>12081217536</v>
          </cell>
          <cell r="I603" t="str">
            <v>шт</v>
          </cell>
        </row>
        <row r="604">
          <cell r="E604">
            <v>13152241001</v>
          </cell>
          <cell r="F604">
            <v>13152239616</v>
          </cell>
          <cell r="G604" t="str">
            <v xml:space="preserve">Комплект двух угловых никелирован. шаровых кранов G1" для коллекторов </v>
          </cell>
          <cell r="H604">
            <v>13152239616</v>
          </cell>
          <cell r="I604" t="str">
            <v>шт</v>
          </cell>
        </row>
        <row r="605">
          <cell r="E605">
            <v>13152239616</v>
          </cell>
          <cell r="F605">
            <v>13152239616</v>
          </cell>
          <cell r="G605">
            <v>13152239616</v>
          </cell>
          <cell r="H605">
            <v>13152239616</v>
          </cell>
          <cell r="I605">
            <v>13152239616</v>
          </cell>
        </row>
        <row r="606">
          <cell r="E606">
            <v>12197581001</v>
          </cell>
          <cell r="F606">
            <v>12197576704</v>
          </cell>
          <cell r="G606" t="str">
            <v>Комплект для установки теплосчетчика, горизонтальный</v>
          </cell>
          <cell r="H606">
            <v>12197576704</v>
          </cell>
          <cell r="I606" t="str">
            <v>шт</v>
          </cell>
        </row>
        <row r="607">
          <cell r="E607">
            <v>12197571001</v>
          </cell>
          <cell r="F607">
            <v>12197568512</v>
          </cell>
          <cell r="G607" t="str">
            <v>Комплект для установки теплосчетчика, вертикальный</v>
          </cell>
          <cell r="H607">
            <v>12197568512</v>
          </cell>
          <cell r="I607" t="str">
            <v>шт</v>
          </cell>
        </row>
        <row r="608">
          <cell r="E608">
            <v>12197568512</v>
          </cell>
          <cell r="F608">
            <v>12197568512</v>
          </cell>
          <cell r="G608">
            <v>12197568512</v>
          </cell>
          <cell r="H608">
            <v>12197568512</v>
          </cell>
          <cell r="I608">
            <v>12197568512</v>
          </cell>
        </row>
        <row r="609">
          <cell r="E609">
            <v>13454001001</v>
          </cell>
          <cell r="F609">
            <v>13454000128</v>
          </cell>
          <cell r="G609" t="str">
            <v>Шкаф коллекторный, встраиваемый, тип UP 110/450 белый</v>
          </cell>
          <cell r="H609">
            <v>13454000128</v>
          </cell>
          <cell r="I609" t="str">
            <v>шт</v>
          </cell>
        </row>
        <row r="610">
          <cell r="E610">
            <v>13454101001</v>
          </cell>
          <cell r="F610">
            <v>13454098432</v>
          </cell>
          <cell r="G610" t="str">
            <v>Шкаф коллекторный, встраиваемый, тип UP 110/550, белый</v>
          </cell>
          <cell r="H610">
            <v>13454098432</v>
          </cell>
          <cell r="I610" t="str">
            <v>шт</v>
          </cell>
        </row>
        <row r="611">
          <cell r="E611">
            <v>13454201001</v>
          </cell>
          <cell r="F611">
            <v>13454196736</v>
          </cell>
          <cell r="G611" t="str">
            <v>Шкаф коллекторный, встраиваемый, тип UP 110/750, белый</v>
          </cell>
          <cell r="H611">
            <v>13454196736</v>
          </cell>
          <cell r="I611" t="str">
            <v>шт</v>
          </cell>
        </row>
        <row r="612">
          <cell r="E612">
            <v>13454301001</v>
          </cell>
          <cell r="F612">
            <v>13454295040</v>
          </cell>
          <cell r="G612" t="str">
            <v>Шкаф коллекторный, встраиваемый, тип UP 110/950, белый</v>
          </cell>
          <cell r="H612">
            <v>13454295040</v>
          </cell>
          <cell r="I612" t="str">
            <v>шт</v>
          </cell>
        </row>
        <row r="613">
          <cell r="E613">
            <v>13454401001</v>
          </cell>
          <cell r="F613">
            <v>13454393344</v>
          </cell>
          <cell r="G613" t="str">
            <v>Шкаф коллекторный, встраиваемый, тип UP 110/1150, белый</v>
          </cell>
          <cell r="H613">
            <v>13454393344</v>
          </cell>
          <cell r="I613" t="str">
            <v>шт</v>
          </cell>
        </row>
        <row r="614">
          <cell r="E614">
            <v>13454501001</v>
          </cell>
          <cell r="F614">
            <v>13454499840</v>
          </cell>
          <cell r="G614" t="str">
            <v>Шкаф коллекторный, встраиваемый, тип UP 110/1300, белый</v>
          </cell>
          <cell r="H614">
            <v>13454499840</v>
          </cell>
          <cell r="I614" t="str">
            <v>шт</v>
          </cell>
        </row>
        <row r="615">
          <cell r="E615">
            <v>13454499840</v>
          </cell>
          <cell r="F615">
            <v>13454499840</v>
          </cell>
          <cell r="G615">
            <v>13454499840</v>
          </cell>
          <cell r="H615">
            <v>13454499840</v>
          </cell>
          <cell r="I615">
            <v>13454499840</v>
          </cell>
        </row>
        <row r="616">
          <cell r="E616">
            <v>13474001001</v>
          </cell>
          <cell r="F616">
            <v>13473996800</v>
          </cell>
          <cell r="G616" t="str">
            <v xml:space="preserve">Шкаф коллекторный, приставной, тип AP 130/500 белый </v>
          </cell>
          <cell r="H616">
            <v>13473996800</v>
          </cell>
          <cell r="I616" t="str">
            <v>шт</v>
          </cell>
        </row>
        <row r="617">
          <cell r="E617">
            <v>13474101001</v>
          </cell>
          <cell r="F617">
            <v>13474095104</v>
          </cell>
          <cell r="G617" t="str">
            <v xml:space="preserve">Шкаф коллекторный, приставной, тип AP 130/605, белый </v>
          </cell>
          <cell r="H617">
            <v>13474095104</v>
          </cell>
          <cell r="I617" t="str">
            <v>шт</v>
          </cell>
        </row>
        <row r="618">
          <cell r="E618">
            <v>13474201001</v>
          </cell>
          <cell r="F618">
            <v>13474193408</v>
          </cell>
          <cell r="G618" t="str">
            <v xml:space="preserve">Шкаф коллекторный, приставной, тип AP 130/805, белый </v>
          </cell>
          <cell r="H618">
            <v>13474193408</v>
          </cell>
          <cell r="I618" t="str">
            <v>шт</v>
          </cell>
        </row>
        <row r="619">
          <cell r="E619">
            <v>13474301001</v>
          </cell>
          <cell r="F619">
            <v>13474299904</v>
          </cell>
          <cell r="G619" t="str">
            <v xml:space="preserve">Шкаф коллекторный, приставной, тип AP 130/1005, белый </v>
          </cell>
          <cell r="H619">
            <v>13474299904</v>
          </cell>
          <cell r="I619" t="str">
            <v>шт</v>
          </cell>
        </row>
        <row r="620">
          <cell r="E620">
            <v>13474401001</v>
          </cell>
          <cell r="F620">
            <v>13474398208</v>
          </cell>
          <cell r="G620" t="str">
            <v xml:space="preserve">Шкаф коллекторный, приставной, тип AP 130/1205, белый </v>
          </cell>
          <cell r="H620">
            <v>13474398208</v>
          </cell>
          <cell r="I620" t="str">
            <v>шт</v>
          </cell>
        </row>
        <row r="621">
          <cell r="E621">
            <v>13474501001</v>
          </cell>
          <cell r="F621">
            <v>13474496512</v>
          </cell>
          <cell r="G621" t="str">
            <v>Шкаф коллекторный, приставной, тип AP 130/1353, белый</v>
          </cell>
          <cell r="H621">
            <v>13474496512</v>
          </cell>
          <cell r="I621" t="str">
            <v>шт</v>
          </cell>
        </row>
        <row r="622">
          <cell r="E622">
            <v>13474496512</v>
          </cell>
          <cell r="F622">
            <v>13474496512</v>
          </cell>
          <cell r="G622">
            <v>13474496512</v>
          </cell>
          <cell r="H622">
            <v>13474496512</v>
          </cell>
          <cell r="I622">
            <v>13474496512</v>
          </cell>
        </row>
        <row r="623">
          <cell r="E623">
            <v>13464101001</v>
          </cell>
          <cell r="F623">
            <v>13464100864</v>
          </cell>
          <cell r="G623" t="str">
            <v>Шкаф коллекторный, встраиваемый, тип UP 75/550 , белый</v>
          </cell>
          <cell r="H623">
            <v>13464100864</v>
          </cell>
          <cell r="I623" t="str">
            <v>шт</v>
          </cell>
        </row>
        <row r="624">
          <cell r="E624">
            <v>13464201001</v>
          </cell>
          <cell r="F624">
            <v>13464199168</v>
          </cell>
          <cell r="G624" t="str">
            <v>Шкаф коллекторный, встраиваемый, тип UP 75/750, белый</v>
          </cell>
          <cell r="H624">
            <v>13464199168</v>
          </cell>
          <cell r="I624" t="str">
            <v>шт</v>
          </cell>
        </row>
        <row r="625">
          <cell r="E625">
            <v>13464301001</v>
          </cell>
          <cell r="F625">
            <v>13464297472</v>
          </cell>
          <cell r="G625" t="str">
            <v>Шкаф коллекторный, встраиваемый, тип UP 75/950, белый</v>
          </cell>
          <cell r="H625">
            <v>13464297472</v>
          </cell>
          <cell r="I625" t="str">
            <v>шт</v>
          </cell>
        </row>
        <row r="626">
          <cell r="E626">
            <v>13464401001</v>
          </cell>
          <cell r="F626">
            <v>13464395776</v>
          </cell>
          <cell r="G626" t="str">
            <v>Шкаф коллекторный, встраиваемый, тип UP 75/1150, белый</v>
          </cell>
          <cell r="H626">
            <v>13464395776</v>
          </cell>
          <cell r="I626" t="str">
            <v>шт</v>
          </cell>
        </row>
        <row r="627">
          <cell r="E627">
            <v>13464395776</v>
          </cell>
          <cell r="F627">
            <v>13464395776</v>
          </cell>
          <cell r="G627">
            <v>13464395776</v>
          </cell>
          <cell r="H627">
            <v>13464395776</v>
          </cell>
          <cell r="I627">
            <v>13464395776</v>
          </cell>
        </row>
        <row r="628">
          <cell r="E628">
            <v>12573883002</v>
          </cell>
          <cell r="F628">
            <v>12573876224</v>
          </cell>
          <cell r="G628" t="str">
            <v>Двойной крюк РЕХАУ с дюбелем для 2-х труб</v>
          </cell>
          <cell r="H628">
            <v>12573876224</v>
          </cell>
          <cell r="I628" t="str">
            <v>шт</v>
          </cell>
        </row>
        <row r="629">
          <cell r="E629">
            <v>12573876224</v>
          </cell>
          <cell r="F629">
            <v>12573876224</v>
          </cell>
          <cell r="G629">
            <v>12573876224</v>
          </cell>
          <cell r="H629">
            <v>12573876224</v>
          </cell>
          <cell r="I629">
            <v>12573876224</v>
          </cell>
        </row>
        <row r="630">
          <cell r="E630">
            <v>12573781002</v>
          </cell>
          <cell r="F630">
            <v>12573777920</v>
          </cell>
          <cell r="G630" t="str">
            <v>Крюк с дюбелем для 1 трубы</v>
          </cell>
          <cell r="H630">
            <v>12573777920</v>
          </cell>
          <cell r="I630" t="str">
            <v>шт</v>
          </cell>
        </row>
        <row r="631">
          <cell r="E631">
            <v>12573881002</v>
          </cell>
          <cell r="F631">
            <v>12573876224</v>
          </cell>
          <cell r="G631" t="str">
            <v>Двойной крюк с дюбелем для 2-х труб</v>
          </cell>
          <cell r="H631">
            <v>12573876224</v>
          </cell>
          <cell r="I631" t="str">
            <v>шт</v>
          </cell>
        </row>
        <row r="632">
          <cell r="E632">
            <v>12657091001</v>
          </cell>
          <cell r="F632">
            <v>12657090560</v>
          </cell>
          <cell r="G632" t="str">
            <v>Двойной крюк с дюбелем для 2-х труб в изоляции</v>
          </cell>
          <cell r="H632">
            <v>12657090560</v>
          </cell>
          <cell r="I632" t="str">
            <v>шт</v>
          </cell>
        </row>
        <row r="633">
          <cell r="E633">
            <v>12657090560</v>
          </cell>
          <cell r="F633">
            <v>12657090560</v>
          </cell>
          <cell r="G633">
            <v>12657090560</v>
          </cell>
          <cell r="H633">
            <v>12657090560</v>
          </cell>
          <cell r="I633">
            <v>12657090560</v>
          </cell>
        </row>
        <row r="634">
          <cell r="E634">
            <v>12658793001</v>
          </cell>
          <cell r="F634">
            <v>12658786304</v>
          </cell>
          <cell r="G634" t="str">
            <v>Комплект пластм. отводов РЕХАУ для подкл. отоп. прибора труб FLEX/PINK/STABIL</v>
          </cell>
          <cell r="H634">
            <v>12658786304</v>
          </cell>
          <cell r="I634" t="str">
            <v>шт</v>
          </cell>
        </row>
        <row r="635">
          <cell r="E635">
            <v>12658786304</v>
          </cell>
          <cell r="F635">
            <v>12658786304</v>
          </cell>
          <cell r="G635">
            <v>12658786304</v>
          </cell>
          <cell r="H635">
            <v>12658786304</v>
          </cell>
          <cell r="I635">
            <v>12658786304</v>
          </cell>
        </row>
        <row r="636">
          <cell r="E636">
            <v>12658791001</v>
          </cell>
          <cell r="F636">
            <v>12658786304</v>
          </cell>
          <cell r="G636" t="str">
            <v>Комплект пластм. отводов для подкл. отоп. прибора с пом. труб Flex/Pink</v>
          </cell>
          <cell r="H636">
            <v>12658786304</v>
          </cell>
          <cell r="I636" t="str">
            <v>шт</v>
          </cell>
        </row>
        <row r="637">
          <cell r="E637">
            <v>12658786304</v>
          </cell>
          <cell r="F637">
            <v>12658786304</v>
          </cell>
          <cell r="G637">
            <v>12658786304</v>
          </cell>
          <cell r="H637">
            <v>12658786304</v>
          </cell>
          <cell r="I637">
            <v>12658786304</v>
          </cell>
        </row>
        <row r="638">
          <cell r="E638">
            <v>12686741001</v>
          </cell>
          <cell r="F638">
            <v>12686737408</v>
          </cell>
          <cell r="G638" t="str">
            <v>Декоративная накладка для 2 мет. трубок Дн 15мм</v>
          </cell>
          <cell r="H638">
            <v>12686737408</v>
          </cell>
          <cell r="I638" t="str">
            <v>шт</v>
          </cell>
        </row>
        <row r="639">
          <cell r="E639">
            <v>12407771001</v>
          </cell>
          <cell r="F639">
            <v>12407767040</v>
          </cell>
          <cell r="G639" t="str">
            <v>Декоративная накладка для 2 труб Stabil/Flex, Дн 16/20мм</v>
          </cell>
          <cell r="H639">
            <v>12407767040</v>
          </cell>
          <cell r="I639" t="str">
            <v>шт</v>
          </cell>
        </row>
        <row r="640">
          <cell r="E640">
            <v>12407767040</v>
          </cell>
          <cell r="F640">
            <v>12407767040</v>
          </cell>
          <cell r="G640">
            <v>12407767040</v>
          </cell>
          <cell r="H640">
            <v>12407767040</v>
          </cell>
          <cell r="I640">
            <v>12407767040</v>
          </cell>
        </row>
        <row r="641">
          <cell r="E641">
            <v>12584081002</v>
          </cell>
          <cell r="F641">
            <v>12584075264</v>
          </cell>
          <cell r="G641" t="str">
            <v>Фиксатор поворота трубы 16/17/90°, без колец (оцинк. сталь)</v>
          </cell>
          <cell r="H641">
            <v>12584075264</v>
          </cell>
          <cell r="I641" t="str">
            <v>шт</v>
          </cell>
        </row>
        <row r="642">
          <cell r="E642">
            <v>12587981002</v>
          </cell>
          <cell r="F642">
            <v>12587974656</v>
          </cell>
          <cell r="G642" t="str">
            <v>Фиксатор поворота трубы 20/90°, без колец (оцинк. сталь)</v>
          </cell>
          <cell r="H642">
            <v>12587974656</v>
          </cell>
          <cell r="I642" t="str">
            <v>шт</v>
          </cell>
        </row>
        <row r="643">
          <cell r="E643">
            <v>12572491002</v>
          </cell>
          <cell r="F643">
            <v>12572483584</v>
          </cell>
          <cell r="G643" t="str">
            <v>Фиксатор поворота трубы 25/90°, без колец (оцинк. сталь)</v>
          </cell>
          <cell r="H643">
            <v>12572483584</v>
          </cell>
          <cell r="I643" t="str">
            <v>шт</v>
          </cell>
        </row>
        <row r="644">
          <cell r="E644">
            <v>12611531001</v>
          </cell>
          <cell r="F644">
            <v>12611526656</v>
          </cell>
          <cell r="G644" t="str">
            <v>Фиксатор поворота трубы 32/90°, с кольцами (оцинк. сталь)</v>
          </cell>
          <cell r="H644">
            <v>12611526656</v>
          </cell>
          <cell r="I644" t="str">
            <v>шт</v>
          </cell>
        </row>
        <row r="645">
          <cell r="E645">
            <v>12611526656</v>
          </cell>
          <cell r="F645">
            <v>12611526656</v>
          </cell>
          <cell r="G645">
            <v>12611526656</v>
          </cell>
          <cell r="H645">
            <v>12611526656</v>
          </cell>
          <cell r="I645">
            <v>12611526656</v>
          </cell>
        </row>
        <row r="646">
          <cell r="E646">
            <v>12657291001</v>
          </cell>
          <cell r="F646">
            <v>12657287168</v>
          </cell>
          <cell r="G646" t="str">
            <v>Фиксатор поворота трубы 16/17/45°, без колец (оцинк. сталь)</v>
          </cell>
          <cell r="H646">
            <v>12657287168</v>
          </cell>
          <cell r="I646" t="str">
            <v>шт</v>
          </cell>
        </row>
        <row r="647">
          <cell r="E647">
            <v>12686241001</v>
          </cell>
          <cell r="F647">
            <v>12686237696</v>
          </cell>
          <cell r="G647" t="str">
            <v>Фиксатор поворота трубы 20/45°, без колец (оцинк. сталь)</v>
          </cell>
          <cell r="H647">
            <v>12686237696</v>
          </cell>
          <cell r="I647" t="str">
            <v>шт</v>
          </cell>
        </row>
        <row r="648">
          <cell r="E648">
            <v>12686341001</v>
          </cell>
          <cell r="F648">
            <v>12686336000</v>
          </cell>
          <cell r="G648" t="str">
            <v>Фиксатор поворота трубы 25/45°, без колец (оцинк. сталь)</v>
          </cell>
          <cell r="H648">
            <v>12686336000</v>
          </cell>
          <cell r="I648" t="str">
            <v>шт</v>
          </cell>
        </row>
        <row r="649">
          <cell r="E649">
            <v>12686441001</v>
          </cell>
          <cell r="F649">
            <v>12686434304</v>
          </cell>
          <cell r="G649" t="str">
            <v>Фиксатор поворота трубы 32/45°, с кольцами (оцинк. сталь)</v>
          </cell>
          <cell r="H649">
            <v>12686434304</v>
          </cell>
          <cell r="I649" t="str">
            <v>шт</v>
          </cell>
        </row>
        <row r="650">
          <cell r="E650">
            <v>12686434304</v>
          </cell>
          <cell r="F650">
            <v>12686434304</v>
          </cell>
          <cell r="G650">
            <v>12686434304</v>
          </cell>
          <cell r="H650">
            <v>12686434304</v>
          </cell>
          <cell r="I650">
            <v>12686434304</v>
          </cell>
        </row>
        <row r="651">
          <cell r="E651">
            <v>12686434304</v>
          </cell>
          <cell r="F651">
            <v>12686434304</v>
          </cell>
          <cell r="G651" t="str">
            <v>2.1. Умная система контроля воды и защиты от протечек</v>
          </cell>
          <cell r="H651">
            <v>12686434304</v>
          </cell>
          <cell r="I651">
            <v>12686434304</v>
          </cell>
        </row>
        <row r="652">
          <cell r="E652">
            <v>12686434304</v>
          </cell>
          <cell r="F652">
            <v>12686434304</v>
          </cell>
          <cell r="G652" t="str">
            <v>RE.GUARD</v>
          </cell>
          <cell r="H652">
            <v>12686434304</v>
          </cell>
          <cell r="I652">
            <v>12686434304</v>
          </cell>
        </row>
        <row r="653">
          <cell r="E653">
            <v>14573041001</v>
          </cell>
          <cell r="F653">
            <v>14573035520</v>
          </cell>
          <cell r="G653" t="str">
            <v>Блок контроля воды RE.GUARD
АКЦИЯ! Цена снижена до 31.12.2024г</v>
          </cell>
          <cell r="H653">
            <v>14573035520</v>
          </cell>
          <cell r="I653" t="str">
            <v>шт</v>
          </cell>
        </row>
        <row r="654">
          <cell r="E654">
            <v>14573131001</v>
          </cell>
          <cell r="F654">
            <v>14573125632</v>
          </cell>
          <cell r="G654" t="str">
            <v>Сетевой шлюз RE.HUB
АКЦИЯ! Цена снижена до 31.12.2024г</v>
          </cell>
          <cell r="H654">
            <v>14573125632</v>
          </cell>
          <cell r="I654" t="str">
            <v>шт</v>
          </cell>
        </row>
        <row r="655">
          <cell r="E655">
            <v>14573111001</v>
          </cell>
          <cell r="F655">
            <v>14573109248</v>
          </cell>
          <cell r="G655" t="str">
            <v>Датчик протечки воды RE.GUARD
АКЦИЯ! Цена снижена до 31.12.2024г</v>
          </cell>
          <cell r="H655">
            <v>14573109248</v>
          </cell>
          <cell r="I655" t="str">
            <v>шт</v>
          </cell>
        </row>
        <row r="656">
          <cell r="E656">
            <v>14573109248</v>
          </cell>
          <cell r="F656">
            <v>14573109248</v>
          </cell>
          <cell r="G656">
            <v>14573109248</v>
          </cell>
          <cell r="H656">
            <v>14573109248</v>
          </cell>
          <cell r="I656">
            <v>14573109248</v>
          </cell>
        </row>
        <row r="657">
          <cell r="E657">
            <v>14573109248</v>
          </cell>
          <cell r="F657">
            <v>14573109248</v>
          </cell>
          <cell r="G657" t="str">
            <v>3.1 Системы обогрева/охлаждения поверхностей</v>
          </cell>
          <cell r="H657">
            <v>14573109248</v>
          </cell>
          <cell r="I657">
            <v>14573109248</v>
          </cell>
        </row>
        <row r="658">
          <cell r="E658">
            <v>14573109248</v>
          </cell>
          <cell r="F658">
            <v>14573109248</v>
          </cell>
          <cell r="G658" t="str">
            <v>3.1.1 Tрубы и гофротрубы</v>
          </cell>
          <cell r="H658">
            <v>14573109248</v>
          </cell>
          <cell r="I658">
            <v>14573109248</v>
          </cell>
        </row>
        <row r="659">
          <cell r="E659">
            <v>14573109248</v>
          </cell>
          <cell r="F659">
            <v>14573109248</v>
          </cell>
          <cell r="G659" t="str">
            <v>RAUTHERM S</v>
          </cell>
          <cell r="H659">
            <v>14573109248</v>
          </cell>
          <cell r="I659">
            <v>14573109248</v>
          </cell>
        </row>
        <row r="660">
          <cell r="E660">
            <v>11361403120</v>
          </cell>
          <cell r="F660">
            <v>11361402880</v>
          </cell>
          <cell r="G660" t="str">
            <v>Отопит.труба РЕХАУ THERM S 17х2,0 мм, бухта 120 м</v>
          </cell>
          <cell r="H660">
            <v>11361402880</v>
          </cell>
          <cell r="I660" t="str">
            <v>м</v>
          </cell>
        </row>
        <row r="661">
          <cell r="E661">
            <v>11361403500</v>
          </cell>
          <cell r="F661">
            <v>11361402880</v>
          </cell>
          <cell r="G661" t="str">
            <v xml:space="preserve">Отопит.труба РЕХАУ THERM S 17х2,0 мм, бухта 500 м </v>
          </cell>
          <cell r="H661">
            <v>11361402880</v>
          </cell>
          <cell r="I661" t="str">
            <v>м</v>
          </cell>
        </row>
        <row r="662">
          <cell r="E662">
            <v>11361603120</v>
          </cell>
          <cell r="F662">
            <v>11361599488</v>
          </cell>
          <cell r="G662" t="str">
            <v>Отопит.труба РЕХАУ THERM S 20х2,0 мм, бухта 120 м</v>
          </cell>
          <cell r="H662">
            <v>11361599488</v>
          </cell>
          <cell r="I662" t="str">
            <v>м</v>
          </cell>
        </row>
        <row r="663">
          <cell r="E663">
            <v>11361603500</v>
          </cell>
          <cell r="F663">
            <v>11361599488</v>
          </cell>
          <cell r="G663" t="str">
            <v>Отопит.труба РЕХАУ THERM S 20х2,0 мм, бухта 500 м</v>
          </cell>
          <cell r="H663">
            <v>11361599488</v>
          </cell>
          <cell r="I663" t="str">
            <v>м</v>
          </cell>
        </row>
        <row r="664">
          <cell r="E664">
            <v>11367703120</v>
          </cell>
          <cell r="F664">
            <v>11367702528</v>
          </cell>
          <cell r="G664" t="str">
            <v>Отопит.труба РЕХАУ THERM S 25х2,3 мм, бухта 120 м</v>
          </cell>
          <cell r="H664">
            <v>11367702528</v>
          </cell>
          <cell r="I664" t="str">
            <v>м</v>
          </cell>
        </row>
        <row r="665">
          <cell r="E665">
            <v>11367703300</v>
          </cell>
          <cell r="F665">
            <v>11367702528</v>
          </cell>
          <cell r="G665" t="str">
            <v>Отопит.труба РЕХАУ THERM S 25х2,3 мм, бухта 300 м</v>
          </cell>
          <cell r="H665">
            <v>11367702528</v>
          </cell>
          <cell r="I665" t="str">
            <v>м</v>
          </cell>
        </row>
        <row r="666">
          <cell r="E666">
            <v>11367702528</v>
          </cell>
          <cell r="F666">
            <v>11367702528</v>
          </cell>
          <cell r="G666">
            <v>11367702528</v>
          </cell>
          <cell r="H666">
            <v>11367702528</v>
          </cell>
          <cell r="I666">
            <v>11367702528</v>
          </cell>
        </row>
        <row r="667">
          <cell r="E667">
            <v>11311281240</v>
          </cell>
          <cell r="F667">
            <v>11311276032</v>
          </cell>
          <cell r="G667" t="str">
            <v>Отопит.труба RAUTHERM S 10,1х1,1 мм, бухта 240 м</v>
          </cell>
          <cell r="H667">
            <v>11311276032</v>
          </cell>
          <cell r="I667" t="str">
            <v>м</v>
          </cell>
        </row>
        <row r="668">
          <cell r="E668">
            <v>11365721120</v>
          </cell>
          <cell r="F668">
            <v>11365720064</v>
          </cell>
          <cell r="G668" t="str">
            <v xml:space="preserve">Отопит.труба RAUTHERM S 14х1,5 мм, бухта 120 м </v>
          </cell>
          <cell r="H668">
            <v>11365720064</v>
          </cell>
          <cell r="I668" t="str">
            <v>м</v>
          </cell>
        </row>
        <row r="669">
          <cell r="E669">
            <v>11365721600</v>
          </cell>
          <cell r="F669">
            <v>11365720064</v>
          </cell>
          <cell r="G669" t="str">
            <v>Отопит.труба RAUTHERM S 14х1,5 мм, бухта 600 м</v>
          </cell>
          <cell r="H669">
            <v>11365720064</v>
          </cell>
          <cell r="I669" t="str">
            <v>м</v>
          </cell>
        </row>
        <row r="670">
          <cell r="E670">
            <v>11602501240</v>
          </cell>
          <cell r="F670">
            <v>11602493440</v>
          </cell>
          <cell r="G670" t="str">
            <v>Отопит.труба RAUTHERM SPEED K 14х1,5 мм. с липучкой, бухта 240 м
После реализации складского запаса выводится из программы поставок</v>
          </cell>
          <cell r="H670">
            <v>11602493440</v>
          </cell>
          <cell r="I670" t="str">
            <v>м</v>
          </cell>
        </row>
        <row r="671">
          <cell r="E671">
            <v>11602501600</v>
          </cell>
          <cell r="F671">
            <v>11602493440</v>
          </cell>
          <cell r="G671" t="str">
            <v>Отопит.труба RAUTHERM SPEED K 14х1,5 мм. с липучкой, бухта 600 м
После реализации складского запаса выводится из программы поставок</v>
          </cell>
          <cell r="H671">
            <v>11602493440</v>
          </cell>
          <cell r="I671" t="str">
            <v>м</v>
          </cell>
        </row>
        <row r="672">
          <cell r="E672">
            <v>11361401120</v>
          </cell>
          <cell r="F672">
            <v>11361394688</v>
          </cell>
          <cell r="G672" t="str">
            <v>Отопит.труба RAUTHERM S 17х2,0 мм, бухта 120 м</v>
          </cell>
          <cell r="H672">
            <v>11361394688</v>
          </cell>
          <cell r="I672" t="str">
            <v>м</v>
          </cell>
        </row>
        <row r="673">
          <cell r="E673">
            <v>11361401240</v>
          </cell>
          <cell r="F673">
            <v>11361394688</v>
          </cell>
          <cell r="G673" t="str">
            <v>Отопит.труба RAUTHERM S 17х2,0 мм, бухта 240 м</v>
          </cell>
          <cell r="H673">
            <v>11361394688</v>
          </cell>
          <cell r="I673" t="str">
            <v>м</v>
          </cell>
        </row>
        <row r="674">
          <cell r="E674">
            <v>11361401500</v>
          </cell>
          <cell r="F674">
            <v>11361394688</v>
          </cell>
          <cell r="G674" t="str">
            <v>Отопит.труба RAUTHERM S 17х2,0 мм, бухта 500 м</v>
          </cell>
          <cell r="H674">
            <v>11361394688</v>
          </cell>
          <cell r="I674" t="str">
            <v>м</v>
          </cell>
        </row>
        <row r="675">
          <cell r="E675">
            <v>11361601120</v>
          </cell>
          <cell r="F675">
            <v>11361599488</v>
          </cell>
          <cell r="G675" t="str">
            <v>Отопит.труба RAUTHERM S 20х2,0 мм, бухта 120 м</v>
          </cell>
          <cell r="H675">
            <v>11361599488</v>
          </cell>
          <cell r="I675" t="str">
            <v>м</v>
          </cell>
        </row>
        <row r="676">
          <cell r="E676">
            <v>11361601240</v>
          </cell>
          <cell r="F676">
            <v>11361599488</v>
          </cell>
          <cell r="G676" t="str">
            <v>Отопит.труба RAUTHERM S 20х2,0 мм, бухта 240 м</v>
          </cell>
          <cell r="H676">
            <v>11361599488</v>
          </cell>
          <cell r="I676" t="str">
            <v>м</v>
          </cell>
        </row>
        <row r="677">
          <cell r="E677">
            <v>11361601500</v>
          </cell>
          <cell r="F677">
            <v>11361599488</v>
          </cell>
          <cell r="G677" t="str">
            <v>Отопит.труба RAUTHERM S 20х2,0 мм, бухта 500 м</v>
          </cell>
          <cell r="H677">
            <v>11361599488</v>
          </cell>
          <cell r="I677" t="str">
            <v>м</v>
          </cell>
        </row>
        <row r="678">
          <cell r="E678">
            <v>11367701120</v>
          </cell>
          <cell r="F678">
            <v>11367694336</v>
          </cell>
          <cell r="G678" t="str">
            <v>Отопит.труба RAUTHERM S 25х2,3 мм, бухта 120 м</v>
          </cell>
          <cell r="H678">
            <v>11367694336</v>
          </cell>
          <cell r="I678" t="str">
            <v>м</v>
          </cell>
        </row>
        <row r="679">
          <cell r="E679">
            <v>11367701300</v>
          </cell>
          <cell r="F679">
            <v>11367694336</v>
          </cell>
          <cell r="G679" t="str">
            <v>Отопит.труба RAUTHERM S 25х2,3 мм, бухта 300 м</v>
          </cell>
          <cell r="H679">
            <v>11367694336</v>
          </cell>
          <cell r="I679" t="str">
            <v>м</v>
          </cell>
        </row>
        <row r="680">
          <cell r="E680">
            <v>11369001050</v>
          </cell>
          <cell r="F680">
            <v>11368996864</v>
          </cell>
          <cell r="G680" t="str">
            <v>Отопит.труба RAUTHERM S 32х2,9 мм, бухта 50 м</v>
          </cell>
          <cell r="H680">
            <v>11368996864</v>
          </cell>
          <cell r="I680" t="str">
            <v>м</v>
          </cell>
        </row>
        <row r="681">
          <cell r="E681">
            <v>11369001100</v>
          </cell>
          <cell r="F681">
            <v>11368996864</v>
          </cell>
          <cell r="G681" t="str">
            <v>Отопит.труба RAUTHERM S 32х2,9 мм, бухта 100 м</v>
          </cell>
          <cell r="H681">
            <v>11368996864</v>
          </cell>
          <cell r="I681" t="str">
            <v>м</v>
          </cell>
        </row>
        <row r="682">
          <cell r="E682">
            <v>11368996864</v>
          </cell>
          <cell r="F682">
            <v>11368996864</v>
          </cell>
          <cell r="G682">
            <v>11368996864</v>
          </cell>
          <cell r="H682">
            <v>11368996864</v>
          </cell>
          <cell r="I682">
            <v>11368996864</v>
          </cell>
        </row>
        <row r="683">
          <cell r="E683">
            <v>11368996864</v>
          </cell>
          <cell r="F683">
            <v>11368996864</v>
          </cell>
          <cell r="G683" t="str">
            <v>Гофротруба</v>
          </cell>
          <cell r="H683">
            <v>11368996864</v>
          </cell>
          <cell r="I683">
            <v>11368996864</v>
          </cell>
        </row>
        <row r="684">
          <cell r="E684">
            <v>11371961050</v>
          </cell>
          <cell r="F684">
            <v>11371954176</v>
          </cell>
          <cell r="G684" t="str">
            <v xml:space="preserve">Гофротруба защитн. для трубы 12/14 мм </v>
          </cell>
          <cell r="H684">
            <v>11371954176</v>
          </cell>
          <cell r="I684" t="str">
            <v>м</v>
          </cell>
        </row>
        <row r="685">
          <cell r="E685">
            <v>11374271050</v>
          </cell>
          <cell r="F685">
            <v>11374264320</v>
          </cell>
          <cell r="G685" t="str">
            <v>Гофротруба защитн.для ПЭ-трубы 16/17, бухта 50м</v>
          </cell>
          <cell r="H685">
            <v>11374264320</v>
          </cell>
          <cell r="I685" t="str">
            <v>м</v>
          </cell>
        </row>
        <row r="686">
          <cell r="E686">
            <v>11374281050</v>
          </cell>
          <cell r="F686">
            <v>11374280704</v>
          </cell>
          <cell r="G686" t="str">
            <v>Гофротруба защитн.для ПЭ-трубы 20, бухта 50м</v>
          </cell>
          <cell r="H686">
            <v>11374280704</v>
          </cell>
          <cell r="I686" t="str">
            <v>м</v>
          </cell>
        </row>
        <row r="687">
          <cell r="E687">
            <v>11371601025</v>
          </cell>
          <cell r="F687">
            <v>11371593728</v>
          </cell>
          <cell r="G687" t="str">
            <v xml:space="preserve">Гофротруба защитн. для трубы 25 мм </v>
          </cell>
          <cell r="H687">
            <v>11371593728</v>
          </cell>
          <cell r="I687" t="str">
            <v>м</v>
          </cell>
        </row>
        <row r="688">
          <cell r="E688">
            <v>11371701025</v>
          </cell>
          <cell r="F688">
            <v>11371700224</v>
          </cell>
          <cell r="G688" t="str">
            <v xml:space="preserve">Гофротруба защитн. для трубы 32 мм </v>
          </cell>
          <cell r="H688">
            <v>11371700224</v>
          </cell>
          <cell r="I688" t="str">
            <v>м</v>
          </cell>
        </row>
        <row r="689">
          <cell r="E689">
            <v>11371700224</v>
          </cell>
          <cell r="F689">
            <v>11371700224</v>
          </cell>
          <cell r="G689">
            <v>11371700224</v>
          </cell>
          <cell r="H689">
            <v>11371700224</v>
          </cell>
          <cell r="I689">
            <v>11371700224</v>
          </cell>
        </row>
        <row r="690">
          <cell r="E690">
            <v>11371700224</v>
          </cell>
          <cell r="F690">
            <v>11371700224</v>
          </cell>
          <cell r="G690" t="str">
            <v>3.1.2 Haдвижные гильзы и фитинги</v>
          </cell>
          <cell r="H690">
            <v>11371700224</v>
          </cell>
          <cell r="I690">
            <v>11371700224</v>
          </cell>
        </row>
        <row r="691">
          <cell r="E691">
            <v>11371700224</v>
          </cell>
          <cell r="F691">
            <v>11371700224</v>
          </cell>
          <cell r="G691" t="str">
            <v>Надвижные гильзы</v>
          </cell>
          <cell r="H691">
            <v>11371700224</v>
          </cell>
          <cell r="I691">
            <v>11371700224</v>
          </cell>
        </row>
        <row r="692">
          <cell r="E692">
            <v>12005361001</v>
          </cell>
          <cell r="F692">
            <v>12005359616</v>
          </cell>
          <cell r="G692" t="str">
            <v>Надвижная гильза 10 x1,1</v>
          </cell>
          <cell r="H692">
            <v>12005359616</v>
          </cell>
          <cell r="I692" t="str">
            <v>шт</v>
          </cell>
        </row>
        <row r="693">
          <cell r="E693">
            <v>12460341001</v>
          </cell>
          <cell r="F693">
            <v>12460335104</v>
          </cell>
          <cell r="G693" t="str">
            <v>Надвижная гильза 14 x1,5</v>
          </cell>
          <cell r="H693">
            <v>12460335104</v>
          </cell>
          <cell r="I693" t="str">
            <v>шт</v>
          </cell>
        </row>
        <row r="694">
          <cell r="E694">
            <v>12502971002</v>
          </cell>
          <cell r="F694">
            <v>12502966272</v>
          </cell>
          <cell r="G694" t="str">
            <v>Надвижная гильза 17x2,0</v>
          </cell>
          <cell r="H694">
            <v>12502966272</v>
          </cell>
          <cell r="I694" t="str">
            <v>шт</v>
          </cell>
        </row>
        <row r="695">
          <cell r="E695">
            <v>12503071002</v>
          </cell>
          <cell r="F695">
            <v>12503064576</v>
          </cell>
          <cell r="G695" t="str">
            <v xml:space="preserve">Надвижная гильза 20x2,0 </v>
          </cell>
          <cell r="H695">
            <v>12503064576</v>
          </cell>
          <cell r="I695" t="str">
            <v>шт</v>
          </cell>
        </row>
        <row r="696">
          <cell r="E696">
            <v>12591971002</v>
          </cell>
          <cell r="F696">
            <v>12591964160</v>
          </cell>
          <cell r="G696" t="str">
            <v xml:space="preserve">Надвижная гильза 25x2,3 </v>
          </cell>
          <cell r="H696">
            <v>12591964160</v>
          </cell>
          <cell r="I696" t="str">
            <v>шт</v>
          </cell>
        </row>
        <row r="697">
          <cell r="E697">
            <v>11395821001</v>
          </cell>
          <cell r="F697">
            <v>11395817472</v>
          </cell>
          <cell r="G697" t="str">
            <v xml:space="preserve">Надвижная гильза 32x2,9 </v>
          </cell>
          <cell r="H697">
            <v>11395817472</v>
          </cell>
          <cell r="I697" t="str">
            <v>шт</v>
          </cell>
        </row>
        <row r="698">
          <cell r="E698">
            <v>12502973002</v>
          </cell>
          <cell r="F698">
            <v>12502966272</v>
          </cell>
          <cell r="G698" t="str">
            <v>Надвижная гильза 17x2,0 THERM S</v>
          </cell>
          <cell r="H698">
            <v>12502966272</v>
          </cell>
          <cell r="I698" t="str">
            <v>шт</v>
          </cell>
        </row>
        <row r="699">
          <cell r="E699">
            <v>12503073002</v>
          </cell>
          <cell r="F699">
            <v>12503072768</v>
          </cell>
          <cell r="G699" t="str">
            <v>Надвижная гильза 20x2,0 THERM S</v>
          </cell>
          <cell r="H699">
            <v>12503072768</v>
          </cell>
          <cell r="I699" t="str">
            <v>шт</v>
          </cell>
        </row>
        <row r="700">
          <cell r="E700">
            <v>12591973002</v>
          </cell>
          <cell r="F700">
            <v>12591972352</v>
          </cell>
          <cell r="G700" t="str">
            <v>Надвижная гильза 25x2,3 THERM S</v>
          </cell>
          <cell r="H700">
            <v>12591972352</v>
          </cell>
          <cell r="I700" t="str">
            <v>шт</v>
          </cell>
        </row>
        <row r="701">
          <cell r="E701">
            <v>12591972352</v>
          </cell>
          <cell r="F701">
            <v>12591972352</v>
          </cell>
          <cell r="G701">
            <v>12591972352</v>
          </cell>
          <cell r="H701">
            <v>12591972352</v>
          </cell>
          <cell r="I701">
            <v>12591972352</v>
          </cell>
        </row>
        <row r="702">
          <cell r="E702">
            <v>12591972352</v>
          </cell>
          <cell r="F702">
            <v>12591972352</v>
          </cell>
          <cell r="G702" t="str">
            <v>Фитинги</v>
          </cell>
          <cell r="H702">
            <v>12591972352</v>
          </cell>
          <cell r="I702">
            <v>12591972352</v>
          </cell>
        </row>
        <row r="703">
          <cell r="E703">
            <v>12005261001</v>
          </cell>
          <cell r="F703">
            <v>12005253120</v>
          </cell>
          <cell r="G703" t="str">
            <v>Муфта соед. равнопроходн. 10x1,1</v>
          </cell>
          <cell r="H703">
            <v>12005253120</v>
          </cell>
          <cell r="I703" t="str">
            <v>шт</v>
          </cell>
        </row>
        <row r="704">
          <cell r="E704">
            <v>12460241001</v>
          </cell>
          <cell r="F704">
            <v>12460236800</v>
          </cell>
          <cell r="G704" t="str">
            <v>Муфта соед. равнопроходн. 14x1,5</v>
          </cell>
          <cell r="H704">
            <v>12460236800</v>
          </cell>
          <cell r="I704" t="str">
            <v>шт</v>
          </cell>
        </row>
        <row r="705">
          <cell r="E705">
            <v>12502771002</v>
          </cell>
          <cell r="F705">
            <v>12502769664</v>
          </cell>
          <cell r="G705" t="str">
            <v>Муфта соед. равнопроходн. 17x2,0</v>
          </cell>
          <cell r="H705">
            <v>12502769664</v>
          </cell>
          <cell r="I705" t="str">
            <v>шт</v>
          </cell>
        </row>
        <row r="706">
          <cell r="E706">
            <v>12503171002</v>
          </cell>
          <cell r="F706">
            <v>12503162880</v>
          </cell>
          <cell r="G706" t="str">
            <v>Муфта соед. равнопроходн. 20x2,0</v>
          </cell>
          <cell r="H706">
            <v>12503162880</v>
          </cell>
          <cell r="I706" t="str">
            <v>шт</v>
          </cell>
        </row>
        <row r="707">
          <cell r="E707">
            <v>12591871002</v>
          </cell>
          <cell r="F707">
            <v>12591865856</v>
          </cell>
          <cell r="G707" t="str">
            <v>Муфта соед. равнопроходн. 25x2,3</v>
          </cell>
          <cell r="H707">
            <v>12591865856</v>
          </cell>
          <cell r="I707" t="str">
            <v>шт</v>
          </cell>
        </row>
        <row r="708">
          <cell r="E708">
            <v>12611231001</v>
          </cell>
          <cell r="F708">
            <v>12611223552</v>
          </cell>
          <cell r="G708" t="str">
            <v>Муфта соед. равнопроходн. 32x2,9</v>
          </cell>
          <cell r="H708">
            <v>12611223552</v>
          </cell>
          <cell r="I708" t="str">
            <v>шт</v>
          </cell>
        </row>
        <row r="709">
          <cell r="E709">
            <v>12502773002</v>
          </cell>
          <cell r="F709">
            <v>12502769664</v>
          </cell>
          <cell r="G709" t="str">
            <v>Муфта соединительная равнопроходная 17 THERM S</v>
          </cell>
          <cell r="H709">
            <v>12502769664</v>
          </cell>
          <cell r="I709" t="str">
            <v>шт</v>
          </cell>
        </row>
        <row r="710">
          <cell r="E710">
            <v>12503173002</v>
          </cell>
          <cell r="F710">
            <v>12503171072</v>
          </cell>
          <cell r="G710" t="str">
            <v>Муфта соединительная равнопроходная 20 THERM S</v>
          </cell>
          <cell r="H710">
            <v>12503171072</v>
          </cell>
          <cell r="I710" t="str">
            <v>шт</v>
          </cell>
        </row>
        <row r="711">
          <cell r="E711">
            <v>12591873002</v>
          </cell>
          <cell r="F711">
            <v>12591865856</v>
          </cell>
          <cell r="G711" t="str">
            <v>Муфта соединительная равнопроходная 25 THERM S</v>
          </cell>
          <cell r="H711">
            <v>12591865856</v>
          </cell>
          <cell r="I711" t="str">
            <v>шт</v>
          </cell>
        </row>
        <row r="712">
          <cell r="E712">
            <v>12591865856</v>
          </cell>
          <cell r="F712">
            <v>12591865856</v>
          </cell>
          <cell r="G712">
            <v>12591865856</v>
          </cell>
          <cell r="H712">
            <v>12591865856</v>
          </cell>
          <cell r="I712">
            <v>12591865856</v>
          </cell>
        </row>
        <row r="713">
          <cell r="E713">
            <v>12005331001</v>
          </cell>
          <cell r="F713">
            <v>12005326848</v>
          </cell>
          <cell r="G713" t="str">
            <v>Муфта соединительная переходная 17-10</v>
          </cell>
          <cell r="H713">
            <v>12005326848</v>
          </cell>
          <cell r="I713" t="str">
            <v>шт</v>
          </cell>
        </row>
        <row r="714">
          <cell r="E714">
            <v>12005341001</v>
          </cell>
          <cell r="F714">
            <v>12005335040</v>
          </cell>
          <cell r="G714" t="str">
            <v>Муфта соединительная переходная 20-10</v>
          </cell>
          <cell r="H714">
            <v>12005335040</v>
          </cell>
          <cell r="I714" t="str">
            <v>шт</v>
          </cell>
        </row>
        <row r="715">
          <cell r="E715">
            <v>12490971001</v>
          </cell>
          <cell r="F715">
            <v>12490964992</v>
          </cell>
          <cell r="G715" t="str">
            <v>Муфта соединительная переходная 17-14</v>
          </cell>
          <cell r="H715">
            <v>12490964992</v>
          </cell>
          <cell r="I715" t="str">
            <v>шт</v>
          </cell>
        </row>
        <row r="716">
          <cell r="E716">
            <v>12594691002</v>
          </cell>
          <cell r="F716">
            <v>12594683904</v>
          </cell>
          <cell r="G716" t="str">
            <v>Муфта соединительная переходная 20-17</v>
          </cell>
          <cell r="H716">
            <v>12594683904</v>
          </cell>
          <cell r="I716" t="str">
            <v>шт</v>
          </cell>
        </row>
        <row r="717">
          <cell r="E717">
            <v>12005541001</v>
          </cell>
          <cell r="F717">
            <v>12005539840</v>
          </cell>
          <cell r="G717" t="str">
            <v>Муфта соединительная переходная 25-10</v>
          </cell>
          <cell r="H717">
            <v>12005539840</v>
          </cell>
          <cell r="I717" t="str">
            <v>шт</v>
          </cell>
        </row>
        <row r="718">
          <cell r="E718">
            <v>12594591002</v>
          </cell>
          <cell r="F718">
            <v>12594585600</v>
          </cell>
          <cell r="G718" t="str">
            <v>Муфта соединительная переходная 25-20</v>
          </cell>
          <cell r="H718">
            <v>12594585600</v>
          </cell>
          <cell r="I718" t="str">
            <v>шт</v>
          </cell>
        </row>
        <row r="719">
          <cell r="E719">
            <v>12005561001</v>
          </cell>
          <cell r="F719">
            <v>12005556224</v>
          </cell>
          <cell r="G719" t="str">
            <v>Муфта соединительная переходная 32-10</v>
          </cell>
          <cell r="H719">
            <v>12005556224</v>
          </cell>
          <cell r="I719" t="str">
            <v>шт</v>
          </cell>
        </row>
        <row r="720">
          <cell r="E720">
            <v>12611131001</v>
          </cell>
          <cell r="F720">
            <v>12611125248</v>
          </cell>
          <cell r="G720" t="str">
            <v>Муфта соединительная переходная 32-25</v>
          </cell>
          <cell r="H720">
            <v>12611125248</v>
          </cell>
          <cell r="I720" t="str">
            <v>шт</v>
          </cell>
        </row>
        <row r="721">
          <cell r="E721">
            <v>12611125248</v>
          </cell>
          <cell r="F721">
            <v>12611125248</v>
          </cell>
          <cell r="G721">
            <v>12611125248</v>
          </cell>
          <cell r="H721">
            <v>12611125248</v>
          </cell>
          <cell r="I721">
            <v>12611125248</v>
          </cell>
        </row>
        <row r="722">
          <cell r="E722">
            <v>12005661001</v>
          </cell>
          <cell r="F722">
            <v>12005654528</v>
          </cell>
          <cell r="G722" t="str">
            <v>Переходник с наруж. резьбой 10-R 1/2</v>
          </cell>
          <cell r="H722">
            <v>12005654528</v>
          </cell>
          <cell r="I722" t="str">
            <v>шт</v>
          </cell>
        </row>
        <row r="723">
          <cell r="E723">
            <v>12350801001</v>
          </cell>
          <cell r="F723">
            <v>12350799872</v>
          </cell>
          <cell r="G723" t="str">
            <v>Переходник с наруж. резьбой 14-R 1/2</v>
          </cell>
          <cell r="H723">
            <v>12350799872</v>
          </cell>
          <cell r="I723" t="str">
            <v>шт</v>
          </cell>
        </row>
        <row r="724">
          <cell r="E724">
            <v>12588171002</v>
          </cell>
          <cell r="F724">
            <v>12588163072</v>
          </cell>
          <cell r="G724" t="str">
            <v>Переходник с наруж. резьбой 17-R 1/2</v>
          </cell>
          <cell r="H724">
            <v>12588163072</v>
          </cell>
          <cell r="I724" t="str">
            <v>шт</v>
          </cell>
        </row>
        <row r="725">
          <cell r="E725">
            <v>12685701001</v>
          </cell>
          <cell r="F725">
            <v>12685697024</v>
          </cell>
          <cell r="G725" t="str">
            <v>Переходник с наруж. резьбой 20-R1/2</v>
          </cell>
          <cell r="H725">
            <v>12685697024</v>
          </cell>
          <cell r="I725" t="str">
            <v>шт</v>
          </cell>
        </row>
        <row r="726">
          <cell r="E726">
            <v>12588271002</v>
          </cell>
          <cell r="F726">
            <v>12588269568</v>
          </cell>
          <cell r="G726" t="str">
            <v>Переходник с наруж. резьбой 20-R3/4</v>
          </cell>
          <cell r="H726">
            <v>12588269568</v>
          </cell>
          <cell r="I726" t="str">
            <v>шт</v>
          </cell>
        </row>
        <row r="727">
          <cell r="E727">
            <v>12685801001</v>
          </cell>
          <cell r="F727">
            <v>12685795328</v>
          </cell>
          <cell r="G727" t="str">
            <v>Переходник с наруж. резьбой 25-R3/4</v>
          </cell>
          <cell r="H727">
            <v>12685795328</v>
          </cell>
          <cell r="I727" t="str">
            <v>шт</v>
          </cell>
        </row>
        <row r="728">
          <cell r="E728">
            <v>12534391002</v>
          </cell>
          <cell r="F728">
            <v>12534390784</v>
          </cell>
          <cell r="G728" t="str">
            <v>Переходник с наруж. резьбой 25-R1</v>
          </cell>
          <cell r="H728">
            <v>12534390784</v>
          </cell>
          <cell r="I728" t="str">
            <v>шт</v>
          </cell>
        </row>
        <row r="729">
          <cell r="E729">
            <v>12611431001</v>
          </cell>
          <cell r="F729">
            <v>12611428352</v>
          </cell>
          <cell r="G729" t="str">
            <v>Переходник с наруж. резьбой 32-R1</v>
          </cell>
          <cell r="H729">
            <v>12611428352</v>
          </cell>
          <cell r="I729" t="str">
            <v>шт</v>
          </cell>
        </row>
        <row r="730">
          <cell r="E730">
            <v>12588173002</v>
          </cell>
          <cell r="F730">
            <v>12588171264</v>
          </cell>
          <cell r="G730" t="str">
            <v>Переходник с наружной резьбой THERM S 17-R 1/2</v>
          </cell>
          <cell r="H730">
            <v>12588171264</v>
          </cell>
          <cell r="I730" t="str">
            <v>шт</v>
          </cell>
        </row>
        <row r="731">
          <cell r="E731">
            <v>12685703001</v>
          </cell>
          <cell r="F731">
            <v>12685697024</v>
          </cell>
          <cell r="G731" t="str">
            <v>Переходник с наружной резьбой THERM S 20-R 1/2</v>
          </cell>
          <cell r="H731">
            <v>12685697024</v>
          </cell>
          <cell r="I731" t="str">
            <v>шт</v>
          </cell>
        </row>
        <row r="732">
          <cell r="E732">
            <v>12588273002</v>
          </cell>
          <cell r="F732">
            <v>12588269568</v>
          </cell>
          <cell r="G732" t="str">
            <v>Переходник с наружной резьбой THERM S 20-R 3/4</v>
          </cell>
          <cell r="H732">
            <v>12588269568</v>
          </cell>
          <cell r="I732" t="str">
            <v>шт</v>
          </cell>
        </row>
        <row r="733">
          <cell r="E733">
            <v>12685803001</v>
          </cell>
          <cell r="F733">
            <v>12685795328</v>
          </cell>
          <cell r="G733" t="str">
            <v>Переходник с наружной резьбой THERM S 25-R 3/4</v>
          </cell>
          <cell r="H733">
            <v>12685795328</v>
          </cell>
          <cell r="I733" t="str">
            <v>шт</v>
          </cell>
        </row>
        <row r="734">
          <cell r="E734">
            <v>12534393002</v>
          </cell>
          <cell r="F734">
            <v>12534390784</v>
          </cell>
          <cell r="G734" t="str">
            <v>Переходник с наружной резьбой THERM S 25-R 1</v>
          </cell>
          <cell r="H734">
            <v>12534390784</v>
          </cell>
          <cell r="I734" t="str">
            <v>шт</v>
          </cell>
        </row>
        <row r="735">
          <cell r="E735">
            <v>12534390784</v>
          </cell>
          <cell r="F735">
            <v>12534390784</v>
          </cell>
          <cell r="G735">
            <v>12534390784</v>
          </cell>
          <cell r="H735">
            <v>12534390784</v>
          </cell>
          <cell r="I735">
            <v>12534390784</v>
          </cell>
        </row>
        <row r="736">
          <cell r="E736">
            <v>12350901001</v>
          </cell>
          <cell r="F736">
            <v>12350898176</v>
          </cell>
          <cell r="G736" t="str">
            <v>Угольник 90° - 14</v>
          </cell>
          <cell r="H736">
            <v>12350898176</v>
          </cell>
          <cell r="I736" t="str">
            <v>шт</v>
          </cell>
        </row>
        <row r="737">
          <cell r="E737">
            <v>12588971002</v>
          </cell>
          <cell r="F737">
            <v>12588965888</v>
          </cell>
          <cell r="G737" t="str">
            <v>Угольник 90° - 17</v>
          </cell>
          <cell r="H737">
            <v>12588965888</v>
          </cell>
          <cell r="I737" t="str">
            <v>шт</v>
          </cell>
        </row>
        <row r="738">
          <cell r="E738">
            <v>12589071002</v>
          </cell>
          <cell r="F738">
            <v>12589064192</v>
          </cell>
          <cell r="G738" t="str">
            <v>Угольник 90° - 20</v>
          </cell>
          <cell r="H738">
            <v>12589064192</v>
          </cell>
          <cell r="I738" t="str">
            <v>шт</v>
          </cell>
        </row>
        <row r="739">
          <cell r="E739">
            <v>12594491002</v>
          </cell>
          <cell r="F739">
            <v>12594487296</v>
          </cell>
          <cell r="G739" t="str">
            <v>Угольник 90° - 25</v>
          </cell>
          <cell r="H739">
            <v>12594487296</v>
          </cell>
          <cell r="I739" t="str">
            <v>шт</v>
          </cell>
        </row>
        <row r="740">
          <cell r="E740">
            <v>12611031001</v>
          </cell>
          <cell r="F740">
            <v>12611026944</v>
          </cell>
          <cell r="G740" t="str">
            <v>Угольник 90° - 32</v>
          </cell>
          <cell r="H740">
            <v>12611026944</v>
          </cell>
          <cell r="I740" t="str">
            <v>шт</v>
          </cell>
        </row>
        <row r="741">
          <cell r="E741">
            <v>12588973002</v>
          </cell>
          <cell r="F741">
            <v>12588965888</v>
          </cell>
          <cell r="G741" t="str">
            <v>Угольник 90° - 17 THERM S</v>
          </cell>
          <cell r="H741">
            <v>12588965888</v>
          </cell>
          <cell r="I741" t="str">
            <v>шт</v>
          </cell>
        </row>
        <row r="742">
          <cell r="E742">
            <v>12589073002</v>
          </cell>
          <cell r="F742">
            <v>12589072384</v>
          </cell>
          <cell r="G742" t="str">
            <v>Угольник 90° - 20 THERM S</v>
          </cell>
          <cell r="H742">
            <v>12589072384</v>
          </cell>
          <cell r="I742" t="str">
            <v>шт</v>
          </cell>
        </row>
        <row r="743">
          <cell r="E743">
            <v>12594493002</v>
          </cell>
          <cell r="F743">
            <v>12594487296</v>
          </cell>
          <cell r="G743" t="str">
            <v>Угольник 90° - 25 THERM S</v>
          </cell>
          <cell r="H743">
            <v>12594487296</v>
          </cell>
          <cell r="I743" t="str">
            <v>шт</v>
          </cell>
        </row>
        <row r="744">
          <cell r="E744">
            <v>12594487296</v>
          </cell>
          <cell r="F744">
            <v>12594487296</v>
          </cell>
          <cell r="G744">
            <v>12594487296</v>
          </cell>
          <cell r="H744">
            <v>12594487296</v>
          </cell>
          <cell r="I744">
            <v>12594487296</v>
          </cell>
        </row>
        <row r="745">
          <cell r="E745">
            <v>12594487296</v>
          </cell>
          <cell r="F745">
            <v>12594487296</v>
          </cell>
          <cell r="G745" t="str">
            <v>Тройники равнопроходные</v>
          </cell>
          <cell r="H745">
            <v>12594487296</v>
          </cell>
          <cell r="I745">
            <v>12594487296</v>
          </cell>
        </row>
        <row r="746">
          <cell r="E746">
            <v>12502871002</v>
          </cell>
          <cell r="F746">
            <v>12502867968</v>
          </cell>
          <cell r="G746" t="str">
            <v>Тройник 17-17-17</v>
          </cell>
          <cell r="H746">
            <v>12502867968</v>
          </cell>
          <cell r="I746" t="str">
            <v>шт</v>
          </cell>
        </row>
        <row r="747">
          <cell r="E747">
            <v>12588771002</v>
          </cell>
          <cell r="F747">
            <v>12588769280</v>
          </cell>
          <cell r="G747" t="str">
            <v>Тройник 20-20-20</v>
          </cell>
          <cell r="H747">
            <v>12588769280</v>
          </cell>
          <cell r="I747" t="str">
            <v>шт</v>
          </cell>
        </row>
        <row r="748">
          <cell r="E748">
            <v>12535291002</v>
          </cell>
          <cell r="F748">
            <v>12535283712</v>
          </cell>
          <cell r="G748" t="str">
            <v>Тройник 25-25-25</v>
          </cell>
          <cell r="H748">
            <v>12535283712</v>
          </cell>
          <cell r="I748" t="str">
            <v>шт</v>
          </cell>
        </row>
        <row r="749">
          <cell r="E749">
            <v>12610531001</v>
          </cell>
          <cell r="F749">
            <v>12610527232</v>
          </cell>
          <cell r="G749" t="str">
            <v>Тройник 32-32-32</v>
          </cell>
          <cell r="H749">
            <v>12610527232</v>
          </cell>
          <cell r="I749" t="str">
            <v>шт</v>
          </cell>
        </row>
        <row r="750">
          <cell r="E750">
            <v>12610527232</v>
          </cell>
          <cell r="F750">
            <v>12610527232</v>
          </cell>
          <cell r="G750" t="str">
            <v>Тройники с уменьшенным боковым проходом</v>
          </cell>
          <cell r="H750">
            <v>12610527232</v>
          </cell>
          <cell r="I750">
            <v>12610527232</v>
          </cell>
        </row>
        <row r="751">
          <cell r="E751">
            <v>12005431001</v>
          </cell>
          <cell r="F751">
            <v>12005425152</v>
          </cell>
          <cell r="G751" t="str">
            <v>Тройник 17-10-17</v>
          </cell>
          <cell r="H751">
            <v>12005425152</v>
          </cell>
          <cell r="I751" t="str">
            <v>шт</v>
          </cell>
        </row>
        <row r="752">
          <cell r="E752">
            <v>12005441001</v>
          </cell>
          <cell r="F752">
            <v>12005433344</v>
          </cell>
          <cell r="G752" t="str">
            <v>Тройник 20-10-20</v>
          </cell>
          <cell r="H752">
            <v>12005433344</v>
          </cell>
          <cell r="I752" t="str">
            <v>шт</v>
          </cell>
        </row>
        <row r="753">
          <cell r="E753">
            <v>12005631001</v>
          </cell>
          <cell r="F753">
            <v>12005629952</v>
          </cell>
          <cell r="G753" t="str">
            <v>Тройник 25-10-25</v>
          </cell>
          <cell r="H753">
            <v>12005629952</v>
          </cell>
          <cell r="I753" t="str">
            <v>шт</v>
          </cell>
        </row>
        <row r="754">
          <cell r="E754">
            <v>12491071001</v>
          </cell>
          <cell r="F754">
            <v>12491063296</v>
          </cell>
          <cell r="G754" t="str">
            <v>Тройник 17-14-17</v>
          </cell>
          <cell r="H754">
            <v>12491063296</v>
          </cell>
          <cell r="I754" t="str">
            <v>шт</v>
          </cell>
        </row>
        <row r="755">
          <cell r="E755">
            <v>12588671002</v>
          </cell>
          <cell r="F755">
            <v>12588670976</v>
          </cell>
          <cell r="G755" t="str">
            <v>Тройник 20-17-20</v>
          </cell>
          <cell r="H755">
            <v>12588670976</v>
          </cell>
          <cell r="I755" t="str">
            <v>шт</v>
          </cell>
        </row>
        <row r="756">
          <cell r="E756">
            <v>12535691002</v>
          </cell>
          <cell r="F756">
            <v>12535685120</v>
          </cell>
          <cell r="G756" t="str">
            <v>Тройник 25-17-25</v>
          </cell>
          <cell r="H756">
            <v>12535685120</v>
          </cell>
          <cell r="I756" t="str">
            <v>шт</v>
          </cell>
        </row>
        <row r="757">
          <cell r="E757">
            <v>12535391002</v>
          </cell>
          <cell r="F757">
            <v>12535390208</v>
          </cell>
          <cell r="G757" t="str">
            <v>Тройник 25-20-25</v>
          </cell>
          <cell r="H757">
            <v>12535390208</v>
          </cell>
          <cell r="I757" t="str">
            <v>шт</v>
          </cell>
        </row>
        <row r="758">
          <cell r="E758">
            <v>12611631001</v>
          </cell>
          <cell r="F758">
            <v>12611624960</v>
          </cell>
          <cell r="G758" t="str">
            <v>Тройник 32-20-32</v>
          </cell>
          <cell r="H758">
            <v>12611624960</v>
          </cell>
          <cell r="I758" t="str">
            <v>шт</v>
          </cell>
        </row>
        <row r="759">
          <cell r="E759">
            <v>12611624960</v>
          </cell>
          <cell r="F759">
            <v>12611624960</v>
          </cell>
          <cell r="G759" t="str">
            <v>Тройники с уменьшенным торцевым проходом</v>
          </cell>
          <cell r="H759">
            <v>12611624960</v>
          </cell>
          <cell r="I759">
            <v>12611624960</v>
          </cell>
        </row>
        <row r="760">
          <cell r="E760">
            <v>12685501001</v>
          </cell>
          <cell r="F760">
            <v>12685500416</v>
          </cell>
          <cell r="G760" t="str">
            <v>Тройник 25-25-20</v>
          </cell>
          <cell r="H760">
            <v>12685500416</v>
          </cell>
          <cell r="I760" t="str">
            <v>шт</v>
          </cell>
        </row>
        <row r="761">
          <cell r="E761">
            <v>12685500416</v>
          </cell>
          <cell r="F761">
            <v>12685500416</v>
          </cell>
          <cell r="G761" t="str">
            <v>Тройники с уменьшенным боковым и торцевым проходом</v>
          </cell>
          <cell r="H761">
            <v>12685500416</v>
          </cell>
          <cell r="I761">
            <v>12685500416</v>
          </cell>
        </row>
        <row r="762">
          <cell r="E762">
            <v>12588571002</v>
          </cell>
          <cell r="F762">
            <v>12588564480</v>
          </cell>
          <cell r="G762" t="str">
            <v>Тройник 20-17-17</v>
          </cell>
          <cell r="H762">
            <v>12588564480</v>
          </cell>
          <cell r="I762" t="str">
            <v>шт</v>
          </cell>
        </row>
        <row r="763">
          <cell r="E763">
            <v>12535591002</v>
          </cell>
          <cell r="F763">
            <v>12535586816</v>
          </cell>
          <cell r="G763" t="str">
            <v>Тройник 25-20-20</v>
          </cell>
          <cell r="H763">
            <v>12535586816</v>
          </cell>
          <cell r="I763" t="str">
            <v>шт</v>
          </cell>
        </row>
        <row r="764">
          <cell r="E764">
            <v>12535586816</v>
          </cell>
          <cell r="F764">
            <v>12535586816</v>
          </cell>
          <cell r="G764" t="str">
            <v>Тройники с увеличенным боковым проходом</v>
          </cell>
          <cell r="H764">
            <v>12535586816</v>
          </cell>
          <cell r="I764">
            <v>12535586816</v>
          </cell>
        </row>
        <row r="765">
          <cell r="E765">
            <v>12685201001</v>
          </cell>
          <cell r="F765">
            <v>12685197312</v>
          </cell>
          <cell r="G765" t="str">
            <v>Тройник 20-25-20</v>
          </cell>
          <cell r="H765">
            <v>12685197312</v>
          </cell>
          <cell r="I765" t="str">
            <v>шт</v>
          </cell>
        </row>
        <row r="766">
          <cell r="E766">
            <v>12685197312</v>
          </cell>
          <cell r="F766">
            <v>12685197312</v>
          </cell>
          <cell r="G766" t="str">
            <v>3.1.3 Способы крепления труб к полу</v>
          </cell>
          <cell r="H766">
            <v>12685197312</v>
          </cell>
          <cell r="I766">
            <v>12685197312</v>
          </cell>
        </row>
        <row r="767">
          <cell r="E767">
            <v>12685197312</v>
          </cell>
          <cell r="F767">
            <v>12685197312</v>
          </cell>
          <cell r="G767" t="str">
            <v>Монтажный мат Varionova</v>
          </cell>
          <cell r="H767">
            <v>12685197312</v>
          </cell>
          <cell r="I767">
            <v>12685197312</v>
          </cell>
        </row>
        <row r="768">
          <cell r="E768">
            <v>12278291001</v>
          </cell>
          <cell r="F768">
            <v>12278284288</v>
          </cell>
          <cell r="G768" t="str">
            <v>Мат ППС 30-2 EPS и панель с фиксаторами Varionova, 040 DES</v>
          </cell>
          <cell r="H768">
            <v>12278284288</v>
          </cell>
          <cell r="I768" t="str">
            <v>м2</v>
          </cell>
        </row>
        <row r="769">
          <cell r="E769">
            <v>12278284288</v>
          </cell>
          <cell r="F769">
            <v>12278284288</v>
          </cell>
          <cell r="G769">
            <v>12278284288</v>
          </cell>
          <cell r="H769">
            <v>12278284288</v>
          </cell>
          <cell r="I769">
            <v>12278284288</v>
          </cell>
        </row>
        <row r="770">
          <cell r="E770">
            <v>12278391001</v>
          </cell>
          <cell r="F770">
            <v>12278390784</v>
          </cell>
          <cell r="G770" t="str">
            <v>Панель (пленка) с фиксаторами Varionova</v>
          </cell>
          <cell r="H770">
            <v>12278390784</v>
          </cell>
          <cell r="I770" t="str">
            <v>м2</v>
          </cell>
        </row>
        <row r="771">
          <cell r="E771">
            <v>12278390784</v>
          </cell>
          <cell r="F771">
            <v>12278390784</v>
          </cell>
          <cell r="G771">
            <v>12278390784</v>
          </cell>
          <cell r="H771">
            <v>12278390784</v>
          </cell>
          <cell r="I771">
            <v>12278390784</v>
          </cell>
        </row>
        <row r="772">
          <cell r="E772">
            <v>12278491001</v>
          </cell>
          <cell r="F772">
            <v>12278489088</v>
          </cell>
          <cell r="G772" t="str">
            <v>Соединительная лента для мат с фиксаторами Varionova</v>
          </cell>
          <cell r="H772">
            <v>12278489088</v>
          </cell>
          <cell r="I772" t="str">
            <v>шт</v>
          </cell>
        </row>
        <row r="773">
          <cell r="E773">
            <v>12278489088</v>
          </cell>
          <cell r="F773">
            <v>12278489088</v>
          </cell>
          <cell r="G773">
            <v>12278489088</v>
          </cell>
          <cell r="H773">
            <v>12278489088</v>
          </cell>
          <cell r="I773">
            <v>12278489088</v>
          </cell>
        </row>
        <row r="774">
          <cell r="E774">
            <v>12278591001</v>
          </cell>
          <cell r="F774">
            <v>12278587392</v>
          </cell>
          <cell r="G774" t="str">
            <v>Примыкающая лента для мат с фиксаторами Varionova</v>
          </cell>
          <cell r="H774">
            <v>12278587392</v>
          </cell>
          <cell r="I774" t="str">
            <v>шт</v>
          </cell>
        </row>
        <row r="775">
          <cell r="E775">
            <v>12278587392</v>
          </cell>
          <cell r="F775">
            <v>12278587392</v>
          </cell>
          <cell r="G775">
            <v>12278587392</v>
          </cell>
          <cell r="H775">
            <v>12278587392</v>
          </cell>
          <cell r="I775">
            <v>12278587392</v>
          </cell>
        </row>
        <row r="776">
          <cell r="E776">
            <v>12392031001</v>
          </cell>
          <cell r="F776">
            <v>12392030208</v>
          </cell>
          <cell r="G776" t="str">
            <v>Перемычка с гарпунами мат с фиксаторами Varionova</v>
          </cell>
          <cell r="H776">
            <v>12392030208</v>
          </cell>
          <cell r="I776" t="str">
            <v>шт</v>
          </cell>
        </row>
        <row r="777">
          <cell r="E777">
            <v>12392030208</v>
          </cell>
          <cell r="F777">
            <v>12392030208</v>
          </cell>
          <cell r="G777">
            <v>12392030208</v>
          </cell>
          <cell r="H777">
            <v>12392030208</v>
          </cell>
          <cell r="I777">
            <v>12392030208</v>
          </cell>
        </row>
        <row r="778">
          <cell r="E778">
            <v>12278691001</v>
          </cell>
          <cell r="F778">
            <v>12278685696</v>
          </cell>
          <cell r="G778" t="str">
            <v>Крепежный элемент для мат с фиксаторами Varionova</v>
          </cell>
          <cell r="H778">
            <v>12278685696</v>
          </cell>
          <cell r="I778" t="str">
            <v>шт</v>
          </cell>
        </row>
        <row r="779">
          <cell r="E779">
            <v>12278685696</v>
          </cell>
          <cell r="F779">
            <v>12278685696</v>
          </cell>
          <cell r="G779">
            <v>12278685696</v>
          </cell>
          <cell r="H779">
            <v>12278685696</v>
          </cell>
          <cell r="I779">
            <v>12278685696</v>
          </cell>
        </row>
        <row r="780">
          <cell r="E780">
            <v>12278685696</v>
          </cell>
          <cell r="F780">
            <v>12278685696</v>
          </cell>
          <cell r="G780" t="str">
            <v>Монтажный мат с липучкой RAUTHERM SPEED plus</v>
          </cell>
          <cell r="H780">
            <v>12278685696</v>
          </cell>
          <cell r="I780">
            <v>12278685696</v>
          </cell>
        </row>
        <row r="781">
          <cell r="E781">
            <v>13161101002</v>
          </cell>
          <cell r="F781">
            <v>13161095168</v>
          </cell>
          <cell r="G781" t="str">
            <v>RAUTHERM SPEED plus мат с липучкой, рулон 16,3м*0,930м, 15м2
После реализации складского запаса выводится из программы поставок</v>
          </cell>
          <cell r="H781">
            <v>13161095168</v>
          </cell>
          <cell r="I781" t="str">
            <v>м2</v>
          </cell>
        </row>
        <row r="782">
          <cell r="E782">
            <v>13208931001</v>
          </cell>
          <cell r="F782">
            <v>13208928256</v>
          </cell>
          <cell r="G782" t="str">
            <v>RAUTHERM SPEED plus 2.0 мат с липучкой, рулон 21,5м*0,930м, 20м2</v>
          </cell>
          <cell r="H782">
            <v>13208928256</v>
          </cell>
          <cell r="I782" t="str">
            <v>м2</v>
          </cell>
        </row>
        <row r="783">
          <cell r="E783">
            <v>13208928256</v>
          </cell>
          <cell r="F783">
            <v>13208928256</v>
          </cell>
          <cell r="G783">
            <v>13208928256</v>
          </cell>
          <cell r="H783">
            <v>13208928256</v>
          </cell>
          <cell r="I783">
            <v>13208928256</v>
          </cell>
        </row>
        <row r="784">
          <cell r="E784">
            <v>13208928256</v>
          </cell>
          <cell r="F784">
            <v>13208928256</v>
          </cell>
          <cell r="G784" t="str">
            <v>Мат для крепления гарпун-скобами</v>
          </cell>
          <cell r="H784">
            <v>13208928256</v>
          </cell>
          <cell r="I784">
            <v>13208928256</v>
          </cell>
        </row>
        <row r="785">
          <cell r="E785">
            <v>12404911002</v>
          </cell>
          <cell r="F785">
            <v>12404908032</v>
          </cell>
          <cell r="G785" t="str">
            <v>Мат ППС 20-2 для крепления гарпун-скоб, рулон с пленкой</v>
          </cell>
          <cell r="H785">
            <v>12404908032</v>
          </cell>
          <cell r="I785" t="str">
            <v>м2</v>
          </cell>
        </row>
        <row r="786">
          <cell r="E786">
            <v>12053131002</v>
          </cell>
          <cell r="F786">
            <v>12053127168</v>
          </cell>
          <cell r="G786" t="str">
            <v>Мат ППС 30-2 для крепления гарпун-скоб , рулон с пленкой</v>
          </cell>
          <cell r="H786">
            <v>12053127168</v>
          </cell>
          <cell r="I786" t="str">
            <v>м2</v>
          </cell>
        </row>
        <row r="787">
          <cell r="E787">
            <v>12620931001</v>
          </cell>
          <cell r="F787">
            <v>12620922880</v>
          </cell>
          <cell r="G787" t="str">
            <v>Мат ППС 30-2 для крепления гарпун-скоб, складной рулон</v>
          </cell>
          <cell r="H787">
            <v>12620922880</v>
          </cell>
          <cell r="I787" t="str">
            <v>м2</v>
          </cell>
        </row>
        <row r="788">
          <cell r="E788">
            <v>12623931001</v>
          </cell>
          <cell r="F788">
            <v>12623929344</v>
          </cell>
          <cell r="G788" t="str">
            <v>Мат ППС 50-2 для крепления гарпун-скоб, складной рулон</v>
          </cell>
          <cell r="H788">
            <v>12623929344</v>
          </cell>
          <cell r="I788" t="str">
            <v>м2</v>
          </cell>
        </row>
        <row r="789">
          <cell r="E789">
            <v>12003831001</v>
          </cell>
          <cell r="F789">
            <v>12003827712</v>
          </cell>
          <cell r="G789" t="str">
            <v>Мат ППС 70-2 для крепления гарпун-скоб, складной рулон</v>
          </cell>
          <cell r="H789">
            <v>12003827712</v>
          </cell>
          <cell r="I789" t="str">
            <v>м2</v>
          </cell>
        </row>
        <row r="790">
          <cell r="E790">
            <v>12003827712</v>
          </cell>
          <cell r="F790">
            <v>12003827712</v>
          </cell>
          <cell r="G790">
            <v>12003827712</v>
          </cell>
          <cell r="H790">
            <v>12003827712</v>
          </cell>
          <cell r="I790">
            <v>12003827712</v>
          </cell>
        </row>
        <row r="791">
          <cell r="E791">
            <v>12278351001</v>
          </cell>
          <cell r="F791">
            <v>12278349824</v>
          </cell>
          <cell r="G791" t="str">
            <v>Пистолет Multi для крепления гарпун-скоб</v>
          </cell>
          <cell r="H791">
            <v>12278349824</v>
          </cell>
          <cell r="I791" t="str">
            <v>шт</v>
          </cell>
        </row>
        <row r="792">
          <cell r="E792">
            <v>12278349824</v>
          </cell>
          <cell r="F792">
            <v>12278349824</v>
          </cell>
          <cell r="G792">
            <v>12278349824</v>
          </cell>
          <cell r="H792">
            <v>12278349824</v>
          </cell>
          <cell r="I792">
            <v>12278349824</v>
          </cell>
        </row>
        <row r="793">
          <cell r="E793">
            <v>12402211002</v>
          </cell>
          <cell r="F793">
            <v>12402204672</v>
          </cell>
          <cell r="G793" t="str">
            <v>Гарпун-скобы для крепления труб 14-17</v>
          </cell>
          <cell r="H793">
            <v>12402204672</v>
          </cell>
          <cell r="I793" t="str">
            <v>шт</v>
          </cell>
        </row>
        <row r="794">
          <cell r="E794">
            <v>12402204672</v>
          </cell>
          <cell r="F794">
            <v>12402204672</v>
          </cell>
          <cell r="G794">
            <v>12402204672</v>
          </cell>
          <cell r="H794">
            <v>12402204672</v>
          </cell>
          <cell r="I794">
            <v>12402204672</v>
          </cell>
        </row>
        <row r="795">
          <cell r="E795">
            <v>12623731002</v>
          </cell>
          <cell r="F795">
            <v>12623724544</v>
          </cell>
          <cell r="G795" t="str">
            <v>Гарпун-скобы для крепления труб 20</v>
          </cell>
          <cell r="H795">
            <v>12623724544</v>
          </cell>
          <cell r="I795" t="str">
            <v>шт</v>
          </cell>
        </row>
        <row r="796">
          <cell r="E796">
            <v>12623724544</v>
          </cell>
          <cell r="F796">
            <v>12623724544</v>
          </cell>
          <cell r="G796">
            <v>12623724544</v>
          </cell>
          <cell r="H796">
            <v>12623724544</v>
          </cell>
          <cell r="I796">
            <v>12623724544</v>
          </cell>
        </row>
        <row r="797">
          <cell r="E797">
            <v>12623724544</v>
          </cell>
          <cell r="F797">
            <v>12623724544</v>
          </cell>
          <cell r="G797" t="str">
            <v>Монтаж на шинах RAUFIX</v>
          </cell>
          <cell r="H797">
            <v>12623724544</v>
          </cell>
          <cell r="I797">
            <v>12623724544</v>
          </cell>
        </row>
        <row r="798">
          <cell r="E798">
            <v>12439841001</v>
          </cell>
          <cell r="F798">
            <v>12439838720</v>
          </cell>
          <cell r="G798" t="str">
            <v>Фиксирующая шина RAUFIX 14 мм, с зубцами</v>
          </cell>
          <cell r="H798">
            <v>12439838720</v>
          </cell>
          <cell r="I798" t="str">
            <v>м</v>
          </cell>
        </row>
        <row r="799">
          <cell r="E799">
            <v>12442481002</v>
          </cell>
          <cell r="F799">
            <v>12442476544</v>
          </cell>
          <cell r="G799" t="str">
            <v>Фиксирующая шина RAUFIX 16 / 17 /20 мм, с зубцами</v>
          </cell>
          <cell r="H799">
            <v>12442476544</v>
          </cell>
          <cell r="I799" t="str">
            <v>м</v>
          </cell>
        </row>
        <row r="800">
          <cell r="E800">
            <v>12442476544</v>
          </cell>
          <cell r="F800">
            <v>12442476544</v>
          </cell>
          <cell r="G800">
            <v>12442476544</v>
          </cell>
          <cell r="H800">
            <v>12442476544</v>
          </cell>
          <cell r="I800">
            <v>12442476544</v>
          </cell>
        </row>
        <row r="801">
          <cell r="E801">
            <v>12460141001</v>
          </cell>
          <cell r="F801">
            <v>12460138496</v>
          </cell>
          <cell r="G801" t="str">
            <v>Фиксирующая шина RAUFIX 14 мм, без зубцов</v>
          </cell>
          <cell r="H801">
            <v>12460138496</v>
          </cell>
          <cell r="I801" t="str">
            <v>м</v>
          </cell>
        </row>
        <row r="802">
          <cell r="E802">
            <v>12402411001</v>
          </cell>
          <cell r="F802">
            <v>12402409472</v>
          </cell>
          <cell r="G802" t="str">
            <v>Фиксирующая шина RAUFIX 16 / 17 /20 H833, без зубцов</v>
          </cell>
          <cell r="H802">
            <v>12402409472</v>
          </cell>
          <cell r="I802" t="str">
            <v>м</v>
          </cell>
        </row>
        <row r="803">
          <cell r="E803">
            <v>12402409472</v>
          </cell>
          <cell r="F803">
            <v>12402409472</v>
          </cell>
          <cell r="G803">
            <v>12402409472</v>
          </cell>
          <cell r="H803">
            <v>12402409472</v>
          </cell>
          <cell r="I803">
            <v>12402409472</v>
          </cell>
        </row>
        <row r="804">
          <cell r="E804">
            <v>12592681001</v>
          </cell>
          <cell r="F804">
            <v>12592676864</v>
          </cell>
          <cell r="G804" t="str">
            <v>Гарпун-скоба для фиксирующих шин</v>
          </cell>
          <cell r="H804">
            <v>12592676864</v>
          </cell>
          <cell r="I804" t="str">
            <v>шт</v>
          </cell>
        </row>
        <row r="805">
          <cell r="E805">
            <v>12592676864</v>
          </cell>
          <cell r="F805">
            <v>12592676864</v>
          </cell>
          <cell r="G805">
            <v>12592676864</v>
          </cell>
          <cell r="H805">
            <v>12592676864</v>
          </cell>
          <cell r="I805">
            <v>12592676864</v>
          </cell>
        </row>
        <row r="806">
          <cell r="E806">
            <v>12560541003</v>
          </cell>
          <cell r="F806">
            <v>12560539648</v>
          </cell>
          <cell r="G806" t="str">
            <v>Защитная полиэтиленовая пленка "REHAU"</v>
          </cell>
          <cell r="H806">
            <v>12560539648</v>
          </cell>
          <cell r="I806" t="str">
            <v>м2</v>
          </cell>
        </row>
        <row r="807">
          <cell r="E807">
            <v>12560539648</v>
          </cell>
          <cell r="F807">
            <v>12560539648</v>
          </cell>
          <cell r="G807">
            <v>12560539648</v>
          </cell>
          <cell r="H807">
            <v>12560539648</v>
          </cell>
          <cell r="I807">
            <v>12560539648</v>
          </cell>
        </row>
        <row r="808">
          <cell r="E808">
            <v>12560539648</v>
          </cell>
          <cell r="F808">
            <v>12560539648</v>
          </cell>
          <cell r="G808" t="str">
            <v>Монтаж на шинах 10</v>
          </cell>
          <cell r="H808">
            <v>12560539648</v>
          </cell>
          <cell r="I808">
            <v>12560539648</v>
          </cell>
        </row>
        <row r="809">
          <cell r="E809">
            <v>12288801001</v>
          </cell>
          <cell r="F809">
            <v>12288794624</v>
          </cell>
          <cell r="G809" t="str">
            <v>Фиксирующая шина 10</v>
          </cell>
          <cell r="H809">
            <v>12288794624</v>
          </cell>
          <cell r="I809" t="str">
            <v>шт</v>
          </cell>
        </row>
        <row r="810">
          <cell r="E810">
            <v>12288794624</v>
          </cell>
          <cell r="F810">
            <v>12288794624</v>
          </cell>
          <cell r="G810">
            <v>12288794624</v>
          </cell>
          <cell r="H810">
            <v>12288794624</v>
          </cell>
          <cell r="I810">
            <v>12288794624</v>
          </cell>
        </row>
        <row r="811">
          <cell r="E811">
            <v>12288901001</v>
          </cell>
          <cell r="F811">
            <v>12288892928</v>
          </cell>
          <cell r="G811" t="str">
            <v>Двойной держатель для труб 10</v>
          </cell>
          <cell r="H811">
            <v>12288892928</v>
          </cell>
          <cell r="I811" t="str">
            <v>шт</v>
          </cell>
        </row>
        <row r="812">
          <cell r="E812">
            <v>12288892928</v>
          </cell>
          <cell r="F812">
            <v>12288892928</v>
          </cell>
          <cell r="G812">
            <v>12288892928</v>
          </cell>
          <cell r="H812">
            <v>12288892928</v>
          </cell>
          <cell r="I812">
            <v>12288892928</v>
          </cell>
        </row>
        <row r="813">
          <cell r="E813">
            <v>12289501002</v>
          </cell>
          <cell r="F813">
            <v>12289499136</v>
          </cell>
          <cell r="G813" t="str">
            <v>Фиксатор поврота 90° с крепежной петлей для труб 10</v>
          </cell>
          <cell r="H813">
            <v>12289499136</v>
          </cell>
          <cell r="I813" t="str">
            <v>шт</v>
          </cell>
        </row>
        <row r="814">
          <cell r="E814">
            <v>12289499136</v>
          </cell>
          <cell r="F814">
            <v>12289499136</v>
          </cell>
          <cell r="G814">
            <v>12289499136</v>
          </cell>
          <cell r="H814">
            <v>12289499136</v>
          </cell>
          <cell r="I814">
            <v>12289499136</v>
          </cell>
        </row>
        <row r="815">
          <cell r="E815">
            <v>12289499136</v>
          </cell>
          <cell r="F815">
            <v>12289499136</v>
          </cell>
          <cell r="G815" t="str">
            <v>Монтаж на арматурной сетке</v>
          </cell>
          <cell r="H815">
            <v>12289499136</v>
          </cell>
          <cell r="I815">
            <v>12289499136</v>
          </cell>
        </row>
        <row r="816">
          <cell r="E816">
            <v>12563241010</v>
          </cell>
          <cell r="F816">
            <v>12563234816</v>
          </cell>
          <cell r="G816" t="str">
            <v>Арматурная сетка RM 100, размер ячеек 100 мм x 100 мм</v>
          </cell>
          <cell r="H816">
            <v>12563234816</v>
          </cell>
          <cell r="I816" t="str">
            <v>шт</v>
          </cell>
        </row>
        <row r="817">
          <cell r="E817">
            <v>12125511001</v>
          </cell>
          <cell r="F817">
            <v>12125503488</v>
          </cell>
          <cell r="G817" t="str">
            <v>Поворотная клипса для арматурной сетки Quattro</v>
          </cell>
          <cell r="H817">
            <v>12125503488</v>
          </cell>
          <cell r="I817" t="str">
            <v>шт</v>
          </cell>
        </row>
        <row r="818">
          <cell r="E818">
            <v>12125503488</v>
          </cell>
          <cell r="F818">
            <v>12125503488</v>
          </cell>
          <cell r="G818">
            <v>12125503488</v>
          </cell>
          <cell r="H818">
            <v>12125503488</v>
          </cell>
          <cell r="I818">
            <v>12125503488</v>
          </cell>
        </row>
        <row r="819">
          <cell r="E819">
            <v>12125521001</v>
          </cell>
          <cell r="F819">
            <v>12125519872</v>
          </cell>
          <cell r="G819" t="str">
            <v>Шток для крепления клипс Quattro</v>
          </cell>
          <cell r="H819">
            <v>12125519872</v>
          </cell>
          <cell r="I819" t="str">
            <v>шт</v>
          </cell>
        </row>
        <row r="820">
          <cell r="E820">
            <v>12125519872</v>
          </cell>
          <cell r="F820">
            <v>12125519872</v>
          </cell>
          <cell r="G820">
            <v>12125519872</v>
          </cell>
          <cell r="H820">
            <v>12125519872</v>
          </cell>
          <cell r="I820">
            <v>12125519872</v>
          </cell>
        </row>
        <row r="821">
          <cell r="E821">
            <v>12563441007</v>
          </cell>
          <cell r="F821">
            <v>12563439616</v>
          </cell>
          <cell r="G821" t="str">
            <v>Проволочная обвязка для арматур. сетки (цена за 1 упаковку- за 100 шт.)</v>
          </cell>
          <cell r="H821">
            <v>12563439616</v>
          </cell>
          <cell r="I821" t="str">
            <v>шт</v>
          </cell>
        </row>
        <row r="822">
          <cell r="E822">
            <v>12563439616</v>
          </cell>
          <cell r="F822">
            <v>12563439616</v>
          </cell>
          <cell r="G822">
            <v>12563439616</v>
          </cell>
          <cell r="H822">
            <v>12563439616</v>
          </cell>
          <cell r="I822">
            <v>12563439616</v>
          </cell>
        </row>
        <row r="823">
          <cell r="E823">
            <v>12573041003</v>
          </cell>
          <cell r="F823">
            <v>12573040640</v>
          </cell>
          <cell r="G823" t="str">
            <v>Приспособление для закрутки проволочной обвязки</v>
          </cell>
          <cell r="H823">
            <v>12573040640</v>
          </cell>
          <cell r="I823" t="str">
            <v>шт</v>
          </cell>
        </row>
        <row r="824">
          <cell r="E824">
            <v>12573040640</v>
          </cell>
          <cell r="F824">
            <v>12573040640</v>
          </cell>
          <cell r="G824">
            <v>12573040640</v>
          </cell>
          <cell r="H824">
            <v>12573040640</v>
          </cell>
          <cell r="I824">
            <v>12573040640</v>
          </cell>
        </row>
        <row r="825">
          <cell r="E825">
            <v>17244481100</v>
          </cell>
          <cell r="F825">
            <v>17244471296</v>
          </cell>
          <cell r="G825" t="str">
            <v>Ремешок для обвязки (цена за 1 упаковку - за 100 шт.)</v>
          </cell>
          <cell r="H825">
            <v>17244471296</v>
          </cell>
          <cell r="I825" t="str">
            <v>шт</v>
          </cell>
        </row>
        <row r="826">
          <cell r="E826">
            <v>17244471296</v>
          </cell>
          <cell r="F826">
            <v>17244471296</v>
          </cell>
          <cell r="G826">
            <v>17244471296</v>
          </cell>
          <cell r="H826">
            <v>17244471296</v>
          </cell>
          <cell r="I826">
            <v>17244471296</v>
          </cell>
        </row>
        <row r="827">
          <cell r="E827">
            <v>12560541003</v>
          </cell>
          <cell r="F827">
            <v>12560539648</v>
          </cell>
          <cell r="G827" t="str">
            <v>Защитная полиэтиленовая пленка "REHAU"</v>
          </cell>
          <cell r="H827">
            <v>12560539648</v>
          </cell>
          <cell r="I827" t="str">
            <v>м2</v>
          </cell>
        </row>
        <row r="828">
          <cell r="E828">
            <v>12560539648</v>
          </cell>
          <cell r="F828">
            <v>12560539648</v>
          </cell>
          <cell r="G828">
            <v>12560539648</v>
          </cell>
          <cell r="H828">
            <v>12560539648</v>
          </cell>
          <cell r="I828">
            <v>12560539648</v>
          </cell>
        </row>
        <row r="829">
          <cell r="E829">
            <v>12093361001</v>
          </cell>
          <cell r="F829">
            <v>12093358080</v>
          </cell>
          <cell r="G829" t="str">
            <v>Дюбель для фиксирования изоляции</v>
          </cell>
          <cell r="H829">
            <v>12093358080</v>
          </cell>
          <cell r="I829" t="str">
            <v>шт</v>
          </cell>
        </row>
        <row r="830">
          <cell r="E830">
            <v>12093358080</v>
          </cell>
          <cell r="F830">
            <v>12093358080</v>
          </cell>
          <cell r="G830">
            <v>12093358080</v>
          </cell>
          <cell r="H830">
            <v>12093358080</v>
          </cell>
          <cell r="I830">
            <v>12093358080</v>
          </cell>
        </row>
        <row r="831">
          <cell r="E831">
            <v>12093358080</v>
          </cell>
          <cell r="F831">
            <v>12093358080</v>
          </cell>
          <cell r="G831" t="str">
            <v>Сухой способ монтажа</v>
          </cell>
          <cell r="H831">
            <v>12093358080</v>
          </cell>
          <cell r="I831">
            <v>12093358080</v>
          </cell>
        </row>
        <row r="832">
          <cell r="E832">
            <v>12002991001</v>
          </cell>
          <cell r="F832">
            <v>12002983936</v>
          </cell>
          <cell r="G832" t="str">
            <v>Теплоизоляционный мат TS14 1000 x 500 mm</v>
          </cell>
          <cell r="H832">
            <v>12002983936</v>
          </cell>
          <cell r="I832" t="str">
            <v>шт</v>
          </cell>
        </row>
        <row r="833">
          <cell r="E833">
            <v>12002983936</v>
          </cell>
          <cell r="F833">
            <v>12002983936</v>
          </cell>
          <cell r="G833">
            <v>12002983936</v>
          </cell>
          <cell r="H833">
            <v>12002983936</v>
          </cell>
          <cell r="I833">
            <v>12002983936</v>
          </cell>
        </row>
        <row r="834">
          <cell r="E834">
            <v>12003031001</v>
          </cell>
          <cell r="F834">
            <v>12003024896</v>
          </cell>
          <cell r="G834" t="str">
            <v>Теплопроводная пластина TS-14 998 x 123 mm</v>
          </cell>
          <cell r="H834">
            <v>12003024896</v>
          </cell>
          <cell r="I834" t="str">
            <v>шт</v>
          </cell>
        </row>
        <row r="835">
          <cell r="E835">
            <v>12003024896</v>
          </cell>
          <cell r="F835">
            <v>12003024896</v>
          </cell>
          <cell r="G835">
            <v>12003024896</v>
          </cell>
          <cell r="H835">
            <v>12003024896</v>
          </cell>
          <cell r="I835">
            <v>12003024896</v>
          </cell>
        </row>
        <row r="836">
          <cell r="E836">
            <v>12003041001</v>
          </cell>
          <cell r="F836">
            <v>12003033088</v>
          </cell>
          <cell r="G836" t="str">
            <v>Поворотная пластина TS-14 245 x 110 mm</v>
          </cell>
          <cell r="H836">
            <v>12003033088</v>
          </cell>
          <cell r="I836" t="str">
            <v>шт</v>
          </cell>
        </row>
        <row r="837">
          <cell r="E837">
            <v>12003033088</v>
          </cell>
          <cell r="F837">
            <v>12003033088</v>
          </cell>
          <cell r="G837">
            <v>12003033088</v>
          </cell>
          <cell r="H837">
            <v>12003033088</v>
          </cell>
          <cell r="I837">
            <v>12003033088</v>
          </cell>
        </row>
        <row r="838">
          <cell r="E838">
            <v>12003033088</v>
          </cell>
          <cell r="F838">
            <v>12003033088</v>
          </cell>
          <cell r="G838" t="str">
            <v>Компоненты Системы</v>
          </cell>
          <cell r="H838">
            <v>12003033088</v>
          </cell>
          <cell r="I838">
            <v>12003033088</v>
          </cell>
        </row>
        <row r="839">
          <cell r="E839">
            <v>12179041001</v>
          </cell>
          <cell r="F839">
            <v>12179038208</v>
          </cell>
          <cell r="G839" t="str">
            <v>Профилированная отстенная изоляция 8/150 мм</v>
          </cell>
          <cell r="H839">
            <v>12179038208</v>
          </cell>
          <cell r="I839" t="str">
            <v>м</v>
          </cell>
        </row>
        <row r="840">
          <cell r="E840">
            <v>12888011001</v>
          </cell>
          <cell r="F840">
            <v>12888006656</v>
          </cell>
          <cell r="G840" t="str">
            <v>Отстенная изоляция, высота 80 мм</v>
          </cell>
          <cell r="H840">
            <v>12888006656</v>
          </cell>
          <cell r="I840" t="str">
            <v>м</v>
          </cell>
        </row>
        <row r="841">
          <cell r="E841">
            <v>12888006656</v>
          </cell>
          <cell r="F841">
            <v>12888006656</v>
          </cell>
          <cell r="G841">
            <v>12888006656</v>
          </cell>
          <cell r="H841">
            <v>12888006656</v>
          </cell>
          <cell r="I841">
            <v>12888006656</v>
          </cell>
        </row>
        <row r="842">
          <cell r="E842">
            <v>12392431001</v>
          </cell>
          <cell r="F842">
            <v>12392423424</v>
          </cell>
          <cell r="G842" t="str">
            <v xml:space="preserve">Профиль для деформационного шва </v>
          </cell>
          <cell r="H842">
            <v>12392423424</v>
          </cell>
          <cell r="I842" t="str">
            <v>м</v>
          </cell>
        </row>
        <row r="843">
          <cell r="E843">
            <v>12392423424</v>
          </cell>
          <cell r="F843">
            <v>12392423424</v>
          </cell>
          <cell r="G843">
            <v>12392423424</v>
          </cell>
          <cell r="H843">
            <v>12392423424</v>
          </cell>
          <cell r="I843">
            <v>12392423424</v>
          </cell>
        </row>
        <row r="844">
          <cell r="E844">
            <v>12393333001</v>
          </cell>
          <cell r="F844">
            <v>12393332736</v>
          </cell>
          <cell r="G844" t="str">
            <v>Фиксатор поворота РЕХАУ пластмас. на 90° для трубы 16/17</v>
          </cell>
          <cell r="H844">
            <v>12393332736</v>
          </cell>
          <cell r="I844" t="str">
            <v>шт</v>
          </cell>
        </row>
        <row r="845">
          <cell r="E845">
            <v>12393433001</v>
          </cell>
          <cell r="F845">
            <v>12393431040</v>
          </cell>
          <cell r="G845" t="str">
            <v>Фиксатор поворота РЕХАУ пластмас. на 90° для трубы 20</v>
          </cell>
          <cell r="H845">
            <v>12393431040</v>
          </cell>
          <cell r="I845" t="str">
            <v>шт</v>
          </cell>
        </row>
        <row r="846">
          <cell r="E846">
            <v>12391933001</v>
          </cell>
          <cell r="F846">
            <v>12391931904</v>
          </cell>
          <cell r="G846" t="str">
            <v>Фиксатор поворота РЕХАУ пластмас. на 90° для трубы 25</v>
          </cell>
          <cell r="H846">
            <v>12391931904</v>
          </cell>
          <cell r="I846" t="str">
            <v>шт</v>
          </cell>
        </row>
        <row r="847">
          <cell r="E847">
            <v>12391931904</v>
          </cell>
          <cell r="F847">
            <v>12391931904</v>
          </cell>
          <cell r="G847">
            <v>12391931904</v>
          </cell>
          <cell r="H847">
            <v>12391931904</v>
          </cell>
          <cell r="I847">
            <v>12391931904</v>
          </cell>
        </row>
        <row r="848">
          <cell r="E848">
            <v>12278331001</v>
          </cell>
          <cell r="F848">
            <v>12278325248</v>
          </cell>
          <cell r="G848" t="str">
            <v>Фиксатор поворота пластмас. на 90° для трубы 14</v>
          </cell>
          <cell r="H848">
            <v>12278325248</v>
          </cell>
          <cell r="I848" t="str">
            <v>шт</v>
          </cell>
        </row>
        <row r="849">
          <cell r="E849">
            <v>12393331001</v>
          </cell>
          <cell r="F849">
            <v>12393324544</v>
          </cell>
          <cell r="G849" t="str">
            <v>Фиксатор поворота пластмас. на 90° для трубы 16/17</v>
          </cell>
          <cell r="H849">
            <v>12393324544</v>
          </cell>
          <cell r="I849" t="str">
            <v>шт</v>
          </cell>
        </row>
        <row r="850">
          <cell r="E850">
            <v>12393431001</v>
          </cell>
          <cell r="F850">
            <v>12393422848</v>
          </cell>
          <cell r="G850" t="str">
            <v>Фиксатор поворота пластмас. на 90° для трубы 20</v>
          </cell>
          <cell r="H850">
            <v>12393422848</v>
          </cell>
          <cell r="I850" t="str">
            <v>шт</v>
          </cell>
        </row>
        <row r="851">
          <cell r="E851">
            <v>12391931001</v>
          </cell>
          <cell r="F851">
            <v>12391923712</v>
          </cell>
          <cell r="G851" t="str">
            <v>Фиксатор поворота пластмас. на 90° для трубы 25</v>
          </cell>
          <cell r="H851">
            <v>12391923712</v>
          </cell>
          <cell r="I851" t="str">
            <v>шт</v>
          </cell>
        </row>
        <row r="852">
          <cell r="E852">
            <v>12391923712</v>
          </cell>
          <cell r="F852">
            <v>12391923712</v>
          </cell>
          <cell r="G852">
            <v>12391923712</v>
          </cell>
          <cell r="H852">
            <v>12391923712</v>
          </cell>
          <cell r="I852">
            <v>12391923712</v>
          </cell>
        </row>
        <row r="853">
          <cell r="E853">
            <v>12563741003</v>
          </cell>
          <cell r="F853">
            <v>12563734528</v>
          </cell>
          <cell r="G853" t="str">
            <v xml:space="preserve">Присадка для добавления в стяжку P </v>
          </cell>
          <cell r="H853">
            <v>12563734528</v>
          </cell>
          <cell r="I853" t="str">
            <v>кг</v>
          </cell>
        </row>
        <row r="854">
          <cell r="E854">
            <v>12563734528</v>
          </cell>
          <cell r="F854">
            <v>12563734528</v>
          </cell>
          <cell r="G854">
            <v>12563734528</v>
          </cell>
          <cell r="H854">
            <v>12563734528</v>
          </cell>
          <cell r="I854">
            <v>12563734528</v>
          </cell>
        </row>
        <row r="855">
          <cell r="E855">
            <v>12616651001</v>
          </cell>
          <cell r="F855">
            <v>12616646656</v>
          </cell>
          <cell r="G855" t="str">
            <v>Присадка для добавления в стяжку "Mini"</v>
          </cell>
          <cell r="H855">
            <v>12616646656</v>
          </cell>
          <cell r="I855" t="str">
            <v>кг</v>
          </cell>
        </row>
        <row r="856">
          <cell r="E856">
            <v>12616646656</v>
          </cell>
          <cell r="F856">
            <v>12616646656</v>
          </cell>
          <cell r="G856">
            <v>12616646656</v>
          </cell>
          <cell r="H856">
            <v>12616646656</v>
          </cell>
          <cell r="I856">
            <v>12616646656</v>
          </cell>
        </row>
        <row r="857">
          <cell r="E857">
            <v>12654711001</v>
          </cell>
          <cell r="F857">
            <v>12654706688</v>
          </cell>
          <cell r="G857" t="str">
            <v>Полимерные волокна для присадки "Mini"</v>
          </cell>
          <cell r="H857">
            <v>12654706688</v>
          </cell>
          <cell r="I857" t="str">
            <v>кг</v>
          </cell>
        </row>
        <row r="858">
          <cell r="E858">
            <v>12654706688</v>
          </cell>
          <cell r="F858">
            <v>12654706688</v>
          </cell>
          <cell r="G858">
            <v>12654706688</v>
          </cell>
          <cell r="H858">
            <v>12654706688</v>
          </cell>
          <cell r="I858">
            <v>12654706688</v>
          </cell>
        </row>
        <row r="859">
          <cell r="E859">
            <v>12619491001</v>
          </cell>
          <cell r="F859">
            <v>12619489280</v>
          </cell>
          <cell r="G859" t="str">
            <v>Скотч-лента клейкая, 66м</v>
          </cell>
          <cell r="H859">
            <v>12619489280</v>
          </cell>
          <cell r="I859" t="str">
            <v>шт</v>
          </cell>
        </row>
        <row r="860">
          <cell r="E860">
            <v>12619489280</v>
          </cell>
          <cell r="F860">
            <v>12619489280</v>
          </cell>
          <cell r="G860">
            <v>12619489280</v>
          </cell>
          <cell r="H860">
            <v>12619489280</v>
          </cell>
          <cell r="I860">
            <v>12619489280</v>
          </cell>
        </row>
        <row r="861">
          <cell r="E861">
            <v>12619591001</v>
          </cell>
          <cell r="F861">
            <v>12619587584</v>
          </cell>
          <cell r="G861" t="str">
            <v>Машинка для нанесения скотч-ленты</v>
          </cell>
          <cell r="H861">
            <v>12619587584</v>
          </cell>
          <cell r="I861" t="str">
            <v>шт</v>
          </cell>
        </row>
        <row r="862">
          <cell r="E862">
            <v>12619587584</v>
          </cell>
          <cell r="F862">
            <v>12619587584</v>
          </cell>
          <cell r="G862">
            <v>12619587584</v>
          </cell>
          <cell r="H862">
            <v>12619587584</v>
          </cell>
          <cell r="I862">
            <v>12619587584</v>
          </cell>
        </row>
        <row r="863">
          <cell r="E863">
            <v>12619587584</v>
          </cell>
          <cell r="F863">
            <v>12619587584</v>
          </cell>
          <cell r="G863" t="str">
            <v>3.1.4 Способы крепления труб к стен</v>
          </cell>
          <cell r="H863">
            <v>12619587584</v>
          </cell>
          <cell r="I863">
            <v>12619587584</v>
          </cell>
        </row>
        <row r="864">
          <cell r="E864">
            <v>12288801001</v>
          </cell>
          <cell r="F864">
            <v>12288794624</v>
          </cell>
          <cell r="G864" t="str">
            <v>Фиксирующая шина 10</v>
          </cell>
          <cell r="H864">
            <v>12288794624</v>
          </cell>
          <cell r="I864" t="str">
            <v>шт</v>
          </cell>
        </row>
        <row r="865">
          <cell r="E865">
            <v>12288794624</v>
          </cell>
          <cell r="F865">
            <v>12288794624</v>
          </cell>
          <cell r="G865">
            <v>12288794624</v>
          </cell>
          <cell r="H865">
            <v>12288794624</v>
          </cell>
          <cell r="I865">
            <v>12288794624</v>
          </cell>
        </row>
        <row r="866">
          <cell r="E866">
            <v>12288901001</v>
          </cell>
          <cell r="F866">
            <v>12288892928</v>
          </cell>
          <cell r="G866" t="str">
            <v>Двойной держатель для труб 10</v>
          </cell>
          <cell r="H866">
            <v>12288892928</v>
          </cell>
          <cell r="I866" t="str">
            <v>шт</v>
          </cell>
        </row>
        <row r="867">
          <cell r="E867">
            <v>12288892928</v>
          </cell>
          <cell r="F867">
            <v>12288892928</v>
          </cell>
          <cell r="G867">
            <v>12288892928</v>
          </cell>
          <cell r="H867">
            <v>12288892928</v>
          </cell>
          <cell r="I867">
            <v>12288892928</v>
          </cell>
        </row>
        <row r="868">
          <cell r="E868">
            <v>12289501002</v>
          </cell>
          <cell r="F868">
            <v>12289499136</v>
          </cell>
          <cell r="G868" t="str">
            <v>Фиксатор поврота 90° с крепежной петлей для труб 10</v>
          </cell>
          <cell r="H868">
            <v>12289499136</v>
          </cell>
          <cell r="I868" t="str">
            <v>шт</v>
          </cell>
        </row>
        <row r="869">
          <cell r="E869">
            <v>12289499136</v>
          </cell>
          <cell r="F869">
            <v>12289499136</v>
          </cell>
          <cell r="G869">
            <v>12289499136</v>
          </cell>
          <cell r="H869">
            <v>12289499136</v>
          </cell>
          <cell r="I869">
            <v>12289499136</v>
          </cell>
        </row>
        <row r="870">
          <cell r="E870">
            <v>12289499136</v>
          </cell>
          <cell r="F870">
            <v>12289499136</v>
          </cell>
          <cell r="G870" t="str">
            <v>3.1.5 Коллекторы</v>
          </cell>
          <cell r="H870">
            <v>12289499136</v>
          </cell>
          <cell r="I870">
            <v>12289499136</v>
          </cell>
        </row>
        <row r="871">
          <cell r="E871">
            <v>12289499136</v>
          </cell>
          <cell r="F871">
            <v>12289499136</v>
          </cell>
          <cell r="G871" t="str">
            <v>Коллекторы и принадлежности</v>
          </cell>
          <cell r="H871">
            <v>12289499136</v>
          </cell>
          <cell r="I871">
            <v>12289499136</v>
          </cell>
        </row>
        <row r="872">
          <cell r="E872">
            <v>12180211001</v>
          </cell>
          <cell r="F872">
            <v>12180209664</v>
          </cell>
          <cell r="G872" t="str">
            <v xml:space="preserve">Распределительный коллектор HKV на 2 контура нерж .сталь </v>
          </cell>
          <cell r="H872">
            <v>12180209664</v>
          </cell>
          <cell r="I872" t="str">
            <v>шт</v>
          </cell>
        </row>
        <row r="873">
          <cell r="E873">
            <v>12180311001</v>
          </cell>
          <cell r="F873">
            <v>12180307968</v>
          </cell>
          <cell r="G873" t="str">
            <v xml:space="preserve">Распределительный коллектор HKV на 3 контура нерж .сталь </v>
          </cell>
          <cell r="H873">
            <v>12180307968</v>
          </cell>
          <cell r="I873" t="str">
            <v>шт</v>
          </cell>
        </row>
        <row r="874">
          <cell r="E874">
            <v>12180411001</v>
          </cell>
          <cell r="F874">
            <v>12180406272</v>
          </cell>
          <cell r="G874" t="str">
            <v xml:space="preserve">Распределительный коллектор HKV на 4 контура нерж .сталь </v>
          </cell>
          <cell r="H874">
            <v>12180406272</v>
          </cell>
          <cell r="I874" t="str">
            <v>шт</v>
          </cell>
        </row>
        <row r="875">
          <cell r="E875">
            <v>12180511001</v>
          </cell>
          <cell r="F875">
            <v>12180504576</v>
          </cell>
          <cell r="G875" t="str">
            <v xml:space="preserve">Распределительный коллектор HKV на 5 контуров нерж .сталь </v>
          </cell>
          <cell r="H875">
            <v>12180504576</v>
          </cell>
          <cell r="I875" t="str">
            <v>шт</v>
          </cell>
        </row>
        <row r="876">
          <cell r="E876">
            <v>12180611001</v>
          </cell>
          <cell r="F876">
            <v>12180602880</v>
          </cell>
          <cell r="G876" t="str">
            <v xml:space="preserve">Распределительный коллектор HKV на 6 контуров нерж .сталь </v>
          </cell>
          <cell r="H876">
            <v>12180602880</v>
          </cell>
          <cell r="I876" t="str">
            <v>шт</v>
          </cell>
        </row>
        <row r="877">
          <cell r="E877">
            <v>12180711001</v>
          </cell>
          <cell r="F877">
            <v>12180709376</v>
          </cell>
          <cell r="G877" t="str">
            <v xml:space="preserve">Распределительный коллектор HKV на 7 контуров нерж .сталь </v>
          </cell>
          <cell r="H877">
            <v>12180709376</v>
          </cell>
          <cell r="I877" t="str">
            <v>шт</v>
          </cell>
        </row>
        <row r="878">
          <cell r="E878">
            <v>12180811001</v>
          </cell>
          <cell r="F878">
            <v>12180807680</v>
          </cell>
          <cell r="G878" t="str">
            <v xml:space="preserve">Распределительный коллектор HKV на 8 контуров нерж .сталь </v>
          </cell>
          <cell r="H878">
            <v>12180807680</v>
          </cell>
          <cell r="I878" t="str">
            <v>шт</v>
          </cell>
        </row>
        <row r="879">
          <cell r="E879">
            <v>12180911001</v>
          </cell>
          <cell r="F879">
            <v>12180905984</v>
          </cell>
          <cell r="G879" t="str">
            <v xml:space="preserve">Распределительный коллектор HKV на 9 контуров нерж .сталь </v>
          </cell>
          <cell r="H879">
            <v>12180905984</v>
          </cell>
          <cell r="I879" t="str">
            <v>шт</v>
          </cell>
        </row>
        <row r="880">
          <cell r="E880">
            <v>12181011001</v>
          </cell>
          <cell r="F880">
            <v>12181004288</v>
          </cell>
          <cell r="G880" t="str">
            <v xml:space="preserve">Распределительный коллектор HKV на 10 контуров нерж .сталь </v>
          </cell>
          <cell r="H880">
            <v>12181004288</v>
          </cell>
          <cell r="I880" t="str">
            <v>шт</v>
          </cell>
        </row>
        <row r="881">
          <cell r="E881">
            <v>12181111001</v>
          </cell>
          <cell r="F881">
            <v>12181110784</v>
          </cell>
          <cell r="G881" t="str">
            <v xml:space="preserve">Распределительный коллектор HKV на 11 контуров нерж .сталь </v>
          </cell>
          <cell r="H881">
            <v>12181110784</v>
          </cell>
          <cell r="I881" t="str">
            <v>шт</v>
          </cell>
        </row>
        <row r="882">
          <cell r="E882">
            <v>12181211001</v>
          </cell>
          <cell r="F882">
            <v>12181209088</v>
          </cell>
          <cell r="G882" t="str">
            <v xml:space="preserve">Распределительный коллектор HKV на 12 контуров нерж .сталь </v>
          </cell>
          <cell r="H882">
            <v>12181209088</v>
          </cell>
          <cell r="I882" t="str">
            <v>шт</v>
          </cell>
        </row>
        <row r="883">
          <cell r="E883">
            <v>12181209088</v>
          </cell>
          <cell r="F883">
            <v>12181209088</v>
          </cell>
          <cell r="G883">
            <v>12181209088</v>
          </cell>
          <cell r="H883">
            <v>12181209088</v>
          </cell>
          <cell r="I883">
            <v>12181209088</v>
          </cell>
        </row>
        <row r="884">
          <cell r="E884">
            <v>12080211002</v>
          </cell>
          <cell r="F884">
            <v>12080209920</v>
          </cell>
          <cell r="G884" t="str">
            <v xml:space="preserve">Распределительный коллектор HKV-D на 2 контура нерж .сталь </v>
          </cell>
          <cell r="H884">
            <v>12080209920</v>
          </cell>
          <cell r="I884" t="str">
            <v>шт</v>
          </cell>
        </row>
        <row r="885">
          <cell r="E885">
            <v>12080311002</v>
          </cell>
          <cell r="F885">
            <v>12080308224</v>
          </cell>
          <cell r="G885" t="str">
            <v xml:space="preserve">Распределительный коллектор HKV-D на 3 контуранерж .сталь </v>
          </cell>
          <cell r="H885">
            <v>12080308224</v>
          </cell>
          <cell r="I885" t="str">
            <v>шт</v>
          </cell>
        </row>
        <row r="886">
          <cell r="E886">
            <v>12080411002</v>
          </cell>
          <cell r="F886">
            <v>12080406528</v>
          </cell>
          <cell r="G886" t="str">
            <v xml:space="preserve">Распределительный коллектор HKV-D на 4 контура нерж .сталь </v>
          </cell>
          <cell r="H886">
            <v>12080406528</v>
          </cell>
          <cell r="I886" t="str">
            <v>шт</v>
          </cell>
        </row>
        <row r="887">
          <cell r="E887">
            <v>12080511002</v>
          </cell>
          <cell r="F887">
            <v>12080504832</v>
          </cell>
          <cell r="G887" t="str">
            <v xml:space="preserve">Распределительный коллектор HKV-D на 5 контуров нерж .сталь </v>
          </cell>
          <cell r="H887">
            <v>12080504832</v>
          </cell>
          <cell r="I887" t="str">
            <v>шт</v>
          </cell>
        </row>
        <row r="888">
          <cell r="E888">
            <v>12080611002</v>
          </cell>
          <cell r="F888">
            <v>12080603136</v>
          </cell>
          <cell r="G888" t="str">
            <v xml:space="preserve">Распределительный коллектор HKV-D на 6 контуров нерж .сталь </v>
          </cell>
          <cell r="H888">
            <v>12080603136</v>
          </cell>
          <cell r="I888" t="str">
            <v>шт</v>
          </cell>
        </row>
        <row r="889">
          <cell r="E889">
            <v>12080711002</v>
          </cell>
          <cell r="F889">
            <v>12080709632</v>
          </cell>
          <cell r="G889" t="str">
            <v xml:space="preserve">Распределительный коллектор HKV-D на 7 контуров нерж .сталь </v>
          </cell>
          <cell r="H889">
            <v>12080709632</v>
          </cell>
          <cell r="I889" t="str">
            <v>шт</v>
          </cell>
        </row>
        <row r="890">
          <cell r="E890">
            <v>12080811002</v>
          </cell>
          <cell r="F890">
            <v>12080807936</v>
          </cell>
          <cell r="G890" t="str">
            <v xml:space="preserve">Распределительный коллектор HKV-D на 8 контуров нерж .сталь </v>
          </cell>
          <cell r="H890">
            <v>12080807936</v>
          </cell>
          <cell r="I890" t="str">
            <v>шт</v>
          </cell>
        </row>
        <row r="891">
          <cell r="E891">
            <v>12080911002</v>
          </cell>
          <cell r="F891">
            <v>12080906240</v>
          </cell>
          <cell r="G891" t="str">
            <v xml:space="preserve">Распределительный коллектор HKV-D на 9 контуров нерж .сталь </v>
          </cell>
          <cell r="H891">
            <v>12080906240</v>
          </cell>
          <cell r="I891" t="str">
            <v>шт</v>
          </cell>
        </row>
        <row r="892">
          <cell r="E892">
            <v>12081011002</v>
          </cell>
          <cell r="F892">
            <v>12081004544</v>
          </cell>
          <cell r="G892" t="str">
            <v xml:space="preserve">Распределительный коллектор HKV-D на 10 контуров нерж .сталь </v>
          </cell>
          <cell r="H892">
            <v>12081004544</v>
          </cell>
          <cell r="I892" t="str">
            <v>шт</v>
          </cell>
        </row>
        <row r="893">
          <cell r="E893">
            <v>12081111002</v>
          </cell>
          <cell r="F893">
            <v>12081102848</v>
          </cell>
          <cell r="G893" t="str">
            <v xml:space="preserve">Распределительный коллектор HKV-D на 11 контуров нерж .сталь </v>
          </cell>
          <cell r="H893">
            <v>12081102848</v>
          </cell>
          <cell r="I893" t="str">
            <v>шт</v>
          </cell>
        </row>
        <row r="894">
          <cell r="E894">
            <v>12081211002</v>
          </cell>
          <cell r="F894">
            <v>12081209344</v>
          </cell>
          <cell r="G894" t="str">
            <v xml:space="preserve">Распределительный коллектор HKV-D на 12 контуров нерж .сталь </v>
          </cell>
          <cell r="H894">
            <v>12081209344</v>
          </cell>
          <cell r="I894" t="str">
            <v>шт</v>
          </cell>
        </row>
        <row r="895">
          <cell r="E895">
            <v>12075581001</v>
          </cell>
          <cell r="F895">
            <v>12075573248</v>
          </cell>
          <cell r="G895" t="str">
            <v>Расходомер к коллекторам HKV-D</v>
          </cell>
          <cell r="H895">
            <v>12075573248</v>
          </cell>
          <cell r="I895" t="str">
            <v>шт</v>
          </cell>
        </row>
        <row r="896">
          <cell r="E896">
            <v>12081221001</v>
          </cell>
          <cell r="F896">
            <v>12081217536</v>
          </cell>
          <cell r="G896" t="str">
            <v>Комплект двух прямых никелирован. шаровых кранов 1" для коллекторов HKV/HLV</v>
          </cell>
          <cell r="H896">
            <v>12081217536</v>
          </cell>
          <cell r="I896" t="str">
            <v>шт</v>
          </cell>
        </row>
        <row r="897">
          <cell r="E897">
            <v>13152241001</v>
          </cell>
          <cell r="F897">
            <v>13152239616</v>
          </cell>
          <cell r="G897" t="str">
            <v>Комплект двух угловых никелирован. шаровых кранов 1" для коллекторов HKV/HLV</v>
          </cell>
          <cell r="H897">
            <v>13152239616</v>
          </cell>
          <cell r="I897" t="str">
            <v>шт</v>
          </cell>
        </row>
        <row r="898">
          <cell r="E898">
            <v>12005461001</v>
          </cell>
          <cell r="F898">
            <v>12005457920</v>
          </cell>
          <cell r="G898" t="str">
            <v>Резьбозажимное соединение для подключ. трубы 10,1х1,1 мм</v>
          </cell>
          <cell r="H898">
            <v>12005457920</v>
          </cell>
          <cell r="I898" t="str">
            <v>шт</v>
          </cell>
        </row>
        <row r="899">
          <cell r="E899">
            <v>12460441001</v>
          </cell>
          <cell r="F899">
            <v>12460433408</v>
          </cell>
          <cell r="G899" t="str">
            <v>Резьбозажимное соединение для подключ. трубы 14х1,5 мм</v>
          </cell>
          <cell r="H899">
            <v>12460433408</v>
          </cell>
          <cell r="I899" t="str">
            <v>шт</v>
          </cell>
        </row>
        <row r="900">
          <cell r="E900">
            <v>12506071002</v>
          </cell>
          <cell r="F900">
            <v>12506062848</v>
          </cell>
          <cell r="G900" t="str">
            <v>Резьбозажимное соединение для подключ. трубы 17х2 мм</v>
          </cell>
          <cell r="H900">
            <v>12506062848</v>
          </cell>
          <cell r="I900" t="str">
            <v>шт</v>
          </cell>
        </row>
        <row r="901">
          <cell r="E901">
            <v>12506171002</v>
          </cell>
          <cell r="F901">
            <v>12506169344</v>
          </cell>
          <cell r="G901" t="str">
            <v>Резьбозажимное соединение для подключ. трубы 20х2 мм</v>
          </cell>
          <cell r="H901">
            <v>12506169344</v>
          </cell>
          <cell r="I901" t="str">
            <v>шт</v>
          </cell>
        </row>
        <row r="902">
          <cell r="E902">
            <v>12506073002</v>
          </cell>
          <cell r="F902">
            <v>12506071040</v>
          </cell>
          <cell r="G902" t="str">
            <v>Резьбозажимное соединение THERM S 17х2</v>
          </cell>
          <cell r="H902">
            <v>12506071040</v>
          </cell>
          <cell r="I902" t="str">
            <v>шт</v>
          </cell>
        </row>
        <row r="903">
          <cell r="E903">
            <v>12506173002</v>
          </cell>
          <cell r="F903">
            <v>12506169344</v>
          </cell>
          <cell r="G903" t="str">
            <v>Резьбозажимное соединение ТНЕRМ S 20х2</v>
          </cell>
          <cell r="H903">
            <v>12506169344</v>
          </cell>
          <cell r="I903" t="str">
            <v>шт</v>
          </cell>
        </row>
        <row r="904">
          <cell r="E904">
            <v>12506169344</v>
          </cell>
          <cell r="F904">
            <v>12506169344</v>
          </cell>
          <cell r="G904">
            <v>12506169344</v>
          </cell>
          <cell r="H904">
            <v>12506169344</v>
          </cell>
          <cell r="I904">
            <v>12506169344</v>
          </cell>
        </row>
        <row r="905">
          <cell r="E905">
            <v>12197581001</v>
          </cell>
          <cell r="F905">
            <v>12197576704</v>
          </cell>
          <cell r="G905" t="str">
            <v>Комплект для установки теплосчетчика, горизонтальный</v>
          </cell>
          <cell r="H905">
            <v>12197576704</v>
          </cell>
          <cell r="I905" t="str">
            <v>шт</v>
          </cell>
        </row>
        <row r="906">
          <cell r="E906">
            <v>12197571001</v>
          </cell>
          <cell r="F906">
            <v>12197568512</v>
          </cell>
          <cell r="G906" t="str">
            <v>Комплект для установки теплосчетчика, вертикальный</v>
          </cell>
          <cell r="H906">
            <v>12197568512</v>
          </cell>
          <cell r="I906" t="str">
            <v>шт</v>
          </cell>
        </row>
        <row r="907">
          <cell r="E907">
            <v>12197568512</v>
          </cell>
          <cell r="F907">
            <v>12197568512</v>
          </cell>
          <cell r="G907">
            <v>12197568512</v>
          </cell>
          <cell r="H907">
            <v>12197568512</v>
          </cell>
          <cell r="I907">
            <v>12197568512</v>
          </cell>
        </row>
        <row r="908">
          <cell r="E908">
            <v>12692521001</v>
          </cell>
          <cell r="F908">
            <v>12692520960</v>
          </cell>
          <cell r="G908" t="str">
            <v>Соединительный резьбовой уголок 1" 
Выводится из программы поставок после реализации складского запаса</v>
          </cell>
          <cell r="H908">
            <v>12692520960</v>
          </cell>
          <cell r="I908" t="str">
            <v>шт</v>
          </cell>
        </row>
        <row r="909">
          <cell r="E909">
            <v>12692520960</v>
          </cell>
          <cell r="F909">
            <v>12692520960</v>
          </cell>
          <cell r="G909">
            <v>12692520960</v>
          </cell>
          <cell r="H909">
            <v>12692520960</v>
          </cell>
          <cell r="I909">
            <v>12692520960</v>
          </cell>
        </row>
        <row r="910">
          <cell r="E910">
            <v>12692520960</v>
          </cell>
          <cell r="F910">
            <v>12692520960</v>
          </cell>
          <cell r="G910" t="str">
            <v>Распределительные шкафы</v>
          </cell>
          <cell r="H910">
            <v>12692520960</v>
          </cell>
          <cell r="I910">
            <v>12692520960</v>
          </cell>
        </row>
        <row r="911">
          <cell r="E911">
            <v>13454001001</v>
          </cell>
          <cell r="F911">
            <v>13454000128</v>
          </cell>
          <cell r="G911" t="str">
            <v>Шкаф коллекторный, встраиваемый, тип UP 110/450 белый</v>
          </cell>
          <cell r="H911">
            <v>13454000128</v>
          </cell>
          <cell r="I911" t="str">
            <v>шт</v>
          </cell>
        </row>
        <row r="912">
          <cell r="E912">
            <v>13454101001</v>
          </cell>
          <cell r="F912">
            <v>13454098432</v>
          </cell>
          <cell r="G912" t="str">
            <v>Шкаф коллекторный, встраиваемый, тип UP 110/550, белый</v>
          </cell>
          <cell r="H912">
            <v>13454098432</v>
          </cell>
          <cell r="I912" t="str">
            <v>шт</v>
          </cell>
        </row>
        <row r="913">
          <cell r="E913">
            <v>13454201001</v>
          </cell>
          <cell r="F913">
            <v>13454196736</v>
          </cell>
          <cell r="G913" t="str">
            <v>Шкаф коллекторный, встраиваемый, тип UP 110/750, белый</v>
          </cell>
          <cell r="H913">
            <v>13454196736</v>
          </cell>
          <cell r="I913" t="str">
            <v>шт</v>
          </cell>
        </row>
        <row r="914">
          <cell r="E914">
            <v>13454301001</v>
          </cell>
          <cell r="F914">
            <v>13454295040</v>
          </cell>
          <cell r="G914" t="str">
            <v>Шкаф коллекторный, встраиваемый, тип UP 110/950, белый</v>
          </cell>
          <cell r="H914">
            <v>13454295040</v>
          </cell>
          <cell r="I914" t="str">
            <v>шт</v>
          </cell>
        </row>
        <row r="915">
          <cell r="E915">
            <v>13454401001</v>
          </cell>
          <cell r="F915">
            <v>13454393344</v>
          </cell>
          <cell r="G915" t="str">
            <v>Шкаф коллекторный, встраиваемый, тип UP 110/1150, белый</v>
          </cell>
          <cell r="H915">
            <v>13454393344</v>
          </cell>
          <cell r="I915" t="str">
            <v>шт</v>
          </cell>
        </row>
        <row r="916">
          <cell r="E916">
            <v>13454501001</v>
          </cell>
          <cell r="F916">
            <v>13454499840</v>
          </cell>
          <cell r="G916" t="str">
            <v>Шкаф коллекторный, встраиваемый, тип UP 110/1300, белый</v>
          </cell>
          <cell r="H916">
            <v>13454499840</v>
          </cell>
          <cell r="I916" t="str">
            <v>шт</v>
          </cell>
        </row>
        <row r="917">
          <cell r="E917">
            <v>13454499840</v>
          </cell>
          <cell r="F917">
            <v>13454499840</v>
          </cell>
          <cell r="G917">
            <v>13454499840</v>
          </cell>
          <cell r="H917">
            <v>13454499840</v>
          </cell>
          <cell r="I917">
            <v>13454499840</v>
          </cell>
        </row>
        <row r="918">
          <cell r="E918">
            <v>13474001001</v>
          </cell>
          <cell r="F918">
            <v>13473996800</v>
          </cell>
          <cell r="G918" t="str">
            <v xml:space="preserve">Шкаф коллекторный, приставной, тип AP 130/500 белый </v>
          </cell>
          <cell r="H918">
            <v>13473996800</v>
          </cell>
          <cell r="I918" t="str">
            <v>шт</v>
          </cell>
        </row>
        <row r="919">
          <cell r="E919">
            <v>13474101001</v>
          </cell>
          <cell r="F919">
            <v>13474095104</v>
          </cell>
          <cell r="G919" t="str">
            <v xml:space="preserve">Шкаф коллекторный, приставной, тип AP 130/605, белый </v>
          </cell>
          <cell r="H919">
            <v>13474095104</v>
          </cell>
          <cell r="I919" t="str">
            <v>шт</v>
          </cell>
        </row>
        <row r="920">
          <cell r="E920">
            <v>13474201001</v>
          </cell>
          <cell r="F920">
            <v>13474193408</v>
          </cell>
          <cell r="G920" t="str">
            <v xml:space="preserve">Шкаф коллекторный, приставной, тип AP 130/805, белый </v>
          </cell>
          <cell r="H920">
            <v>13474193408</v>
          </cell>
          <cell r="I920" t="str">
            <v>шт</v>
          </cell>
        </row>
        <row r="921">
          <cell r="E921">
            <v>13474301001</v>
          </cell>
          <cell r="F921">
            <v>13474299904</v>
          </cell>
          <cell r="G921" t="str">
            <v xml:space="preserve">Шкаф коллекторный, приставной, тип AP 130/1005, белый </v>
          </cell>
          <cell r="H921">
            <v>13474299904</v>
          </cell>
          <cell r="I921" t="str">
            <v>шт</v>
          </cell>
        </row>
        <row r="922">
          <cell r="E922">
            <v>13474401001</v>
          </cell>
          <cell r="F922">
            <v>13474398208</v>
          </cell>
          <cell r="G922" t="str">
            <v xml:space="preserve">Шкаф коллекторный, приставной, тип AP 130/1205, белый </v>
          </cell>
          <cell r="H922">
            <v>13474398208</v>
          </cell>
          <cell r="I922" t="str">
            <v>шт</v>
          </cell>
        </row>
        <row r="923">
          <cell r="E923">
            <v>13474501001</v>
          </cell>
          <cell r="F923">
            <v>13474496512</v>
          </cell>
          <cell r="G923" t="str">
            <v>Шкаф коллекторный, приставной, тип AP 130/1353, белый</v>
          </cell>
          <cell r="H923">
            <v>13474496512</v>
          </cell>
          <cell r="I923" t="str">
            <v>шт</v>
          </cell>
        </row>
        <row r="924">
          <cell r="E924">
            <v>13474496512</v>
          </cell>
          <cell r="F924">
            <v>13474496512</v>
          </cell>
          <cell r="G924">
            <v>13474496512</v>
          </cell>
          <cell r="H924">
            <v>13474496512</v>
          </cell>
          <cell r="I924">
            <v>13474496512</v>
          </cell>
        </row>
        <row r="925">
          <cell r="E925">
            <v>13464101001</v>
          </cell>
          <cell r="F925">
            <v>13464100864</v>
          </cell>
          <cell r="G925" t="str">
            <v>Шкаф коллекторный, встраиваемый, тип UP 75/550 , белый</v>
          </cell>
          <cell r="H925">
            <v>13464100864</v>
          </cell>
          <cell r="I925" t="str">
            <v>шт</v>
          </cell>
        </row>
        <row r="926">
          <cell r="E926">
            <v>13464201001</v>
          </cell>
          <cell r="F926">
            <v>13464199168</v>
          </cell>
          <cell r="G926" t="str">
            <v>Шкаф коллекторный, встраиваемый, тип UP 75/750, белый</v>
          </cell>
          <cell r="H926">
            <v>13464199168</v>
          </cell>
          <cell r="I926" t="str">
            <v>шт</v>
          </cell>
        </row>
        <row r="927">
          <cell r="E927">
            <v>13464301001</v>
          </cell>
          <cell r="F927">
            <v>13464297472</v>
          </cell>
          <cell r="G927" t="str">
            <v>Шкаф коллекторный, встраиваемый, тип UP 75/950, белый</v>
          </cell>
          <cell r="H927">
            <v>13464297472</v>
          </cell>
          <cell r="I927" t="str">
            <v>шт</v>
          </cell>
        </row>
        <row r="928">
          <cell r="E928">
            <v>13464401001</v>
          </cell>
          <cell r="F928">
            <v>13464395776</v>
          </cell>
          <cell r="G928" t="str">
            <v>Шкаф коллекторный, встраиваемый, тип UP 75/1150, белый</v>
          </cell>
          <cell r="H928">
            <v>13464395776</v>
          </cell>
          <cell r="I928" t="str">
            <v>шт</v>
          </cell>
        </row>
        <row r="929">
          <cell r="E929">
            <v>13464395776</v>
          </cell>
          <cell r="F929">
            <v>13464395776</v>
          </cell>
          <cell r="G929">
            <v>13464395776</v>
          </cell>
          <cell r="H929">
            <v>13464395776</v>
          </cell>
          <cell r="I929">
            <v>13464395776</v>
          </cell>
        </row>
        <row r="930">
          <cell r="E930">
            <v>13464395776</v>
          </cell>
          <cell r="F930">
            <v>13464395776</v>
          </cell>
          <cell r="G930" t="str">
            <v>3.1.6 Системы автоматического регулирования</v>
          </cell>
          <cell r="H930">
            <v>13464395776</v>
          </cell>
          <cell r="I930">
            <v>13464395776</v>
          </cell>
        </row>
        <row r="931">
          <cell r="E931">
            <v>13464395776</v>
          </cell>
          <cell r="F931">
            <v>13464395776</v>
          </cell>
          <cell r="G931" t="str">
            <v>Система Nea</v>
          </cell>
          <cell r="H931">
            <v>13464395776</v>
          </cell>
          <cell r="I931">
            <v>13464395776</v>
          </cell>
        </row>
        <row r="932">
          <cell r="E932">
            <v>13280001003</v>
          </cell>
          <cell r="F932">
            <v>13279993856</v>
          </cell>
          <cell r="G932" t="str">
            <v>NEA SMART 2.0 Терморегулятор TBW</v>
          </cell>
          <cell r="H932">
            <v>13279993856</v>
          </cell>
          <cell r="I932" t="str">
            <v>шт</v>
          </cell>
        </row>
        <row r="933">
          <cell r="E933">
            <v>13280041003</v>
          </cell>
          <cell r="F933">
            <v>13280034816</v>
          </cell>
          <cell r="G933" t="str">
            <v>NEA SMART 2.0 Терморегулятор HBW</v>
          </cell>
          <cell r="H933">
            <v>13280034816</v>
          </cell>
          <cell r="I933" t="str">
            <v>шт</v>
          </cell>
        </row>
        <row r="934">
          <cell r="E934">
            <v>13280051003</v>
          </cell>
          <cell r="F934">
            <v>13280043008</v>
          </cell>
          <cell r="G934" t="str">
            <v>NEA SMART 2.0 Терморегулятор HBB</v>
          </cell>
          <cell r="H934">
            <v>13280043008</v>
          </cell>
          <cell r="I934" t="str">
            <v>шт</v>
          </cell>
        </row>
        <row r="935">
          <cell r="E935">
            <v>13280061002</v>
          </cell>
          <cell r="F935">
            <v>13280059392</v>
          </cell>
          <cell r="G935" t="str">
            <v>NEA SMART 2.0 Терморегулятор без дисплея TBW</v>
          </cell>
          <cell r="H935">
            <v>13280059392</v>
          </cell>
          <cell r="I935" t="str">
            <v>шт</v>
          </cell>
        </row>
        <row r="936">
          <cell r="E936">
            <v>13280081002</v>
          </cell>
          <cell r="F936">
            <v>13280075776</v>
          </cell>
          <cell r="G936" t="str">
            <v>NEA SMART 2.0 Терморегулятор без дисплея HBW</v>
          </cell>
          <cell r="H936">
            <v>13280075776</v>
          </cell>
          <cell r="I936" t="str">
            <v>шт</v>
          </cell>
        </row>
        <row r="937">
          <cell r="E937">
            <v>13280101003</v>
          </cell>
          <cell r="F937">
            <v>13280100352</v>
          </cell>
          <cell r="G937" t="str">
            <v>NEA SMART 2.0 Терморегулятор TRW</v>
          </cell>
          <cell r="H937">
            <v>13280100352</v>
          </cell>
          <cell r="I937" t="str">
            <v>шт</v>
          </cell>
        </row>
        <row r="938">
          <cell r="E938">
            <v>13280121003</v>
          </cell>
          <cell r="F938">
            <v>13280116736</v>
          </cell>
          <cell r="G938" t="str">
            <v>NEA SMART 2.0 Терморегулятор HRW</v>
          </cell>
          <cell r="H938">
            <v>13280116736</v>
          </cell>
          <cell r="I938" t="str">
            <v>шт</v>
          </cell>
        </row>
        <row r="939">
          <cell r="E939">
            <v>13280131003</v>
          </cell>
          <cell r="F939">
            <v>13280124928</v>
          </cell>
          <cell r="G939" t="str">
            <v>NEA SMART 2.0 Терморегулятор HRB</v>
          </cell>
          <cell r="H939">
            <v>13280124928</v>
          </cell>
          <cell r="I939" t="str">
            <v>шт</v>
          </cell>
        </row>
        <row r="940">
          <cell r="E940">
            <v>13280141002</v>
          </cell>
          <cell r="F940">
            <v>13280133120</v>
          </cell>
          <cell r="G940" t="str">
            <v>NEA SMART 2.0 Терморегулятор без дисплея TRW</v>
          </cell>
          <cell r="H940">
            <v>13280133120</v>
          </cell>
          <cell r="I940" t="str">
            <v>шт</v>
          </cell>
        </row>
        <row r="941">
          <cell r="E941">
            <v>13280161002</v>
          </cell>
          <cell r="F941">
            <v>13280157696</v>
          </cell>
          <cell r="G941" t="str">
            <v>NEA SMART 2.0 Терморегулятор без дисплея HRW</v>
          </cell>
          <cell r="H941">
            <v>13280157696</v>
          </cell>
          <cell r="I941" t="str">
            <v>шт</v>
          </cell>
        </row>
        <row r="942">
          <cell r="E942">
            <v>13280157696</v>
          </cell>
          <cell r="F942">
            <v>13280157696</v>
          </cell>
          <cell r="G942">
            <v>13280157696</v>
          </cell>
          <cell r="H942">
            <v>13280157696</v>
          </cell>
          <cell r="I942">
            <v>13280157696</v>
          </cell>
        </row>
        <row r="943">
          <cell r="E943">
            <v>13280241001</v>
          </cell>
          <cell r="F943">
            <v>13280239616</v>
          </cell>
          <cell r="G943" t="str">
            <v>NEA SMART 2.0 Базовая станция 24 V</v>
          </cell>
          <cell r="H943">
            <v>13280239616</v>
          </cell>
          <cell r="I943" t="str">
            <v>шт</v>
          </cell>
        </row>
        <row r="944">
          <cell r="E944">
            <v>13280241002</v>
          </cell>
          <cell r="F944">
            <v>13280239616</v>
          </cell>
          <cell r="G944" t="str">
            <v>NEA SMART 2.0 Базовая станция 24 V</v>
          </cell>
          <cell r="H944">
            <v>13280239616</v>
          </cell>
          <cell r="I944" t="str">
            <v>шт</v>
          </cell>
        </row>
        <row r="945">
          <cell r="E945">
            <v>13280191001</v>
          </cell>
          <cell r="F945">
            <v>13280190464</v>
          </cell>
          <cell r="G945" t="str">
            <v>NEA SMART 2.0 Трансформатор</v>
          </cell>
          <cell r="H945">
            <v>13280190464</v>
          </cell>
          <cell r="I945" t="str">
            <v>шт</v>
          </cell>
        </row>
        <row r="946">
          <cell r="E946">
            <v>13709711001</v>
          </cell>
          <cell r="F946">
            <v>13709705216</v>
          </cell>
          <cell r="G946" t="str">
            <v>NEA SMART 2.0 модуль расширения R-Module 24 V</v>
          </cell>
          <cell r="H946">
            <v>13709705216</v>
          </cell>
          <cell r="I946" t="str">
            <v>шт</v>
          </cell>
        </row>
        <row r="947">
          <cell r="E947">
            <v>13709731001</v>
          </cell>
          <cell r="F947">
            <v>13709729792</v>
          </cell>
          <cell r="G947" t="str">
            <v>NEA SMART 2.0  модуль расширения U-Module 24 V</v>
          </cell>
          <cell r="H947">
            <v>13709729792</v>
          </cell>
          <cell r="I947" t="str">
            <v>шт</v>
          </cell>
        </row>
        <row r="948">
          <cell r="E948">
            <v>13280201001</v>
          </cell>
          <cell r="F948">
            <v>13280198656</v>
          </cell>
          <cell r="G948" t="str">
            <v>NEA SMART 2.0 модуль расширения R-Module 24 V</v>
          </cell>
          <cell r="H948">
            <v>13280198656</v>
          </cell>
          <cell r="I948" t="str">
            <v>шт</v>
          </cell>
        </row>
        <row r="949">
          <cell r="E949">
            <v>13280221001</v>
          </cell>
          <cell r="F949">
            <v>13280215040</v>
          </cell>
          <cell r="G949" t="str">
            <v>NEA SMART 2.0  модуль расширения U-Module 24 V</v>
          </cell>
          <cell r="H949">
            <v>13280215040</v>
          </cell>
          <cell r="I949" t="str">
            <v>шт</v>
          </cell>
        </row>
        <row r="950">
          <cell r="E950">
            <v>13280341001</v>
          </cell>
          <cell r="F950">
            <v>13280337920</v>
          </cell>
          <cell r="G950" t="str">
            <v>NEA SMART 2.0 Наружный датчик температуры</v>
          </cell>
          <cell r="H950">
            <v>13280337920</v>
          </cell>
          <cell r="I950" t="str">
            <v>шт</v>
          </cell>
        </row>
        <row r="951">
          <cell r="E951">
            <v>13280351001</v>
          </cell>
          <cell r="F951">
            <v>13280346112</v>
          </cell>
          <cell r="G951" t="str">
            <v>NEA SMART 2.0 Антенна</v>
          </cell>
          <cell r="H951">
            <v>13280346112</v>
          </cell>
          <cell r="I951" t="str">
            <v>шт</v>
          </cell>
        </row>
        <row r="952">
          <cell r="E952">
            <v>13280331001</v>
          </cell>
          <cell r="F952">
            <v>13280329728</v>
          </cell>
          <cell r="G952" t="str">
            <v>NEA SMART 2.0 Датчик температуры пола</v>
          </cell>
          <cell r="H952">
            <v>13280329728</v>
          </cell>
          <cell r="I952" t="str">
            <v>шт</v>
          </cell>
        </row>
        <row r="953">
          <cell r="E953">
            <v>13280391001</v>
          </cell>
          <cell r="F953">
            <v>13280387072</v>
          </cell>
          <cell r="G953" t="str">
            <v>NEA SMART 2.0 Датчик температуры подачи</v>
          </cell>
          <cell r="H953">
            <v>13280387072</v>
          </cell>
          <cell r="I953" t="str">
            <v>шт</v>
          </cell>
        </row>
        <row r="954">
          <cell r="E954">
            <v>13280387072</v>
          </cell>
          <cell r="F954">
            <v>13280387072</v>
          </cell>
          <cell r="G954">
            <v>13280387072</v>
          </cell>
          <cell r="H954">
            <v>13280387072</v>
          </cell>
          <cell r="I954">
            <v>13280387072</v>
          </cell>
        </row>
        <row r="955">
          <cell r="E955">
            <v>13360241001</v>
          </cell>
          <cell r="F955">
            <v>13360234496</v>
          </cell>
          <cell r="G955" t="str">
            <v>Терморегулятор Nea H 24 В</v>
          </cell>
          <cell r="H955">
            <v>13360234496</v>
          </cell>
          <cell r="I955" t="str">
            <v>шт</v>
          </cell>
        </row>
        <row r="956">
          <cell r="E956">
            <v>13362301001</v>
          </cell>
          <cell r="F956">
            <v>13362298880</v>
          </cell>
          <cell r="G956" t="str">
            <v xml:space="preserve">Терморегулятор Nea H 230 В </v>
          </cell>
          <cell r="H956">
            <v>13362298880</v>
          </cell>
          <cell r="I956" t="str">
            <v>шт</v>
          </cell>
        </row>
        <row r="957">
          <cell r="E957">
            <v>13370241001</v>
          </cell>
          <cell r="F957">
            <v>13370236928</v>
          </cell>
          <cell r="G957" t="str">
            <v xml:space="preserve">Терморегулятор Nea HT 24 В </v>
          </cell>
          <cell r="H957">
            <v>13370236928</v>
          </cell>
          <cell r="I957" t="str">
            <v>шт</v>
          </cell>
        </row>
        <row r="958">
          <cell r="E958">
            <v>13372301001</v>
          </cell>
          <cell r="F958">
            <v>13372293120</v>
          </cell>
          <cell r="G958" t="str">
            <v xml:space="preserve">Терморегулятор Nea HT 230 В </v>
          </cell>
          <cell r="H958">
            <v>13372293120</v>
          </cell>
          <cell r="I958" t="str">
            <v>шт</v>
          </cell>
        </row>
        <row r="959">
          <cell r="E959">
            <v>13380241001</v>
          </cell>
          <cell r="F959">
            <v>13380239360</v>
          </cell>
          <cell r="G959" t="str">
            <v xml:space="preserve">Терморегулятор Nea HCT 24 В </v>
          </cell>
          <cell r="H959">
            <v>13380239360</v>
          </cell>
          <cell r="I959" t="str">
            <v>шт</v>
          </cell>
        </row>
        <row r="960">
          <cell r="E960">
            <v>13382301001</v>
          </cell>
          <cell r="F960">
            <v>13382295552</v>
          </cell>
          <cell r="G960" t="str">
            <v xml:space="preserve">Терморегулятор Nea HCT 230 В </v>
          </cell>
          <cell r="H960">
            <v>13382295552</v>
          </cell>
          <cell r="I960" t="str">
            <v>шт</v>
          </cell>
        </row>
        <row r="961">
          <cell r="E961">
            <v>12390231002</v>
          </cell>
          <cell r="F961">
            <v>12390227968</v>
          </cell>
          <cell r="G961" t="str">
            <v>Терморегулятор Е на 230 В (подкл. 12 сервоприводов)</v>
          </cell>
          <cell r="H961">
            <v>12390227968</v>
          </cell>
          <cell r="I961" t="str">
            <v>шт</v>
          </cell>
        </row>
        <row r="962">
          <cell r="E962">
            <v>12390227968</v>
          </cell>
          <cell r="F962">
            <v>12390227968</v>
          </cell>
          <cell r="G962">
            <v>12390227968</v>
          </cell>
          <cell r="H962">
            <v>12390227968</v>
          </cell>
          <cell r="I962">
            <v>12390227968</v>
          </cell>
        </row>
        <row r="963">
          <cell r="E963">
            <v>12144511001</v>
          </cell>
          <cell r="F963">
            <v>12144508928</v>
          </cell>
          <cell r="G963" t="str">
            <v>Выносной датчик Nea 24 В</v>
          </cell>
          <cell r="H963">
            <v>12144508928</v>
          </cell>
          <cell r="I963" t="str">
            <v>шт</v>
          </cell>
        </row>
        <row r="964">
          <cell r="E964">
            <v>12179051001</v>
          </cell>
          <cell r="F964">
            <v>12179046400</v>
          </cell>
          <cell r="G964" t="str">
            <v>Выносной датчик Nea 230 В</v>
          </cell>
          <cell r="H964">
            <v>12179046400</v>
          </cell>
          <cell r="I964" t="str">
            <v>шт</v>
          </cell>
        </row>
        <row r="965">
          <cell r="E965">
            <v>13168311100</v>
          </cell>
          <cell r="F965">
            <v>13168304128</v>
          </cell>
          <cell r="G965" t="str">
            <v>Комплект для установки (не подходит для систем NEA smart R)</v>
          </cell>
          <cell r="H965">
            <v>13168304128</v>
          </cell>
          <cell r="I965" t="str">
            <v>шт</v>
          </cell>
        </row>
        <row r="966">
          <cell r="E966">
            <v>12270751100</v>
          </cell>
          <cell r="F966">
            <v>12270747648</v>
          </cell>
          <cell r="G966" t="str">
            <v>Комплект подключения для терморегулятора
(защитная трубка c металлическим наконечником и фиксирующим уголком для датчика температуры, гофротрубка для проводки и подрозетник) (не подходит для системы NEA smart R)</v>
          </cell>
          <cell r="H966">
            <v>12270747648</v>
          </cell>
          <cell r="I966" t="str">
            <v>шт</v>
          </cell>
        </row>
        <row r="967">
          <cell r="E967">
            <v>12270747648</v>
          </cell>
          <cell r="F967">
            <v>12270747648</v>
          </cell>
          <cell r="G967">
            <v>12270747648</v>
          </cell>
          <cell r="H967">
            <v>12270747648</v>
          </cell>
          <cell r="I967">
            <v>12270747648</v>
          </cell>
        </row>
        <row r="968">
          <cell r="E968">
            <v>13490241001</v>
          </cell>
          <cell r="F968">
            <v>13490233344</v>
          </cell>
          <cell r="G968" t="str">
            <v>Клеммная колодка Nea H, 24 В, 6 каналов</v>
          </cell>
          <cell r="H968">
            <v>13490233344</v>
          </cell>
          <cell r="I968" t="str">
            <v>шт</v>
          </cell>
        </row>
        <row r="969">
          <cell r="E969">
            <v>13492301001</v>
          </cell>
          <cell r="F969">
            <v>13492297728</v>
          </cell>
          <cell r="G969" t="str">
            <v>Клеммная колодка Nea H, 230 В, 6 каналов</v>
          </cell>
          <cell r="H969">
            <v>13492297728</v>
          </cell>
          <cell r="I969" t="str">
            <v>шт</v>
          </cell>
        </row>
        <row r="970">
          <cell r="E970">
            <v>13422301001</v>
          </cell>
          <cell r="F970">
            <v>13422297088</v>
          </cell>
          <cell r="G970" t="str">
            <v xml:space="preserve">Клеммная колодка Nea HС, 230 В, 6 каналов, с насосным модулем </v>
          </cell>
          <cell r="H970">
            <v>13422297088</v>
          </cell>
          <cell r="I970" t="str">
            <v>шт</v>
          </cell>
        </row>
        <row r="971">
          <cell r="E971">
            <v>13420241001</v>
          </cell>
          <cell r="F971">
            <v>13420240896</v>
          </cell>
          <cell r="G971" t="str">
            <v xml:space="preserve">Клеммная колодка Nea HС, 24 В, 6 каналов, с насосным модулем </v>
          </cell>
          <cell r="H971">
            <v>13420240896</v>
          </cell>
          <cell r="I971" t="str">
            <v>шт</v>
          </cell>
        </row>
        <row r="972">
          <cell r="E972">
            <v>13736143001</v>
          </cell>
          <cell r="F972">
            <v>13736140800</v>
          </cell>
          <cell r="G972" t="str">
            <v xml:space="preserve">Клеммная панель РЕХАУ, 230 В, 8 каналов </v>
          </cell>
          <cell r="H972">
            <v>13736140800</v>
          </cell>
          <cell r="I972" t="str">
            <v>шт</v>
          </cell>
        </row>
        <row r="973">
          <cell r="E973">
            <v>13736140800</v>
          </cell>
          <cell r="F973">
            <v>13736140800</v>
          </cell>
          <cell r="G973">
            <v>13736140800</v>
          </cell>
          <cell r="H973">
            <v>13736140800</v>
          </cell>
          <cell r="I973">
            <v>13736140800</v>
          </cell>
        </row>
        <row r="974">
          <cell r="E974">
            <v>13152981001</v>
          </cell>
          <cell r="F974">
            <v>13152976896</v>
          </cell>
          <cell r="G974" t="str">
            <v>Тороидальный трансформатор, 24 В</v>
          </cell>
          <cell r="H974">
            <v>13152976896</v>
          </cell>
          <cell r="I974" t="str">
            <v>шт</v>
          </cell>
        </row>
        <row r="975">
          <cell r="E975">
            <v>13152976896</v>
          </cell>
          <cell r="F975">
            <v>13152976896</v>
          </cell>
          <cell r="G975">
            <v>13152976896</v>
          </cell>
          <cell r="H975">
            <v>13152976896</v>
          </cell>
          <cell r="I975">
            <v>13152976896</v>
          </cell>
        </row>
        <row r="976">
          <cell r="E976">
            <v>13683651001</v>
          </cell>
          <cell r="F976">
            <v>13683646464</v>
          </cell>
          <cell r="G976" t="str">
            <v>Сервопривод РЕХАУ UNI на 230 В</v>
          </cell>
          <cell r="H976">
            <v>13683646464</v>
          </cell>
          <cell r="I976" t="str">
            <v>шт</v>
          </cell>
        </row>
        <row r="977">
          <cell r="E977">
            <v>13683661001</v>
          </cell>
          <cell r="F977">
            <v>13683654656</v>
          </cell>
          <cell r="G977" t="str">
            <v>Сервопривод РЕХАУ UNI на 24 В</v>
          </cell>
          <cell r="H977">
            <v>13683654656</v>
          </cell>
          <cell r="I977" t="str">
            <v>шт</v>
          </cell>
        </row>
        <row r="978">
          <cell r="E978">
            <v>13683654656</v>
          </cell>
          <cell r="F978">
            <v>13683654656</v>
          </cell>
          <cell r="G978">
            <v>13683654656</v>
          </cell>
          <cell r="H978">
            <v>13683654656</v>
          </cell>
          <cell r="I978">
            <v>13683654656</v>
          </cell>
        </row>
        <row r="979">
          <cell r="E979">
            <v>13202751001</v>
          </cell>
          <cell r="F979">
            <v>13202743296</v>
          </cell>
          <cell r="G979" t="str">
            <v>Сервопривод UNI на 230 В</v>
          </cell>
          <cell r="H979">
            <v>13202743296</v>
          </cell>
          <cell r="I979" t="str">
            <v>шт</v>
          </cell>
        </row>
        <row r="980">
          <cell r="E980">
            <v>13202761001</v>
          </cell>
          <cell r="F980">
            <v>13202759680</v>
          </cell>
          <cell r="G980" t="str">
            <v>Сервопривод UNI на 24 В</v>
          </cell>
          <cell r="H980">
            <v>13202759680</v>
          </cell>
          <cell r="I980" t="str">
            <v>шт</v>
          </cell>
        </row>
        <row r="981">
          <cell r="E981">
            <v>13202759680</v>
          </cell>
          <cell r="F981">
            <v>13202759680</v>
          </cell>
          <cell r="G981">
            <v>13202759680</v>
          </cell>
          <cell r="H981">
            <v>13202759680</v>
          </cell>
          <cell r="I981">
            <v>13202759680</v>
          </cell>
        </row>
        <row r="982">
          <cell r="E982">
            <v>13150931001</v>
          </cell>
          <cell r="F982">
            <v>13150928896</v>
          </cell>
          <cell r="G982" t="str">
            <v>Термический сервопривод GLT UNI на 24 В с интелект. режимом работы</v>
          </cell>
          <cell r="H982">
            <v>13150928896</v>
          </cell>
          <cell r="I982" t="str">
            <v>шт</v>
          </cell>
        </row>
        <row r="983">
          <cell r="E983">
            <v>13150928896</v>
          </cell>
          <cell r="F983">
            <v>13150928896</v>
          </cell>
          <cell r="G983">
            <v>13150928896</v>
          </cell>
          <cell r="H983">
            <v>13150928896</v>
          </cell>
          <cell r="I983">
            <v>13150928896</v>
          </cell>
        </row>
        <row r="984">
          <cell r="E984">
            <v>12144811001</v>
          </cell>
          <cell r="F984">
            <v>12144803840</v>
          </cell>
          <cell r="G984" t="str">
            <v xml:space="preserve">Таймер-модуль Nea </v>
          </cell>
          <cell r="H984">
            <v>12144803840</v>
          </cell>
          <cell r="I984" t="str">
            <v>шт</v>
          </cell>
        </row>
        <row r="985">
          <cell r="E985">
            <v>12492871001</v>
          </cell>
          <cell r="F985">
            <v>12492865536</v>
          </cell>
          <cell r="G985" t="str">
            <v>Датчик точки росы TPW</v>
          </cell>
          <cell r="H985">
            <v>12492865536</v>
          </cell>
          <cell r="I985" t="str">
            <v>шт</v>
          </cell>
        </row>
        <row r="986">
          <cell r="E986">
            <v>12492865536</v>
          </cell>
          <cell r="F986">
            <v>12492865536</v>
          </cell>
          <cell r="G986">
            <v>12492865536</v>
          </cell>
          <cell r="H986">
            <v>12492865536</v>
          </cell>
          <cell r="I986">
            <v>12492865536</v>
          </cell>
        </row>
        <row r="987">
          <cell r="E987">
            <v>12492865536</v>
          </cell>
          <cell r="F987">
            <v>12492865536</v>
          </cell>
          <cell r="G987" t="str">
            <v>Беспроводная система Nea Smart R</v>
          </cell>
          <cell r="H987">
            <v>12492865536</v>
          </cell>
          <cell r="I987">
            <v>12492865536</v>
          </cell>
        </row>
        <row r="988">
          <cell r="E988">
            <v>13152671001</v>
          </cell>
          <cell r="F988">
            <v>13152665600</v>
          </cell>
          <cell r="G988" t="str">
            <v xml:space="preserve">Терморегулятор Nea Smart R без дисплея </v>
          </cell>
          <cell r="H988">
            <v>13152665600</v>
          </cell>
          <cell r="I988" t="str">
            <v>шт</v>
          </cell>
        </row>
        <row r="989">
          <cell r="E989">
            <v>13152681001</v>
          </cell>
          <cell r="F989">
            <v>13152673792</v>
          </cell>
          <cell r="G989" t="str">
            <v>Терморегулятор Nea Smart R D с дисплеем</v>
          </cell>
          <cell r="H989">
            <v>13152673792</v>
          </cell>
          <cell r="I989" t="str">
            <v>шт</v>
          </cell>
        </row>
        <row r="990">
          <cell r="E990">
            <v>13152711001</v>
          </cell>
          <cell r="F990">
            <v>13152706560</v>
          </cell>
          <cell r="G990" t="str">
            <v>Клеммная колодка Nea Smart R с Ethernet-портом, 230 В</v>
          </cell>
          <cell r="H990">
            <v>13152706560</v>
          </cell>
          <cell r="I990" t="str">
            <v>шт</v>
          </cell>
        </row>
        <row r="991">
          <cell r="E991">
            <v>13202751001</v>
          </cell>
          <cell r="F991">
            <v>13202743296</v>
          </cell>
          <cell r="G991" t="str">
            <v>Сервопривод UNI на 230 В</v>
          </cell>
          <cell r="H991">
            <v>13202743296</v>
          </cell>
          <cell r="I991" t="str">
            <v>шт</v>
          </cell>
        </row>
        <row r="992">
          <cell r="E992">
            <v>13150931001</v>
          </cell>
          <cell r="F992">
            <v>13150928896</v>
          </cell>
          <cell r="G992" t="str">
            <v>Термический сервопривод GLT UNI на 24 В с интелект. режимом работы</v>
          </cell>
          <cell r="H992">
            <v>13150928896</v>
          </cell>
          <cell r="I992" t="str">
            <v>шт</v>
          </cell>
        </row>
        <row r="993">
          <cell r="E993">
            <v>13152751001</v>
          </cell>
          <cell r="F993">
            <v>13152747520</v>
          </cell>
          <cell r="G993" t="str">
            <v>Внешний датчик Nea Smart</v>
          </cell>
          <cell r="H993">
            <v>13152747520</v>
          </cell>
          <cell r="I993" t="str">
            <v>шт</v>
          </cell>
        </row>
        <row r="994">
          <cell r="E994">
            <v>13152741001</v>
          </cell>
          <cell r="F994">
            <v>13152739328</v>
          </cell>
          <cell r="G994" t="str">
            <v>Ретранслятор Nea Smart R</v>
          </cell>
          <cell r="H994">
            <v>13152739328</v>
          </cell>
          <cell r="I994" t="str">
            <v>шт</v>
          </cell>
        </row>
        <row r="995">
          <cell r="E995">
            <v>13152731001</v>
          </cell>
          <cell r="F995">
            <v>13152722944</v>
          </cell>
          <cell r="G995" t="str">
            <v>Антенна Nea Smart R</v>
          </cell>
          <cell r="H995">
            <v>13152722944</v>
          </cell>
          <cell r="I995" t="str">
            <v>шт</v>
          </cell>
        </row>
        <row r="996">
          <cell r="E996">
            <v>12492871001</v>
          </cell>
          <cell r="F996">
            <v>12492865536</v>
          </cell>
          <cell r="G996" t="str">
            <v>Датчик точки росы TPW</v>
          </cell>
          <cell r="H996">
            <v>12492865536</v>
          </cell>
          <cell r="I996" t="str">
            <v>шт</v>
          </cell>
        </row>
        <row r="997">
          <cell r="E997">
            <v>12492865536</v>
          </cell>
          <cell r="F997">
            <v>12492865536</v>
          </cell>
          <cell r="G997">
            <v>12492865536</v>
          </cell>
          <cell r="H997">
            <v>12492865536</v>
          </cell>
          <cell r="I997">
            <v>12492865536</v>
          </cell>
        </row>
        <row r="998">
          <cell r="E998">
            <v>12492865536</v>
          </cell>
          <cell r="F998">
            <v>12492865536</v>
          </cell>
          <cell r="G998" t="str">
            <v>RAUMATIC М</v>
          </cell>
          <cell r="H998">
            <v>12492865536</v>
          </cell>
          <cell r="I998">
            <v>12492865536</v>
          </cell>
        </row>
        <row r="999">
          <cell r="E999">
            <v>13150931001</v>
          </cell>
          <cell r="F999">
            <v>13150928896</v>
          </cell>
          <cell r="G999" t="str">
            <v>Термический сервопривод GLT UNI на 24 В с интелект. режимом работы</v>
          </cell>
          <cell r="H999">
            <v>13150928896</v>
          </cell>
          <cell r="I999" t="str">
            <v>шт</v>
          </cell>
        </row>
        <row r="1000">
          <cell r="E1000">
            <v>13150928896</v>
          </cell>
          <cell r="F1000">
            <v>13150928896</v>
          </cell>
          <cell r="G1000">
            <v>13150928896</v>
          </cell>
          <cell r="H1000">
            <v>13150928896</v>
          </cell>
          <cell r="I1000">
            <v>13150928896</v>
          </cell>
        </row>
        <row r="1001">
          <cell r="E1001">
            <v>13150928896</v>
          </cell>
          <cell r="F1001">
            <v>13150928896</v>
          </cell>
          <cell r="G1001" t="str">
            <v>Станции температурного регулирования</v>
          </cell>
          <cell r="H1001">
            <v>13150928896</v>
          </cell>
          <cell r="I1001">
            <v>13150928896</v>
          </cell>
        </row>
        <row r="1002">
          <cell r="E1002">
            <v>13185101001</v>
          </cell>
          <cell r="F1002">
            <v>13185097728</v>
          </cell>
          <cell r="G1002" t="str">
            <v xml:space="preserve">К-т температ. регулирования flex 1`` с термостатической головкой
</v>
          </cell>
          <cell r="H1002">
            <v>13185097728</v>
          </cell>
          <cell r="I1002" t="str">
            <v>шт</v>
          </cell>
        </row>
        <row r="1003">
          <cell r="E1003">
            <v>13185201001</v>
          </cell>
          <cell r="F1003">
            <v>13185196032</v>
          </cell>
          <cell r="G1003" t="str">
            <v>К-т температ. регулирования flex 1`` с сервоприводом</v>
          </cell>
          <cell r="H1003">
            <v>13185196032</v>
          </cell>
          <cell r="I1003" t="str">
            <v>шт</v>
          </cell>
        </row>
        <row r="1004">
          <cell r="E1004">
            <v>13185196032</v>
          </cell>
          <cell r="F1004">
            <v>13185196032</v>
          </cell>
          <cell r="G1004">
            <v>13185196032</v>
          </cell>
          <cell r="H1004">
            <v>13185196032</v>
          </cell>
          <cell r="I1004">
            <v>13185196032</v>
          </cell>
        </row>
        <row r="1005">
          <cell r="E1005">
            <v>12096741001</v>
          </cell>
          <cell r="F1005">
            <v>12096733184</v>
          </cell>
          <cell r="G1005" t="str">
            <v>Терморегулирующая станция TRS-V с автомат. управлением</v>
          </cell>
          <cell r="H1005">
            <v>12096733184</v>
          </cell>
          <cell r="I1005" t="str">
            <v>шт</v>
          </cell>
        </row>
        <row r="1006">
          <cell r="E1006">
            <v>12096733184</v>
          </cell>
          <cell r="F1006">
            <v>12096733184</v>
          </cell>
          <cell r="G1006">
            <v>12096733184</v>
          </cell>
          <cell r="H1006">
            <v>12096733184</v>
          </cell>
          <cell r="I1006">
            <v>12096733184</v>
          </cell>
        </row>
        <row r="1007">
          <cell r="E1007">
            <v>12096751001</v>
          </cell>
          <cell r="F1007">
            <v>12096749568</v>
          </cell>
          <cell r="G1007" t="str">
            <v>Терморегулирующая станция TRS-20 с автомат. управлением</v>
          </cell>
          <cell r="H1007">
            <v>12096749568</v>
          </cell>
          <cell r="I1007" t="str">
            <v>шт</v>
          </cell>
        </row>
        <row r="1008">
          <cell r="E1008">
            <v>12096749568</v>
          </cell>
          <cell r="F1008">
            <v>12096749568</v>
          </cell>
          <cell r="G1008">
            <v>12096749568</v>
          </cell>
          <cell r="H1008">
            <v>12096749568</v>
          </cell>
          <cell r="I1008">
            <v>12096749568</v>
          </cell>
        </row>
        <row r="1009">
          <cell r="E1009">
            <v>12096761001</v>
          </cell>
          <cell r="F1009">
            <v>12096757760</v>
          </cell>
          <cell r="G1009" t="str">
            <v>Смесительный насосный узел PMG-25 с руч. управлением</v>
          </cell>
          <cell r="H1009">
            <v>12096757760</v>
          </cell>
          <cell r="I1009" t="str">
            <v>шт</v>
          </cell>
        </row>
        <row r="1010">
          <cell r="E1010">
            <v>12096757760</v>
          </cell>
          <cell r="F1010">
            <v>12096757760</v>
          </cell>
          <cell r="G1010">
            <v>12096757760</v>
          </cell>
          <cell r="H1010">
            <v>12096757760</v>
          </cell>
          <cell r="I1010">
            <v>12096757760</v>
          </cell>
        </row>
        <row r="1011">
          <cell r="E1011">
            <v>12096771001</v>
          </cell>
          <cell r="F1011">
            <v>12096765952</v>
          </cell>
          <cell r="G1011" t="str">
            <v>Смесительный насосный узел PMG-32 с руч. управлением</v>
          </cell>
          <cell r="H1011">
            <v>12096765952</v>
          </cell>
          <cell r="I1011" t="str">
            <v>шт</v>
          </cell>
        </row>
        <row r="1012">
          <cell r="E1012">
            <v>12096765952</v>
          </cell>
          <cell r="F1012">
            <v>12096765952</v>
          </cell>
          <cell r="G1012">
            <v>12096765952</v>
          </cell>
          <cell r="H1012">
            <v>12096765952</v>
          </cell>
          <cell r="I1012">
            <v>12096765952</v>
          </cell>
        </row>
        <row r="1013">
          <cell r="E1013">
            <v>12096765952</v>
          </cell>
          <cell r="F1013">
            <v>12096765952</v>
          </cell>
          <cell r="G1013" t="str">
            <v>Система регулирования HC BUS</v>
          </cell>
          <cell r="H1013">
            <v>12096765952</v>
          </cell>
          <cell r="I1013">
            <v>12096765952</v>
          </cell>
        </row>
        <row r="1014">
          <cell r="E1014">
            <v>12280771001</v>
          </cell>
          <cell r="F1014">
            <v>12280766464</v>
          </cell>
          <cell r="G1014" t="str">
            <v>Погружная гильза IS-HC</v>
          </cell>
          <cell r="H1014">
            <v>12280766464</v>
          </cell>
          <cell r="I1014" t="str">
            <v>шт</v>
          </cell>
        </row>
        <row r="1015">
          <cell r="E1015">
            <v>13152981001</v>
          </cell>
          <cell r="F1015">
            <v>13152976896</v>
          </cell>
          <cell r="G1015" t="str">
            <v>Тороидальный трансформатор, 24 В</v>
          </cell>
          <cell r="H1015">
            <v>13152976896</v>
          </cell>
          <cell r="I1015" t="str">
            <v>шт</v>
          </cell>
        </row>
        <row r="1016">
          <cell r="E1016">
            <v>13152976896</v>
          </cell>
          <cell r="F1016">
            <v>13152976896</v>
          </cell>
          <cell r="G1016">
            <v>13152976896</v>
          </cell>
          <cell r="H1016">
            <v>13152976896</v>
          </cell>
          <cell r="I1016">
            <v>13152976896</v>
          </cell>
        </row>
        <row r="1017">
          <cell r="E1017">
            <v>12492871001</v>
          </cell>
          <cell r="F1017">
            <v>12492865536</v>
          </cell>
          <cell r="G1017" t="str">
            <v>Контроллер точки росы TPW</v>
          </cell>
          <cell r="H1017">
            <v>12492865536</v>
          </cell>
          <cell r="I1017" t="str">
            <v>шт</v>
          </cell>
        </row>
        <row r="1018">
          <cell r="E1018">
            <v>12492865536</v>
          </cell>
          <cell r="F1018">
            <v>12492865536</v>
          </cell>
          <cell r="G1018">
            <v>12492865536</v>
          </cell>
          <cell r="H1018">
            <v>12492865536</v>
          </cell>
          <cell r="I1018">
            <v>12492865536</v>
          </cell>
        </row>
        <row r="1019">
          <cell r="E1019">
            <v>12442301001</v>
          </cell>
          <cell r="F1019">
            <v>12442296320</v>
          </cell>
          <cell r="G1019" t="str">
            <v xml:space="preserve">Проходной вентиль DV 32 с приводом (24В) </v>
          </cell>
          <cell r="H1019">
            <v>12442296320</v>
          </cell>
          <cell r="I1019" t="str">
            <v>шт</v>
          </cell>
        </row>
        <row r="1020">
          <cell r="E1020">
            <v>12442296320</v>
          </cell>
          <cell r="F1020">
            <v>12442296320</v>
          </cell>
          <cell r="G1020">
            <v>12442296320</v>
          </cell>
          <cell r="H1020">
            <v>12442296320</v>
          </cell>
          <cell r="I1020">
            <v>12442296320</v>
          </cell>
        </row>
        <row r="1021">
          <cell r="E1021">
            <v>12442401001</v>
          </cell>
          <cell r="F1021">
            <v>12442394624</v>
          </cell>
          <cell r="G1021" t="str">
            <v xml:space="preserve">Трехходовой вентиль MV 15 с приводом (24В) </v>
          </cell>
          <cell r="H1021">
            <v>12442394624</v>
          </cell>
          <cell r="I1021" t="str">
            <v>шт</v>
          </cell>
        </row>
        <row r="1022">
          <cell r="E1022">
            <v>12442501001</v>
          </cell>
          <cell r="F1022">
            <v>12442492928</v>
          </cell>
          <cell r="G1022" t="str">
            <v xml:space="preserve">Трехходовой вентиль MV 20 с приводом (24В) </v>
          </cell>
          <cell r="H1022">
            <v>12442492928</v>
          </cell>
          <cell r="I1022" t="str">
            <v>шт</v>
          </cell>
        </row>
        <row r="1023">
          <cell r="E1023">
            <v>12442601001</v>
          </cell>
          <cell r="F1023">
            <v>12442599424</v>
          </cell>
          <cell r="G1023" t="str">
            <v xml:space="preserve">Трехходовой вентиль MV 25 с приводом (24В) </v>
          </cell>
          <cell r="H1023">
            <v>12442599424</v>
          </cell>
          <cell r="I1023" t="str">
            <v>шт</v>
          </cell>
        </row>
        <row r="1024">
          <cell r="E1024">
            <v>12442599424</v>
          </cell>
          <cell r="F1024">
            <v>12442599424</v>
          </cell>
          <cell r="G1024">
            <v>12442599424</v>
          </cell>
          <cell r="H1024">
            <v>12442599424</v>
          </cell>
          <cell r="I1024">
            <v>12442599424</v>
          </cell>
        </row>
        <row r="1025">
          <cell r="E1025">
            <v>12442599424</v>
          </cell>
          <cell r="F1025">
            <v>12442599424</v>
          </cell>
          <cell r="G1025" t="str">
            <v>3.1.7 Единая система обогрева и охлаждения</v>
          </cell>
          <cell r="H1025">
            <v>12442599424</v>
          </cell>
          <cell r="I1025">
            <v>12442599424</v>
          </cell>
        </row>
        <row r="1026">
          <cell r="E1026">
            <v>12442599424</v>
          </cell>
          <cell r="F1026">
            <v>12442599424</v>
          </cell>
          <cell r="G1026" t="str">
            <v>"Мокрый" способ монтажа</v>
          </cell>
          <cell r="H1026">
            <v>12442599424</v>
          </cell>
          <cell r="I1026">
            <v>12442599424</v>
          </cell>
        </row>
        <row r="1027">
          <cell r="E1027">
            <v>11311281240</v>
          </cell>
          <cell r="F1027">
            <v>11311276032</v>
          </cell>
          <cell r="G1027" t="str">
            <v>Отопит.труба RAUTHERM S 10,1х1,1 мм, бухта 240 м</v>
          </cell>
          <cell r="H1027">
            <v>11311276032</v>
          </cell>
          <cell r="I1027" t="str">
            <v>м</v>
          </cell>
        </row>
        <row r="1028">
          <cell r="E1028">
            <v>11361401120</v>
          </cell>
          <cell r="F1028">
            <v>11361394688</v>
          </cell>
          <cell r="G1028" t="str">
            <v>Отопит.труба RAUTHERM S 17х2,0 мм, бухта 120 м</v>
          </cell>
          <cell r="H1028">
            <v>11361394688</v>
          </cell>
          <cell r="I1028" t="str">
            <v>м</v>
          </cell>
        </row>
        <row r="1029">
          <cell r="E1029">
            <v>11361401240</v>
          </cell>
          <cell r="F1029">
            <v>11361394688</v>
          </cell>
          <cell r="G1029" t="str">
            <v>Отопит.труба RAUTHERM S 17х2,0 мм, бухта 240 м</v>
          </cell>
          <cell r="H1029">
            <v>11361394688</v>
          </cell>
          <cell r="I1029" t="str">
            <v>м</v>
          </cell>
        </row>
        <row r="1030">
          <cell r="E1030">
            <v>11361601120</v>
          </cell>
          <cell r="F1030">
            <v>11361599488</v>
          </cell>
          <cell r="G1030" t="str">
            <v>Отопит.труба RAUTHERM S 20х2,0 мм, бухта 120 м</v>
          </cell>
          <cell r="H1030">
            <v>11361599488</v>
          </cell>
          <cell r="I1030" t="str">
            <v>м</v>
          </cell>
        </row>
        <row r="1031">
          <cell r="E1031">
            <v>11361601240</v>
          </cell>
          <cell r="F1031">
            <v>11361599488</v>
          </cell>
          <cell r="G1031" t="str">
            <v>Отопит.труба RAUTHERM S 20х2,0 мм, бухта 240 м</v>
          </cell>
          <cell r="H1031">
            <v>11361599488</v>
          </cell>
          <cell r="I1031" t="str">
            <v>м</v>
          </cell>
        </row>
        <row r="1032">
          <cell r="E1032">
            <v>12005361001</v>
          </cell>
          <cell r="F1032">
            <v>12005359616</v>
          </cell>
          <cell r="G1032" t="str">
            <v>Надвижная гильза 10 x1,1</v>
          </cell>
          <cell r="H1032">
            <v>12005359616</v>
          </cell>
          <cell r="I1032" t="str">
            <v>шт</v>
          </cell>
        </row>
        <row r="1033">
          <cell r="E1033">
            <v>12502971002</v>
          </cell>
          <cell r="F1033">
            <v>12502966272</v>
          </cell>
          <cell r="G1033" t="str">
            <v>Надвижная гильза 17x2,0</v>
          </cell>
          <cell r="H1033">
            <v>12502966272</v>
          </cell>
          <cell r="I1033" t="str">
            <v>шт</v>
          </cell>
        </row>
        <row r="1034">
          <cell r="E1034">
            <v>12503071002</v>
          </cell>
          <cell r="F1034">
            <v>12503064576</v>
          </cell>
          <cell r="G1034" t="str">
            <v xml:space="preserve">Надвижная гильза 20x2,0 </v>
          </cell>
          <cell r="H1034">
            <v>12503064576</v>
          </cell>
          <cell r="I1034" t="str">
            <v>шт</v>
          </cell>
        </row>
        <row r="1035">
          <cell r="E1035">
            <v>12005261001</v>
          </cell>
          <cell r="F1035">
            <v>12005253120</v>
          </cell>
          <cell r="G1035" t="str">
            <v>Муфта соед. равнопроходн. 10x1,1</v>
          </cell>
          <cell r="H1035">
            <v>12005253120</v>
          </cell>
          <cell r="I1035" t="str">
            <v>шт</v>
          </cell>
        </row>
        <row r="1036">
          <cell r="E1036">
            <v>12005331001</v>
          </cell>
          <cell r="F1036">
            <v>12005326848</v>
          </cell>
          <cell r="G1036" t="str">
            <v>Муфта соединительная переходная 17-10</v>
          </cell>
          <cell r="H1036">
            <v>12005326848</v>
          </cell>
          <cell r="I1036" t="str">
            <v>шт</v>
          </cell>
        </row>
        <row r="1037">
          <cell r="E1037">
            <v>12005341001</v>
          </cell>
          <cell r="F1037">
            <v>12005335040</v>
          </cell>
          <cell r="G1037" t="str">
            <v>Муфта соединительная переходная 20-10</v>
          </cell>
          <cell r="H1037">
            <v>12005335040</v>
          </cell>
          <cell r="I1037" t="str">
            <v>шт</v>
          </cell>
        </row>
        <row r="1038">
          <cell r="E1038">
            <v>12005431001</v>
          </cell>
          <cell r="F1038">
            <v>12005425152</v>
          </cell>
          <cell r="G1038" t="str">
            <v>Тройник 17x2,0 - 10,1x1,1 - 17x 2,0</v>
          </cell>
          <cell r="H1038">
            <v>12005425152</v>
          </cell>
          <cell r="I1038" t="str">
            <v>шт</v>
          </cell>
        </row>
        <row r="1039">
          <cell r="E1039">
            <v>12005441001</v>
          </cell>
          <cell r="F1039">
            <v>12005433344</v>
          </cell>
          <cell r="G1039" t="str">
            <v>Тройник 20x2,0 - 10,1x1,1 - 20x2,0</v>
          </cell>
          <cell r="H1039">
            <v>12005433344</v>
          </cell>
          <cell r="I1039" t="str">
            <v>шт</v>
          </cell>
        </row>
        <row r="1040">
          <cell r="E1040">
            <v>12005461001</v>
          </cell>
          <cell r="F1040">
            <v>12005457920</v>
          </cell>
          <cell r="G1040" t="str">
            <v>Резьбозажимное соединение для подключ. трубы 10,1х1,1 мм</v>
          </cell>
          <cell r="H1040">
            <v>12005457920</v>
          </cell>
          <cell r="I1040" t="str">
            <v>шт</v>
          </cell>
        </row>
        <row r="1041">
          <cell r="E1041">
            <v>12005457920</v>
          </cell>
          <cell r="F1041">
            <v>12005457920</v>
          </cell>
          <cell r="G1041">
            <v>12005457920</v>
          </cell>
          <cell r="H1041">
            <v>12005457920</v>
          </cell>
          <cell r="I1041">
            <v>12005457920</v>
          </cell>
        </row>
        <row r="1042">
          <cell r="E1042">
            <v>12005457920</v>
          </cell>
          <cell r="F1042">
            <v>12005457920</v>
          </cell>
          <cell r="G1042" t="str">
            <v>Настенные и потолочные панели для "сухого" способа монтажа</v>
          </cell>
          <cell r="H1042">
            <v>12005457920</v>
          </cell>
          <cell r="I1042">
            <v>12005457920</v>
          </cell>
        </row>
        <row r="1043">
          <cell r="E1043">
            <v>12028601001</v>
          </cell>
          <cell r="F1043">
            <v>12028600320</v>
          </cell>
          <cell r="G1043" t="str">
            <v>Настенная панель 1000*625</v>
          </cell>
          <cell r="H1043">
            <v>12028600320</v>
          </cell>
          <cell r="I1043" t="str">
            <v>шт</v>
          </cell>
        </row>
        <row r="1044">
          <cell r="E1044">
            <v>12028501001</v>
          </cell>
          <cell r="F1044">
            <v>12028493824</v>
          </cell>
          <cell r="G1044" t="str">
            <v>Настенная панель 2000*625</v>
          </cell>
          <cell r="H1044">
            <v>12028493824</v>
          </cell>
          <cell r="I1044" t="str">
            <v>шт</v>
          </cell>
        </row>
        <row r="1045">
          <cell r="E1045">
            <v>12027701001</v>
          </cell>
          <cell r="F1045">
            <v>12027699200</v>
          </cell>
          <cell r="G1045" t="str">
            <v>Потолочная панель 2000*1250</v>
          </cell>
          <cell r="H1045">
            <v>12027699200</v>
          </cell>
          <cell r="I1045" t="str">
            <v>шт</v>
          </cell>
        </row>
        <row r="1046">
          <cell r="E1046">
            <v>12027801001</v>
          </cell>
          <cell r="F1046">
            <v>12027797504</v>
          </cell>
          <cell r="G1046" t="str">
            <v>Потолочная панель 1500*1250</v>
          </cell>
          <cell r="H1046">
            <v>12027797504</v>
          </cell>
          <cell r="I1046" t="str">
            <v>шт</v>
          </cell>
        </row>
        <row r="1047">
          <cell r="E1047">
            <v>12027901001</v>
          </cell>
          <cell r="F1047">
            <v>12027895808</v>
          </cell>
          <cell r="G1047" t="str">
            <v>Потолочная панель 1000*1250</v>
          </cell>
          <cell r="H1047">
            <v>12027895808</v>
          </cell>
          <cell r="I1047" t="str">
            <v>шт</v>
          </cell>
        </row>
        <row r="1048">
          <cell r="E1048">
            <v>12028001001</v>
          </cell>
          <cell r="F1048">
            <v>12027994112</v>
          </cell>
          <cell r="G1048" t="str">
            <v>Потолочная панель 500*1250</v>
          </cell>
          <cell r="H1048">
            <v>12027994112</v>
          </cell>
          <cell r="I1048" t="str">
            <v>шт</v>
          </cell>
        </row>
        <row r="1049">
          <cell r="E1049">
            <v>12027994112</v>
          </cell>
          <cell r="F1049">
            <v>12027994112</v>
          </cell>
          <cell r="G1049">
            <v>12027994112</v>
          </cell>
          <cell r="H1049">
            <v>12027994112</v>
          </cell>
          <cell r="I1049">
            <v>12027994112</v>
          </cell>
        </row>
        <row r="1050">
          <cell r="E1050">
            <v>12027994112</v>
          </cell>
          <cell r="F1050">
            <v>12027994112</v>
          </cell>
          <cell r="G1050" t="str">
            <v>Система регулирования единой системы обогрева/охлаждения поверхностей HC</v>
          </cell>
          <cell r="H1050">
            <v>12027994112</v>
          </cell>
          <cell r="I1050">
            <v>12027994112</v>
          </cell>
        </row>
        <row r="1051">
          <cell r="E1051">
            <v>12280771001</v>
          </cell>
          <cell r="F1051">
            <v>12280766464</v>
          </cell>
          <cell r="G1051" t="str">
            <v>Погружная гильза IS-HC</v>
          </cell>
          <cell r="H1051">
            <v>12280766464</v>
          </cell>
          <cell r="I1051" t="str">
            <v>шт</v>
          </cell>
        </row>
        <row r="1052">
          <cell r="E1052">
            <v>12280766464</v>
          </cell>
          <cell r="F1052">
            <v>12280766464</v>
          </cell>
          <cell r="G1052">
            <v>12280766464</v>
          </cell>
          <cell r="H1052">
            <v>12280766464</v>
          </cell>
          <cell r="I1052">
            <v>12280766464</v>
          </cell>
        </row>
        <row r="1053">
          <cell r="E1053">
            <v>12492871001</v>
          </cell>
          <cell r="F1053">
            <v>12492865536</v>
          </cell>
          <cell r="G1053" t="str">
            <v>Контроллер точки росы TPW</v>
          </cell>
          <cell r="H1053">
            <v>12492865536</v>
          </cell>
          <cell r="I1053" t="str">
            <v>шт</v>
          </cell>
        </row>
        <row r="1054">
          <cell r="E1054">
            <v>12492865536</v>
          </cell>
          <cell r="F1054">
            <v>12492865536</v>
          </cell>
          <cell r="G1054">
            <v>12492865536</v>
          </cell>
          <cell r="H1054">
            <v>12492865536</v>
          </cell>
          <cell r="I1054">
            <v>12492865536</v>
          </cell>
        </row>
        <row r="1055">
          <cell r="E1055">
            <v>12442301001</v>
          </cell>
          <cell r="F1055">
            <v>12442296320</v>
          </cell>
          <cell r="G1055" t="str">
            <v xml:space="preserve">Проходной вентиль DV 32 с приводом (24В) </v>
          </cell>
          <cell r="H1055">
            <v>12442296320</v>
          </cell>
          <cell r="I1055" t="str">
            <v>шт</v>
          </cell>
        </row>
        <row r="1056">
          <cell r="E1056">
            <v>12442296320</v>
          </cell>
          <cell r="F1056">
            <v>12442296320</v>
          </cell>
          <cell r="G1056">
            <v>12442296320</v>
          </cell>
          <cell r="H1056">
            <v>12442296320</v>
          </cell>
          <cell r="I1056">
            <v>12442296320</v>
          </cell>
        </row>
        <row r="1057">
          <cell r="E1057">
            <v>12442401001</v>
          </cell>
          <cell r="F1057">
            <v>12442394624</v>
          </cell>
          <cell r="G1057" t="str">
            <v xml:space="preserve">Трехходовой вентиль MV 15 с приводом (24В) </v>
          </cell>
          <cell r="H1057">
            <v>12442394624</v>
          </cell>
          <cell r="I1057" t="str">
            <v>шт</v>
          </cell>
        </row>
        <row r="1058">
          <cell r="E1058">
            <v>12442501001</v>
          </cell>
          <cell r="F1058">
            <v>12442492928</v>
          </cell>
          <cell r="G1058" t="str">
            <v xml:space="preserve">Трехходовой вентиль MV 20 с приводом (24В) </v>
          </cell>
          <cell r="H1058">
            <v>12442492928</v>
          </cell>
          <cell r="I1058" t="str">
            <v>шт</v>
          </cell>
        </row>
        <row r="1059">
          <cell r="E1059">
            <v>12442601001</v>
          </cell>
          <cell r="F1059">
            <v>12442599424</v>
          </cell>
          <cell r="G1059" t="str">
            <v xml:space="preserve">Трехходовой вентиль MV 25 с приводом (24В) </v>
          </cell>
          <cell r="H1059">
            <v>12442599424</v>
          </cell>
          <cell r="I1059" t="str">
            <v>шт</v>
          </cell>
        </row>
        <row r="1060">
          <cell r="E1060">
            <v>12442599424</v>
          </cell>
          <cell r="F1060">
            <v>12442599424</v>
          </cell>
          <cell r="G1060">
            <v>12442599424</v>
          </cell>
          <cell r="H1060">
            <v>12442599424</v>
          </cell>
          <cell r="I1060">
            <v>12442599424</v>
          </cell>
        </row>
        <row r="1061">
          <cell r="E1061">
            <v>12442599424</v>
          </cell>
          <cell r="F1061">
            <v>12442599424</v>
          </cell>
          <cell r="G1061" t="str">
            <v>Инструмент</v>
          </cell>
          <cell r="H1061">
            <v>12442599424</v>
          </cell>
          <cell r="I1061">
            <v>12442599424</v>
          </cell>
        </row>
        <row r="1062">
          <cell r="E1062">
            <v>12283961001</v>
          </cell>
          <cell r="F1062">
            <v>12283953152</v>
          </cell>
          <cell r="G1062" t="str">
            <v>Механический инструмент RAUTOOL K 10</v>
          </cell>
          <cell r="H1062">
            <v>12283953152</v>
          </cell>
          <cell r="I1062" t="str">
            <v>шт</v>
          </cell>
        </row>
        <row r="1063">
          <cell r="E1063">
            <v>12283953152</v>
          </cell>
          <cell r="F1063">
            <v>12283953152</v>
          </cell>
          <cell r="G1063">
            <v>12283953152</v>
          </cell>
          <cell r="H1063">
            <v>12283953152</v>
          </cell>
          <cell r="I1063">
            <v>12283953152</v>
          </cell>
        </row>
        <row r="1064">
          <cell r="E1064">
            <v>12283953152</v>
          </cell>
          <cell r="F1064">
            <v>12283953152</v>
          </cell>
          <cell r="G1064" t="str">
            <v>3.1.8 Инструменты и принадлежности</v>
          </cell>
          <cell r="H1064">
            <v>12283953152</v>
          </cell>
          <cell r="I1064">
            <v>12283953152</v>
          </cell>
        </row>
        <row r="1065">
          <cell r="E1065">
            <v>12861511002</v>
          </cell>
          <cell r="F1065">
            <v>12861505536</v>
          </cell>
          <cell r="G1065" t="str">
            <v xml:space="preserve">Барабан с горизонт. раскручиванием труб для "холодной" укладки </v>
          </cell>
          <cell r="H1065">
            <v>12861505536</v>
          </cell>
          <cell r="I1065" t="str">
            <v>шт</v>
          </cell>
        </row>
        <row r="1066">
          <cell r="E1066">
            <v>11040271001</v>
          </cell>
          <cell r="F1066">
            <v>11040268288</v>
          </cell>
          <cell r="G1066" t="str">
            <v>Дверной распор для укладки труб</v>
          </cell>
          <cell r="H1066">
            <v>11040268288</v>
          </cell>
          <cell r="I1066" t="str">
            <v>шт</v>
          </cell>
        </row>
        <row r="1067">
          <cell r="E1067">
            <v>11040268288</v>
          </cell>
          <cell r="F1067">
            <v>11040268288</v>
          </cell>
          <cell r="G1067">
            <v>11040268288</v>
          </cell>
          <cell r="H1067">
            <v>11040268288</v>
          </cell>
          <cell r="I1067">
            <v>11040268288</v>
          </cell>
        </row>
        <row r="1068">
          <cell r="E1068">
            <v>11040268288</v>
          </cell>
          <cell r="F1068">
            <v>11040268288</v>
          </cell>
          <cell r="G1068" t="str">
            <v xml:space="preserve">3.2 Системы для обогрева/охлаждения поверхностей для случаев особого применения </v>
          </cell>
          <cell r="H1068">
            <v>11040268288</v>
          </cell>
          <cell r="I1068">
            <v>11040268288</v>
          </cell>
        </row>
        <row r="1069">
          <cell r="E1069">
            <v>11040268288</v>
          </cell>
          <cell r="F1069">
            <v>11040268288</v>
          </cell>
          <cell r="G1069" t="str">
            <v>3.2.1 Система подогрева и охлаждения ядра бетонных перекрытий</v>
          </cell>
          <cell r="H1069">
            <v>11040268288</v>
          </cell>
          <cell r="I1069">
            <v>11040268288</v>
          </cell>
        </row>
        <row r="1070">
          <cell r="E1070">
            <v>11040268288</v>
          </cell>
          <cell r="F1070">
            <v>11040268288</v>
          </cell>
          <cell r="G1070" t="str">
            <v>Комроненты системы</v>
          </cell>
          <cell r="H1070">
            <v>11040268288</v>
          </cell>
          <cell r="I1070">
            <v>11040268288</v>
          </cell>
        </row>
        <row r="1071">
          <cell r="E1071">
            <v>11361401120</v>
          </cell>
          <cell r="F1071">
            <v>11361394688</v>
          </cell>
          <cell r="G1071" t="str">
            <v>Отопит.труба RAUTHERM-S 17х2 мм, бухта 120 м</v>
          </cell>
          <cell r="H1071">
            <v>11361394688</v>
          </cell>
          <cell r="I1071" t="str">
            <v>м</v>
          </cell>
        </row>
        <row r="1072">
          <cell r="E1072">
            <v>11361401240</v>
          </cell>
          <cell r="F1072">
            <v>11361394688</v>
          </cell>
          <cell r="G1072" t="str">
            <v>Отопит.труба RAUTHERM-S 17х2 мм, бухта 240 м</v>
          </cell>
          <cell r="H1072">
            <v>11361394688</v>
          </cell>
          <cell r="I1072" t="str">
            <v>м</v>
          </cell>
        </row>
        <row r="1073">
          <cell r="E1073">
            <v>11361401500</v>
          </cell>
          <cell r="F1073">
            <v>11361394688</v>
          </cell>
          <cell r="G1073" t="str">
            <v>Отопит.труба RAUTHERM-S 17х2 мм, бухта 500 м</v>
          </cell>
          <cell r="H1073">
            <v>11361394688</v>
          </cell>
          <cell r="I1073" t="str">
            <v>м</v>
          </cell>
        </row>
        <row r="1074">
          <cell r="E1074">
            <v>11361601120</v>
          </cell>
          <cell r="F1074">
            <v>11361599488</v>
          </cell>
          <cell r="G1074" t="str">
            <v>Отопит.труба RAUTHERM-S 20х2 мм, бухта 120 м</v>
          </cell>
          <cell r="H1074">
            <v>11361599488</v>
          </cell>
          <cell r="I1074" t="str">
            <v>м</v>
          </cell>
        </row>
        <row r="1075">
          <cell r="E1075">
            <v>11361601240</v>
          </cell>
          <cell r="F1075">
            <v>11361599488</v>
          </cell>
          <cell r="G1075" t="str">
            <v>Отопит.труба RAUTHERM-S 20х2 мм, бухта 240 м</v>
          </cell>
          <cell r="H1075">
            <v>11361599488</v>
          </cell>
          <cell r="I1075" t="str">
            <v>м</v>
          </cell>
        </row>
        <row r="1076">
          <cell r="E1076">
            <v>11361599488</v>
          </cell>
          <cell r="F1076">
            <v>11361599488</v>
          </cell>
          <cell r="G1076">
            <v>11361599488</v>
          </cell>
          <cell r="H1076">
            <v>11361599488</v>
          </cell>
          <cell r="I1076">
            <v>11361599488</v>
          </cell>
        </row>
        <row r="1077">
          <cell r="E1077">
            <v>12465991001</v>
          </cell>
          <cell r="F1077">
            <v>12465987584</v>
          </cell>
          <cell r="G1077" t="str">
            <v>Опалубочный футляр</v>
          </cell>
          <cell r="H1077">
            <v>12465987584</v>
          </cell>
          <cell r="I1077" t="str">
            <v>шт</v>
          </cell>
        </row>
        <row r="1078">
          <cell r="E1078">
            <v>12465987584</v>
          </cell>
          <cell r="F1078">
            <v>12465987584</v>
          </cell>
          <cell r="G1078">
            <v>12465987584</v>
          </cell>
          <cell r="H1078">
            <v>12465987584</v>
          </cell>
          <cell r="I1078">
            <v>12465987584</v>
          </cell>
        </row>
        <row r="1079">
          <cell r="E1079">
            <v>12468991001</v>
          </cell>
          <cell r="F1079">
            <v>12468985856</v>
          </cell>
          <cell r="G1079" t="str">
            <v>Проволочн. обвязка для соед. сетки (цена за 1 упаковку- за 100 шт.)</v>
          </cell>
          <cell r="H1079">
            <v>12468985856</v>
          </cell>
          <cell r="I1079" t="str">
            <v>шт</v>
          </cell>
        </row>
        <row r="1080">
          <cell r="E1080">
            <v>12468985856</v>
          </cell>
          <cell r="F1080">
            <v>12468985856</v>
          </cell>
          <cell r="G1080">
            <v>12468985856</v>
          </cell>
          <cell r="H1080">
            <v>12468985856</v>
          </cell>
          <cell r="I1080">
            <v>12468985856</v>
          </cell>
        </row>
        <row r="1081">
          <cell r="E1081">
            <v>12573041003</v>
          </cell>
          <cell r="F1081">
            <v>12573040640</v>
          </cell>
          <cell r="G1081" t="str">
            <v>Приспособл. для закрутки проволочн. обвязки</v>
          </cell>
          <cell r="H1081">
            <v>12573040640</v>
          </cell>
          <cell r="I1081" t="str">
            <v>шт</v>
          </cell>
        </row>
        <row r="1082">
          <cell r="E1082">
            <v>12573040640</v>
          </cell>
          <cell r="F1082">
            <v>12573040640</v>
          </cell>
          <cell r="G1082">
            <v>12573040640</v>
          </cell>
          <cell r="H1082">
            <v>12573040640</v>
          </cell>
          <cell r="I1082">
            <v>12573040640</v>
          </cell>
        </row>
        <row r="1083">
          <cell r="E1083">
            <v>17244481100</v>
          </cell>
          <cell r="F1083">
            <v>17244471296</v>
          </cell>
          <cell r="G1083" t="str">
            <v>Ремешок для обвязки (цена за 1 упаковку - за 100 шт.)</v>
          </cell>
          <cell r="H1083">
            <v>17244471296</v>
          </cell>
          <cell r="I1083" t="str">
            <v>шт</v>
          </cell>
        </row>
        <row r="1084">
          <cell r="E1084">
            <v>17244471296</v>
          </cell>
          <cell r="F1084">
            <v>17244471296</v>
          </cell>
          <cell r="G1084">
            <v>17244471296</v>
          </cell>
          <cell r="H1084">
            <v>17244471296</v>
          </cell>
          <cell r="I1084">
            <v>17244471296</v>
          </cell>
        </row>
        <row r="1085">
          <cell r="E1085">
            <v>11374271050</v>
          </cell>
          <cell r="F1085">
            <v>11374264320</v>
          </cell>
          <cell r="G1085" t="str">
            <v>Гофротруба защитн.для ПЭ-трубы 16/17, бухта 50м</v>
          </cell>
          <cell r="H1085">
            <v>11374264320</v>
          </cell>
          <cell r="I1085" t="str">
            <v>м</v>
          </cell>
        </row>
        <row r="1086">
          <cell r="E1086">
            <v>11374281050</v>
          </cell>
          <cell r="F1086">
            <v>11374280704</v>
          </cell>
          <cell r="G1086" t="str">
            <v>Гофротруба защитн.для ПЭ-трубы 20, бухта 50м</v>
          </cell>
          <cell r="H1086">
            <v>11374280704</v>
          </cell>
          <cell r="I1086" t="str">
            <v>м</v>
          </cell>
        </row>
        <row r="1087">
          <cell r="E1087">
            <v>11374280704</v>
          </cell>
          <cell r="F1087">
            <v>11374280704</v>
          </cell>
          <cell r="G1087">
            <v>11374280704</v>
          </cell>
          <cell r="H1087">
            <v>11374280704</v>
          </cell>
          <cell r="I1087">
            <v>11374280704</v>
          </cell>
        </row>
        <row r="1088">
          <cell r="E1088">
            <v>12496471001</v>
          </cell>
          <cell r="F1088">
            <v>12496470016</v>
          </cell>
          <cell r="G1088" t="str">
            <v>Быстрый разъем с запорным устройством для сжатого воздуха 17x2,0</v>
          </cell>
          <cell r="H1088">
            <v>12496470016</v>
          </cell>
          <cell r="I1088" t="str">
            <v>шт</v>
          </cell>
        </row>
        <row r="1089">
          <cell r="E1089">
            <v>12496571001</v>
          </cell>
          <cell r="F1089">
            <v>12496568320</v>
          </cell>
          <cell r="G1089" t="str">
            <v>Быстрый разъем с запорным устройством для сжатого воздуха 20x2,0</v>
          </cell>
          <cell r="H1089">
            <v>12496568320</v>
          </cell>
          <cell r="I1089" t="str">
            <v>шт</v>
          </cell>
        </row>
        <row r="1090">
          <cell r="E1090">
            <v>12496568320</v>
          </cell>
          <cell r="F1090">
            <v>12496568320</v>
          </cell>
          <cell r="G1090">
            <v>12496568320</v>
          </cell>
          <cell r="H1090">
            <v>12496568320</v>
          </cell>
          <cell r="I1090">
            <v>12496568320</v>
          </cell>
        </row>
        <row r="1091">
          <cell r="E1091">
            <v>12316811001</v>
          </cell>
          <cell r="F1091">
            <v>12316803072</v>
          </cell>
          <cell r="G1091" t="str">
            <v>Заглушка для пластмасс. трубы 17x2,0</v>
          </cell>
          <cell r="H1091">
            <v>12316803072</v>
          </cell>
          <cell r="I1091" t="str">
            <v>шт</v>
          </cell>
        </row>
        <row r="1092">
          <cell r="E1092">
            <v>12316911001</v>
          </cell>
          <cell r="F1092">
            <v>12316909568</v>
          </cell>
          <cell r="G1092" t="str">
            <v>Заглушка для пластмасс. трубы 20x2,0</v>
          </cell>
          <cell r="H1092">
            <v>12316909568</v>
          </cell>
          <cell r="I1092" t="str">
            <v>шт</v>
          </cell>
        </row>
        <row r="1093">
          <cell r="E1093">
            <v>12316909568</v>
          </cell>
          <cell r="F1093">
            <v>12316909568</v>
          </cell>
          <cell r="G1093">
            <v>12316909568</v>
          </cell>
          <cell r="H1093">
            <v>12316909568</v>
          </cell>
          <cell r="I1093">
            <v>12316909568</v>
          </cell>
        </row>
        <row r="1094">
          <cell r="E1094">
            <v>12468891001</v>
          </cell>
          <cell r="F1094">
            <v>12468887552</v>
          </cell>
          <cell r="G1094" t="str">
            <v>Нипельный разъем для сжатого воздуха 17</v>
          </cell>
          <cell r="H1094">
            <v>12468887552</v>
          </cell>
          <cell r="I1094" t="str">
            <v>шт</v>
          </cell>
        </row>
        <row r="1095">
          <cell r="E1095">
            <v>12468887552</v>
          </cell>
          <cell r="F1095">
            <v>12468887552</v>
          </cell>
          <cell r="G1095">
            <v>12468887552</v>
          </cell>
          <cell r="H1095">
            <v>12468887552</v>
          </cell>
          <cell r="I1095">
            <v>12468887552</v>
          </cell>
        </row>
        <row r="1096">
          <cell r="E1096">
            <v>12502971002</v>
          </cell>
          <cell r="F1096">
            <v>12502966272</v>
          </cell>
          <cell r="G1096" t="str">
            <v>Надвижная гильза 17x2,0</v>
          </cell>
          <cell r="H1096">
            <v>12502966272</v>
          </cell>
          <cell r="I1096" t="str">
            <v>шт</v>
          </cell>
        </row>
        <row r="1097">
          <cell r="E1097">
            <v>12503071002</v>
          </cell>
          <cell r="F1097">
            <v>12503064576</v>
          </cell>
          <cell r="G1097" t="str">
            <v>Надвижная гильза 20x2,0</v>
          </cell>
          <cell r="H1097">
            <v>12503064576</v>
          </cell>
          <cell r="I1097" t="str">
            <v>шт</v>
          </cell>
        </row>
        <row r="1098">
          <cell r="E1098">
            <v>12503064576</v>
          </cell>
          <cell r="F1098">
            <v>12503064576</v>
          </cell>
          <cell r="G1098">
            <v>12503064576</v>
          </cell>
          <cell r="H1098">
            <v>12503064576</v>
          </cell>
          <cell r="I1098">
            <v>12503064576</v>
          </cell>
        </row>
        <row r="1099">
          <cell r="E1099">
            <v>12502771002</v>
          </cell>
          <cell r="F1099">
            <v>12502769664</v>
          </cell>
          <cell r="G1099" t="str">
            <v>Муфта соед. равнопроходн. 17x2,0</v>
          </cell>
          <cell r="H1099">
            <v>12502769664</v>
          </cell>
          <cell r="I1099" t="str">
            <v>шт</v>
          </cell>
        </row>
        <row r="1100">
          <cell r="E1100">
            <v>12503171002</v>
          </cell>
          <cell r="F1100">
            <v>12503162880</v>
          </cell>
          <cell r="G1100" t="str">
            <v>Муфта соед. равнопроходн. 20x2,0</v>
          </cell>
          <cell r="H1100">
            <v>12503162880</v>
          </cell>
          <cell r="I1100" t="str">
            <v>шт</v>
          </cell>
        </row>
        <row r="1101">
          <cell r="E1101">
            <v>12503162880</v>
          </cell>
          <cell r="F1101">
            <v>12503162880</v>
          </cell>
          <cell r="G1101">
            <v>12503162880</v>
          </cell>
          <cell r="H1101">
            <v>12503162880</v>
          </cell>
          <cell r="I1101">
            <v>12503162880</v>
          </cell>
        </row>
        <row r="1102">
          <cell r="E1102">
            <v>12468691001</v>
          </cell>
          <cell r="F1102">
            <v>12468690944</v>
          </cell>
          <cell r="G1102" t="str">
            <v>Защитная лента BKT длина 30м ширина 0,5м</v>
          </cell>
          <cell r="H1102">
            <v>12468690944</v>
          </cell>
          <cell r="I1102" t="str">
            <v>шт</v>
          </cell>
        </row>
        <row r="1103">
          <cell r="E1103">
            <v>12468690944</v>
          </cell>
          <cell r="F1103">
            <v>12468690944</v>
          </cell>
          <cell r="G1103">
            <v>12468690944</v>
          </cell>
          <cell r="H1103">
            <v>12468690944</v>
          </cell>
          <cell r="I1103">
            <v>12468690944</v>
          </cell>
        </row>
        <row r="1104">
          <cell r="E1104">
            <v>12468690944</v>
          </cell>
          <cell r="F1104">
            <v>12468690944</v>
          </cell>
          <cell r="G1104" t="str">
            <v>3.2.2 Напольное отопление для промышленных зданий</v>
          </cell>
          <cell r="H1104">
            <v>12468690944</v>
          </cell>
          <cell r="I1104">
            <v>12468690944</v>
          </cell>
        </row>
        <row r="1105">
          <cell r="E1105">
            <v>12468690944</v>
          </cell>
          <cell r="F1105">
            <v>12468690944</v>
          </cell>
          <cell r="G1105" t="str">
            <v xml:space="preserve"> Напольное отопление для промышленных зданий в армированном бетоне</v>
          </cell>
          <cell r="H1105">
            <v>12468690944</v>
          </cell>
          <cell r="I1105">
            <v>12468690944</v>
          </cell>
        </row>
        <row r="1106">
          <cell r="E1106">
            <v>12468690944</v>
          </cell>
          <cell r="F1106">
            <v>12468690944</v>
          </cell>
          <cell r="G1106" t="str">
            <v xml:space="preserve"> Напольное отопление для промышленных зданий в сталефибробетоне</v>
          </cell>
          <cell r="H1106">
            <v>12468690944</v>
          </cell>
          <cell r="I1106">
            <v>12468690944</v>
          </cell>
        </row>
        <row r="1107">
          <cell r="E1107">
            <v>12468690944</v>
          </cell>
          <cell r="F1107">
            <v>12468690944</v>
          </cell>
          <cell r="G1107" t="str">
            <v>Общие Компоненты системы</v>
          </cell>
          <cell r="H1107">
            <v>12468690944</v>
          </cell>
          <cell r="I1107">
            <v>12468690944</v>
          </cell>
        </row>
        <row r="1108">
          <cell r="E1108">
            <v>11361601120</v>
          </cell>
          <cell r="F1108">
            <v>11361599488</v>
          </cell>
          <cell r="G1108" t="str">
            <v xml:space="preserve">Отопит.труба RAUTHERM-S 20х2,0 мм, бухта 120 м </v>
          </cell>
          <cell r="H1108">
            <v>11361599488</v>
          </cell>
          <cell r="I1108" t="str">
            <v>м</v>
          </cell>
        </row>
        <row r="1109">
          <cell r="E1109">
            <v>11361601240</v>
          </cell>
          <cell r="F1109">
            <v>11361599488</v>
          </cell>
          <cell r="G1109" t="str">
            <v xml:space="preserve">Отопит.труба RAUTHERM-S 20х2,0 мм, бухта 240 м </v>
          </cell>
          <cell r="H1109">
            <v>11361599488</v>
          </cell>
          <cell r="I1109" t="str">
            <v>м</v>
          </cell>
        </row>
        <row r="1110">
          <cell r="E1110">
            <v>11367701120</v>
          </cell>
          <cell r="F1110">
            <v>11367694336</v>
          </cell>
          <cell r="G1110" t="str">
            <v xml:space="preserve">Отопит.труба RAUTHERM-S 25х2,3 мм, бухта 120 м </v>
          </cell>
          <cell r="H1110">
            <v>11367694336</v>
          </cell>
          <cell r="I1110" t="str">
            <v>м</v>
          </cell>
        </row>
        <row r="1111">
          <cell r="E1111">
            <v>11367694336</v>
          </cell>
          <cell r="F1111">
            <v>11367694336</v>
          </cell>
          <cell r="G1111">
            <v>11367694336</v>
          </cell>
          <cell r="H1111">
            <v>11367694336</v>
          </cell>
          <cell r="I1111">
            <v>11367694336</v>
          </cell>
        </row>
        <row r="1112">
          <cell r="E1112">
            <v>12393433001</v>
          </cell>
          <cell r="F1112">
            <v>12393431040</v>
          </cell>
          <cell r="G1112" t="str">
            <v>Фиксатор поворота РЕХАУ пластмас. на 90° для трубы 20</v>
          </cell>
          <cell r="H1112">
            <v>12393431040</v>
          </cell>
          <cell r="I1112" t="str">
            <v>шт</v>
          </cell>
        </row>
        <row r="1113">
          <cell r="E1113">
            <v>12391933001</v>
          </cell>
          <cell r="F1113">
            <v>12391931904</v>
          </cell>
          <cell r="G1113" t="str">
            <v>Фиксатор поворота РЕХАУ пластмас. на 90° для трубы 25</v>
          </cell>
          <cell r="H1113">
            <v>12391931904</v>
          </cell>
          <cell r="I1113" t="str">
            <v>шт</v>
          </cell>
        </row>
        <row r="1114">
          <cell r="E1114">
            <v>12391931904</v>
          </cell>
          <cell r="F1114">
            <v>12391931904</v>
          </cell>
          <cell r="G1114">
            <v>12391931904</v>
          </cell>
          <cell r="H1114">
            <v>12391931904</v>
          </cell>
          <cell r="I1114">
            <v>12391931904</v>
          </cell>
        </row>
        <row r="1115">
          <cell r="E1115">
            <v>12393431001</v>
          </cell>
          <cell r="F1115">
            <v>12393422848</v>
          </cell>
          <cell r="G1115" t="str">
            <v>Фиксатор отвода пластмас. на 90° для трубы 20</v>
          </cell>
          <cell r="H1115">
            <v>12393422848</v>
          </cell>
          <cell r="I1115" t="str">
            <v>шт</v>
          </cell>
        </row>
        <row r="1116">
          <cell r="E1116">
            <v>12391931001</v>
          </cell>
          <cell r="F1116">
            <v>12391923712</v>
          </cell>
          <cell r="G1116" t="str">
            <v>Фиксатор отвода пластмас. на 90° для трубы 25</v>
          </cell>
          <cell r="H1116">
            <v>12391923712</v>
          </cell>
          <cell r="I1116" t="str">
            <v>шт</v>
          </cell>
        </row>
        <row r="1117">
          <cell r="E1117">
            <v>11371601025</v>
          </cell>
          <cell r="F1117">
            <v>11371593728</v>
          </cell>
          <cell r="G1117" t="str">
            <v xml:space="preserve">Гофротруба защитн. для трубы 25х2,3 мм </v>
          </cell>
          <cell r="H1117">
            <v>11371593728</v>
          </cell>
          <cell r="I1117" t="str">
            <v>м</v>
          </cell>
        </row>
        <row r="1118">
          <cell r="E1118">
            <v>12442481002</v>
          </cell>
          <cell r="F1118">
            <v>12442476544</v>
          </cell>
          <cell r="G1118" t="str">
            <v>Шина RAUFIX 16 / 17 /20 мм</v>
          </cell>
          <cell r="H1118">
            <v>12442476544</v>
          </cell>
          <cell r="I1118" t="str">
            <v>м</v>
          </cell>
        </row>
        <row r="1119">
          <cell r="E1119">
            <v>12442476544</v>
          </cell>
          <cell r="F1119">
            <v>12442476544</v>
          </cell>
          <cell r="G1119">
            <v>12442476544</v>
          </cell>
          <cell r="H1119">
            <v>12442476544</v>
          </cell>
          <cell r="I1119">
            <v>12442476544</v>
          </cell>
        </row>
        <row r="1120">
          <cell r="E1120">
            <v>11098211001</v>
          </cell>
          <cell r="F1120">
            <v>11098210304</v>
          </cell>
          <cell r="G1120" t="str">
            <v>Фиксирующая шина Railfix РЕХАУ для трубы 25 х 2,3</v>
          </cell>
          <cell r="H1120">
            <v>11098210304</v>
          </cell>
          <cell r="I1120" t="str">
            <v>м</v>
          </cell>
        </row>
        <row r="1121">
          <cell r="E1121">
            <v>12662101001</v>
          </cell>
          <cell r="F1121">
            <v>12662095872</v>
          </cell>
          <cell r="G1121" t="str">
            <v>Фиксирующая шина Railfix для трубы 25 х 2,3, 100 мм</v>
          </cell>
          <cell r="H1121">
            <v>12662095872</v>
          </cell>
          <cell r="I1121" t="str">
            <v>м</v>
          </cell>
        </row>
        <row r="1122">
          <cell r="E1122">
            <v>12503071002</v>
          </cell>
          <cell r="F1122">
            <v>12503064576</v>
          </cell>
          <cell r="G1122" t="str">
            <v xml:space="preserve">Надвижная гильза 20 </v>
          </cell>
          <cell r="H1122">
            <v>12503064576</v>
          </cell>
          <cell r="I1122" t="str">
            <v>шт</v>
          </cell>
        </row>
        <row r="1123">
          <cell r="E1123">
            <v>12591971002</v>
          </cell>
          <cell r="F1123">
            <v>12591964160</v>
          </cell>
          <cell r="G1123" t="str">
            <v xml:space="preserve">Надвижная гильза 25 </v>
          </cell>
          <cell r="H1123">
            <v>12591964160</v>
          </cell>
          <cell r="I1123" t="str">
            <v>шт</v>
          </cell>
        </row>
        <row r="1124">
          <cell r="E1124">
            <v>12503171002</v>
          </cell>
          <cell r="F1124">
            <v>12503162880</v>
          </cell>
          <cell r="G1124" t="str">
            <v>Муфта соед. равнопроходн. 20x2,0</v>
          </cell>
          <cell r="H1124">
            <v>12503162880</v>
          </cell>
          <cell r="I1124" t="str">
            <v>шт</v>
          </cell>
        </row>
        <row r="1125">
          <cell r="E1125">
            <v>12591871002</v>
          </cell>
          <cell r="F1125">
            <v>12591865856</v>
          </cell>
          <cell r="G1125" t="str">
            <v>Муфта соед. равнопроходн. 25x2,3</v>
          </cell>
          <cell r="H1125">
            <v>12591865856</v>
          </cell>
          <cell r="I1125" t="str">
            <v>шт</v>
          </cell>
        </row>
        <row r="1126">
          <cell r="E1126">
            <v>12591865856</v>
          </cell>
          <cell r="F1126">
            <v>12591865856</v>
          </cell>
          <cell r="G1126">
            <v>12591865856</v>
          </cell>
          <cell r="H1126">
            <v>12591865856</v>
          </cell>
          <cell r="I1126">
            <v>12591865856</v>
          </cell>
        </row>
        <row r="1127">
          <cell r="E1127">
            <v>12591865856</v>
          </cell>
          <cell r="F1127">
            <v>12591865856</v>
          </cell>
          <cell r="G1127" t="str">
            <v>3.2.3 Амортизирующие полы в спортзалах</v>
          </cell>
          <cell r="H1127">
            <v>12591865856</v>
          </cell>
          <cell r="I1127">
            <v>12591865856</v>
          </cell>
        </row>
        <row r="1128">
          <cell r="E1128">
            <v>12591865856</v>
          </cell>
          <cell r="F1128">
            <v>12591865856</v>
          </cell>
          <cell r="G1128" t="str">
            <v xml:space="preserve"> Амортизирующие полы с промышленным распределительным коллектором</v>
          </cell>
          <cell r="H1128">
            <v>12591865856</v>
          </cell>
          <cell r="I1128">
            <v>12591865856</v>
          </cell>
        </row>
        <row r="1129">
          <cell r="E1129">
            <v>12591865856</v>
          </cell>
          <cell r="F1129">
            <v>12591865856</v>
          </cell>
          <cell r="G1129" t="str">
            <v xml:space="preserve"> Амортизирующие полы с напольным распределительным коллектором для спортзалов</v>
          </cell>
          <cell r="H1129">
            <v>12591865856</v>
          </cell>
          <cell r="I1129">
            <v>12591865856</v>
          </cell>
        </row>
        <row r="1130">
          <cell r="E1130">
            <v>12591865856</v>
          </cell>
          <cell r="F1130">
            <v>12591865856</v>
          </cell>
          <cell r="G1130" t="str">
            <v>Общие Компоненты системы</v>
          </cell>
          <cell r="H1130">
            <v>12591865856</v>
          </cell>
          <cell r="I1130">
            <v>12591865856</v>
          </cell>
        </row>
        <row r="1131">
          <cell r="E1131">
            <v>11361601120</v>
          </cell>
          <cell r="F1131">
            <v>11361599488</v>
          </cell>
          <cell r="G1131" t="str">
            <v xml:space="preserve">Отопит.труба RAUTHERM-S 20х2,0 мм, бухта 120 м </v>
          </cell>
          <cell r="H1131">
            <v>11361599488</v>
          </cell>
          <cell r="I1131" t="str">
            <v>м</v>
          </cell>
        </row>
        <row r="1132">
          <cell r="E1132">
            <v>11361601240</v>
          </cell>
          <cell r="F1132">
            <v>11361599488</v>
          </cell>
          <cell r="G1132" t="str">
            <v xml:space="preserve">Отопит.труба RAUTHERM-S 20х2,0 мм, бухта 240 м </v>
          </cell>
          <cell r="H1132">
            <v>11361599488</v>
          </cell>
          <cell r="I1132" t="str">
            <v>м</v>
          </cell>
        </row>
        <row r="1133">
          <cell r="E1133">
            <v>11367701120</v>
          </cell>
          <cell r="F1133">
            <v>11367694336</v>
          </cell>
          <cell r="G1133" t="str">
            <v xml:space="preserve">Отопит.труба RAUTHERM-S 25х2,3 мм, бухта 120 м </v>
          </cell>
          <cell r="H1133">
            <v>11367694336</v>
          </cell>
          <cell r="I1133" t="str">
            <v>м</v>
          </cell>
        </row>
        <row r="1134">
          <cell r="E1134">
            <v>11367701300</v>
          </cell>
          <cell r="F1134">
            <v>11367694336</v>
          </cell>
          <cell r="G1134" t="str">
            <v xml:space="preserve">Отопит.труба RAUTHERM-S 25х2,3 мм, бухта 300 м </v>
          </cell>
          <cell r="H1134">
            <v>11367694336</v>
          </cell>
          <cell r="I1134" t="str">
            <v>м</v>
          </cell>
        </row>
        <row r="1135">
          <cell r="E1135">
            <v>11367694336</v>
          </cell>
          <cell r="F1135">
            <v>11367694336</v>
          </cell>
          <cell r="G1135">
            <v>11367694336</v>
          </cell>
          <cell r="H1135">
            <v>11367694336</v>
          </cell>
          <cell r="I1135">
            <v>11367694336</v>
          </cell>
        </row>
        <row r="1136">
          <cell r="E1136">
            <v>11371601025</v>
          </cell>
          <cell r="F1136">
            <v>11371593728</v>
          </cell>
          <cell r="G1136" t="str">
            <v xml:space="preserve">Гофротруба защитн. для трубы 25х2,3 мм </v>
          </cell>
          <cell r="H1136">
            <v>11371593728</v>
          </cell>
          <cell r="I1136" t="str">
            <v>м</v>
          </cell>
        </row>
        <row r="1137">
          <cell r="E1137">
            <v>12442481002</v>
          </cell>
          <cell r="F1137">
            <v>12442476544</v>
          </cell>
          <cell r="G1137" t="str">
            <v>Шина Raufix 16 / 17 /20 мм</v>
          </cell>
          <cell r="H1137">
            <v>12442476544</v>
          </cell>
          <cell r="I1137" t="str">
            <v>м</v>
          </cell>
        </row>
        <row r="1138">
          <cell r="E1138">
            <v>12442476544</v>
          </cell>
          <cell r="F1138">
            <v>12442476544</v>
          </cell>
          <cell r="G1138">
            <v>12442476544</v>
          </cell>
          <cell r="H1138">
            <v>12442476544</v>
          </cell>
          <cell r="I1138">
            <v>12442476544</v>
          </cell>
        </row>
        <row r="1139">
          <cell r="E1139">
            <v>12662101001</v>
          </cell>
          <cell r="F1139">
            <v>12662095872</v>
          </cell>
          <cell r="G1139" t="str">
            <v>Фиксирующая шина Railfix для трубы 25 х 2,3</v>
          </cell>
          <cell r="H1139">
            <v>12662095872</v>
          </cell>
          <cell r="I1139" t="str">
            <v>м</v>
          </cell>
        </row>
        <row r="1140">
          <cell r="E1140">
            <v>11098211001</v>
          </cell>
          <cell r="F1140">
            <v>11098210304</v>
          </cell>
          <cell r="G1140" t="str">
            <v>Фиксирующая шина Railfix РЕХАУ для трубы 25 х 2,3</v>
          </cell>
          <cell r="H1140">
            <v>11098210304</v>
          </cell>
          <cell r="I1140" t="str">
            <v>м</v>
          </cell>
        </row>
        <row r="1141">
          <cell r="E1141">
            <v>12503171002</v>
          </cell>
          <cell r="F1141">
            <v>12503162880</v>
          </cell>
          <cell r="G1141" t="str">
            <v>Муфта соед. равнопроходн. 20x2,0</v>
          </cell>
          <cell r="H1141">
            <v>12503162880</v>
          </cell>
          <cell r="I1141" t="str">
            <v>шт</v>
          </cell>
        </row>
        <row r="1142">
          <cell r="E1142">
            <v>12591871002</v>
          </cell>
          <cell r="F1142">
            <v>12591865856</v>
          </cell>
          <cell r="G1142" t="str">
            <v>Муфта соед. равнопроходн. 25x2,3</v>
          </cell>
          <cell r="H1142">
            <v>12591865856</v>
          </cell>
          <cell r="I1142" t="str">
            <v>шт</v>
          </cell>
        </row>
        <row r="1143">
          <cell r="E1143">
            <v>12503071002</v>
          </cell>
          <cell r="F1143">
            <v>12503064576</v>
          </cell>
          <cell r="G1143" t="str">
            <v xml:space="preserve">Надвижная гильза 20 </v>
          </cell>
          <cell r="H1143">
            <v>12503064576</v>
          </cell>
          <cell r="I1143" t="str">
            <v>шт</v>
          </cell>
        </row>
        <row r="1144">
          <cell r="E1144">
            <v>12591971002</v>
          </cell>
          <cell r="F1144">
            <v>12591964160</v>
          </cell>
          <cell r="G1144" t="str">
            <v xml:space="preserve">Надвижная гильза 25 </v>
          </cell>
          <cell r="H1144">
            <v>12591964160</v>
          </cell>
          <cell r="I1144" t="str">
            <v>шт</v>
          </cell>
        </row>
        <row r="1145">
          <cell r="E1145">
            <v>12591964160</v>
          </cell>
          <cell r="F1145">
            <v>12591964160</v>
          </cell>
          <cell r="G1145">
            <v>12591964160</v>
          </cell>
          <cell r="H1145">
            <v>12591964160</v>
          </cell>
          <cell r="I1145">
            <v>12591964160</v>
          </cell>
        </row>
        <row r="1146">
          <cell r="E1146">
            <v>12640111001</v>
          </cell>
          <cell r="F1146">
            <v>12640108544</v>
          </cell>
          <cell r="G1146" t="str">
            <v>Утеплитель фольгированн. с отверстиями под виброопоры</v>
          </cell>
          <cell r="H1146">
            <v>12640108544</v>
          </cell>
          <cell r="I1146" t="str">
            <v>м2</v>
          </cell>
        </row>
        <row r="1147">
          <cell r="E1147">
            <v>12592681001</v>
          </cell>
          <cell r="F1147">
            <v>12592676864</v>
          </cell>
          <cell r="G1147" t="str">
            <v>Гарпун-скоба для фиксирующих шин</v>
          </cell>
          <cell r="H1147">
            <v>12592676864</v>
          </cell>
          <cell r="I1147" t="str">
            <v>шт</v>
          </cell>
        </row>
        <row r="1148">
          <cell r="E1148">
            <v>12592676864</v>
          </cell>
          <cell r="F1148">
            <v>12592676864</v>
          </cell>
          <cell r="G1148">
            <v>12592676864</v>
          </cell>
          <cell r="H1148">
            <v>12592676864</v>
          </cell>
          <cell r="I1148">
            <v>12592676864</v>
          </cell>
        </row>
        <row r="1149">
          <cell r="E1149">
            <v>12592676864</v>
          </cell>
          <cell r="F1149">
            <v>12592676864</v>
          </cell>
          <cell r="G1149" t="str">
            <v>3.2.4 Обогрев открытых площадок</v>
          </cell>
          <cell r="H1149">
            <v>12592676864</v>
          </cell>
          <cell r="I1149">
            <v>12592676864</v>
          </cell>
        </row>
        <row r="1150">
          <cell r="E1150">
            <v>12592676864</v>
          </cell>
          <cell r="F1150">
            <v>12592676864</v>
          </cell>
          <cell r="G1150" t="str">
            <v xml:space="preserve"> Обогрев открытых площадок в бетонных панелях</v>
          </cell>
          <cell r="H1150">
            <v>12592676864</v>
          </cell>
          <cell r="I1150">
            <v>12592676864</v>
          </cell>
        </row>
        <row r="1151">
          <cell r="E1151">
            <v>12592676864</v>
          </cell>
          <cell r="F1151">
            <v>12592676864</v>
          </cell>
          <cell r="G1151" t="str">
            <v xml:space="preserve"> Обогрев открытых площадок под тротуарную плитку</v>
          </cell>
          <cell r="H1151">
            <v>12592676864</v>
          </cell>
          <cell r="I1151">
            <v>12592676864</v>
          </cell>
        </row>
        <row r="1152">
          <cell r="E1152">
            <v>12592676864</v>
          </cell>
          <cell r="F1152">
            <v>12592676864</v>
          </cell>
          <cell r="G1152" t="str">
            <v xml:space="preserve"> Обогрев открытых площадок под натуральным и искусственными газонами</v>
          </cell>
          <cell r="H1152">
            <v>12592676864</v>
          </cell>
          <cell r="I1152">
            <v>12592676864</v>
          </cell>
        </row>
        <row r="1153">
          <cell r="E1153">
            <v>12592676864</v>
          </cell>
          <cell r="F1153">
            <v>12592676864</v>
          </cell>
          <cell r="G1153" t="str">
            <v>Общие Компоненты системы</v>
          </cell>
          <cell r="H1153">
            <v>12592676864</v>
          </cell>
          <cell r="I1153">
            <v>12592676864</v>
          </cell>
        </row>
        <row r="1154">
          <cell r="E1154">
            <v>11361601120</v>
          </cell>
          <cell r="F1154">
            <v>11361599488</v>
          </cell>
          <cell r="G1154" t="str">
            <v xml:space="preserve">Отопит.труба RAUTHERM-S 20х2,0 мм, бухта 120 м </v>
          </cell>
          <cell r="H1154">
            <v>11361599488</v>
          </cell>
          <cell r="I1154" t="str">
            <v>м</v>
          </cell>
        </row>
        <row r="1155">
          <cell r="E1155">
            <v>11361601240</v>
          </cell>
          <cell r="F1155">
            <v>11361599488</v>
          </cell>
          <cell r="G1155" t="str">
            <v xml:space="preserve">Отопит.труба RAUTHERM-S 20х2,0 мм, бухта 240 м </v>
          </cell>
          <cell r="H1155">
            <v>11361599488</v>
          </cell>
          <cell r="I1155" t="str">
            <v>м</v>
          </cell>
        </row>
        <row r="1156">
          <cell r="E1156">
            <v>11367701120</v>
          </cell>
          <cell r="F1156">
            <v>11367694336</v>
          </cell>
          <cell r="G1156" t="str">
            <v xml:space="preserve">Отопит.труба RAUTHERM-S 25х2,3 мм, бухта 120 м </v>
          </cell>
          <cell r="H1156">
            <v>11367694336</v>
          </cell>
          <cell r="I1156" t="str">
            <v>м</v>
          </cell>
        </row>
        <row r="1157">
          <cell r="E1157">
            <v>11367701300</v>
          </cell>
          <cell r="F1157">
            <v>11367694336</v>
          </cell>
          <cell r="G1157" t="str">
            <v xml:space="preserve">Отопит.труба RAUTHERM-S 25х2,3 мм, бухта 300 м </v>
          </cell>
          <cell r="H1157">
            <v>11367694336</v>
          </cell>
          <cell r="I1157" t="str">
            <v>м</v>
          </cell>
        </row>
        <row r="1158">
          <cell r="E1158">
            <v>11367694336</v>
          </cell>
          <cell r="F1158">
            <v>11367694336</v>
          </cell>
          <cell r="G1158">
            <v>11367694336</v>
          </cell>
          <cell r="H1158">
            <v>11367694336</v>
          </cell>
          <cell r="I1158">
            <v>11367694336</v>
          </cell>
        </row>
        <row r="1159">
          <cell r="E1159">
            <v>12393433001</v>
          </cell>
          <cell r="F1159">
            <v>12393431040</v>
          </cell>
          <cell r="G1159" t="str">
            <v>Фиксатор отвода РЕХАУ пластмас. на 90° для трубы 20</v>
          </cell>
          <cell r="H1159">
            <v>12393431040</v>
          </cell>
          <cell r="I1159" t="str">
            <v>шт</v>
          </cell>
        </row>
        <row r="1160">
          <cell r="E1160">
            <v>12391933001</v>
          </cell>
          <cell r="F1160">
            <v>12391931904</v>
          </cell>
          <cell r="G1160" t="str">
            <v>Фиксатор отвода РЕХАУ пластмас. на 90° для трубы 25</v>
          </cell>
          <cell r="H1160">
            <v>12391931904</v>
          </cell>
          <cell r="I1160" t="str">
            <v>шт</v>
          </cell>
        </row>
        <row r="1161">
          <cell r="E1161">
            <v>12391931904</v>
          </cell>
          <cell r="F1161">
            <v>12391931904</v>
          </cell>
          <cell r="G1161">
            <v>12391931904</v>
          </cell>
          <cell r="H1161">
            <v>12391931904</v>
          </cell>
          <cell r="I1161">
            <v>12391931904</v>
          </cell>
        </row>
        <row r="1162">
          <cell r="E1162">
            <v>17244481100</v>
          </cell>
          <cell r="F1162">
            <v>17244471296</v>
          </cell>
          <cell r="G1162" t="str">
            <v>Ремешок для обвязки (цена за 1 упаковку - за 100 шт.)</v>
          </cell>
          <cell r="H1162">
            <v>17244471296</v>
          </cell>
          <cell r="I1162" t="str">
            <v>шт</v>
          </cell>
        </row>
        <row r="1163">
          <cell r="E1163">
            <v>12393431001</v>
          </cell>
          <cell r="F1163">
            <v>12393422848</v>
          </cell>
          <cell r="G1163" t="str">
            <v>Фиксатор отвода пластмас. на 90° для трубы 20</v>
          </cell>
          <cell r="H1163">
            <v>12393422848</v>
          </cell>
          <cell r="I1163" t="str">
            <v>шт</v>
          </cell>
        </row>
        <row r="1164">
          <cell r="E1164">
            <v>12391931001</v>
          </cell>
          <cell r="F1164">
            <v>12391923712</v>
          </cell>
          <cell r="G1164" t="str">
            <v>Фиксатор отвода пластмас. на 90° для трубы 25</v>
          </cell>
          <cell r="H1164">
            <v>12391923712</v>
          </cell>
          <cell r="I1164" t="str">
            <v>шт</v>
          </cell>
        </row>
        <row r="1165">
          <cell r="E1165">
            <v>11371601025</v>
          </cell>
          <cell r="F1165">
            <v>11371593728</v>
          </cell>
          <cell r="G1165" t="str">
            <v xml:space="preserve">Гофротруба защитн. для трубы 25х2,3 мм </v>
          </cell>
          <cell r="H1165">
            <v>11371593728</v>
          </cell>
          <cell r="I1165" t="str">
            <v>м</v>
          </cell>
        </row>
        <row r="1166">
          <cell r="E1166">
            <v>11371593728</v>
          </cell>
          <cell r="F1166">
            <v>11371593728</v>
          </cell>
          <cell r="G1166">
            <v>11371593728</v>
          </cell>
          <cell r="H1166">
            <v>11371593728</v>
          </cell>
          <cell r="I1166">
            <v>11371593728</v>
          </cell>
        </row>
        <row r="1167">
          <cell r="E1167">
            <v>12442481002</v>
          </cell>
          <cell r="F1167">
            <v>12442476544</v>
          </cell>
          <cell r="G1167" t="str">
            <v>Шина Raufix 16 / 17 /20 мм</v>
          </cell>
          <cell r="H1167">
            <v>12442476544</v>
          </cell>
          <cell r="I1167" t="str">
            <v>м</v>
          </cell>
        </row>
        <row r="1168">
          <cell r="E1168">
            <v>12662101001</v>
          </cell>
          <cell r="F1168">
            <v>12662095872</v>
          </cell>
          <cell r="G1168" t="str">
            <v>Фиксирующая шина Railfix для трубы 25 х 2,3</v>
          </cell>
          <cell r="H1168">
            <v>12662095872</v>
          </cell>
          <cell r="I1168" t="str">
            <v>м</v>
          </cell>
        </row>
        <row r="1169">
          <cell r="E1169">
            <v>11098211001</v>
          </cell>
          <cell r="F1169">
            <v>11098210304</v>
          </cell>
          <cell r="G1169" t="str">
            <v>Фиксирующая шина Railfix РЕХАУ для трубы 25 х 2,3</v>
          </cell>
          <cell r="H1169">
            <v>11098210304</v>
          </cell>
          <cell r="I1169" t="str">
            <v>м</v>
          </cell>
        </row>
        <row r="1170">
          <cell r="E1170">
            <v>12503171002</v>
          </cell>
          <cell r="F1170">
            <v>12503162880</v>
          </cell>
          <cell r="G1170" t="str">
            <v>Муфта соед. равнопроходн. 20x2,0</v>
          </cell>
          <cell r="H1170">
            <v>12503162880</v>
          </cell>
          <cell r="I1170" t="str">
            <v>шт</v>
          </cell>
        </row>
        <row r="1171">
          <cell r="E1171">
            <v>12591871002</v>
          </cell>
          <cell r="F1171">
            <v>12591865856</v>
          </cell>
          <cell r="G1171" t="str">
            <v>Муфта соед. равнопроходн. 25x2,3</v>
          </cell>
          <cell r="H1171">
            <v>12591865856</v>
          </cell>
          <cell r="I1171" t="str">
            <v>шт</v>
          </cell>
        </row>
        <row r="1172">
          <cell r="E1172">
            <v>12503071002</v>
          </cell>
          <cell r="F1172">
            <v>12503064576</v>
          </cell>
          <cell r="G1172" t="str">
            <v xml:space="preserve">Надвижная гильза 20 </v>
          </cell>
          <cell r="H1172">
            <v>12503064576</v>
          </cell>
          <cell r="I1172" t="str">
            <v>шт</v>
          </cell>
        </row>
        <row r="1173">
          <cell r="E1173">
            <v>12591971002</v>
          </cell>
          <cell r="F1173">
            <v>12591964160</v>
          </cell>
          <cell r="G1173" t="str">
            <v xml:space="preserve">Надвижная гильза 25 </v>
          </cell>
          <cell r="H1173">
            <v>12591964160</v>
          </cell>
          <cell r="I1173" t="str">
            <v>шт</v>
          </cell>
        </row>
        <row r="1174">
          <cell r="E1174">
            <v>12591964160</v>
          </cell>
          <cell r="F1174">
            <v>12591964160</v>
          </cell>
          <cell r="G1174">
            <v>12591964160</v>
          </cell>
          <cell r="H1174">
            <v>12591964160</v>
          </cell>
          <cell r="I1174">
            <v>12591964160</v>
          </cell>
        </row>
        <row r="1175">
          <cell r="E1175">
            <v>12535291002</v>
          </cell>
          <cell r="F1175">
            <v>12535283712</v>
          </cell>
          <cell r="G1175" t="str">
            <v>Тройник 25-25-25</v>
          </cell>
          <cell r="H1175">
            <v>12535283712</v>
          </cell>
          <cell r="I1175" t="str">
            <v>шт</v>
          </cell>
        </row>
        <row r="1176">
          <cell r="E1176">
            <v>12535391002</v>
          </cell>
          <cell r="F1176">
            <v>12535390208</v>
          </cell>
          <cell r="G1176" t="str">
            <v>Тройник 25-20-25</v>
          </cell>
          <cell r="H1176">
            <v>12535390208</v>
          </cell>
          <cell r="I1176" t="str">
            <v>шт</v>
          </cell>
        </row>
        <row r="1177">
          <cell r="E1177">
            <v>12685201001</v>
          </cell>
          <cell r="F1177">
            <v>12685197312</v>
          </cell>
          <cell r="G1177" t="str">
            <v>Тройник 20-25-20</v>
          </cell>
          <cell r="H1177">
            <v>12685197312</v>
          </cell>
          <cell r="I1177" t="str">
            <v>шт</v>
          </cell>
        </row>
        <row r="1178">
          <cell r="E1178">
            <v>12685501001</v>
          </cell>
          <cell r="F1178">
            <v>12685500416</v>
          </cell>
          <cell r="G1178" t="str">
            <v>Тройник 25-25-20</v>
          </cell>
          <cell r="H1178">
            <v>12685500416</v>
          </cell>
          <cell r="I1178" t="str">
            <v>шт</v>
          </cell>
        </row>
        <row r="1179">
          <cell r="E1179">
            <v>12588671002</v>
          </cell>
          <cell r="F1179">
            <v>12588670976</v>
          </cell>
          <cell r="G1179" t="str">
            <v>Тройник 20-17-20</v>
          </cell>
          <cell r="H1179">
            <v>12588670976</v>
          </cell>
          <cell r="I1179" t="str">
            <v>шт</v>
          </cell>
        </row>
        <row r="1180">
          <cell r="E1180">
            <v>12588571002</v>
          </cell>
          <cell r="F1180">
            <v>12588564480</v>
          </cell>
          <cell r="G1180" t="str">
            <v>Тройник 20-17-17</v>
          </cell>
          <cell r="H1180">
            <v>12588564480</v>
          </cell>
          <cell r="I1180" t="str">
            <v>шт</v>
          </cell>
        </row>
        <row r="1181">
          <cell r="E1181">
            <v>12535691002</v>
          </cell>
          <cell r="F1181">
            <v>12535685120</v>
          </cell>
          <cell r="G1181" t="str">
            <v>Тройник 25-17-25</v>
          </cell>
          <cell r="H1181">
            <v>12535685120</v>
          </cell>
          <cell r="I1181" t="str">
            <v>шт</v>
          </cell>
        </row>
        <row r="1182">
          <cell r="E1182">
            <v>12535591002</v>
          </cell>
          <cell r="F1182">
            <v>12535586816</v>
          </cell>
          <cell r="G1182" t="str">
            <v>Тройник 25-20-20</v>
          </cell>
          <cell r="H1182">
            <v>12535586816</v>
          </cell>
          <cell r="I1182" t="str">
            <v>шт</v>
          </cell>
        </row>
        <row r="1183">
          <cell r="E1183">
            <v>12611631001</v>
          </cell>
          <cell r="F1183">
            <v>12611624960</v>
          </cell>
          <cell r="G1183" t="str">
            <v>Тройник 32-20-32</v>
          </cell>
          <cell r="H1183">
            <v>12611624960</v>
          </cell>
          <cell r="I1183" t="str">
            <v>шт</v>
          </cell>
        </row>
        <row r="1184">
          <cell r="E1184">
            <v>12685801001</v>
          </cell>
          <cell r="F1184">
            <v>12685795328</v>
          </cell>
          <cell r="G1184" t="str">
            <v>Переходник с наруж. резьбой 25-R3/4</v>
          </cell>
          <cell r="H1184">
            <v>12685795328</v>
          </cell>
          <cell r="I1184" t="str">
            <v>шт</v>
          </cell>
        </row>
        <row r="1185">
          <cell r="E1185">
            <v>12594491002</v>
          </cell>
          <cell r="F1185">
            <v>12594487296</v>
          </cell>
          <cell r="G1185" t="str">
            <v>Угольник 90° - 25</v>
          </cell>
          <cell r="H1185">
            <v>12594487296</v>
          </cell>
          <cell r="I1185" t="str">
            <v>шт</v>
          </cell>
        </row>
        <row r="1186">
          <cell r="E1186">
            <v>12594487296</v>
          </cell>
          <cell r="F1186">
            <v>12594487296</v>
          </cell>
          <cell r="G1186">
            <v>12594487296</v>
          </cell>
          <cell r="H1186">
            <v>12594487296</v>
          </cell>
          <cell r="I1186">
            <v>12594487296</v>
          </cell>
        </row>
        <row r="1187">
          <cell r="E1187">
            <v>12594487296</v>
          </cell>
          <cell r="F1187">
            <v>12594487296</v>
          </cell>
          <cell r="G1187" t="str">
            <v xml:space="preserve">3.2.5 Промышленный коллектор </v>
          </cell>
          <cell r="H1187">
            <v>12594487296</v>
          </cell>
          <cell r="I1187">
            <v>12594487296</v>
          </cell>
        </row>
        <row r="1188">
          <cell r="E1188">
            <v>12594487296</v>
          </cell>
          <cell r="F1188">
            <v>12594487296</v>
          </cell>
          <cell r="G1188" t="str">
            <v>Промышленный коллектор 1 1/4"</v>
          </cell>
          <cell r="H1188">
            <v>12594487296</v>
          </cell>
          <cell r="I1188">
            <v>12594487296</v>
          </cell>
        </row>
        <row r="1189">
          <cell r="E1189">
            <v>12594487296</v>
          </cell>
          <cell r="F1189">
            <v>12594487296</v>
          </cell>
          <cell r="G1189" t="str">
            <v>с шаровыми кранами на подающей линии</v>
          </cell>
          <cell r="H1189">
            <v>12594487296</v>
          </cell>
          <cell r="I1189">
            <v>12594487296</v>
          </cell>
        </row>
        <row r="1190">
          <cell r="E1190">
            <v>12466091001</v>
          </cell>
          <cell r="F1190">
            <v>12466085888</v>
          </cell>
          <cell r="G1190" t="str">
            <v>Распределительный коллектор IVK на 2 контура</v>
          </cell>
          <cell r="H1190">
            <v>12466085888</v>
          </cell>
          <cell r="I1190" t="str">
            <v>шт</v>
          </cell>
        </row>
        <row r="1191">
          <cell r="E1191">
            <v>12466191001</v>
          </cell>
          <cell r="F1191">
            <v>12466184192</v>
          </cell>
          <cell r="G1191" t="str">
            <v>Распределительный коллектор IVK на 3 контура</v>
          </cell>
          <cell r="H1191">
            <v>12466184192</v>
          </cell>
          <cell r="I1191" t="str">
            <v>шт</v>
          </cell>
        </row>
        <row r="1192">
          <cell r="E1192">
            <v>12466291001</v>
          </cell>
          <cell r="F1192">
            <v>12466290688</v>
          </cell>
          <cell r="G1192" t="str">
            <v>Распределительный коллектор IVK на 4 контура</v>
          </cell>
          <cell r="H1192">
            <v>12466290688</v>
          </cell>
          <cell r="I1192" t="str">
            <v>шт</v>
          </cell>
        </row>
        <row r="1193">
          <cell r="E1193">
            <v>12466391001</v>
          </cell>
          <cell r="F1193">
            <v>12466388992</v>
          </cell>
          <cell r="G1193" t="str">
            <v>Распределительный коллектор IVK на 5 контуров</v>
          </cell>
          <cell r="H1193">
            <v>12466388992</v>
          </cell>
          <cell r="I1193" t="str">
            <v>шт</v>
          </cell>
        </row>
        <row r="1194">
          <cell r="E1194">
            <v>12466491001</v>
          </cell>
          <cell r="F1194">
            <v>12466487296</v>
          </cell>
          <cell r="G1194" t="str">
            <v>Распределительный коллектор IVK на 6 контуров</v>
          </cell>
          <cell r="H1194">
            <v>12466487296</v>
          </cell>
          <cell r="I1194" t="str">
            <v>шт</v>
          </cell>
        </row>
        <row r="1195">
          <cell r="E1195">
            <v>12466591001</v>
          </cell>
          <cell r="F1195">
            <v>12466585600</v>
          </cell>
          <cell r="G1195" t="str">
            <v>Распределительный коллектор IVK на 7 контуров</v>
          </cell>
          <cell r="H1195">
            <v>12466585600</v>
          </cell>
          <cell r="I1195" t="str">
            <v>шт</v>
          </cell>
        </row>
        <row r="1196">
          <cell r="E1196">
            <v>12466691001</v>
          </cell>
          <cell r="F1196">
            <v>12466683904</v>
          </cell>
          <cell r="G1196" t="str">
            <v>Распределительный коллектор IVK на 8 контуров</v>
          </cell>
          <cell r="H1196">
            <v>12466683904</v>
          </cell>
          <cell r="I1196" t="str">
            <v>шт</v>
          </cell>
        </row>
        <row r="1197">
          <cell r="E1197">
            <v>12466791001</v>
          </cell>
          <cell r="F1197">
            <v>12466790400</v>
          </cell>
          <cell r="G1197" t="str">
            <v>Распределительный коллектор IVK на 9 контуров</v>
          </cell>
          <cell r="H1197">
            <v>12466790400</v>
          </cell>
          <cell r="I1197" t="str">
            <v>шт</v>
          </cell>
        </row>
        <row r="1198">
          <cell r="E1198">
            <v>12466891001</v>
          </cell>
          <cell r="F1198">
            <v>12466888704</v>
          </cell>
          <cell r="G1198" t="str">
            <v>Распределительный коллектор IVK на 10 контуров</v>
          </cell>
          <cell r="H1198">
            <v>12466888704</v>
          </cell>
          <cell r="I1198" t="str">
            <v>шт</v>
          </cell>
        </row>
        <row r="1199">
          <cell r="E1199">
            <v>12466991001</v>
          </cell>
          <cell r="F1199">
            <v>12466987008</v>
          </cell>
          <cell r="G1199" t="str">
            <v>Распределительный коллектор IVK на 11 контуров</v>
          </cell>
          <cell r="H1199">
            <v>12466987008</v>
          </cell>
          <cell r="I1199" t="str">
            <v>шт</v>
          </cell>
        </row>
        <row r="1200">
          <cell r="E1200">
            <v>12467091001</v>
          </cell>
          <cell r="F1200">
            <v>12467085312</v>
          </cell>
          <cell r="G1200" t="str">
            <v>Распределительный коллектор IVK на 12 контуров</v>
          </cell>
          <cell r="H1200">
            <v>12467085312</v>
          </cell>
          <cell r="I1200" t="str">
            <v>шт</v>
          </cell>
        </row>
        <row r="1201">
          <cell r="E1201">
            <v>12467085312</v>
          </cell>
          <cell r="F1201">
            <v>12467085312</v>
          </cell>
          <cell r="G1201">
            <v>12467085312</v>
          </cell>
          <cell r="H1201">
            <v>12467085312</v>
          </cell>
          <cell r="I1201">
            <v>12467085312</v>
          </cell>
        </row>
        <row r="1202">
          <cell r="E1202">
            <v>12467085312</v>
          </cell>
          <cell r="F1202">
            <v>12467085312</v>
          </cell>
          <cell r="G1202" t="str">
            <v>Промышленный коллектор 1 1/4"</v>
          </cell>
          <cell r="H1202">
            <v>12467085312</v>
          </cell>
          <cell r="I1202">
            <v>12467085312</v>
          </cell>
        </row>
        <row r="1203">
          <cell r="E1203">
            <v>12467085312</v>
          </cell>
          <cell r="F1203">
            <v>12467085312</v>
          </cell>
          <cell r="G1203" t="str">
            <v>с термостатическими вентилями на подающей линии</v>
          </cell>
          <cell r="H1203">
            <v>12467085312</v>
          </cell>
          <cell r="I1203">
            <v>12467085312</v>
          </cell>
        </row>
        <row r="1204">
          <cell r="E1204">
            <v>12467085312</v>
          </cell>
          <cell r="F1204">
            <v>12467085312</v>
          </cell>
          <cell r="G1204" t="str">
            <v>Промышленный коллектор 1 1/2"</v>
          </cell>
          <cell r="H1204">
            <v>12467085312</v>
          </cell>
          <cell r="I1204">
            <v>12467085312</v>
          </cell>
        </row>
        <row r="1205">
          <cell r="E1205">
            <v>12467085312</v>
          </cell>
          <cell r="F1205">
            <v>12467085312</v>
          </cell>
          <cell r="G1205" t="str">
            <v>евроконус для подключения труб 17х2,0 и 20х2,0</v>
          </cell>
          <cell r="H1205">
            <v>12467085312</v>
          </cell>
          <cell r="I1205">
            <v>12467085312</v>
          </cell>
        </row>
        <row r="1206">
          <cell r="E1206">
            <v>12487601001</v>
          </cell>
          <cell r="F1206">
            <v>12487598080</v>
          </cell>
          <cell r="G1206" t="str">
            <v>Распределительный коллектор IVKE на 2 контура</v>
          </cell>
          <cell r="H1206">
            <v>12487598080</v>
          </cell>
          <cell r="I1206" t="str">
            <v>шт</v>
          </cell>
        </row>
        <row r="1207">
          <cell r="E1207">
            <v>12487701001</v>
          </cell>
          <cell r="F1207">
            <v>12487696384</v>
          </cell>
          <cell r="G1207" t="str">
            <v>Распределительный коллектор IVKE на 3 контура</v>
          </cell>
          <cell r="H1207">
            <v>12487696384</v>
          </cell>
          <cell r="I1207" t="str">
            <v>шт</v>
          </cell>
        </row>
        <row r="1208">
          <cell r="E1208">
            <v>12487801001</v>
          </cell>
          <cell r="F1208">
            <v>12487794688</v>
          </cell>
          <cell r="G1208" t="str">
            <v>Распределительный коллектор IVKE на 4 контура</v>
          </cell>
          <cell r="H1208">
            <v>12487794688</v>
          </cell>
          <cell r="I1208" t="str">
            <v>шт</v>
          </cell>
        </row>
        <row r="1209">
          <cell r="E1209">
            <v>12487901001</v>
          </cell>
          <cell r="F1209">
            <v>12487892992</v>
          </cell>
          <cell r="G1209" t="str">
            <v>Распределительный коллектор IVKE на 5 контуров</v>
          </cell>
          <cell r="H1209">
            <v>12487892992</v>
          </cell>
          <cell r="I1209" t="str">
            <v>шт</v>
          </cell>
        </row>
        <row r="1210">
          <cell r="E1210">
            <v>12488001001</v>
          </cell>
          <cell r="F1210">
            <v>12487999488</v>
          </cell>
          <cell r="G1210" t="str">
            <v>Распределительный коллектор IVKE на 6 контуров</v>
          </cell>
          <cell r="H1210">
            <v>12487999488</v>
          </cell>
          <cell r="I1210" t="str">
            <v>шт</v>
          </cell>
        </row>
        <row r="1211">
          <cell r="E1211">
            <v>12488101001</v>
          </cell>
          <cell r="F1211">
            <v>12488097792</v>
          </cell>
          <cell r="G1211" t="str">
            <v>Распределительный коллектор IVKE на 7 контуров</v>
          </cell>
          <cell r="H1211">
            <v>12488097792</v>
          </cell>
          <cell r="I1211" t="str">
            <v>шт</v>
          </cell>
        </row>
        <row r="1212">
          <cell r="E1212">
            <v>12488201001</v>
          </cell>
          <cell r="F1212">
            <v>12488196096</v>
          </cell>
          <cell r="G1212" t="str">
            <v>Распределительный коллектор IVKE на 8 контуров</v>
          </cell>
          <cell r="H1212">
            <v>12488196096</v>
          </cell>
          <cell r="I1212" t="str">
            <v>шт</v>
          </cell>
        </row>
        <row r="1213">
          <cell r="E1213">
            <v>12488301001</v>
          </cell>
          <cell r="F1213">
            <v>12488294400</v>
          </cell>
          <cell r="G1213" t="str">
            <v>Распределительный коллектор IVKE на 9 контуров</v>
          </cell>
          <cell r="H1213">
            <v>12488294400</v>
          </cell>
          <cell r="I1213" t="str">
            <v>шт</v>
          </cell>
        </row>
        <row r="1214">
          <cell r="E1214">
            <v>12488401001</v>
          </cell>
          <cell r="F1214">
            <v>12488400896</v>
          </cell>
          <cell r="G1214" t="str">
            <v>Распределительный коллектор IVKE на 10 контуров</v>
          </cell>
          <cell r="H1214">
            <v>12488400896</v>
          </cell>
          <cell r="I1214" t="str">
            <v>шт</v>
          </cell>
        </row>
        <row r="1215">
          <cell r="E1215">
            <v>12488501001</v>
          </cell>
          <cell r="F1215">
            <v>12488499200</v>
          </cell>
          <cell r="G1215" t="str">
            <v>Распределительный коллектор IVKE на 11 контуров</v>
          </cell>
          <cell r="H1215">
            <v>12488499200</v>
          </cell>
          <cell r="I1215" t="str">
            <v>шт</v>
          </cell>
        </row>
        <row r="1216">
          <cell r="E1216">
            <v>12488601001</v>
          </cell>
          <cell r="F1216">
            <v>12488597504</v>
          </cell>
          <cell r="G1216" t="str">
            <v>Распределительный коллектор IVKE на 12 контуров</v>
          </cell>
          <cell r="H1216">
            <v>12488597504</v>
          </cell>
          <cell r="I1216" t="str">
            <v>шт</v>
          </cell>
        </row>
        <row r="1217">
          <cell r="E1217">
            <v>12488597504</v>
          </cell>
          <cell r="F1217">
            <v>12488597504</v>
          </cell>
          <cell r="G1217" t="str">
            <v>Промышленный коллектор 1 1/2"</v>
          </cell>
          <cell r="H1217">
            <v>12488597504</v>
          </cell>
          <cell r="I1217">
            <v>12488597504</v>
          </cell>
        </row>
        <row r="1218">
          <cell r="E1218">
            <v>12488597504</v>
          </cell>
          <cell r="F1218">
            <v>12488597504</v>
          </cell>
          <cell r="G1218" t="str">
            <v>резьбозажимные соединения для труб 25х2,3</v>
          </cell>
          <cell r="H1218">
            <v>12488597504</v>
          </cell>
          <cell r="I1218">
            <v>12488597504</v>
          </cell>
        </row>
        <row r="1219">
          <cell r="E1219">
            <v>12488701001</v>
          </cell>
          <cell r="F1219">
            <v>12488695808</v>
          </cell>
          <cell r="G1219" t="str">
            <v>Распределительный коллектор IVKK на 2 контура</v>
          </cell>
          <cell r="H1219">
            <v>12488695808</v>
          </cell>
          <cell r="I1219" t="str">
            <v>шт</v>
          </cell>
        </row>
        <row r="1220">
          <cell r="E1220">
            <v>12488801001</v>
          </cell>
          <cell r="F1220">
            <v>12488794112</v>
          </cell>
          <cell r="G1220" t="str">
            <v>Распределительный коллектор IVKK на 3 контура</v>
          </cell>
          <cell r="H1220">
            <v>12488794112</v>
          </cell>
          <cell r="I1220" t="str">
            <v>шт</v>
          </cell>
        </row>
        <row r="1221">
          <cell r="E1221">
            <v>12488901001</v>
          </cell>
          <cell r="F1221">
            <v>12488900608</v>
          </cell>
          <cell r="G1221" t="str">
            <v>Распределительный коллектор IVKK на 4 контура</v>
          </cell>
          <cell r="H1221">
            <v>12488900608</v>
          </cell>
          <cell r="I1221" t="str">
            <v>шт</v>
          </cell>
        </row>
        <row r="1222">
          <cell r="E1222">
            <v>12489001001</v>
          </cell>
          <cell r="F1222">
            <v>12488998912</v>
          </cell>
          <cell r="G1222" t="str">
            <v>Распределительный коллектор IVKK на 5 контуров</v>
          </cell>
          <cell r="H1222">
            <v>12488998912</v>
          </cell>
          <cell r="I1222" t="str">
            <v>шт</v>
          </cell>
        </row>
        <row r="1223">
          <cell r="E1223">
            <v>12489101001</v>
          </cell>
          <cell r="F1223">
            <v>12489097216</v>
          </cell>
          <cell r="G1223" t="str">
            <v>Распределительный коллектор IVKK на 6 контуров</v>
          </cell>
          <cell r="H1223">
            <v>12489097216</v>
          </cell>
          <cell r="I1223" t="str">
            <v>шт</v>
          </cell>
        </row>
        <row r="1224">
          <cell r="E1224">
            <v>12489201001</v>
          </cell>
          <cell r="F1224">
            <v>12489195520</v>
          </cell>
          <cell r="G1224" t="str">
            <v>Распределительный коллектор IVKK на 7 контуров</v>
          </cell>
          <cell r="H1224">
            <v>12489195520</v>
          </cell>
          <cell r="I1224" t="str">
            <v>шт</v>
          </cell>
        </row>
        <row r="1225">
          <cell r="E1225">
            <v>12489301001</v>
          </cell>
          <cell r="F1225">
            <v>12489293824</v>
          </cell>
          <cell r="G1225" t="str">
            <v>Распределительный коллектор IVKK на 8 контуров</v>
          </cell>
          <cell r="H1225">
            <v>12489293824</v>
          </cell>
          <cell r="I1225" t="str">
            <v>шт</v>
          </cell>
        </row>
        <row r="1226">
          <cell r="E1226">
            <v>12489401001</v>
          </cell>
          <cell r="F1226">
            <v>12489400320</v>
          </cell>
          <cell r="G1226" t="str">
            <v>Распределительный коллектор IVKK на 9 контуров</v>
          </cell>
          <cell r="H1226">
            <v>12489400320</v>
          </cell>
          <cell r="I1226" t="str">
            <v>шт</v>
          </cell>
        </row>
        <row r="1227">
          <cell r="E1227">
            <v>12489501001</v>
          </cell>
          <cell r="F1227">
            <v>12489498624</v>
          </cell>
          <cell r="G1227" t="str">
            <v>Распределительный коллектор IVKK на 10 контуров</v>
          </cell>
          <cell r="H1227">
            <v>12489498624</v>
          </cell>
          <cell r="I1227" t="str">
            <v>шт</v>
          </cell>
        </row>
        <row r="1228">
          <cell r="E1228">
            <v>12489601001</v>
          </cell>
          <cell r="F1228">
            <v>12489596928</v>
          </cell>
          <cell r="G1228" t="str">
            <v>Распределительный коллектор IVKK на 11 контуров</v>
          </cell>
          <cell r="H1228">
            <v>12489596928</v>
          </cell>
          <cell r="I1228" t="str">
            <v>шт</v>
          </cell>
        </row>
        <row r="1229">
          <cell r="E1229">
            <v>12489701001</v>
          </cell>
          <cell r="F1229">
            <v>12489695232</v>
          </cell>
          <cell r="G1229" t="str">
            <v>Распределительный коллектор IVKK на 12 контуров</v>
          </cell>
          <cell r="H1229">
            <v>12489695232</v>
          </cell>
          <cell r="I1229" t="str">
            <v>шт</v>
          </cell>
        </row>
        <row r="1230">
          <cell r="E1230">
            <v>12489695232</v>
          </cell>
          <cell r="F1230">
            <v>12489695232</v>
          </cell>
          <cell r="G1230">
            <v>12489695232</v>
          </cell>
          <cell r="H1230">
            <v>12489695232</v>
          </cell>
          <cell r="I1230">
            <v>12489695232</v>
          </cell>
        </row>
        <row r="1231">
          <cell r="E1231">
            <v>12506071002</v>
          </cell>
          <cell r="F1231">
            <v>12506062848</v>
          </cell>
          <cell r="G1231" t="str">
            <v>Резьбозажимное соединение для подключ. трубы 17х2 мм</v>
          </cell>
          <cell r="H1231">
            <v>12506062848</v>
          </cell>
          <cell r="I1231" t="str">
            <v>шт</v>
          </cell>
        </row>
        <row r="1232">
          <cell r="E1232">
            <v>12506171002</v>
          </cell>
          <cell r="F1232">
            <v>12506169344</v>
          </cell>
          <cell r="G1232" t="str">
            <v>Резьбозажимное соединение для подключ. трубы 20х2 мм</v>
          </cell>
          <cell r="H1232">
            <v>12506169344</v>
          </cell>
          <cell r="I1232" t="str">
            <v>шт</v>
          </cell>
        </row>
        <row r="1233">
          <cell r="E1233">
            <v>12506169344</v>
          </cell>
          <cell r="F1233">
            <v>12506169344</v>
          </cell>
          <cell r="G1233">
            <v>12506169344</v>
          </cell>
          <cell r="H1233">
            <v>12506169344</v>
          </cell>
          <cell r="I1233">
            <v>12506169344</v>
          </cell>
        </row>
        <row r="1234">
          <cell r="E1234">
            <v>13470021001</v>
          </cell>
          <cell r="F1234">
            <v>13470015488</v>
          </cell>
          <cell r="G1234" t="str">
            <v>Регулирующий IVT-вентиль для пром. коллектора, 1/2"</v>
          </cell>
          <cell r="H1234">
            <v>13470015488</v>
          </cell>
          <cell r="I1234" t="str">
            <v>шт</v>
          </cell>
        </row>
        <row r="1235">
          <cell r="E1235">
            <v>13470015488</v>
          </cell>
          <cell r="F1235">
            <v>13470015488</v>
          </cell>
          <cell r="G1235">
            <v>13470015488</v>
          </cell>
          <cell r="H1235">
            <v>13470015488</v>
          </cell>
          <cell r="I1235">
            <v>13470015488</v>
          </cell>
        </row>
        <row r="1236">
          <cell r="E1236">
            <v>13470015488</v>
          </cell>
          <cell r="F1236">
            <v>13470015488</v>
          </cell>
          <cell r="G1236" t="str">
            <v>Набор шаровых кранов для подключения к пром. коллектору</v>
          </cell>
          <cell r="H1236">
            <v>13470015488</v>
          </cell>
          <cell r="I1236">
            <v>13470015488</v>
          </cell>
        </row>
        <row r="1237">
          <cell r="E1237">
            <v>12478201001</v>
          </cell>
          <cell r="F1237">
            <v>12478193664</v>
          </cell>
          <cell r="G1237" t="str">
            <v>Комплект двух шаровых кранов 1 1/4" для пром. коллектора</v>
          </cell>
          <cell r="H1237">
            <v>12478193664</v>
          </cell>
          <cell r="I1237" t="str">
            <v>шт</v>
          </cell>
        </row>
        <row r="1238">
          <cell r="E1238">
            <v>12478301001</v>
          </cell>
          <cell r="F1238">
            <v>12478300160</v>
          </cell>
          <cell r="G1238" t="str">
            <v>Комплект двух шаровых кранов 1 1/2" для пром. коллектора</v>
          </cell>
          <cell r="H1238">
            <v>12478300160</v>
          </cell>
          <cell r="I1238" t="str">
            <v>шт</v>
          </cell>
        </row>
        <row r="1239">
          <cell r="E1239">
            <v>12478300160</v>
          </cell>
          <cell r="F1239">
            <v>12478300160</v>
          </cell>
          <cell r="G1239">
            <v>12478300160</v>
          </cell>
          <cell r="H1239">
            <v>12478300160</v>
          </cell>
          <cell r="I1239">
            <v>12478300160</v>
          </cell>
        </row>
        <row r="1240">
          <cell r="E1240">
            <v>12478300160</v>
          </cell>
          <cell r="F1240">
            <v>12478300160</v>
          </cell>
          <cell r="G1240" t="str">
            <v xml:space="preserve">6. МОНТАЖНЫЙ ИНСТРУМЕНТ RAUTOOL </v>
          </cell>
          <cell r="H1240">
            <v>12478300160</v>
          </cell>
          <cell r="I1240">
            <v>12478300160</v>
          </cell>
        </row>
        <row r="1241">
          <cell r="E1241">
            <v>12478300160</v>
          </cell>
          <cell r="F1241">
            <v>12478300160</v>
          </cell>
          <cell r="G1241">
            <v>12478300160</v>
          </cell>
          <cell r="H1241">
            <v>12478300160</v>
          </cell>
          <cell r="I1241">
            <v>12478300160</v>
          </cell>
        </row>
        <row r="1242">
          <cell r="E1242">
            <v>11377641005</v>
          </cell>
          <cell r="F1242">
            <v>11377639424</v>
          </cell>
          <cell r="G1242" t="str">
            <v>Комплект механического инструмента RAUTOOL М1</v>
          </cell>
          <cell r="H1242">
            <v>11377639424</v>
          </cell>
          <cell r="I1242" t="str">
            <v>шт</v>
          </cell>
        </row>
        <row r="1243">
          <cell r="E1243">
            <v>11374151001</v>
          </cell>
          <cell r="F1243">
            <v>11374149632</v>
          </cell>
          <cell r="G1243" t="str">
            <v>Чемодан для инструмента RAUTOOL M1</v>
          </cell>
          <cell r="H1243">
            <v>11374149632</v>
          </cell>
          <cell r="I1243" t="str">
            <v>шт</v>
          </cell>
        </row>
        <row r="1244">
          <cell r="E1244">
            <v>11374149632</v>
          </cell>
          <cell r="F1244">
            <v>11374149632</v>
          </cell>
          <cell r="G1244">
            <v>11374149632</v>
          </cell>
          <cell r="H1244">
            <v>11374149632</v>
          </cell>
          <cell r="I1244">
            <v>11374149632</v>
          </cell>
        </row>
        <row r="1245">
          <cell r="E1245">
            <v>11377441001</v>
          </cell>
          <cell r="F1245">
            <v>11377434624</v>
          </cell>
          <cell r="G1245" t="str">
            <v>Комплект запрессовочн. тисков М1 16/20</v>
          </cell>
          <cell r="H1245">
            <v>11377434624</v>
          </cell>
          <cell r="I1245" t="str">
            <v>шт</v>
          </cell>
        </row>
        <row r="1246">
          <cell r="E1246">
            <v>11377541001</v>
          </cell>
          <cell r="F1246">
            <v>11377532928</v>
          </cell>
          <cell r="G1246" t="str">
            <v>Комплект запрессовочн. тисков М1 17/20</v>
          </cell>
          <cell r="H1246">
            <v>11377532928</v>
          </cell>
          <cell r="I1246" t="str">
            <v>шт</v>
          </cell>
        </row>
        <row r="1247">
          <cell r="E1247">
            <v>11373641001</v>
          </cell>
          <cell r="F1247">
            <v>11373633536</v>
          </cell>
          <cell r="G1247" t="str">
            <v>Комплект запрессовочн. тисков М1 25/32 (цвет: золотисто-желтый)</v>
          </cell>
          <cell r="H1247">
            <v>11373633536</v>
          </cell>
          <cell r="I1247" t="str">
            <v>шт</v>
          </cell>
        </row>
        <row r="1248">
          <cell r="E1248">
            <v>12017981001</v>
          </cell>
          <cell r="F1248">
            <v>12017975296</v>
          </cell>
          <cell r="G1248" t="str">
            <v>Комплект запрессовочн. тисков М1 40 (цвет: черный)</v>
          </cell>
          <cell r="H1248">
            <v>12017975296</v>
          </cell>
          <cell r="I1248" t="str">
            <v>шт</v>
          </cell>
        </row>
        <row r="1249">
          <cell r="E1249">
            <v>12017975296</v>
          </cell>
          <cell r="F1249">
            <v>12017975296</v>
          </cell>
          <cell r="G1249">
            <v>12017975296</v>
          </cell>
          <cell r="H1249">
            <v>12017975296</v>
          </cell>
          <cell r="I1249">
            <v>12017975296</v>
          </cell>
        </row>
        <row r="1250">
          <cell r="E1250">
            <v>12141761001</v>
          </cell>
          <cell r="F1250">
            <v>12141756416</v>
          </cell>
          <cell r="G1250" t="str">
            <v>Экспандер механический системы QC</v>
          </cell>
          <cell r="H1250">
            <v>12141756416</v>
          </cell>
          <cell r="I1250" t="str">
            <v>шт</v>
          </cell>
        </row>
        <row r="1251">
          <cell r="E1251">
            <v>12141756416</v>
          </cell>
          <cell r="F1251">
            <v>12141756416</v>
          </cell>
          <cell r="G1251">
            <v>12141756416</v>
          </cell>
          <cell r="H1251">
            <v>12141756416</v>
          </cell>
          <cell r="I1251">
            <v>12141756416</v>
          </cell>
        </row>
        <row r="1252">
          <cell r="E1252">
            <v>12141691001</v>
          </cell>
          <cell r="F1252">
            <v>12141690880</v>
          </cell>
          <cell r="G1252" t="str">
            <v>Расширительная насадка для экспандера QC 16х2,2</v>
          </cell>
          <cell r="H1252">
            <v>12141690880</v>
          </cell>
          <cell r="I1252" t="str">
            <v>шт</v>
          </cell>
        </row>
        <row r="1253">
          <cell r="E1253">
            <v>12141711001</v>
          </cell>
          <cell r="F1253">
            <v>12141707264</v>
          </cell>
          <cell r="G1253" t="str">
            <v>Расширительная насадка для экспандера QC 20х2,8</v>
          </cell>
          <cell r="H1253">
            <v>12141707264</v>
          </cell>
          <cell r="I1253" t="str">
            <v>шт</v>
          </cell>
        </row>
        <row r="1254">
          <cell r="E1254">
            <v>12141721001</v>
          </cell>
          <cell r="F1254">
            <v>12141715456</v>
          </cell>
          <cell r="G1254" t="str">
            <v>Расширительная насадка для экспандера QC 25х3,5</v>
          </cell>
          <cell r="H1254">
            <v>12141715456</v>
          </cell>
          <cell r="I1254" t="str">
            <v>шт</v>
          </cell>
        </row>
        <row r="1255">
          <cell r="E1255">
            <v>12141751001</v>
          </cell>
          <cell r="F1255">
            <v>12141748224</v>
          </cell>
          <cell r="G1255" t="str">
            <v>Расширительная насадка для экспандера QC 32х4,4</v>
          </cell>
          <cell r="H1255">
            <v>12141748224</v>
          </cell>
          <cell r="I1255" t="str">
            <v>шт</v>
          </cell>
        </row>
        <row r="1256">
          <cell r="E1256">
            <v>11315591001</v>
          </cell>
          <cell r="F1256">
            <v>11315585024</v>
          </cell>
          <cell r="G1256" t="str">
            <v>Расширительная насадка для экспандера QC 17х2,0</v>
          </cell>
          <cell r="H1256">
            <v>11315585024</v>
          </cell>
          <cell r="I1256" t="str">
            <v>шт</v>
          </cell>
        </row>
        <row r="1257">
          <cell r="E1257">
            <v>11315651001</v>
          </cell>
          <cell r="F1257">
            <v>11315650560</v>
          </cell>
          <cell r="G1257" t="str">
            <v>Расширительная насадка для экспандера QC 20х2,0</v>
          </cell>
          <cell r="H1257">
            <v>11315650560</v>
          </cell>
          <cell r="I1257" t="str">
            <v>шт</v>
          </cell>
        </row>
        <row r="1258">
          <cell r="E1258">
            <v>11315671001</v>
          </cell>
          <cell r="F1258">
            <v>11315666944</v>
          </cell>
          <cell r="G1258" t="str">
            <v>Расширительная насадка для экспандера QC 25х2,3</v>
          </cell>
          <cell r="H1258">
            <v>11315666944</v>
          </cell>
          <cell r="I1258" t="str">
            <v>шт</v>
          </cell>
        </row>
        <row r="1259">
          <cell r="E1259">
            <v>11315681001</v>
          </cell>
          <cell r="F1259">
            <v>11315675136</v>
          </cell>
          <cell r="G1259" t="str">
            <v>Расширительная насадка для экспандера QC 32х2,9</v>
          </cell>
          <cell r="H1259">
            <v>11315675136</v>
          </cell>
          <cell r="I1259" t="str">
            <v>шт</v>
          </cell>
        </row>
        <row r="1260">
          <cell r="E1260">
            <v>12092241001</v>
          </cell>
          <cell r="F1260">
            <v>12092235776</v>
          </cell>
          <cell r="G1260" t="str">
            <v>Расширительная насадка для экспандера QC 16,2х2,6 (Stabil)</v>
          </cell>
          <cell r="H1260">
            <v>12092235776</v>
          </cell>
          <cell r="I1260" t="str">
            <v>шт</v>
          </cell>
        </row>
        <row r="1261">
          <cell r="E1261">
            <v>12092251001</v>
          </cell>
          <cell r="F1261">
            <v>12092243968</v>
          </cell>
          <cell r="G1261" t="str">
            <v>Расширительная насадка для экспандера QC 20х2,9 (Stabil)</v>
          </cell>
          <cell r="H1261">
            <v>12092243968</v>
          </cell>
          <cell r="I1261" t="str">
            <v>шт</v>
          </cell>
        </row>
        <row r="1262">
          <cell r="E1262">
            <v>12092261001</v>
          </cell>
          <cell r="F1262">
            <v>12092260352</v>
          </cell>
          <cell r="G1262" t="str">
            <v>Расширительная насадка для экспандера QC 25х3,7 (Stabil)</v>
          </cell>
          <cell r="H1262">
            <v>12092260352</v>
          </cell>
          <cell r="I1262" t="str">
            <v>шт</v>
          </cell>
        </row>
        <row r="1263">
          <cell r="E1263">
            <v>12092271001</v>
          </cell>
          <cell r="F1263">
            <v>12092268544</v>
          </cell>
          <cell r="G1263" t="str">
            <v>Расширительная насадка для экспандера QC 32х4,7 (Stabil)</v>
          </cell>
          <cell r="H1263">
            <v>12092268544</v>
          </cell>
          <cell r="I1263" t="str">
            <v>шт</v>
          </cell>
        </row>
        <row r="1264">
          <cell r="E1264">
            <v>12166941001</v>
          </cell>
          <cell r="F1264">
            <v>12166938624</v>
          </cell>
          <cell r="G1264" t="str">
            <v>Расширительная насадка экспандера QC для метал. трубок</v>
          </cell>
          <cell r="H1264">
            <v>12166938624</v>
          </cell>
          <cell r="I1264" t="str">
            <v>шт</v>
          </cell>
        </row>
        <row r="1265">
          <cell r="E1265">
            <v>12166938624</v>
          </cell>
          <cell r="F1265">
            <v>12166938624</v>
          </cell>
          <cell r="G1265">
            <v>12166938624</v>
          </cell>
          <cell r="H1265">
            <v>12166938624</v>
          </cell>
          <cell r="I1265">
            <v>12166938624</v>
          </cell>
        </row>
        <row r="1266">
          <cell r="E1266">
            <v>11064781001</v>
          </cell>
          <cell r="F1266">
            <v>11064778752</v>
          </cell>
          <cell r="G1266" t="str">
            <v>Расширительная насадка для экспандера Step one QC1 16х2,2</v>
          </cell>
          <cell r="H1266">
            <v>11064778752</v>
          </cell>
          <cell r="I1266" t="str">
            <v>шт</v>
          </cell>
        </row>
        <row r="1267">
          <cell r="E1267">
            <v>11064791001</v>
          </cell>
          <cell r="F1267">
            <v>11064786944</v>
          </cell>
          <cell r="G1267" t="str">
            <v>Расширительная насадка для экспандера Step one QC1 20х2,8</v>
          </cell>
          <cell r="H1267">
            <v>11064786944</v>
          </cell>
          <cell r="I1267" t="str">
            <v>шт</v>
          </cell>
        </row>
        <row r="1268">
          <cell r="E1268">
            <v>11064801001</v>
          </cell>
          <cell r="F1268">
            <v>11064795136</v>
          </cell>
          <cell r="G1268" t="str">
            <v>Расширительная насадка для экспандера Step one QC1 25x3,5</v>
          </cell>
          <cell r="H1268">
            <v>11064795136</v>
          </cell>
          <cell r="I1268" t="str">
            <v>шт</v>
          </cell>
        </row>
        <row r="1269">
          <cell r="E1269">
            <v>11064811001</v>
          </cell>
          <cell r="F1269">
            <v>11064803328</v>
          </cell>
          <cell r="G1269" t="str">
            <v>Расширительная насадка для экспандера Step one QC1 32x4,4</v>
          </cell>
          <cell r="H1269">
            <v>11064803328</v>
          </cell>
          <cell r="I1269" t="str">
            <v>шт</v>
          </cell>
        </row>
        <row r="1270">
          <cell r="E1270">
            <v>11190031001</v>
          </cell>
          <cell r="F1270">
            <v>11190026240</v>
          </cell>
          <cell r="G1270" t="str">
            <v>Расширительная насадка для экспандера Step one QC1 16,2х2,6 (stabil)</v>
          </cell>
          <cell r="H1270">
            <v>11190026240</v>
          </cell>
          <cell r="I1270" t="str">
            <v>шт</v>
          </cell>
        </row>
        <row r="1271">
          <cell r="E1271">
            <v>11190041001</v>
          </cell>
          <cell r="F1271">
            <v>11190034432</v>
          </cell>
          <cell r="G1271" t="str">
            <v>Расширительная насадка для экспандера Step one QC1 20х2,9 (stabil)</v>
          </cell>
          <cell r="H1271">
            <v>11190034432</v>
          </cell>
          <cell r="I1271" t="str">
            <v>шт</v>
          </cell>
        </row>
        <row r="1272">
          <cell r="E1272">
            <v>11190051001</v>
          </cell>
          <cell r="F1272">
            <v>11190050816</v>
          </cell>
          <cell r="G1272" t="str">
            <v>Расширительная насадка для экспандера Step one QC1 25x3,7 (stabil)</v>
          </cell>
          <cell r="H1272">
            <v>11190050816</v>
          </cell>
          <cell r="I1272" t="str">
            <v>шт</v>
          </cell>
        </row>
        <row r="1273">
          <cell r="E1273">
            <v>11190061001</v>
          </cell>
          <cell r="F1273">
            <v>11190059008</v>
          </cell>
          <cell r="G1273" t="str">
            <v>Расширительная насадка для экспандера Step one QC1 32x4,7 (stabil)</v>
          </cell>
          <cell r="H1273">
            <v>11190059008</v>
          </cell>
          <cell r="I1273" t="str">
            <v>шт</v>
          </cell>
        </row>
        <row r="1274">
          <cell r="E1274">
            <v>11190059008</v>
          </cell>
          <cell r="F1274">
            <v>11190059008</v>
          </cell>
          <cell r="G1274">
            <v>11190059008</v>
          </cell>
          <cell r="H1274">
            <v>11190059008</v>
          </cell>
          <cell r="I1274">
            <v>11190059008</v>
          </cell>
        </row>
        <row r="1275">
          <cell r="E1275">
            <v>11373441001</v>
          </cell>
          <cell r="F1275">
            <v>11373436928</v>
          </cell>
          <cell r="G1275" t="str">
            <v>Расширительная насадка для M1 40х5,5</v>
          </cell>
          <cell r="H1275">
            <v>11373436928</v>
          </cell>
          <cell r="I1275" t="str">
            <v>шт</v>
          </cell>
        </row>
        <row r="1276">
          <cell r="E1276">
            <v>11373141001</v>
          </cell>
          <cell r="F1276">
            <v>11373133824</v>
          </cell>
          <cell r="G1276" t="str">
            <v>Расширительная насадка для M1 40х3,7</v>
          </cell>
          <cell r="H1276">
            <v>11373133824</v>
          </cell>
          <cell r="I1276" t="str">
            <v>шт</v>
          </cell>
        </row>
        <row r="1277">
          <cell r="E1277">
            <v>11373133824</v>
          </cell>
          <cell r="F1277">
            <v>11373133824</v>
          </cell>
          <cell r="G1277">
            <v>11373133824</v>
          </cell>
          <cell r="H1277">
            <v>11373133824</v>
          </cell>
          <cell r="I1277">
            <v>11373133824</v>
          </cell>
        </row>
        <row r="1278">
          <cell r="E1278">
            <v>11374951002</v>
          </cell>
          <cell r="F1278">
            <v>11374944256</v>
          </cell>
          <cell r="G1278" t="str">
            <v>Ножницы труборезные 16-25 (basic)</v>
          </cell>
          <cell r="H1278">
            <v>11374944256</v>
          </cell>
          <cell r="I1278" t="str">
            <v>шт</v>
          </cell>
        </row>
        <row r="1279">
          <cell r="E1279">
            <v>13152421001</v>
          </cell>
          <cell r="F1279">
            <v>13152419840</v>
          </cell>
          <cell r="G1279" t="str">
            <v>Ножницы труборезные RAUTITAN 16-40 stabil (цвет: белый)</v>
          </cell>
          <cell r="H1279">
            <v>13152419840</v>
          </cell>
          <cell r="I1279" t="str">
            <v>шт</v>
          </cell>
        </row>
        <row r="1280">
          <cell r="E1280">
            <v>11380621001</v>
          </cell>
          <cell r="F1280">
            <v>11380613120</v>
          </cell>
          <cell r="G1280" t="str">
            <v>Ножницы труборезные RAUTITAN 16-40 stabil (цвет: красный)</v>
          </cell>
          <cell r="H1280">
            <v>11380613120</v>
          </cell>
          <cell r="I1280" t="str">
            <v>шт</v>
          </cell>
        </row>
        <row r="1281">
          <cell r="E1281">
            <v>13152431001</v>
          </cell>
          <cell r="F1281">
            <v>13152428032</v>
          </cell>
          <cell r="G1281" t="str">
            <v>Запасн. лезвие для ножниц RAUTITAN 16-40 (для арт. 13152421001)</v>
          </cell>
          <cell r="H1281">
            <v>13152428032</v>
          </cell>
          <cell r="I1281" t="str">
            <v>шт</v>
          </cell>
        </row>
        <row r="1282">
          <cell r="E1282">
            <v>11380721001</v>
          </cell>
          <cell r="F1282">
            <v>11380719616</v>
          </cell>
          <cell r="G1282" t="str">
            <v>Запасн. лезвие для ножниц RAUTITAN 16-40 (для арт. 138062-001)</v>
          </cell>
          <cell r="H1282">
            <v>11380719616</v>
          </cell>
          <cell r="I1282" t="str">
            <v>шт</v>
          </cell>
        </row>
        <row r="1283">
          <cell r="E1283">
            <v>12474741001</v>
          </cell>
          <cell r="F1283">
            <v>12474736640</v>
          </cell>
          <cell r="G1283" t="str">
            <v>Ножницы для труб RAUTITAN 16/20 (цвет: зеленый)</v>
          </cell>
          <cell r="H1283">
            <v>12474736640</v>
          </cell>
          <cell r="I1283" t="str">
            <v>шт</v>
          </cell>
        </row>
        <row r="1284">
          <cell r="E1284">
            <v>12474641001</v>
          </cell>
          <cell r="F1284">
            <v>12474638336</v>
          </cell>
          <cell r="G1284" t="str">
            <v>Запасн. лезвие для ножниц RAUTITAN 16/20 (для арт. 247474-001)</v>
          </cell>
          <cell r="H1284">
            <v>12474638336</v>
          </cell>
          <cell r="I1284" t="str">
            <v>шт</v>
          </cell>
        </row>
        <row r="1285">
          <cell r="E1285">
            <v>12474638336</v>
          </cell>
          <cell r="F1285">
            <v>12474638336</v>
          </cell>
          <cell r="G1285">
            <v>12474638336</v>
          </cell>
          <cell r="H1285">
            <v>12474638336</v>
          </cell>
          <cell r="I1285">
            <v>12474638336</v>
          </cell>
        </row>
        <row r="1286">
          <cell r="E1286">
            <v>12474841001</v>
          </cell>
          <cell r="F1286">
            <v>12474834944</v>
          </cell>
          <cell r="G1286" t="str">
            <v>Пружина для гнутья трубы Stabil 16</v>
          </cell>
          <cell r="H1286">
            <v>12474834944</v>
          </cell>
          <cell r="I1286" t="str">
            <v>шт</v>
          </cell>
        </row>
        <row r="1287">
          <cell r="E1287">
            <v>12474941001</v>
          </cell>
          <cell r="F1287">
            <v>12474933248</v>
          </cell>
          <cell r="G1287" t="str">
            <v>Пружина для гнутья трубы Stabil 20</v>
          </cell>
          <cell r="H1287">
            <v>12474933248</v>
          </cell>
          <cell r="I1287" t="str">
            <v>шт</v>
          </cell>
        </row>
        <row r="1288">
          <cell r="E1288">
            <v>12474933248</v>
          </cell>
          <cell r="F1288">
            <v>12474933248</v>
          </cell>
          <cell r="G1288">
            <v>12474933248</v>
          </cell>
          <cell r="H1288">
            <v>12474933248</v>
          </cell>
          <cell r="I1288">
            <v>12474933248</v>
          </cell>
        </row>
        <row r="1289">
          <cell r="E1289">
            <v>12283961001</v>
          </cell>
          <cell r="F1289">
            <v>12283953152</v>
          </cell>
          <cell r="G1289" t="str">
            <v>Механический инструмент RAUTOOL K 10</v>
          </cell>
          <cell r="H1289">
            <v>12283953152</v>
          </cell>
          <cell r="I1289" t="str">
            <v>шт</v>
          </cell>
        </row>
        <row r="1290">
          <cell r="E1290">
            <v>12446211001</v>
          </cell>
          <cell r="F1290">
            <v>12446203904</v>
          </cell>
          <cell r="G1290" t="str">
            <v>Механический инструмент RAUTOOL K 14</v>
          </cell>
          <cell r="H1290">
            <v>12446203904</v>
          </cell>
          <cell r="I1290" t="str">
            <v>шт</v>
          </cell>
        </row>
        <row r="1291">
          <cell r="E1291">
            <v>12446203904</v>
          </cell>
          <cell r="F1291">
            <v>12446203904</v>
          </cell>
          <cell r="G1291">
            <v>12446203904</v>
          </cell>
          <cell r="H1291">
            <v>12446203904</v>
          </cell>
          <cell r="I1291">
            <v>12446203904</v>
          </cell>
        </row>
        <row r="1292">
          <cell r="E1292">
            <v>12035971001</v>
          </cell>
          <cell r="F1292">
            <v>12035964928</v>
          </cell>
          <cell r="G1292" t="str">
            <v>Комплект гидравлич. инстр. на электроаккумулят. RAUTOOL A-light2</v>
          </cell>
          <cell r="H1292">
            <v>12035964928</v>
          </cell>
          <cell r="I1292" t="str">
            <v>шт</v>
          </cell>
        </row>
        <row r="1293">
          <cell r="E1293">
            <v>12036191001</v>
          </cell>
          <cell r="F1293">
            <v>12036186112</v>
          </cell>
          <cell r="G1293" t="str">
            <v>Запасной электроаккумулятор к инструменту RAUTOOL A-light2/ G2 / Xpand</v>
          </cell>
          <cell r="H1293">
            <v>12036186112</v>
          </cell>
          <cell r="I1293" t="str">
            <v>шт</v>
          </cell>
        </row>
        <row r="1294">
          <cell r="E1294">
            <v>12036186112</v>
          </cell>
          <cell r="F1294">
            <v>12036186112</v>
          </cell>
          <cell r="G1294">
            <v>12036186112</v>
          </cell>
          <cell r="H1294">
            <v>12036186112</v>
          </cell>
          <cell r="I1294">
            <v>12036186112</v>
          </cell>
        </row>
        <row r="1295">
          <cell r="E1295">
            <v>12168201001</v>
          </cell>
          <cell r="F1295">
            <v>12168200192</v>
          </cell>
          <cell r="G1295" t="str">
            <v>Комплект гидравлич. расширительн. инстр. на электроаккумулят. RAUTOOL Xpand</v>
          </cell>
          <cell r="H1295">
            <v>12168200192</v>
          </cell>
          <cell r="I1295" t="str">
            <v>шт</v>
          </cell>
        </row>
        <row r="1296">
          <cell r="E1296">
            <v>12168200192</v>
          </cell>
          <cell r="F1296">
            <v>12168200192</v>
          </cell>
          <cell r="G1296">
            <v>12168200192</v>
          </cell>
          <cell r="H1296">
            <v>12168200192</v>
          </cell>
          <cell r="I1296">
            <v>12168200192</v>
          </cell>
        </row>
        <row r="1297">
          <cell r="E1297">
            <v>11519531002</v>
          </cell>
          <cell r="F1297">
            <v>11519524864</v>
          </cell>
          <cell r="G1297" t="str">
            <v xml:space="preserve">Комплект аккумуляторного инструмента RAUTOOL A-One </v>
          </cell>
          <cell r="H1297">
            <v>11519524864</v>
          </cell>
          <cell r="I1297" t="str">
            <v>шт</v>
          </cell>
        </row>
        <row r="1298">
          <cell r="E1298">
            <v>11519524864</v>
          </cell>
          <cell r="F1298">
            <v>11519524864</v>
          </cell>
          <cell r="G1298">
            <v>11519524864</v>
          </cell>
          <cell r="H1298">
            <v>11519524864</v>
          </cell>
          <cell r="I1298">
            <v>11519524864</v>
          </cell>
        </row>
        <row r="1299">
          <cell r="E1299">
            <v>11051801001</v>
          </cell>
          <cell r="F1299">
            <v>11051794432</v>
          </cell>
          <cell r="G1299" t="str">
            <v>Расширительный адаптер для инструмента RAUTOOL A-One 16-32</v>
          </cell>
          <cell r="H1299">
            <v>11051794432</v>
          </cell>
          <cell r="I1299" t="str">
            <v>шт</v>
          </cell>
        </row>
        <row r="1300">
          <cell r="E1300">
            <v>11051794432</v>
          </cell>
          <cell r="F1300">
            <v>11051794432</v>
          </cell>
          <cell r="G1300">
            <v>11051794432</v>
          </cell>
          <cell r="H1300">
            <v>11051794432</v>
          </cell>
          <cell r="I1300">
            <v>11051794432</v>
          </cell>
        </row>
        <row r="1301">
          <cell r="E1301">
            <v>11051631001</v>
          </cell>
          <cell r="F1301">
            <v>11051630592</v>
          </cell>
          <cell r="G1301" t="str">
            <v>Комплект запрессовочных тисков RAUTOOL A-One 16</v>
          </cell>
          <cell r="H1301">
            <v>11051630592</v>
          </cell>
          <cell r="I1301" t="str">
            <v>шт</v>
          </cell>
        </row>
        <row r="1302">
          <cell r="E1302" t="str">
            <v>11051641001 </v>
          </cell>
          <cell r="F1302">
            <v>11051630592</v>
          </cell>
          <cell r="G1302" t="str">
            <v>Комплект запрессовочных тисков RAUTOOL A-One 20</v>
          </cell>
          <cell r="H1302">
            <v>11051630592</v>
          </cell>
          <cell r="I1302" t="str">
            <v>шт</v>
          </cell>
        </row>
        <row r="1303">
          <cell r="E1303">
            <v>11051651001</v>
          </cell>
          <cell r="F1303">
            <v>11051646976</v>
          </cell>
          <cell r="G1303" t="str">
            <v>Комплект запрессовочных тисков RAUTOOL A-One 25</v>
          </cell>
          <cell r="H1303">
            <v>11051646976</v>
          </cell>
          <cell r="I1303" t="str">
            <v>шт</v>
          </cell>
        </row>
        <row r="1304">
          <cell r="E1304">
            <v>11051661001</v>
          </cell>
          <cell r="F1304">
            <v>11051655168</v>
          </cell>
          <cell r="G1304" t="str">
            <v>Комплект запрессовочных тисков RAUTOOL A-One 32</v>
          </cell>
          <cell r="H1304">
            <v>11051655168</v>
          </cell>
          <cell r="I1304" t="str">
            <v>шт</v>
          </cell>
        </row>
        <row r="1305">
          <cell r="E1305">
            <v>11051655168</v>
          </cell>
          <cell r="F1305">
            <v>11051655168</v>
          </cell>
          <cell r="G1305">
            <v>11051655168</v>
          </cell>
          <cell r="H1305">
            <v>11051655168</v>
          </cell>
          <cell r="I1305">
            <v>11051655168</v>
          </cell>
        </row>
        <row r="1306">
          <cell r="E1306">
            <v>11051031001</v>
          </cell>
          <cell r="F1306">
            <v>11051024384</v>
          </cell>
          <cell r="G1306" t="str">
            <v xml:space="preserve">Запасной аккумулятор RAUTOOL A-One 10,8В / 2,0 Aч  </v>
          </cell>
          <cell r="H1306">
            <v>11051024384</v>
          </cell>
          <cell r="I1306" t="str">
            <v>шт</v>
          </cell>
        </row>
        <row r="1307">
          <cell r="E1307">
            <v>11051621001</v>
          </cell>
          <cell r="F1307">
            <v>11051614208</v>
          </cell>
          <cell r="G1307" t="str">
            <v>Зарядное устройство RAUTOOL A-One 230В</v>
          </cell>
          <cell r="H1307">
            <v>11051614208</v>
          </cell>
          <cell r="I1307" t="str">
            <v>шт</v>
          </cell>
        </row>
        <row r="1308">
          <cell r="E1308">
            <v>12174781001</v>
          </cell>
          <cell r="F1308">
            <v>12174778368</v>
          </cell>
          <cell r="G1308" t="str">
            <v>Комплект аккумуляторного инструмента RAUTOOL A-light2 Kombi (экспандер+запрессовщик)</v>
          </cell>
          <cell r="H1308">
            <v>12174778368</v>
          </cell>
          <cell r="I1308" t="str">
            <v>шт</v>
          </cell>
        </row>
        <row r="1309">
          <cell r="E1309">
            <v>12174778368</v>
          </cell>
          <cell r="F1309">
            <v>12174778368</v>
          </cell>
          <cell r="G1309">
            <v>12174778368</v>
          </cell>
          <cell r="H1309">
            <v>12174778368</v>
          </cell>
          <cell r="I1309">
            <v>12174778368</v>
          </cell>
        </row>
        <row r="1310">
          <cell r="E1310">
            <v>12036231001</v>
          </cell>
          <cell r="F1310">
            <v>12036227072</v>
          </cell>
          <cell r="G1310" t="str">
            <v>Запасной электроаккумулятор 3,0 Ач для RAUTOOL A-light2/ G2 /Xpand</v>
          </cell>
          <cell r="H1310">
            <v>12036227072</v>
          </cell>
          <cell r="I1310" t="str">
            <v>шт</v>
          </cell>
        </row>
        <row r="1311">
          <cell r="E1311">
            <v>12036091001</v>
          </cell>
          <cell r="F1311">
            <v>12036087808</v>
          </cell>
          <cell r="G1311" t="str">
            <v>Зарядное устройство к инструменту RAUTOOL A-light2 / G2 /Xpand</v>
          </cell>
          <cell r="H1311">
            <v>12036087808</v>
          </cell>
          <cell r="I1311" t="str">
            <v>шт</v>
          </cell>
        </row>
        <row r="1312">
          <cell r="E1312">
            <v>12036211001</v>
          </cell>
          <cell r="F1312">
            <v>12036210688</v>
          </cell>
          <cell r="G1312" t="str">
            <v>Сетевой адаптер для А3, G2, A-light2, Xpand</v>
          </cell>
          <cell r="H1312">
            <v>12036210688</v>
          </cell>
          <cell r="I1312" t="str">
            <v>шт</v>
          </cell>
        </row>
        <row r="1313">
          <cell r="E1313">
            <v>12036210688</v>
          </cell>
          <cell r="F1313">
            <v>12036210688</v>
          </cell>
          <cell r="G1313">
            <v>12036210688</v>
          </cell>
          <cell r="H1313">
            <v>12036210688</v>
          </cell>
          <cell r="I1313">
            <v>12036210688</v>
          </cell>
        </row>
        <row r="1314">
          <cell r="E1314">
            <v>11096611001</v>
          </cell>
          <cell r="F1314">
            <v>11096604672</v>
          </cell>
          <cell r="G1314" t="str">
            <v>Инструмент РЕХАУ H2, мех.-гидравлический</v>
          </cell>
          <cell r="H1314">
            <v>11096604672</v>
          </cell>
          <cell r="I1314" t="str">
            <v>шт</v>
          </cell>
        </row>
        <row r="1315">
          <cell r="E1315">
            <v>11096461001</v>
          </cell>
          <cell r="F1315">
            <v>11096457216</v>
          </cell>
          <cell r="G1315" t="str">
            <v>К-т запрес. тисков РЕХАУ H2/ A-light2 / A-light2 Kombi для труб 16/20</v>
          </cell>
          <cell r="H1315">
            <v>11096457216</v>
          </cell>
          <cell r="I1315" t="str">
            <v>шт</v>
          </cell>
        </row>
        <row r="1316">
          <cell r="E1316">
            <v>11096471001</v>
          </cell>
          <cell r="F1316">
            <v>11096465408</v>
          </cell>
          <cell r="G1316" t="str">
            <v>К-т запрес. тисков РЕХАУ H2/ A-light2 / A-light2 Kombi для труб 17/20</v>
          </cell>
          <cell r="H1316">
            <v>11096465408</v>
          </cell>
          <cell r="I1316" t="str">
            <v>шт</v>
          </cell>
        </row>
        <row r="1317">
          <cell r="E1317">
            <v>11096551001</v>
          </cell>
          <cell r="F1317">
            <v>11096547328</v>
          </cell>
          <cell r="G1317" t="str">
            <v xml:space="preserve">К-т запрес. тисков РЕХАУ H2/ A-light2 / A-light2 Kombi, для труб 25/32 </v>
          </cell>
          <cell r="H1317">
            <v>11096547328</v>
          </cell>
          <cell r="I1317" t="str">
            <v>шт</v>
          </cell>
        </row>
        <row r="1318">
          <cell r="E1318">
            <v>11096561001</v>
          </cell>
          <cell r="F1318">
            <v>11096555520</v>
          </cell>
          <cell r="G1318" t="str">
            <v xml:space="preserve">К-т запрес. тисков РЕХАУ H2/ A-light2 / A-light2 Kombi, для трубы 40 </v>
          </cell>
          <cell r="H1318">
            <v>11096555520</v>
          </cell>
          <cell r="I1318" t="str">
            <v>шт</v>
          </cell>
        </row>
        <row r="1319">
          <cell r="E1319">
            <v>11096555520</v>
          </cell>
          <cell r="F1319">
            <v>11096555520</v>
          </cell>
          <cell r="G1319">
            <v>11096555520</v>
          </cell>
          <cell r="H1319">
            <v>11096555520</v>
          </cell>
          <cell r="I1319">
            <v>11096555520</v>
          </cell>
        </row>
        <row r="1320">
          <cell r="E1320">
            <v>11393611002</v>
          </cell>
          <cell r="F1320">
            <v>11393605632</v>
          </cell>
          <cell r="G1320" t="str">
            <v>К-т запрес. тисков H2, A-light2/ A-light2 Kombi  для труб 16/20</v>
          </cell>
          <cell r="H1320">
            <v>11393605632</v>
          </cell>
          <cell r="I1320" t="str">
            <v>шт</v>
          </cell>
        </row>
        <row r="1321">
          <cell r="E1321">
            <v>12051331001</v>
          </cell>
          <cell r="F1321">
            <v>12051324928</v>
          </cell>
          <cell r="G1321" t="str">
            <v>К-т запрес. тисков H2, A-light2/ A-light2 Kombi  для труб 16/20/25</v>
          </cell>
          <cell r="H1321">
            <v>12051324928</v>
          </cell>
          <cell r="I1321" t="str">
            <v>шт</v>
          </cell>
        </row>
        <row r="1322">
          <cell r="E1322">
            <v>12590491002</v>
          </cell>
          <cell r="F1322">
            <v>12590489600</v>
          </cell>
          <cell r="G1322" t="str">
            <v>К-т запрес. тисков H2, A-light2/ A-light2 Kombi для труб 17/20</v>
          </cell>
          <cell r="H1322">
            <v>12590489600</v>
          </cell>
          <cell r="I1322" t="str">
            <v>шт</v>
          </cell>
        </row>
        <row r="1323">
          <cell r="E1323">
            <v>12572591002</v>
          </cell>
          <cell r="F1323">
            <v>12572590080</v>
          </cell>
          <cell r="G1323" t="str">
            <v>К-т запрес. тисков H2, A-light2/ A-light2 Kombi для труб 25/32</v>
          </cell>
          <cell r="H1323">
            <v>12572590080</v>
          </cell>
          <cell r="I1323" t="str">
            <v>шт</v>
          </cell>
        </row>
        <row r="1324">
          <cell r="E1324">
            <v>12018011001</v>
          </cell>
          <cell r="F1324">
            <v>12018008064</v>
          </cell>
          <cell r="G1324" t="str">
            <v>К-т запрес. тисков H2, A-light2/ A-light2 Kombi  для трубы 40</v>
          </cell>
          <cell r="H1324">
            <v>12018008064</v>
          </cell>
          <cell r="I1324" t="str">
            <v>шт</v>
          </cell>
        </row>
        <row r="1325">
          <cell r="E1325">
            <v>12018008064</v>
          </cell>
          <cell r="F1325">
            <v>12018008064</v>
          </cell>
          <cell r="G1325">
            <v>12018008064</v>
          </cell>
          <cell r="H1325">
            <v>12018008064</v>
          </cell>
          <cell r="I1325">
            <v>12018008064</v>
          </cell>
        </row>
        <row r="1326">
          <cell r="E1326">
            <v>12484011001</v>
          </cell>
          <cell r="F1326">
            <v>12484009984</v>
          </cell>
          <cell r="G1326" t="str">
            <v>Расширительная насадка для H2, A-light2/ A-light2 Kombi 16х2,2/20х2,8</v>
          </cell>
          <cell r="H1326">
            <v>12484009984</v>
          </cell>
          <cell r="I1326" t="str">
            <v>шт</v>
          </cell>
        </row>
        <row r="1327">
          <cell r="E1327">
            <v>12484111001</v>
          </cell>
          <cell r="F1327">
            <v>12484108288</v>
          </cell>
          <cell r="G1327" t="str">
            <v>Расширительная насадка для H2, A-light2/ A-light2 Kombi 17х2,0/20х2,0</v>
          </cell>
          <cell r="H1327">
            <v>12484108288</v>
          </cell>
          <cell r="I1327" t="str">
            <v>шт</v>
          </cell>
        </row>
        <row r="1328">
          <cell r="E1328">
            <v>12484108288</v>
          </cell>
          <cell r="F1328">
            <v>12484108288</v>
          </cell>
          <cell r="G1328">
            <v>12484108288</v>
          </cell>
          <cell r="H1328">
            <v>12484108288</v>
          </cell>
          <cell r="I1328">
            <v>12484108288</v>
          </cell>
        </row>
        <row r="1329">
          <cell r="E1329">
            <v>12174691001</v>
          </cell>
          <cell r="F1329">
            <v>12174688256</v>
          </cell>
          <cell r="G1329" t="str">
            <v>Универс. расш. наконеч. H2, A-light2/A-light2 Kombi  для насадок QC</v>
          </cell>
          <cell r="H1329">
            <v>12174688256</v>
          </cell>
          <cell r="I1329" t="str">
            <v>шт</v>
          </cell>
        </row>
        <row r="1330">
          <cell r="E1330">
            <v>12174688256</v>
          </cell>
          <cell r="F1330">
            <v>12174688256</v>
          </cell>
          <cell r="G1330">
            <v>12174688256</v>
          </cell>
          <cell r="H1330">
            <v>12174688256</v>
          </cell>
          <cell r="I1330">
            <v>12174688256</v>
          </cell>
        </row>
        <row r="1331">
          <cell r="E1331">
            <v>11383231001</v>
          </cell>
          <cell r="F1331">
            <v>11383226368</v>
          </cell>
          <cell r="G1331" t="str">
            <v>Расширительный насадка H2, A-light2/A-light2 Kombi  для труб 40х3,7</v>
          </cell>
          <cell r="H1331">
            <v>11383226368</v>
          </cell>
          <cell r="I1331" t="str">
            <v>шт</v>
          </cell>
        </row>
        <row r="1332">
          <cell r="E1332">
            <v>12093921001</v>
          </cell>
          <cell r="F1332">
            <v>12093915136</v>
          </cell>
          <cell r="G1332" t="str">
            <v>Расширительная насадка для инструмента Xpand 40х3,7</v>
          </cell>
          <cell r="H1332">
            <v>12093915136</v>
          </cell>
          <cell r="I1332" t="str">
            <v>шт</v>
          </cell>
        </row>
        <row r="1333">
          <cell r="E1333">
            <v>12446111001</v>
          </cell>
          <cell r="F1333">
            <v>12446105600</v>
          </cell>
          <cell r="G1333" t="str">
            <v>Расширительный насадка H2, A-light2/A-light2 Kombi  для труб 40х5,5</v>
          </cell>
          <cell r="H1333">
            <v>12446105600</v>
          </cell>
          <cell r="I1333" t="str">
            <v>шт</v>
          </cell>
        </row>
        <row r="1334">
          <cell r="E1334">
            <v>12093931001</v>
          </cell>
          <cell r="F1334">
            <v>12093923328</v>
          </cell>
          <cell r="G1334" t="str">
            <v>Расширительная насадка для инструмента Xpand 40х5,5</v>
          </cell>
          <cell r="H1334">
            <v>12093923328</v>
          </cell>
          <cell r="I1334" t="str">
            <v>шт</v>
          </cell>
        </row>
        <row r="1335">
          <cell r="E1335">
            <v>12476441001</v>
          </cell>
          <cell r="F1335">
            <v>12476440576</v>
          </cell>
          <cell r="G1335" t="str">
            <v>Расширительная насадка H2, A-light2/A-light2 Kombi  для труб Stabil 40х6,0</v>
          </cell>
          <cell r="H1335">
            <v>12476440576</v>
          </cell>
          <cell r="I1335" t="str">
            <v>шт</v>
          </cell>
        </row>
        <row r="1336">
          <cell r="E1336">
            <v>12093941001</v>
          </cell>
          <cell r="F1336">
            <v>12093939712</v>
          </cell>
          <cell r="G1336" t="str">
            <v>Расширительная насадка для инструмента Xpand 40х6,0</v>
          </cell>
          <cell r="H1336">
            <v>12093939712</v>
          </cell>
          <cell r="I1336" t="str">
            <v>шт</v>
          </cell>
        </row>
        <row r="1337">
          <cell r="E1337">
            <v>12093939712</v>
          </cell>
          <cell r="F1337">
            <v>12093939712</v>
          </cell>
          <cell r="G1337">
            <v>12093939712</v>
          </cell>
          <cell r="H1337">
            <v>12093939712</v>
          </cell>
          <cell r="I1337">
            <v>12093939712</v>
          </cell>
        </row>
        <row r="1338">
          <cell r="E1338">
            <v>13149851001</v>
          </cell>
          <cell r="F1338">
            <v>13149847552</v>
          </cell>
          <cell r="G1338" t="str">
            <v>Комплект электро-гидравлич. инстр. RAUTOOL G2</v>
          </cell>
          <cell r="H1338">
            <v>13149847552</v>
          </cell>
          <cell r="I1338" t="str">
            <v>шт</v>
          </cell>
        </row>
        <row r="1339">
          <cell r="E1339">
            <v>12036231001</v>
          </cell>
          <cell r="F1339">
            <v>12036227072</v>
          </cell>
          <cell r="G1339" t="str">
            <v>Запасной электроаккумулятор 3,0 Ач для RAUTOOL A-light2/ G2 /Xpand</v>
          </cell>
          <cell r="H1339">
            <v>12036227072</v>
          </cell>
          <cell r="I1339" t="str">
            <v>шт</v>
          </cell>
        </row>
        <row r="1340">
          <cell r="E1340">
            <v>12036091001</v>
          </cell>
          <cell r="F1340">
            <v>12036087808</v>
          </cell>
          <cell r="G1340" t="str">
            <v>Зарядное устройство к инструменту RAUTOOL A-light2 / G2 /Xpand</v>
          </cell>
          <cell r="H1340">
            <v>12036087808</v>
          </cell>
          <cell r="I1340" t="str">
            <v>шт</v>
          </cell>
        </row>
        <row r="1341">
          <cell r="E1341">
            <v>12036087808</v>
          </cell>
          <cell r="F1341">
            <v>12036087808</v>
          </cell>
          <cell r="G1341">
            <v>12036087808</v>
          </cell>
          <cell r="H1341">
            <v>12036087808</v>
          </cell>
          <cell r="I1341">
            <v>12036087808</v>
          </cell>
        </row>
        <row r="1342">
          <cell r="E1342">
            <v>12018021001</v>
          </cell>
          <cell r="F1342">
            <v>12018016256</v>
          </cell>
          <cell r="G1342" t="str">
            <v>К-т запрессовочн. тисков G2,E/G1,H/G1,H/G1 (F), для трубы 40 (цвет: черный)</v>
          </cell>
          <cell r="H1342">
            <v>12018016256</v>
          </cell>
          <cell r="I1342" t="str">
            <v>шт</v>
          </cell>
        </row>
        <row r="1343">
          <cell r="E1343">
            <v>11376241001</v>
          </cell>
          <cell r="F1343">
            <v>11376238592</v>
          </cell>
          <cell r="G1343" t="str">
            <v>К-т запрессовочн. тисков G2,E/G1,H/G1,H/G1 (F), для трубы 50</v>
          </cell>
          <cell r="H1343">
            <v>11376238592</v>
          </cell>
          <cell r="I1343" t="str">
            <v>шт</v>
          </cell>
        </row>
        <row r="1344">
          <cell r="E1344">
            <v>11376341001</v>
          </cell>
          <cell r="F1344">
            <v>11376336896</v>
          </cell>
          <cell r="G1344" t="str">
            <v>К-т запрессовочн. тисков G2,E/G1,H/G1,H/G1 (F), для трубы 63</v>
          </cell>
          <cell r="H1344">
            <v>11376336896</v>
          </cell>
          <cell r="I1344" t="str">
            <v>шт</v>
          </cell>
        </row>
        <row r="1345">
          <cell r="E1345">
            <v>11376441001</v>
          </cell>
          <cell r="F1345">
            <v>11376435200</v>
          </cell>
          <cell r="G1345" t="str">
            <v>Запрессовочные тиски G2,E/G1,H/G1,H/G1 (F), для трубы 75</v>
          </cell>
          <cell r="H1345">
            <v>11376435200</v>
          </cell>
          <cell r="I1345" t="str">
            <v>шт</v>
          </cell>
        </row>
        <row r="1346">
          <cell r="E1346">
            <v>11376541001</v>
          </cell>
          <cell r="F1346">
            <v>11376533504</v>
          </cell>
          <cell r="G1346" t="str">
            <v>Запрессовочные тиски G2,E/G1,H/G1,H/G1 (F), для трубы 90</v>
          </cell>
          <cell r="H1346">
            <v>11376533504</v>
          </cell>
          <cell r="I1346" t="str">
            <v>шт</v>
          </cell>
        </row>
        <row r="1347">
          <cell r="E1347">
            <v>11376641001</v>
          </cell>
          <cell r="F1347">
            <v>11376640000</v>
          </cell>
          <cell r="G1347" t="str">
            <v>Запрессовочные тиски G2,E/G1,H/G1,H/G1 (F), для трубы 110</v>
          </cell>
          <cell r="H1347">
            <v>11376640000</v>
          </cell>
          <cell r="I1347" t="str">
            <v>шт</v>
          </cell>
        </row>
        <row r="1348">
          <cell r="E1348">
            <v>11376640000</v>
          </cell>
          <cell r="F1348">
            <v>11376640000</v>
          </cell>
          <cell r="G1348">
            <v>11376640000</v>
          </cell>
          <cell r="H1348">
            <v>11376640000</v>
          </cell>
          <cell r="I1348">
            <v>11376640000</v>
          </cell>
        </row>
        <row r="1349">
          <cell r="E1349">
            <v>11398811001</v>
          </cell>
          <cell r="F1349">
            <v>11398807552</v>
          </cell>
          <cell r="G1349" t="str">
            <v>Расширительная насадка G2,E/G1,H/G1,H/G1 (F), для трубы 40х5,5</v>
          </cell>
          <cell r="H1349">
            <v>11398807552</v>
          </cell>
          <cell r="I1349" t="str">
            <v>шт</v>
          </cell>
        </row>
        <row r="1350">
          <cell r="E1350">
            <v>11398911001</v>
          </cell>
          <cell r="F1350">
            <v>11398905856</v>
          </cell>
          <cell r="G1350" t="str">
            <v>Расширительная насадка G2,E/G1,H/G1,H/G1 (F), для трубы 50х6,9</v>
          </cell>
          <cell r="H1350">
            <v>11398905856</v>
          </cell>
          <cell r="I1350" t="str">
            <v>шт</v>
          </cell>
        </row>
        <row r="1351">
          <cell r="E1351">
            <v>11399011001</v>
          </cell>
          <cell r="F1351">
            <v>11399004160</v>
          </cell>
          <cell r="G1351" t="str">
            <v>Расширительная насадка G2,E/G1,H/G1,H/G1 (F), для трубы 63х8,6</v>
          </cell>
          <cell r="H1351">
            <v>11399004160</v>
          </cell>
          <cell r="I1351" t="str">
            <v>шт</v>
          </cell>
        </row>
        <row r="1352">
          <cell r="E1352">
            <v>11384631001</v>
          </cell>
          <cell r="F1352">
            <v>11384627200</v>
          </cell>
          <cell r="G1352" t="str">
            <v>Расширительная насадка G2,E/G1,H/G1,H/G1 (F), для трубы 40х3,7</v>
          </cell>
          <cell r="H1352">
            <v>11384627200</v>
          </cell>
          <cell r="I1352" t="str">
            <v>шт</v>
          </cell>
        </row>
        <row r="1353">
          <cell r="E1353">
            <v>11374241001</v>
          </cell>
          <cell r="F1353">
            <v>11374239744</v>
          </cell>
          <cell r="G1353" t="str">
            <v>Расширительная насадка G2,E/G1,H/G1,H/G1 (F), для трубы 50х4,6</v>
          </cell>
          <cell r="H1353">
            <v>11374239744</v>
          </cell>
          <cell r="I1353" t="str">
            <v>шт</v>
          </cell>
        </row>
        <row r="1354">
          <cell r="E1354">
            <v>11374341001</v>
          </cell>
          <cell r="F1354">
            <v>11374338048</v>
          </cell>
          <cell r="G1354" t="str">
            <v>Расширительная насадка G2,E/G1,H/G1,H/G1 (F), для трубы 63х5,7</v>
          </cell>
          <cell r="H1354">
            <v>11374338048</v>
          </cell>
          <cell r="I1354" t="str">
            <v>шт</v>
          </cell>
        </row>
        <row r="1355">
          <cell r="E1355">
            <v>11375841001</v>
          </cell>
          <cell r="F1355">
            <v>11375837184</v>
          </cell>
          <cell r="G1355" t="str">
            <v>Расширительная насадка G2,E/G1,H/G1,H/G1 (F), для трубы 75x6,8</v>
          </cell>
          <cell r="H1355">
            <v>11375837184</v>
          </cell>
          <cell r="I1355" t="str">
            <v>шт</v>
          </cell>
        </row>
        <row r="1356">
          <cell r="E1356">
            <v>11376041001</v>
          </cell>
          <cell r="F1356">
            <v>11376033792</v>
          </cell>
          <cell r="G1356" t="str">
            <v>Расширительная насадка G2,E/G1,H/G1,H/G1 (F), для трубы 90x8,2</v>
          </cell>
          <cell r="H1356">
            <v>11376033792</v>
          </cell>
          <cell r="I1356" t="str">
            <v>шт</v>
          </cell>
        </row>
        <row r="1357">
          <cell r="E1357">
            <v>11376141001</v>
          </cell>
          <cell r="F1357">
            <v>11376140288</v>
          </cell>
          <cell r="G1357" t="str">
            <v>Расширительная насадка G2,E/G1,H/G1,H/G1 (F), для трубы 110x10,0</v>
          </cell>
          <cell r="H1357">
            <v>11376140288</v>
          </cell>
          <cell r="I1357" t="str">
            <v>шт</v>
          </cell>
        </row>
        <row r="1358">
          <cell r="E1358">
            <v>11376140288</v>
          </cell>
          <cell r="F1358">
            <v>11376140288</v>
          </cell>
          <cell r="G1358">
            <v>11376140288</v>
          </cell>
          <cell r="H1358">
            <v>11376140288</v>
          </cell>
          <cell r="I1358">
            <v>11376140288</v>
          </cell>
        </row>
        <row r="1359">
          <cell r="E1359">
            <v>11378251001</v>
          </cell>
          <cell r="F1359">
            <v>11378245632</v>
          </cell>
          <cell r="G1359" t="str">
            <v>Сменный комплект насадок G2,E/G1,H/G1,H/G1 (F), для труб 50-110</v>
          </cell>
          <cell r="H1359">
            <v>11378245632</v>
          </cell>
          <cell r="I1359" t="str">
            <v>шт</v>
          </cell>
        </row>
        <row r="1360">
          <cell r="E1360">
            <v>11378245632</v>
          </cell>
          <cell r="F1360">
            <v>11378245632</v>
          </cell>
          <cell r="G1360">
            <v>11378245632</v>
          </cell>
          <cell r="H1360">
            <v>11378245632</v>
          </cell>
          <cell r="I1360">
            <v>11378245632</v>
          </cell>
        </row>
        <row r="1361">
          <cell r="E1361">
            <v>13170451001</v>
          </cell>
          <cell r="F1361">
            <v>13170450432</v>
          </cell>
          <cell r="G1361" t="str">
            <v>Комплект аккумуляторно-гидравлического инструмента RAUTOOL A5 40-75</v>
          </cell>
          <cell r="H1361">
            <v>13170450432</v>
          </cell>
          <cell r="I1361" t="str">
            <v>шт.</v>
          </cell>
        </row>
        <row r="1362">
          <cell r="E1362">
            <v>11066341001</v>
          </cell>
          <cell r="F1362">
            <v>11066335232</v>
          </cell>
          <cell r="G1362" t="str">
            <v>Комплект гидравлич.расш. инстр. на электроаккумулят. RAUTOOL Xpand big 40-75</v>
          </cell>
          <cell r="H1362">
            <v>11066335232</v>
          </cell>
          <cell r="I1362" t="str">
            <v>шт.</v>
          </cell>
        </row>
        <row r="1363">
          <cell r="E1363">
            <v>10011391001</v>
          </cell>
          <cell r="F1363">
            <v>10011385856</v>
          </cell>
          <cell r="G1363" t="str">
            <v>Расширительная насадка для RAUTOOL A5 и RAUTOOL Xpand big 40x3,7</v>
          </cell>
          <cell r="H1363">
            <v>10011385856</v>
          </cell>
          <cell r="I1363" t="str">
            <v>шт.</v>
          </cell>
        </row>
        <row r="1364">
          <cell r="E1364">
            <v>10011351001</v>
          </cell>
          <cell r="F1364">
            <v>10011344896</v>
          </cell>
          <cell r="G1364" t="str">
            <v>Расширительная насадка для RAUTOOL A5 и RAUTOOL Xpand big 50x6,9</v>
          </cell>
          <cell r="H1364">
            <v>10011344896</v>
          </cell>
          <cell r="I1364" t="str">
            <v>шт.</v>
          </cell>
        </row>
        <row r="1365">
          <cell r="E1365">
            <v>10011371001</v>
          </cell>
          <cell r="F1365">
            <v>10011369472</v>
          </cell>
          <cell r="G1365" t="str">
            <v>Расширительная насадка для RAUTOOL A5 и RAUTOOL Xpand big 63x8,6</v>
          </cell>
          <cell r="H1365">
            <v>10011369472</v>
          </cell>
          <cell r="I1365" t="str">
            <v>шт.</v>
          </cell>
        </row>
        <row r="1366">
          <cell r="E1366">
            <v>10011421001</v>
          </cell>
          <cell r="F1366">
            <v>10011418624</v>
          </cell>
          <cell r="G1366" t="str">
            <v>Расширительная насадка для RAUTOOL A5 и RAUTOOL Xpand big 50x4,6</v>
          </cell>
          <cell r="H1366">
            <v>10011418624</v>
          </cell>
          <cell r="I1366" t="str">
            <v>шт.</v>
          </cell>
        </row>
        <row r="1367">
          <cell r="E1367">
            <v>10011431001</v>
          </cell>
          <cell r="F1367">
            <v>10011426816</v>
          </cell>
          <cell r="G1367" t="str">
            <v>Расширительная насадка для RAUTOOL A5 и RAUTOOL Xpand big 63x5,8</v>
          </cell>
          <cell r="H1367">
            <v>10011426816</v>
          </cell>
          <cell r="I1367" t="str">
            <v>шт.</v>
          </cell>
        </row>
        <row r="1368">
          <cell r="E1368">
            <v>10011441001</v>
          </cell>
          <cell r="F1368">
            <v>10011435008</v>
          </cell>
          <cell r="G1368" t="str">
            <v>Расширительная насадка для RAUTOOL A5 и RAUTOOL Xpand big 75x6,8</v>
          </cell>
          <cell r="H1368">
            <v>10011435008</v>
          </cell>
          <cell r="I1368" t="str">
            <v>шт.</v>
          </cell>
        </row>
        <row r="1369">
          <cell r="E1369">
            <v>13174351001</v>
          </cell>
          <cell r="F1369">
            <v>13174349824</v>
          </cell>
          <cell r="G1369" t="str">
            <v xml:space="preserve">Комплект запрессовочных тисков для RAUTOOL A5 40 </v>
          </cell>
          <cell r="H1369">
            <v>13174349824</v>
          </cell>
          <cell r="I1369" t="str">
            <v>шт.</v>
          </cell>
        </row>
        <row r="1370">
          <cell r="E1370">
            <v>13174361001</v>
          </cell>
          <cell r="F1370">
            <v>13174358016</v>
          </cell>
          <cell r="G1370" t="str">
            <v xml:space="preserve">Комплект запрессовочных тисков для RAUTOOL A5 50 </v>
          </cell>
          <cell r="H1370">
            <v>13174358016</v>
          </cell>
          <cell r="I1370" t="str">
            <v>шт.</v>
          </cell>
        </row>
        <row r="1371">
          <cell r="E1371">
            <v>13174371001</v>
          </cell>
          <cell r="F1371">
            <v>13174366208</v>
          </cell>
          <cell r="G1371" t="str">
            <v>Комплект запрессовочных тисков для RAUTOOL A5 63</v>
          </cell>
          <cell r="H1371">
            <v>13174366208</v>
          </cell>
          <cell r="I1371" t="str">
            <v>шт.</v>
          </cell>
        </row>
        <row r="1372">
          <cell r="E1372">
            <v>13174381001</v>
          </cell>
          <cell r="F1372">
            <v>13174374400</v>
          </cell>
          <cell r="G1372" t="str">
            <v>Комплект запрессовочных тисков для RAUTOOL A5 75</v>
          </cell>
          <cell r="H1372">
            <v>13174374400</v>
          </cell>
          <cell r="I1372" t="str">
            <v>шт.</v>
          </cell>
        </row>
        <row r="1373">
          <cell r="E1373">
            <v>13174374400</v>
          </cell>
          <cell r="F1373">
            <v>13174374400</v>
          </cell>
          <cell r="G1373">
            <v>13174374400</v>
          </cell>
          <cell r="H1373">
            <v>13174374400</v>
          </cell>
          <cell r="I1373">
            <v>13174374400</v>
          </cell>
        </row>
        <row r="1374">
          <cell r="E1374">
            <v>11315581001</v>
          </cell>
          <cell r="F1374">
            <v>11315576832</v>
          </cell>
          <cell r="G1374" t="str">
            <v>Ножницы труборезные 63</v>
          </cell>
          <cell r="H1374">
            <v>11315576832</v>
          </cell>
          <cell r="I1374" t="str">
            <v>шт</v>
          </cell>
        </row>
        <row r="1375">
          <cell r="E1375">
            <v>11315571001</v>
          </cell>
          <cell r="F1375">
            <v>11315568640</v>
          </cell>
          <cell r="G1375" t="str">
            <v>Запасн. лезвие для труборезн. ножниц 63 (для арт. 131558-001)</v>
          </cell>
          <cell r="H1375">
            <v>11315568640</v>
          </cell>
          <cell r="I1375" t="str">
            <v>шт</v>
          </cell>
        </row>
        <row r="1376">
          <cell r="E1376">
            <v>13152391001</v>
          </cell>
          <cell r="F1376">
            <v>13152387072</v>
          </cell>
          <cell r="G1376" t="str">
            <v>Труборез дисковый 50-125</v>
          </cell>
          <cell r="H1376">
            <v>13152387072</v>
          </cell>
          <cell r="I1376" t="str">
            <v>шт</v>
          </cell>
        </row>
        <row r="1377">
          <cell r="E1377">
            <v>11372341001</v>
          </cell>
          <cell r="F1377">
            <v>11372339200</v>
          </cell>
          <cell r="G1377" t="str">
            <v>Ручной фиксаторный зажим для труб</v>
          </cell>
          <cell r="H1377">
            <v>11372339200</v>
          </cell>
          <cell r="I1377" t="str">
            <v>шт</v>
          </cell>
        </row>
        <row r="1378">
          <cell r="E1378">
            <v>11381301002</v>
          </cell>
          <cell r="F1378">
            <v>11381293056</v>
          </cell>
          <cell r="G1378" t="str">
            <v>Шестигранный ключ 4 мм для настенных угольников</v>
          </cell>
          <cell r="H1378">
            <v>11381293056</v>
          </cell>
          <cell r="I1378" t="str">
            <v>шт</v>
          </cell>
        </row>
        <row r="1379">
          <cell r="E1379">
            <v>11381293056</v>
          </cell>
          <cell r="F1379">
            <v>11381293056</v>
          </cell>
          <cell r="G1379">
            <v>11381293056</v>
          </cell>
          <cell r="H1379">
            <v>11381293056</v>
          </cell>
          <cell r="I1379">
            <v>11381293056</v>
          </cell>
        </row>
        <row r="1380">
          <cell r="E1380">
            <v>12894551001</v>
          </cell>
          <cell r="F1380">
            <v>12894543872</v>
          </cell>
          <cell r="G1380" t="str">
            <v>Комплект инструмента для электросварных муфт FUSAPEX</v>
          </cell>
          <cell r="H1380">
            <v>12894543872</v>
          </cell>
          <cell r="I1380" t="str">
            <v>шт</v>
          </cell>
        </row>
        <row r="1381">
          <cell r="E1381">
            <v>12447621001</v>
          </cell>
          <cell r="F1381">
            <v>12447612928</v>
          </cell>
          <cell r="G1381" t="str">
            <v>Сварочный аппарат Monomatic для электросварных муфт FUSAPEX</v>
          </cell>
          <cell r="H1381">
            <v>12447612928</v>
          </cell>
          <cell r="I1381" t="str">
            <v>шт</v>
          </cell>
        </row>
        <row r="1382">
          <cell r="E1382">
            <v>12136371001</v>
          </cell>
          <cell r="F1382">
            <v>12136366080</v>
          </cell>
          <cell r="G1382" t="str">
            <v>Универсальный набор клемм для закрепления труб 20-63мм (центрирование)</v>
          </cell>
          <cell r="H1382">
            <v>12136366080</v>
          </cell>
          <cell r="I1382" t="str">
            <v>шт</v>
          </cell>
        </row>
        <row r="1383">
          <cell r="E1383">
            <v>12254451001</v>
          </cell>
          <cell r="F1383">
            <v>12254445568</v>
          </cell>
          <cell r="G1383" t="str">
            <v>Универсальный набор клемм для закрепления труб 63-180мм (центрирование)</v>
          </cell>
          <cell r="H1383">
            <v>12254445568</v>
          </cell>
          <cell r="I1383" t="str">
            <v>шт</v>
          </cell>
        </row>
        <row r="1384">
          <cell r="E1384">
            <v>12254445568</v>
          </cell>
          <cell r="F1384">
            <v>12254445568</v>
          </cell>
          <cell r="G1384">
            <v>12254445568</v>
          </cell>
          <cell r="H1384">
            <v>12254445568</v>
          </cell>
          <cell r="I1384">
            <v>12254445568</v>
          </cell>
        </row>
        <row r="1385">
          <cell r="E1385">
            <v>11802711001</v>
          </cell>
          <cell r="F1385">
            <v>11802705920</v>
          </cell>
          <cell r="G1385" t="str">
            <v>Чистящее средство Тангит для электросварных соединений</v>
          </cell>
          <cell r="H1385">
            <v>11802705920</v>
          </cell>
          <cell r="I1385" t="str">
            <v>шт</v>
          </cell>
        </row>
        <row r="1386">
          <cell r="E1386">
            <v>12336521001</v>
          </cell>
          <cell r="F1386">
            <v>12336513024</v>
          </cell>
          <cell r="G1386" t="str">
            <v>Набор очищающих салфеток Тангит, 1 упаковка (100 салфеток.)</v>
          </cell>
          <cell r="H1386">
            <v>12336513024</v>
          </cell>
          <cell r="I1386" t="str">
            <v>шт</v>
          </cell>
        </row>
        <row r="1387">
          <cell r="E1387">
            <v>12336513024</v>
          </cell>
          <cell r="F1387">
            <v>12336513024</v>
          </cell>
          <cell r="G1387">
            <v>12336513024</v>
          </cell>
          <cell r="H1387">
            <v>12336513024</v>
          </cell>
          <cell r="I1387">
            <v>12336513024</v>
          </cell>
        </row>
        <row r="1388">
          <cell r="E1388">
            <v>12465441001</v>
          </cell>
          <cell r="F1388">
            <v>12465438720</v>
          </cell>
          <cell r="G1388" t="str">
            <v>Ручной скребок для зачистки верхнего слоя трубы шириной 64 мм</v>
          </cell>
          <cell r="H1388">
            <v>12465438720</v>
          </cell>
          <cell r="I1388" t="str">
            <v>шт</v>
          </cell>
        </row>
        <row r="1389">
          <cell r="E1389">
            <v>12221281001</v>
          </cell>
          <cell r="F1389">
            <v>12221276160</v>
          </cell>
          <cell r="G1389" t="str">
            <v>Механич. фреза для срезания верхнего слоя с трубы 50 - 160мм</v>
          </cell>
          <cell r="H1389">
            <v>12221276160</v>
          </cell>
          <cell r="I1389" t="str">
            <v>шт</v>
          </cell>
        </row>
        <row r="1390">
          <cell r="E1390">
            <v>12221291001</v>
          </cell>
          <cell r="F1390">
            <v>12221284352</v>
          </cell>
          <cell r="G1390" t="str">
            <v>Запасное лезвие для механической фрезы</v>
          </cell>
          <cell r="H1390">
            <v>12221284352</v>
          </cell>
          <cell r="I1390" t="str">
            <v>шт</v>
          </cell>
        </row>
        <row r="1391">
          <cell r="E1391">
            <v>13152401001</v>
          </cell>
          <cell r="F1391">
            <v>13152395264</v>
          </cell>
          <cell r="G1391" t="str">
            <v>Труборез дисковый для полимерных труб 110-160мм</v>
          </cell>
          <cell r="H1391">
            <v>13152395264</v>
          </cell>
          <cell r="I1391" t="str">
            <v>шт</v>
          </cell>
        </row>
        <row r="1392">
          <cell r="E1392">
            <v>13152411001</v>
          </cell>
          <cell r="F1392">
            <v>13152403456</v>
          </cell>
          <cell r="G1392" t="str">
            <v>Запасное лезвие для трубореза (13152401001) 110-160мм</v>
          </cell>
          <cell r="H1392">
            <v>13152403456</v>
          </cell>
          <cell r="I1392" t="str">
            <v>шт</v>
          </cell>
        </row>
        <row r="1393">
          <cell r="E1393">
            <v>13230361001</v>
          </cell>
          <cell r="F1393">
            <v>13230358528</v>
          </cell>
          <cell r="G1393" t="str">
            <v>Инструмент для зачистки труб 63-200</v>
          </cell>
          <cell r="H1393">
            <v>13230358528</v>
          </cell>
          <cell r="I1393" t="str">
            <v>шт</v>
          </cell>
        </row>
        <row r="1394">
          <cell r="E1394">
            <v>13267601001</v>
          </cell>
          <cell r="F1394">
            <v>13267599360</v>
          </cell>
          <cell r="G1394" t="str">
            <v>Запасной нож для инструмента SMARTFUSE</v>
          </cell>
          <cell r="H1394">
            <v>13267599360</v>
          </cell>
          <cell r="I1394" t="str">
            <v>шт</v>
          </cell>
        </row>
        <row r="1395">
          <cell r="E1395">
            <v>13267599360</v>
          </cell>
          <cell r="F1395">
            <v>13267599360</v>
          </cell>
          <cell r="G1395">
            <v>13267599360</v>
          </cell>
          <cell r="H1395">
            <v>13267599360</v>
          </cell>
          <cell r="I1395">
            <v>13267599360</v>
          </cell>
        </row>
        <row r="1396">
          <cell r="E1396">
            <v>12223141001</v>
          </cell>
          <cell r="F1396">
            <v>12223135744</v>
          </cell>
          <cell r="G1396" t="str">
            <v xml:space="preserve">Приводной шток для фрезы 12 мм тройников под врезку, с четырехгран. концовкой и резьбой 1/2" </v>
          </cell>
          <cell r="H1396">
            <v>12223135744</v>
          </cell>
          <cell r="I1396" t="str">
            <v>шт</v>
          </cell>
        </row>
        <row r="1397">
          <cell r="E1397">
            <v>12223135744</v>
          </cell>
          <cell r="F1397">
            <v>12223135744</v>
          </cell>
          <cell r="G1397">
            <v>12223135744</v>
          </cell>
          <cell r="H1397">
            <v>12223135744</v>
          </cell>
          <cell r="I1397">
            <v>12223135744</v>
          </cell>
        </row>
        <row r="1398">
          <cell r="E1398">
            <v>13149841001</v>
          </cell>
          <cell r="F1398">
            <v>13149839360</v>
          </cell>
          <cell r="G1398" t="str">
            <v>Комплект электро-гидравлич. инстр. RAUTOOL G XL 125/140/160</v>
          </cell>
          <cell r="H1398">
            <v>13149839360</v>
          </cell>
          <cell r="I1398" t="str">
            <v>шт</v>
          </cell>
        </row>
        <row r="1399">
          <cell r="E1399">
            <v>13153011001</v>
          </cell>
          <cell r="F1399">
            <v>13153009664</v>
          </cell>
          <cell r="G1399" t="str">
            <v>Запасной аккумулятор 36В / 4 Ач для RAUTOOL G XL</v>
          </cell>
          <cell r="H1399">
            <v>13153009664</v>
          </cell>
          <cell r="I1399" t="str">
            <v>шт</v>
          </cell>
        </row>
        <row r="1400">
          <cell r="E1400">
            <v>12062591001</v>
          </cell>
          <cell r="F1400">
            <v>12062588928</v>
          </cell>
          <cell r="G1400" t="str">
            <v>К-т запрессовочных тисков и расширительной насадки 140 мм</v>
          </cell>
          <cell r="H1400">
            <v>12062588928</v>
          </cell>
          <cell r="I1400" t="str">
            <v>шт</v>
          </cell>
        </row>
        <row r="1401">
          <cell r="E1401">
            <v>12039051001</v>
          </cell>
          <cell r="F1401">
            <v>12039045120</v>
          </cell>
          <cell r="G1401" t="str">
            <v>К-т запрессовочных тисков и расширительной насадки 125/160 мм</v>
          </cell>
          <cell r="H1401">
            <v>12039045120</v>
          </cell>
          <cell r="I1401" t="str">
            <v>шт</v>
          </cell>
        </row>
        <row r="1402">
          <cell r="E1402">
            <v>12039045120</v>
          </cell>
          <cell r="F1402">
            <v>12039045120</v>
          </cell>
          <cell r="G1402">
            <v>12039045120</v>
          </cell>
          <cell r="H1402">
            <v>12039045120</v>
          </cell>
          <cell r="I1402">
            <v>12039045120</v>
          </cell>
        </row>
        <row r="1403">
          <cell r="E1403">
            <v>12039045120</v>
          </cell>
          <cell r="F1403">
            <v>12039045120</v>
          </cell>
          <cell r="G1403" t="str">
            <v>7.1 Шумопоглощающая система 
внутренней канализации
RAUPIANO PLUS</v>
          </cell>
          <cell r="H1403">
            <v>12039045120</v>
          </cell>
          <cell r="I1403">
            <v>12039045120</v>
          </cell>
        </row>
        <row r="1404">
          <cell r="E1404">
            <v>12039045120</v>
          </cell>
          <cell r="F1404">
            <v>12039045120</v>
          </cell>
          <cell r="G1404" t="str">
            <v>7.2 Канализационная труба RAUPIANO с раструбом и рез. уплотн. кольцом</v>
          </cell>
          <cell r="H1404">
            <v>12039045120</v>
          </cell>
          <cell r="I1404">
            <v>12039045120</v>
          </cell>
        </row>
        <row r="1405">
          <cell r="E1405">
            <v>11230041005</v>
          </cell>
          <cell r="F1405">
            <v>11230035968</v>
          </cell>
          <cell r="G1405" t="str">
            <v xml:space="preserve">Канализационная труба диам.40/150 мм                                                             </v>
          </cell>
          <cell r="H1405">
            <v>11230035968</v>
          </cell>
          <cell r="I1405" t="str">
            <v>шт</v>
          </cell>
        </row>
        <row r="1406">
          <cell r="E1406">
            <v>11230141006</v>
          </cell>
          <cell r="F1406">
            <v>11230134272</v>
          </cell>
          <cell r="G1406" t="str">
            <v xml:space="preserve">Канализационная труба диам.40/250 мм                                                                        </v>
          </cell>
          <cell r="H1406">
            <v>11230134272</v>
          </cell>
          <cell r="I1406" t="str">
            <v>шт</v>
          </cell>
        </row>
        <row r="1407">
          <cell r="E1407">
            <v>11230241004</v>
          </cell>
          <cell r="F1407">
            <v>11230240768</v>
          </cell>
          <cell r="G1407" t="str">
            <v>Канализационная труба диам.40/500 мм
После реализации складского запаса заменяется на артикул 11230241222</v>
          </cell>
          <cell r="H1407">
            <v>11230240768</v>
          </cell>
          <cell r="I1407" t="str">
            <v>шт</v>
          </cell>
        </row>
        <row r="1408">
          <cell r="E1408">
            <v>11230341200</v>
          </cell>
          <cell r="F1408">
            <v>11230339072</v>
          </cell>
          <cell r="G1408" t="str">
            <v>Канализационная труба диам.40/1000 мм
После реализации складского запаса заменяется на артикул 11230341222</v>
          </cell>
          <cell r="H1408">
            <v>11230339072</v>
          </cell>
          <cell r="I1408" t="str">
            <v>шт</v>
          </cell>
        </row>
        <row r="1409">
          <cell r="E1409">
            <v>11230441200</v>
          </cell>
          <cell r="F1409">
            <v>11230437376</v>
          </cell>
          <cell r="G1409" t="str">
            <v>Канализационная труба диам.40/2000 мм
После реализации складского запаса заменяется на артикул 11230441222</v>
          </cell>
          <cell r="H1409">
            <v>11230437376</v>
          </cell>
          <cell r="I1409" t="str">
            <v>шт</v>
          </cell>
        </row>
        <row r="1410">
          <cell r="E1410">
            <v>11230541200</v>
          </cell>
          <cell r="F1410">
            <v>11230535680</v>
          </cell>
          <cell r="G1410" t="str">
            <v>Канализационная труба диам.40/3000 мм
После реализации складского запаса заменяется на артикул 11230541222</v>
          </cell>
          <cell r="H1410">
            <v>11230535680</v>
          </cell>
          <cell r="I1410" t="str">
            <v>шт</v>
          </cell>
        </row>
        <row r="1411">
          <cell r="E1411">
            <v>11230535680</v>
          </cell>
          <cell r="F1411">
            <v>11230535680</v>
          </cell>
          <cell r="G1411">
            <v>11230535680</v>
          </cell>
          <cell r="H1411">
            <v>11230535680</v>
          </cell>
          <cell r="I1411">
            <v>11230535680</v>
          </cell>
        </row>
        <row r="1412">
          <cell r="E1412">
            <v>11230241222</v>
          </cell>
          <cell r="F1412">
            <v>11230240768</v>
          </cell>
          <cell r="G1412" t="str">
            <v>Канализационная труба диам.40/500 мм</v>
          </cell>
          <cell r="H1412">
            <v>11230240768</v>
          </cell>
          <cell r="I1412" t="str">
            <v>шт</v>
          </cell>
        </row>
        <row r="1413">
          <cell r="E1413">
            <v>11230341222</v>
          </cell>
          <cell r="F1413">
            <v>11230339072</v>
          </cell>
          <cell r="G1413" t="str">
            <v>Канализационная труба диам.40/1000 мм</v>
          </cell>
          <cell r="H1413">
            <v>11230339072</v>
          </cell>
          <cell r="I1413" t="str">
            <v>шт</v>
          </cell>
        </row>
        <row r="1414">
          <cell r="E1414">
            <v>11230441222</v>
          </cell>
          <cell r="F1414">
            <v>11230437376</v>
          </cell>
          <cell r="G1414" t="str">
            <v>Канализационная труба диам.40/2000 мм</v>
          </cell>
          <cell r="H1414">
            <v>11230437376</v>
          </cell>
          <cell r="I1414" t="str">
            <v>шт</v>
          </cell>
        </row>
        <row r="1415">
          <cell r="E1415">
            <v>11230541222</v>
          </cell>
          <cell r="F1415">
            <v>11230535680</v>
          </cell>
          <cell r="G1415" t="str">
            <v>Канализационная труба диам.40/3000 мм</v>
          </cell>
          <cell r="H1415">
            <v>11230535680</v>
          </cell>
          <cell r="I1415" t="str">
            <v>шт</v>
          </cell>
        </row>
        <row r="1416">
          <cell r="E1416">
            <v>11230535680</v>
          </cell>
          <cell r="F1416">
            <v>11230535680</v>
          </cell>
          <cell r="G1416">
            <v>11230535680</v>
          </cell>
          <cell r="H1416">
            <v>11230535680</v>
          </cell>
          <cell r="I1416">
            <v>11230535680</v>
          </cell>
        </row>
        <row r="1417">
          <cell r="E1417">
            <v>11200941005</v>
          </cell>
          <cell r="F1417">
            <v>11200937984</v>
          </cell>
          <cell r="G1417" t="str">
            <v>Канализационная труба диам.50/150 мм</v>
          </cell>
          <cell r="H1417">
            <v>11200937984</v>
          </cell>
          <cell r="I1417" t="str">
            <v>шт</v>
          </cell>
        </row>
        <row r="1418">
          <cell r="E1418">
            <v>11201041005</v>
          </cell>
          <cell r="F1418">
            <v>11201036288</v>
          </cell>
          <cell r="G1418" t="str">
            <v>Канализационная труба диам.50/250 мм</v>
          </cell>
          <cell r="H1418">
            <v>11201036288</v>
          </cell>
          <cell r="I1418" t="str">
            <v>шт</v>
          </cell>
        </row>
        <row r="1419">
          <cell r="E1419">
            <v>11201241006</v>
          </cell>
          <cell r="F1419">
            <v>11201232896</v>
          </cell>
          <cell r="G1419" t="str">
            <v>Канализационная труба диам.50/750 мм</v>
          </cell>
          <cell r="H1419">
            <v>11201232896</v>
          </cell>
          <cell r="I1419" t="str">
            <v>шт</v>
          </cell>
        </row>
        <row r="1420">
          <cell r="E1420">
            <v>11201232896</v>
          </cell>
          <cell r="F1420">
            <v>11201232896</v>
          </cell>
          <cell r="G1420">
            <v>11201232896</v>
          </cell>
          <cell r="H1420">
            <v>11201232896</v>
          </cell>
          <cell r="I1420">
            <v>11201232896</v>
          </cell>
        </row>
        <row r="1421">
          <cell r="E1421">
            <v>11201141222</v>
          </cell>
          <cell r="F1421">
            <v>11201134592</v>
          </cell>
          <cell r="G1421" t="str">
            <v>Канализационная труба диам.50/500 мм</v>
          </cell>
          <cell r="H1421">
            <v>11201134592</v>
          </cell>
          <cell r="I1421" t="str">
            <v>шт</v>
          </cell>
        </row>
        <row r="1422">
          <cell r="E1422">
            <v>11201341222</v>
          </cell>
          <cell r="F1422">
            <v>11201339392</v>
          </cell>
          <cell r="G1422" t="str">
            <v>Канализационная труба диам.50/1000 мм</v>
          </cell>
          <cell r="H1422">
            <v>11201339392</v>
          </cell>
          <cell r="I1422" t="str">
            <v>шт</v>
          </cell>
        </row>
        <row r="1423">
          <cell r="E1423">
            <v>11201441222</v>
          </cell>
          <cell r="F1423">
            <v>11201437696</v>
          </cell>
          <cell r="G1423" t="str">
            <v>Канализационная труба диам.50/1500 мм</v>
          </cell>
          <cell r="H1423">
            <v>11201437696</v>
          </cell>
          <cell r="I1423" t="str">
            <v>шт</v>
          </cell>
        </row>
        <row r="1424">
          <cell r="E1424">
            <v>11201541222</v>
          </cell>
          <cell r="F1424">
            <v>11201536000</v>
          </cell>
          <cell r="G1424" t="str">
            <v>Канализационная труба диам.50/2000 мм</v>
          </cell>
          <cell r="H1424">
            <v>11201536000</v>
          </cell>
          <cell r="I1424" t="str">
            <v>шт</v>
          </cell>
        </row>
        <row r="1425">
          <cell r="E1425">
            <v>11209341222</v>
          </cell>
          <cell r="F1425">
            <v>11209334784</v>
          </cell>
          <cell r="G1425" t="str">
            <v>Канализационная труба диам.50/3000 мм</v>
          </cell>
          <cell r="H1425">
            <v>11209334784</v>
          </cell>
          <cell r="I1425" t="str">
            <v>шт</v>
          </cell>
        </row>
        <row r="1426">
          <cell r="E1426">
            <v>11209334784</v>
          </cell>
          <cell r="F1426">
            <v>11209334784</v>
          </cell>
          <cell r="G1426">
            <v>11209334784</v>
          </cell>
          <cell r="H1426">
            <v>11209334784</v>
          </cell>
          <cell r="I1426">
            <v>11209334784</v>
          </cell>
        </row>
        <row r="1427">
          <cell r="E1427">
            <v>11201741005</v>
          </cell>
          <cell r="F1427">
            <v>11201740800</v>
          </cell>
          <cell r="G1427" t="str">
            <v xml:space="preserve">Канализационная труба диам. 75/150 мм                                                                    </v>
          </cell>
          <cell r="H1427">
            <v>11201740800</v>
          </cell>
          <cell r="I1427" t="str">
            <v>шт</v>
          </cell>
        </row>
        <row r="1428">
          <cell r="E1428">
            <v>11201841005</v>
          </cell>
          <cell r="F1428">
            <v>11201839104</v>
          </cell>
          <cell r="G1428" t="str">
            <v xml:space="preserve">Канализационная труба диам. 75/250 мм                                                                     </v>
          </cell>
          <cell r="H1428">
            <v>11201839104</v>
          </cell>
          <cell r="I1428" t="str">
            <v>шт</v>
          </cell>
        </row>
        <row r="1429">
          <cell r="E1429">
            <v>11201839104</v>
          </cell>
          <cell r="F1429">
            <v>11201839104</v>
          </cell>
          <cell r="G1429">
            <v>11201839104</v>
          </cell>
          <cell r="H1429">
            <v>11201839104</v>
          </cell>
          <cell r="I1429">
            <v>11201839104</v>
          </cell>
        </row>
        <row r="1430">
          <cell r="E1430">
            <v>11201941222</v>
          </cell>
          <cell r="F1430">
            <v>11201937408</v>
          </cell>
          <cell r="G1430" t="str">
            <v xml:space="preserve">Канализационная труба диам. 75/500 мм
</v>
          </cell>
          <cell r="H1430">
            <v>11201937408</v>
          </cell>
          <cell r="I1430" t="str">
            <v>шт</v>
          </cell>
        </row>
        <row r="1431">
          <cell r="E1431">
            <v>11202141222</v>
          </cell>
          <cell r="F1431">
            <v>11202134016</v>
          </cell>
          <cell r="G1431" t="str">
            <v>Канализационная труба диам. 75/1000 мм</v>
          </cell>
          <cell r="H1431">
            <v>11202134016</v>
          </cell>
          <cell r="I1431" t="str">
            <v>шт</v>
          </cell>
        </row>
        <row r="1432">
          <cell r="E1432">
            <v>11202241222</v>
          </cell>
          <cell r="F1432">
            <v>11202240512</v>
          </cell>
          <cell r="G1432" t="str">
            <v>Канализационная труба диам. 75/1500 мм</v>
          </cell>
          <cell r="H1432">
            <v>11202240512</v>
          </cell>
          <cell r="I1432" t="str">
            <v>шт</v>
          </cell>
        </row>
        <row r="1433">
          <cell r="E1433">
            <v>11202341222</v>
          </cell>
          <cell r="F1433">
            <v>11202338816</v>
          </cell>
          <cell r="G1433" t="str">
            <v>Канализационная труба диам. 75/2000 мм</v>
          </cell>
          <cell r="H1433">
            <v>11202338816</v>
          </cell>
          <cell r="I1433" t="str">
            <v>шт</v>
          </cell>
        </row>
        <row r="1434">
          <cell r="E1434">
            <v>11209441222</v>
          </cell>
          <cell r="F1434">
            <v>11209433088</v>
          </cell>
          <cell r="G1434" t="str">
            <v>Канализационная труба диам. 75/3000 мм</v>
          </cell>
          <cell r="H1434">
            <v>11209433088</v>
          </cell>
          <cell r="I1434" t="str">
            <v>шт</v>
          </cell>
        </row>
        <row r="1435">
          <cell r="E1435">
            <v>11209433088</v>
          </cell>
          <cell r="F1435">
            <v>11209433088</v>
          </cell>
          <cell r="G1435">
            <v>11209433088</v>
          </cell>
          <cell r="H1435">
            <v>11209433088</v>
          </cell>
          <cell r="I1435">
            <v>11209433088</v>
          </cell>
        </row>
        <row r="1436">
          <cell r="E1436">
            <v>11239841002</v>
          </cell>
          <cell r="F1436">
            <v>11239833600</v>
          </cell>
          <cell r="G1436" t="str">
            <v>Канализационная труба диам. 90/150 мм</v>
          </cell>
          <cell r="H1436">
            <v>11239833600</v>
          </cell>
          <cell r="I1436" t="str">
            <v>шт</v>
          </cell>
        </row>
        <row r="1437">
          <cell r="E1437">
            <v>11231841005</v>
          </cell>
          <cell r="F1437">
            <v>11231838208</v>
          </cell>
          <cell r="G1437" t="str">
            <v>Канализационная труба диам. 90/250 мм</v>
          </cell>
          <cell r="H1437">
            <v>11231838208</v>
          </cell>
          <cell r="I1437" t="str">
            <v>шт</v>
          </cell>
        </row>
        <row r="1438">
          <cell r="E1438">
            <v>11231941004</v>
          </cell>
          <cell r="F1438">
            <v>11231936512</v>
          </cell>
          <cell r="G1438" t="str">
            <v>Канализационная труба диам. 90/500 мм
После реализации складского запаса заменяется на артикул 11231941222</v>
          </cell>
          <cell r="H1438">
            <v>11231936512</v>
          </cell>
          <cell r="I1438" t="str">
            <v>шт</v>
          </cell>
        </row>
        <row r="1439">
          <cell r="E1439">
            <v>11232041200</v>
          </cell>
          <cell r="F1439">
            <v>11232034816</v>
          </cell>
          <cell r="G1439" t="str">
            <v>Канализационная труба диам. 90/1000 мм
После реализации складского запаса заменяется на артикул 11232041222</v>
          </cell>
          <cell r="H1439">
            <v>11232034816</v>
          </cell>
          <cell r="I1439" t="str">
            <v>шт</v>
          </cell>
        </row>
        <row r="1440">
          <cell r="E1440">
            <v>11239941200</v>
          </cell>
          <cell r="F1440">
            <v>11239940096</v>
          </cell>
          <cell r="G1440" t="str">
            <v>Канализационная труба диам. 90/1500 мм
После реализации складского запаса заменяется на артикул 11239941222</v>
          </cell>
          <cell r="H1440">
            <v>11239940096</v>
          </cell>
          <cell r="I1440" t="str">
            <v>шт</v>
          </cell>
        </row>
        <row r="1441">
          <cell r="E1441">
            <v>11232141200</v>
          </cell>
          <cell r="F1441">
            <v>11232133120</v>
          </cell>
          <cell r="G1441" t="str">
            <v>Канализационная труба диам. 90/2000 мм
После реализации складского запаса заменяется на артикул 11232141222</v>
          </cell>
          <cell r="H1441">
            <v>11232133120</v>
          </cell>
          <cell r="I1441" t="str">
            <v>шт</v>
          </cell>
        </row>
        <row r="1442">
          <cell r="E1442">
            <v>11232241200</v>
          </cell>
          <cell r="F1442">
            <v>11232239616</v>
          </cell>
          <cell r="G1442" t="str">
            <v>Канализационная труба диам. 90/3000 мм
После реализации складского запаса заменяется на артикул 11232241222</v>
          </cell>
          <cell r="H1442">
            <v>11232239616</v>
          </cell>
          <cell r="I1442" t="str">
            <v>шт</v>
          </cell>
        </row>
        <row r="1443">
          <cell r="E1443">
            <v>11232239616</v>
          </cell>
          <cell r="F1443">
            <v>11232239616</v>
          </cell>
          <cell r="G1443">
            <v>11232239616</v>
          </cell>
          <cell r="H1443">
            <v>11232239616</v>
          </cell>
          <cell r="I1443">
            <v>11232239616</v>
          </cell>
        </row>
        <row r="1444">
          <cell r="E1444">
            <v>11231941222</v>
          </cell>
          <cell r="F1444">
            <v>11231936512</v>
          </cell>
          <cell r="G1444" t="str">
            <v>Канализационная труба диам. 90/500 мм</v>
          </cell>
          <cell r="H1444">
            <v>11231936512</v>
          </cell>
          <cell r="I1444" t="str">
            <v>шт</v>
          </cell>
        </row>
        <row r="1445">
          <cell r="E1445">
            <v>11232041222</v>
          </cell>
          <cell r="F1445">
            <v>11232034816</v>
          </cell>
          <cell r="G1445" t="str">
            <v>Канализационная труба диам. 90/1000 мм</v>
          </cell>
          <cell r="H1445">
            <v>11232034816</v>
          </cell>
          <cell r="I1445" t="str">
            <v>шт</v>
          </cell>
        </row>
        <row r="1446">
          <cell r="E1446">
            <v>11239941222</v>
          </cell>
          <cell r="F1446">
            <v>11239940096</v>
          </cell>
          <cell r="G1446" t="str">
            <v>Канализационная труба диам. 90/1500 мм</v>
          </cell>
          <cell r="H1446">
            <v>11239940096</v>
          </cell>
          <cell r="I1446" t="str">
            <v>шт</v>
          </cell>
        </row>
        <row r="1447">
          <cell r="E1447">
            <v>11232141222</v>
          </cell>
          <cell r="F1447">
            <v>11232133120</v>
          </cell>
          <cell r="G1447" t="str">
            <v>Канализационная труба диам. 90/2000 мм</v>
          </cell>
          <cell r="H1447">
            <v>11232133120</v>
          </cell>
          <cell r="I1447" t="str">
            <v>шт</v>
          </cell>
        </row>
        <row r="1448">
          <cell r="E1448">
            <v>11232241222</v>
          </cell>
          <cell r="F1448">
            <v>11232239616</v>
          </cell>
          <cell r="G1448" t="str">
            <v>Канализационная труба диам. 90/3000 мм</v>
          </cell>
          <cell r="H1448">
            <v>11232239616</v>
          </cell>
          <cell r="I1448" t="str">
            <v>шт</v>
          </cell>
        </row>
        <row r="1449">
          <cell r="E1449">
            <v>11232239616</v>
          </cell>
          <cell r="F1449">
            <v>11232239616</v>
          </cell>
          <cell r="G1449">
            <v>11232239616</v>
          </cell>
          <cell r="H1449">
            <v>11232239616</v>
          </cell>
          <cell r="I1449">
            <v>11232239616</v>
          </cell>
        </row>
        <row r="1450">
          <cell r="E1450">
            <v>11202541003</v>
          </cell>
          <cell r="F1450">
            <v>11202535424</v>
          </cell>
          <cell r="G1450" t="str">
            <v>Канализационная труба диам. 110/150 мм</v>
          </cell>
          <cell r="H1450">
            <v>11202535424</v>
          </cell>
          <cell r="I1450" t="str">
            <v>шт</v>
          </cell>
        </row>
        <row r="1451">
          <cell r="E1451">
            <v>11202641003</v>
          </cell>
          <cell r="F1451">
            <v>11202633728</v>
          </cell>
          <cell r="G1451" t="str">
            <v>Канализационная труба диам. 110/250 мм</v>
          </cell>
          <cell r="H1451">
            <v>11202633728</v>
          </cell>
          <cell r="I1451" t="str">
            <v>шт</v>
          </cell>
        </row>
        <row r="1452">
          <cell r="E1452">
            <v>11202841006</v>
          </cell>
          <cell r="F1452">
            <v>11202838528</v>
          </cell>
          <cell r="G1452" t="str">
            <v>Канализационная труба диам. 110/750 мм</v>
          </cell>
          <cell r="H1452">
            <v>11202838528</v>
          </cell>
          <cell r="I1452" t="str">
            <v>шт</v>
          </cell>
        </row>
        <row r="1453">
          <cell r="E1453">
            <v>11202838528</v>
          </cell>
          <cell r="F1453">
            <v>11202838528</v>
          </cell>
          <cell r="G1453">
            <v>11202838528</v>
          </cell>
          <cell r="H1453">
            <v>11202838528</v>
          </cell>
          <cell r="I1453">
            <v>11202838528</v>
          </cell>
        </row>
        <row r="1454">
          <cell r="E1454">
            <v>11202741222</v>
          </cell>
          <cell r="F1454">
            <v>11202740224</v>
          </cell>
          <cell r="G1454" t="str">
            <v>Канализационная труба диам. 110/500 мм</v>
          </cell>
          <cell r="H1454">
            <v>11202740224</v>
          </cell>
          <cell r="I1454" t="str">
            <v>шт</v>
          </cell>
        </row>
        <row r="1455">
          <cell r="E1455">
            <v>11202941222</v>
          </cell>
          <cell r="F1455">
            <v>11202936832</v>
          </cell>
          <cell r="G1455" t="str">
            <v>Канализационная труба диам. 110/1000 мм</v>
          </cell>
          <cell r="H1455">
            <v>11202936832</v>
          </cell>
          <cell r="I1455" t="str">
            <v>шт</v>
          </cell>
        </row>
        <row r="1456">
          <cell r="E1456">
            <v>11203041222</v>
          </cell>
          <cell r="F1456">
            <v>11203035136</v>
          </cell>
          <cell r="G1456" t="str">
            <v>Канализационная труба диам. 110/1500 мм</v>
          </cell>
          <cell r="H1456">
            <v>11203035136</v>
          </cell>
          <cell r="I1456" t="str">
            <v>шт</v>
          </cell>
        </row>
        <row r="1457">
          <cell r="E1457">
            <v>11203141222</v>
          </cell>
          <cell r="F1457">
            <v>11203133440</v>
          </cell>
          <cell r="G1457" t="str">
            <v>Канализационная труба диам. 110/2000 мм</v>
          </cell>
          <cell r="H1457">
            <v>11203133440</v>
          </cell>
          <cell r="I1457" t="str">
            <v>шт</v>
          </cell>
        </row>
        <row r="1458">
          <cell r="E1458">
            <v>11203241222</v>
          </cell>
          <cell r="F1458">
            <v>11203239936</v>
          </cell>
          <cell r="G1458" t="str">
            <v>Канализационная труба диам. 110/3000 мм</v>
          </cell>
          <cell r="H1458">
            <v>11203239936</v>
          </cell>
          <cell r="I1458" t="str">
            <v>шт</v>
          </cell>
        </row>
        <row r="1459">
          <cell r="E1459">
            <v>11203239936</v>
          </cell>
          <cell r="F1459">
            <v>11203239936</v>
          </cell>
          <cell r="G1459">
            <v>11203239936</v>
          </cell>
          <cell r="H1459">
            <v>11203239936</v>
          </cell>
          <cell r="I1459">
            <v>11203239936</v>
          </cell>
        </row>
        <row r="1460">
          <cell r="E1460">
            <v>11206541003</v>
          </cell>
          <cell r="F1460">
            <v>11206533120</v>
          </cell>
          <cell r="G1460" t="str">
            <v>Канализационная труба диам. 125/150 мм</v>
          </cell>
          <cell r="H1460">
            <v>11206533120</v>
          </cell>
          <cell r="I1460" t="str">
            <v>шт</v>
          </cell>
        </row>
        <row r="1461">
          <cell r="E1461">
            <v>11206641001</v>
          </cell>
          <cell r="F1461">
            <v>11206639616</v>
          </cell>
          <cell r="G1461" t="str">
            <v>Канализационная труба диам. 125/250 мм</v>
          </cell>
          <cell r="H1461">
            <v>11206639616</v>
          </cell>
          <cell r="I1461" t="str">
            <v>шт</v>
          </cell>
        </row>
        <row r="1462">
          <cell r="E1462">
            <v>11206741005</v>
          </cell>
          <cell r="F1462">
            <v>11206737920</v>
          </cell>
          <cell r="G1462" t="str">
            <v>Канализационная труба диам. 125/500 мм
После реализации складского запаса заменяется на артикул 11206741222</v>
          </cell>
          <cell r="H1462">
            <v>11206737920</v>
          </cell>
          <cell r="I1462" t="str">
            <v>шт</v>
          </cell>
        </row>
        <row r="1463">
          <cell r="E1463">
            <v>11206941200</v>
          </cell>
          <cell r="F1463">
            <v>11206934528</v>
          </cell>
          <cell r="G1463" t="str">
            <v>Канализационная труба диам. 125/1000 мм
После реализации складского запаса заменяется на артикул 11206941222</v>
          </cell>
          <cell r="H1463">
            <v>11206934528</v>
          </cell>
          <cell r="I1463" t="str">
            <v>шт</v>
          </cell>
        </row>
        <row r="1464">
          <cell r="E1464">
            <v>11207141200</v>
          </cell>
          <cell r="F1464">
            <v>11207139328</v>
          </cell>
          <cell r="G1464" t="str">
            <v>Канализационная труба диам. 125/2000 мм
После реализации складского запаса заменяется на артикул 11207141222</v>
          </cell>
          <cell r="H1464">
            <v>11207139328</v>
          </cell>
          <cell r="I1464" t="str">
            <v>шт</v>
          </cell>
        </row>
        <row r="1465">
          <cell r="E1465">
            <v>11207241200</v>
          </cell>
          <cell r="F1465">
            <v>11207237632</v>
          </cell>
          <cell r="G1465" t="str">
            <v>Канализационная труба диам. 125/3000 мм
После реализации складского запаса заменяется на артикул 11207241222</v>
          </cell>
          <cell r="H1465">
            <v>11207237632</v>
          </cell>
          <cell r="I1465" t="str">
            <v>шт</v>
          </cell>
        </row>
        <row r="1466">
          <cell r="E1466">
            <v>11207237632</v>
          </cell>
          <cell r="F1466">
            <v>11207237632</v>
          </cell>
          <cell r="G1466">
            <v>11207237632</v>
          </cell>
          <cell r="H1466">
            <v>11207237632</v>
          </cell>
          <cell r="I1466">
            <v>11207237632</v>
          </cell>
        </row>
        <row r="1467">
          <cell r="E1467">
            <v>11206741222</v>
          </cell>
          <cell r="F1467">
            <v>11206737920</v>
          </cell>
          <cell r="G1467" t="str">
            <v>Канализационная труба диам. 125/500 мм</v>
          </cell>
          <cell r="H1467">
            <v>11206737920</v>
          </cell>
          <cell r="I1467" t="str">
            <v>шт</v>
          </cell>
        </row>
        <row r="1468">
          <cell r="E1468">
            <v>11206941222</v>
          </cell>
          <cell r="F1468">
            <v>11206934528</v>
          </cell>
          <cell r="G1468" t="str">
            <v>Канализационная труба диам. 125/1000 мм</v>
          </cell>
          <cell r="H1468">
            <v>11206934528</v>
          </cell>
          <cell r="I1468" t="str">
            <v>шт</v>
          </cell>
        </row>
        <row r="1469">
          <cell r="E1469">
            <v>11207141222</v>
          </cell>
          <cell r="F1469">
            <v>11207139328</v>
          </cell>
          <cell r="G1469" t="str">
            <v>Канализационная труба диам. 125/2000 мм</v>
          </cell>
          <cell r="H1469">
            <v>11207139328</v>
          </cell>
          <cell r="I1469" t="str">
            <v>шт</v>
          </cell>
        </row>
        <row r="1470">
          <cell r="E1470">
            <v>11207241222</v>
          </cell>
          <cell r="F1470">
            <v>11207237632</v>
          </cell>
          <cell r="G1470" t="str">
            <v>Канализационная труба диам. 125/3000 мм</v>
          </cell>
          <cell r="H1470">
            <v>11207237632</v>
          </cell>
          <cell r="I1470" t="str">
            <v>шт</v>
          </cell>
        </row>
        <row r="1471">
          <cell r="E1471">
            <v>11207237632</v>
          </cell>
          <cell r="F1471">
            <v>11207237632</v>
          </cell>
          <cell r="G1471">
            <v>11207237632</v>
          </cell>
          <cell r="H1471">
            <v>11207237632</v>
          </cell>
          <cell r="I1471">
            <v>11207237632</v>
          </cell>
        </row>
        <row r="1472">
          <cell r="E1472">
            <v>11207237632</v>
          </cell>
          <cell r="F1472">
            <v>11207237632</v>
          </cell>
          <cell r="G1472">
            <v>11207237632</v>
          </cell>
          <cell r="H1472">
            <v>11207237632</v>
          </cell>
          <cell r="I1472">
            <v>11207237632</v>
          </cell>
        </row>
        <row r="1473">
          <cell r="E1473">
            <v>11229541004</v>
          </cell>
          <cell r="F1473">
            <v>11229536256</v>
          </cell>
          <cell r="G1473" t="str">
            <v>Канализационная труба диам. 160/500 мм
После реализации складского запаса заменяется на артикул 11229541222</v>
          </cell>
          <cell r="H1473">
            <v>11229536256</v>
          </cell>
          <cell r="I1473" t="str">
            <v>шт</v>
          </cell>
        </row>
        <row r="1474">
          <cell r="E1474">
            <v>11216641005</v>
          </cell>
          <cell r="F1474">
            <v>11216633856</v>
          </cell>
          <cell r="G1474" t="str">
            <v>Канализационная труба диам. 160/1000 мм
После реализации складского запаса заменяется на артикул 11216641222</v>
          </cell>
          <cell r="H1474">
            <v>11216633856</v>
          </cell>
          <cell r="I1474" t="str">
            <v>шт</v>
          </cell>
        </row>
        <row r="1475">
          <cell r="E1475">
            <v>11216741005</v>
          </cell>
          <cell r="F1475">
            <v>11216740352</v>
          </cell>
          <cell r="G1475" t="str">
            <v>Канализационная труба диам. 160/2000 мм
После реализации складского запаса заменяется на артикул 11216741222</v>
          </cell>
          <cell r="H1475">
            <v>11216740352</v>
          </cell>
          <cell r="I1475" t="str">
            <v>шт</v>
          </cell>
        </row>
        <row r="1476">
          <cell r="E1476">
            <v>11216841005</v>
          </cell>
          <cell r="F1476">
            <v>11216838656</v>
          </cell>
          <cell r="G1476" t="str">
            <v>Канализационная труба диам. 160/3000 мм
После реализации складского запаса заменяется на артикул 11216841222</v>
          </cell>
          <cell r="H1476">
            <v>11216838656</v>
          </cell>
          <cell r="I1476" t="str">
            <v>шт</v>
          </cell>
        </row>
        <row r="1477">
          <cell r="E1477">
            <v>11216838656</v>
          </cell>
          <cell r="F1477">
            <v>11216838656</v>
          </cell>
          <cell r="G1477">
            <v>11216838656</v>
          </cell>
          <cell r="H1477">
            <v>11216838656</v>
          </cell>
          <cell r="I1477">
            <v>11216838656</v>
          </cell>
        </row>
        <row r="1478">
          <cell r="E1478">
            <v>11229541222</v>
          </cell>
          <cell r="F1478">
            <v>11229536256</v>
          </cell>
          <cell r="G1478" t="str">
            <v>Канализационная труба диам. 160/500 мм</v>
          </cell>
          <cell r="H1478">
            <v>11229536256</v>
          </cell>
          <cell r="I1478" t="str">
            <v>шт</v>
          </cell>
        </row>
        <row r="1479">
          <cell r="E1479">
            <v>11216641222</v>
          </cell>
          <cell r="F1479">
            <v>11216633856</v>
          </cell>
          <cell r="G1479" t="str">
            <v>Канализационная труба диам. 160/1000 мм</v>
          </cell>
          <cell r="H1479">
            <v>11216633856</v>
          </cell>
          <cell r="I1479" t="str">
            <v>шт</v>
          </cell>
        </row>
        <row r="1480">
          <cell r="E1480">
            <v>11216741222</v>
          </cell>
          <cell r="F1480">
            <v>11216740352</v>
          </cell>
          <cell r="G1480" t="str">
            <v>Канализационная труба диам. 160/2000 мм</v>
          </cell>
          <cell r="H1480">
            <v>11216740352</v>
          </cell>
          <cell r="I1480" t="str">
            <v>шт</v>
          </cell>
        </row>
        <row r="1481">
          <cell r="E1481">
            <v>11216841222</v>
          </cell>
          <cell r="F1481">
            <v>11216838656</v>
          </cell>
          <cell r="G1481" t="str">
            <v>Канализационная труба диам. 160/3000 мм</v>
          </cell>
          <cell r="H1481">
            <v>11216838656</v>
          </cell>
          <cell r="I1481" t="str">
            <v>шт</v>
          </cell>
        </row>
        <row r="1482">
          <cell r="E1482">
            <v>11216838656</v>
          </cell>
          <cell r="F1482">
            <v>11216838656</v>
          </cell>
          <cell r="G1482">
            <v>11216838656</v>
          </cell>
          <cell r="H1482">
            <v>11216838656</v>
          </cell>
          <cell r="I1482">
            <v>11216838656</v>
          </cell>
        </row>
        <row r="1483">
          <cell r="E1483">
            <v>11230151400</v>
          </cell>
          <cell r="F1483">
            <v>11230150656</v>
          </cell>
          <cell r="G1483" t="str">
            <v>Канализационная труба диам. 200/1000 мм
После реализации складского запаса заменяется на артикул 11230151222</v>
          </cell>
          <cell r="H1483">
            <v>11230150656</v>
          </cell>
          <cell r="I1483" t="str">
            <v>шт</v>
          </cell>
        </row>
        <row r="1484">
          <cell r="E1484">
            <v>11230251400</v>
          </cell>
          <cell r="F1484">
            <v>11230248960</v>
          </cell>
          <cell r="G1484" t="str">
            <v>Канализационная труба диам. 200/2000 мм
После реализации складского запаса заменяется на артикул 11230251222</v>
          </cell>
          <cell r="H1484">
            <v>11230248960</v>
          </cell>
          <cell r="I1484" t="str">
            <v>шт</v>
          </cell>
        </row>
        <row r="1485">
          <cell r="E1485">
            <v>11230351400</v>
          </cell>
          <cell r="F1485">
            <v>11230347264</v>
          </cell>
          <cell r="G1485" t="str">
            <v>Канализационная труба диам. 200/3000 мм
После реализации складского запаса заменяется на артикул 11230351222</v>
          </cell>
          <cell r="H1485">
            <v>11230347264</v>
          </cell>
          <cell r="I1485" t="str">
            <v>шт</v>
          </cell>
        </row>
        <row r="1486">
          <cell r="E1486">
            <v>11230347264</v>
          </cell>
          <cell r="F1486">
            <v>11230347264</v>
          </cell>
          <cell r="G1486">
            <v>11230347264</v>
          </cell>
          <cell r="H1486">
            <v>11230347264</v>
          </cell>
          <cell r="I1486">
            <v>11230347264</v>
          </cell>
        </row>
        <row r="1487">
          <cell r="E1487">
            <v>11230151222</v>
          </cell>
          <cell r="F1487">
            <v>11230150656</v>
          </cell>
          <cell r="G1487" t="str">
            <v>Канализационная труба диам. 200/1000 мм</v>
          </cell>
          <cell r="H1487">
            <v>11230150656</v>
          </cell>
          <cell r="I1487" t="str">
            <v>шт</v>
          </cell>
        </row>
        <row r="1488">
          <cell r="E1488">
            <v>11230251222</v>
          </cell>
          <cell r="F1488">
            <v>11230248960</v>
          </cell>
          <cell r="G1488" t="str">
            <v>Канализационная труба диам. 200/2000 мм</v>
          </cell>
          <cell r="H1488">
            <v>11230248960</v>
          </cell>
          <cell r="I1488" t="str">
            <v>шт</v>
          </cell>
        </row>
        <row r="1489">
          <cell r="E1489">
            <v>11230351222</v>
          </cell>
          <cell r="F1489">
            <v>11230347264</v>
          </cell>
          <cell r="G1489" t="str">
            <v>Канализационная труба диам. 200/3000 мм</v>
          </cell>
          <cell r="H1489">
            <v>11230347264</v>
          </cell>
          <cell r="I1489" t="str">
            <v>шт</v>
          </cell>
        </row>
        <row r="1490">
          <cell r="E1490">
            <v>11230347264</v>
          </cell>
          <cell r="F1490">
            <v>11230347264</v>
          </cell>
          <cell r="G1490">
            <v>11230347264</v>
          </cell>
          <cell r="H1490">
            <v>11230347264</v>
          </cell>
          <cell r="I1490">
            <v>11230347264</v>
          </cell>
        </row>
        <row r="1491">
          <cell r="E1491">
            <v>11230641001</v>
          </cell>
          <cell r="F1491">
            <v>11230633984</v>
          </cell>
          <cell r="G1491" t="str">
            <v>Отвод диам. 40 на 15°</v>
          </cell>
          <cell r="H1491">
            <v>11230633984</v>
          </cell>
          <cell r="I1491" t="str">
            <v>шт</v>
          </cell>
        </row>
        <row r="1492">
          <cell r="E1492">
            <v>11230741001</v>
          </cell>
          <cell r="F1492">
            <v>11230740480</v>
          </cell>
          <cell r="G1492" t="str">
            <v>Отвод диам. 40 на 30°</v>
          </cell>
          <cell r="H1492">
            <v>11230740480</v>
          </cell>
          <cell r="I1492" t="str">
            <v>шт</v>
          </cell>
        </row>
        <row r="1493">
          <cell r="E1493">
            <v>11230841002</v>
          </cell>
          <cell r="F1493">
            <v>11230838784</v>
          </cell>
          <cell r="G1493" t="str">
            <v>Отвод диам. 40 на 45°</v>
          </cell>
          <cell r="H1493">
            <v>11230838784</v>
          </cell>
          <cell r="I1493" t="str">
            <v>шт</v>
          </cell>
        </row>
        <row r="1494">
          <cell r="E1494">
            <v>11240871001</v>
          </cell>
          <cell r="F1494">
            <v>11240865792</v>
          </cell>
          <cell r="G1494" t="str">
            <v>Отвод диам. 40 на 67°</v>
          </cell>
          <cell r="H1494">
            <v>11240865792</v>
          </cell>
          <cell r="I1494" t="str">
            <v>шт</v>
          </cell>
        </row>
        <row r="1495">
          <cell r="E1495">
            <v>11230941001</v>
          </cell>
          <cell r="F1495">
            <v>11230937088</v>
          </cell>
          <cell r="G1495" t="str">
            <v>Отвод диам. 40 на 87°</v>
          </cell>
          <cell r="H1495">
            <v>11230937088</v>
          </cell>
          <cell r="I1495" t="str">
            <v>шт</v>
          </cell>
        </row>
        <row r="1496">
          <cell r="E1496">
            <v>11230937088</v>
          </cell>
          <cell r="F1496">
            <v>11230937088</v>
          </cell>
          <cell r="G1496">
            <v>11230937088</v>
          </cell>
          <cell r="H1496">
            <v>11230937088</v>
          </cell>
          <cell r="I1496">
            <v>11230937088</v>
          </cell>
        </row>
        <row r="1497">
          <cell r="E1497">
            <v>11210941003</v>
          </cell>
          <cell r="F1497">
            <v>11210940416</v>
          </cell>
          <cell r="G1497" t="str">
            <v>Отвод диам. 50 на 15°</v>
          </cell>
          <cell r="H1497">
            <v>11210940416</v>
          </cell>
          <cell r="I1497" t="str">
            <v>шт</v>
          </cell>
        </row>
        <row r="1498">
          <cell r="E1498">
            <v>11211041003</v>
          </cell>
          <cell r="F1498">
            <v>11211038720</v>
          </cell>
          <cell r="G1498" t="str">
            <v>Отвод диам. 50 на 30°</v>
          </cell>
          <cell r="H1498">
            <v>11211038720</v>
          </cell>
          <cell r="I1498" t="str">
            <v>шт</v>
          </cell>
        </row>
        <row r="1499">
          <cell r="E1499">
            <v>11211141003</v>
          </cell>
          <cell r="F1499">
            <v>11211137024</v>
          </cell>
          <cell r="G1499" t="str">
            <v>Отвод диам. 50 на 45°</v>
          </cell>
          <cell r="H1499">
            <v>11211137024</v>
          </cell>
          <cell r="I1499" t="str">
            <v>шт</v>
          </cell>
        </row>
        <row r="1500">
          <cell r="E1500">
            <v>11211241003</v>
          </cell>
          <cell r="F1500">
            <v>11211235328</v>
          </cell>
          <cell r="G1500" t="str">
            <v>Отвод диам. 50 на 67°</v>
          </cell>
          <cell r="H1500">
            <v>11211235328</v>
          </cell>
          <cell r="I1500" t="str">
            <v>шт</v>
          </cell>
        </row>
        <row r="1501">
          <cell r="E1501">
            <v>11211341003</v>
          </cell>
          <cell r="F1501">
            <v>11211333632</v>
          </cell>
          <cell r="G1501" t="str">
            <v>Отвод диам. 50 на 87°</v>
          </cell>
          <cell r="H1501">
            <v>11211333632</v>
          </cell>
          <cell r="I1501" t="str">
            <v>шт</v>
          </cell>
        </row>
        <row r="1502">
          <cell r="E1502">
            <v>11211333632</v>
          </cell>
          <cell r="F1502">
            <v>11211333632</v>
          </cell>
          <cell r="G1502">
            <v>11211333632</v>
          </cell>
          <cell r="H1502">
            <v>11211333632</v>
          </cell>
          <cell r="I1502">
            <v>11211333632</v>
          </cell>
        </row>
        <row r="1503">
          <cell r="E1503">
            <v>11211441002</v>
          </cell>
          <cell r="F1503">
            <v>11211440128</v>
          </cell>
          <cell r="G1503" t="str">
            <v>Отвод диам. 75 на 15°</v>
          </cell>
          <cell r="H1503">
            <v>11211440128</v>
          </cell>
          <cell r="I1503" t="str">
            <v>шт</v>
          </cell>
        </row>
        <row r="1504">
          <cell r="E1504">
            <v>11211541002</v>
          </cell>
          <cell r="F1504">
            <v>11211538432</v>
          </cell>
          <cell r="G1504" t="str">
            <v>Отвод диам. 75 на 30°</v>
          </cell>
          <cell r="H1504">
            <v>11211538432</v>
          </cell>
          <cell r="I1504" t="str">
            <v>шт</v>
          </cell>
        </row>
        <row r="1505">
          <cell r="E1505">
            <v>11211641002</v>
          </cell>
          <cell r="F1505">
            <v>11211636736</v>
          </cell>
          <cell r="G1505" t="str">
            <v>Отвод диам. 75 на 45°</v>
          </cell>
          <cell r="H1505">
            <v>11211636736</v>
          </cell>
          <cell r="I1505" t="str">
            <v>шт</v>
          </cell>
        </row>
        <row r="1506">
          <cell r="E1506">
            <v>11211741001</v>
          </cell>
          <cell r="F1506">
            <v>11211735040</v>
          </cell>
          <cell r="G1506" t="str">
            <v>Отвод диам. 75 на 67°
После реализации складского запаса заменяется на артикул 11211741002</v>
          </cell>
          <cell r="H1506">
            <v>11211735040</v>
          </cell>
          <cell r="I1506" t="str">
            <v>шт</v>
          </cell>
        </row>
        <row r="1507">
          <cell r="E1507">
            <v>11211741002</v>
          </cell>
          <cell r="F1507">
            <v>11211735040</v>
          </cell>
          <cell r="G1507" t="str">
            <v>Отвод диам. 75 на 67°</v>
          </cell>
          <cell r="H1507">
            <v>11211735040</v>
          </cell>
          <cell r="I1507" t="str">
            <v>шт</v>
          </cell>
        </row>
        <row r="1508">
          <cell r="E1508">
            <v>11211841002</v>
          </cell>
          <cell r="F1508">
            <v>11211833344</v>
          </cell>
          <cell r="G1508" t="str">
            <v xml:space="preserve">Отвод диам. 75 на 87°
</v>
          </cell>
          <cell r="H1508">
            <v>11211833344</v>
          </cell>
          <cell r="I1508" t="str">
            <v>шт</v>
          </cell>
        </row>
        <row r="1509">
          <cell r="E1509">
            <v>11211833344</v>
          </cell>
          <cell r="F1509">
            <v>11211833344</v>
          </cell>
          <cell r="G1509">
            <v>11211833344</v>
          </cell>
          <cell r="H1509">
            <v>11211833344</v>
          </cell>
          <cell r="I1509">
            <v>11211833344</v>
          </cell>
        </row>
        <row r="1510">
          <cell r="E1510">
            <v>11233841002</v>
          </cell>
          <cell r="F1510">
            <v>11233837056</v>
          </cell>
          <cell r="G1510" t="str">
            <v>Отвод диам. 90 на 15°</v>
          </cell>
          <cell r="H1510">
            <v>11233837056</v>
          </cell>
          <cell r="I1510" t="str">
            <v>шт</v>
          </cell>
        </row>
        <row r="1511">
          <cell r="E1511">
            <v>11233941002</v>
          </cell>
          <cell r="F1511">
            <v>11233935360</v>
          </cell>
          <cell r="G1511" t="str">
            <v>Отвод диам. 90 на 30°</v>
          </cell>
          <cell r="H1511">
            <v>11233935360</v>
          </cell>
          <cell r="I1511" t="str">
            <v>шт</v>
          </cell>
        </row>
        <row r="1512">
          <cell r="E1512">
            <v>11234041002</v>
          </cell>
          <cell r="F1512">
            <v>11234033664</v>
          </cell>
          <cell r="G1512" t="str">
            <v>Отвод диам. 90 на 45°</v>
          </cell>
          <cell r="H1512">
            <v>11234033664</v>
          </cell>
          <cell r="I1512" t="str">
            <v>шт</v>
          </cell>
        </row>
        <row r="1513">
          <cell r="E1513">
            <v>11230781001</v>
          </cell>
          <cell r="F1513">
            <v>11230773248</v>
          </cell>
          <cell r="G1513" t="str">
            <v>Отвод диам. 90 на 67°</v>
          </cell>
          <cell r="H1513">
            <v>11230773248</v>
          </cell>
          <cell r="I1513" t="str">
            <v>шт</v>
          </cell>
        </row>
        <row r="1514">
          <cell r="E1514">
            <v>11234141001</v>
          </cell>
          <cell r="F1514">
            <v>11234140160</v>
          </cell>
          <cell r="G1514" t="str">
            <v>Отвод диам. 90 на 87°</v>
          </cell>
          <cell r="H1514">
            <v>11234140160</v>
          </cell>
          <cell r="I1514" t="str">
            <v>шт</v>
          </cell>
        </row>
        <row r="1515">
          <cell r="E1515">
            <v>11234140160</v>
          </cell>
          <cell r="F1515">
            <v>11234140160</v>
          </cell>
          <cell r="G1515">
            <v>11234140160</v>
          </cell>
          <cell r="H1515">
            <v>11234140160</v>
          </cell>
          <cell r="I1515">
            <v>11234140160</v>
          </cell>
        </row>
        <row r="1516">
          <cell r="E1516">
            <v>11231321001</v>
          </cell>
          <cell r="F1516">
            <v>11231313920</v>
          </cell>
          <cell r="G1516" t="str">
            <v>Отвод диам. 110 на 15°</v>
          </cell>
          <cell r="H1516">
            <v>11231313920</v>
          </cell>
          <cell r="I1516" t="str">
            <v>шт</v>
          </cell>
        </row>
        <row r="1517">
          <cell r="E1517">
            <v>11231351001</v>
          </cell>
          <cell r="F1517">
            <v>11231346688</v>
          </cell>
          <cell r="G1517" t="str">
            <v xml:space="preserve">Отвод диам. 110 на 30° </v>
          </cell>
          <cell r="H1517">
            <v>11231346688</v>
          </cell>
          <cell r="I1517" t="str">
            <v>шт</v>
          </cell>
        </row>
        <row r="1518">
          <cell r="E1518">
            <v>11231361001</v>
          </cell>
          <cell r="F1518">
            <v>11231354880</v>
          </cell>
          <cell r="G1518" t="str">
            <v>Отвод диам. 110 на 45°</v>
          </cell>
          <cell r="H1518">
            <v>11231354880</v>
          </cell>
          <cell r="I1518" t="str">
            <v>шт</v>
          </cell>
        </row>
        <row r="1519">
          <cell r="E1519">
            <v>11234541001</v>
          </cell>
          <cell r="F1519">
            <v>11234533376</v>
          </cell>
          <cell r="G1519" t="str">
            <v>Отвод диам. 110 на 67°</v>
          </cell>
          <cell r="H1519">
            <v>11234533376</v>
          </cell>
          <cell r="I1519" t="str">
            <v>шт</v>
          </cell>
        </row>
        <row r="1520">
          <cell r="E1520">
            <v>11234641001</v>
          </cell>
          <cell r="F1520">
            <v>11234639872</v>
          </cell>
          <cell r="G1520" t="str">
            <v>Отвод диам. 110 на 87°</v>
          </cell>
          <cell r="H1520">
            <v>11234639872</v>
          </cell>
          <cell r="I1520" t="str">
            <v>шт</v>
          </cell>
        </row>
        <row r="1521">
          <cell r="E1521">
            <v>11234639872</v>
          </cell>
          <cell r="F1521">
            <v>11234639872</v>
          </cell>
          <cell r="G1521">
            <v>11234639872</v>
          </cell>
          <cell r="H1521">
            <v>11234639872</v>
          </cell>
          <cell r="I1521">
            <v>11234639872</v>
          </cell>
        </row>
        <row r="1522">
          <cell r="E1522">
            <v>11234741001</v>
          </cell>
          <cell r="F1522">
            <v>11234738176</v>
          </cell>
          <cell r="G1522" t="str">
            <v>Отвод диам. 125 на 15°</v>
          </cell>
          <cell r="H1522">
            <v>11234738176</v>
          </cell>
          <cell r="I1522" t="str">
            <v>шт</v>
          </cell>
        </row>
        <row r="1523">
          <cell r="E1523">
            <v>11234841001</v>
          </cell>
          <cell r="F1523">
            <v>11234836480</v>
          </cell>
          <cell r="G1523" t="str">
            <v>Отвод диам. 125 на 30°</v>
          </cell>
          <cell r="H1523">
            <v>11234836480</v>
          </cell>
          <cell r="I1523" t="str">
            <v>шт</v>
          </cell>
        </row>
        <row r="1524">
          <cell r="E1524">
            <v>11234941001</v>
          </cell>
          <cell r="F1524">
            <v>11234934784</v>
          </cell>
          <cell r="G1524" t="str">
            <v>Отвод диам. 125 на 45°</v>
          </cell>
          <cell r="H1524">
            <v>11234934784</v>
          </cell>
          <cell r="I1524" t="str">
            <v>шт</v>
          </cell>
        </row>
        <row r="1525">
          <cell r="E1525">
            <v>11235041001</v>
          </cell>
          <cell r="F1525">
            <v>11235033088</v>
          </cell>
          <cell r="G1525" t="str">
            <v>Отвод диам. 125 на 67°</v>
          </cell>
          <cell r="H1525">
            <v>11235033088</v>
          </cell>
          <cell r="I1525" t="str">
            <v>шт</v>
          </cell>
        </row>
        <row r="1526">
          <cell r="E1526">
            <v>11235141001</v>
          </cell>
          <cell r="F1526">
            <v>11235139584</v>
          </cell>
          <cell r="G1526" t="str">
            <v>Отвод диам. 125 на 87°</v>
          </cell>
          <cell r="H1526">
            <v>11235139584</v>
          </cell>
          <cell r="I1526" t="str">
            <v>шт</v>
          </cell>
        </row>
        <row r="1527">
          <cell r="E1527">
            <v>11235139584</v>
          </cell>
          <cell r="F1527">
            <v>11235139584</v>
          </cell>
          <cell r="G1527">
            <v>11235139584</v>
          </cell>
          <cell r="H1527">
            <v>11235139584</v>
          </cell>
          <cell r="I1527">
            <v>11235139584</v>
          </cell>
        </row>
        <row r="1528">
          <cell r="E1528">
            <v>11230921001</v>
          </cell>
          <cell r="F1528">
            <v>11230920704</v>
          </cell>
          <cell r="G1528" t="str">
            <v>Отвод диам. 160 на 15°</v>
          </cell>
          <cell r="H1528">
            <v>11230920704</v>
          </cell>
          <cell r="I1528" t="str">
            <v>шт</v>
          </cell>
        </row>
        <row r="1529">
          <cell r="E1529">
            <v>11230961001</v>
          </cell>
          <cell r="F1529">
            <v>11230953472</v>
          </cell>
          <cell r="G1529" t="str">
            <v>Отвод диам. 160 на 30°</v>
          </cell>
          <cell r="H1529">
            <v>11230953472</v>
          </cell>
          <cell r="I1529" t="str">
            <v>шт</v>
          </cell>
        </row>
        <row r="1530">
          <cell r="E1530">
            <v>11240281001</v>
          </cell>
          <cell r="F1530">
            <v>11240275968</v>
          </cell>
          <cell r="G1530" t="str">
            <v>Отвод диам. 160 на 45°</v>
          </cell>
          <cell r="H1530">
            <v>11240275968</v>
          </cell>
          <cell r="I1530" t="str">
            <v>шт</v>
          </cell>
        </row>
        <row r="1531">
          <cell r="E1531">
            <v>11240291001</v>
          </cell>
          <cell r="F1531">
            <v>11240284160</v>
          </cell>
          <cell r="G1531" t="str">
            <v>Отвод диам. 160 на 87°</v>
          </cell>
          <cell r="H1531">
            <v>11240284160</v>
          </cell>
          <cell r="I1531" t="str">
            <v>шт</v>
          </cell>
        </row>
        <row r="1532">
          <cell r="E1532">
            <v>11240284160</v>
          </cell>
          <cell r="F1532">
            <v>11240284160</v>
          </cell>
          <cell r="G1532">
            <v>11240284160</v>
          </cell>
          <cell r="H1532">
            <v>11240284160</v>
          </cell>
          <cell r="I1532">
            <v>11240284160</v>
          </cell>
        </row>
        <row r="1533">
          <cell r="E1533">
            <v>11230971001</v>
          </cell>
          <cell r="F1533">
            <v>11230969856</v>
          </cell>
          <cell r="G1533" t="str">
            <v>Отвод диам. 200 на 45°</v>
          </cell>
          <cell r="H1533">
            <v>11230969856</v>
          </cell>
          <cell r="I1533" t="str">
            <v>шт</v>
          </cell>
        </row>
        <row r="1534">
          <cell r="E1534">
            <v>11230891001</v>
          </cell>
          <cell r="F1534">
            <v>11230887936</v>
          </cell>
          <cell r="G1534" t="str">
            <v>Отвод диам. 200 на 87°</v>
          </cell>
          <cell r="H1534">
            <v>11230887936</v>
          </cell>
          <cell r="I1534" t="str">
            <v>шт</v>
          </cell>
        </row>
        <row r="1535">
          <cell r="E1535">
            <v>11230887936</v>
          </cell>
          <cell r="F1535">
            <v>11230887936</v>
          </cell>
          <cell r="G1535">
            <v>11230887936</v>
          </cell>
          <cell r="H1535">
            <v>11230887936</v>
          </cell>
          <cell r="I1535">
            <v>11230887936</v>
          </cell>
        </row>
        <row r="1536">
          <cell r="E1536">
            <v>11002591001</v>
          </cell>
          <cell r="F1536">
            <v>11002585088</v>
          </cell>
          <cell r="G1536" t="str">
            <v>Отвод длинный диам. 110 на 87°</v>
          </cell>
          <cell r="H1536">
            <v>11002585088</v>
          </cell>
          <cell r="I1536" t="str">
            <v>шт</v>
          </cell>
        </row>
        <row r="1537">
          <cell r="E1537">
            <v>11002585088</v>
          </cell>
          <cell r="F1537">
            <v>11002585088</v>
          </cell>
          <cell r="G1537">
            <v>11002585088</v>
          </cell>
          <cell r="H1537">
            <v>11002585088</v>
          </cell>
          <cell r="I1537">
            <v>11002585088</v>
          </cell>
        </row>
        <row r="1538">
          <cell r="E1538">
            <v>11230561002</v>
          </cell>
          <cell r="F1538">
            <v>11230560256</v>
          </cell>
          <cell r="G1538" t="str">
            <v>Отвод для упрощ. установки противоп.манжет под потолком Дн. 75 на 45°</v>
          </cell>
          <cell r="H1538">
            <v>11230560256</v>
          </cell>
          <cell r="I1538" t="str">
            <v>шт</v>
          </cell>
        </row>
        <row r="1539">
          <cell r="E1539">
            <v>11230571002</v>
          </cell>
          <cell r="F1539">
            <v>11230568448</v>
          </cell>
          <cell r="G1539" t="str">
            <v>Отвод для упрощ. установки противоп.манжет под потолком Дн. 90 на 45°</v>
          </cell>
          <cell r="H1539">
            <v>11230568448</v>
          </cell>
          <cell r="I1539" t="str">
            <v>шт</v>
          </cell>
        </row>
        <row r="1540">
          <cell r="E1540">
            <v>11230581002</v>
          </cell>
          <cell r="F1540">
            <v>11230576640</v>
          </cell>
          <cell r="G1540" t="str">
            <v>Отвод для упрощ. установки противоп.манжет под потолком Дн. 110 на 45°</v>
          </cell>
          <cell r="H1540">
            <v>11230576640</v>
          </cell>
          <cell r="I1540" t="str">
            <v>шт</v>
          </cell>
        </row>
        <row r="1541">
          <cell r="E1541">
            <v>11230576640</v>
          </cell>
          <cell r="F1541">
            <v>11230576640</v>
          </cell>
          <cell r="G1541">
            <v>11230576640</v>
          </cell>
          <cell r="H1541">
            <v>11230576640</v>
          </cell>
          <cell r="I1541">
            <v>11230576640</v>
          </cell>
        </row>
        <row r="1542">
          <cell r="E1542">
            <v>11230751002</v>
          </cell>
          <cell r="F1542">
            <v>11230748672</v>
          </cell>
          <cell r="G1542" t="str">
            <v>Отвод для упрощ. установки противоп.манжет под потолком Дн. 75 на 87°</v>
          </cell>
          <cell r="H1542">
            <v>11230748672</v>
          </cell>
          <cell r="I1542" t="str">
            <v>шт</v>
          </cell>
        </row>
        <row r="1543">
          <cell r="E1543">
            <v>11230851002</v>
          </cell>
          <cell r="F1543">
            <v>11230846976</v>
          </cell>
          <cell r="G1543" t="str">
            <v>Отвод для упрощ. установки противоп.манжет под потолком Дн. 90 на 87°</v>
          </cell>
          <cell r="H1543">
            <v>11230846976</v>
          </cell>
          <cell r="I1543" t="str">
            <v>шт</v>
          </cell>
        </row>
        <row r="1544">
          <cell r="E1544">
            <v>11230951002</v>
          </cell>
          <cell r="F1544">
            <v>11230945280</v>
          </cell>
          <cell r="G1544" t="str">
            <v>Отвод для упрощ. установки противоп.манжет под потолком Дн. 110 на 87°</v>
          </cell>
          <cell r="H1544">
            <v>11230945280</v>
          </cell>
          <cell r="I1544" t="str">
            <v>шт</v>
          </cell>
        </row>
        <row r="1545">
          <cell r="E1545">
            <v>11230945280</v>
          </cell>
          <cell r="F1545">
            <v>11230945280</v>
          </cell>
          <cell r="G1545">
            <v>11230945280</v>
          </cell>
          <cell r="H1545">
            <v>11230945280</v>
          </cell>
          <cell r="I1545">
            <v>11230945280</v>
          </cell>
        </row>
        <row r="1546">
          <cell r="E1546">
            <v>11231041002</v>
          </cell>
          <cell r="F1546">
            <v>11231035392</v>
          </cell>
          <cell r="G1546" t="str">
            <v>Тройник 40/40/45°</v>
          </cell>
          <cell r="H1546">
            <v>11231035392</v>
          </cell>
          <cell r="I1546" t="str">
            <v>шт</v>
          </cell>
        </row>
        <row r="1547">
          <cell r="E1547">
            <v>11231141002</v>
          </cell>
          <cell r="F1547">
            <v>11231133696</v>
          </cell>
          <cell r="G1547" t="str">
            <v>Тройник 40/40/87°</v>
          </cell>
          <cell r="H1547">
            <v>11231133696</v>
          </cell>
          <cell r="I1547" t="str">
            <v>шт</v>
          </cell>
        </row>
        <row r="1548">
          <cell r="E1548">
            <v>11240891001</v>
          </cell>
          <cell r="F1548">
            <v>11240890368</v>
          </cell>
          <cell r="G1548" t="str">
            <v>Тройник 50/40/45°</v>
          </cell>
          <cell r="H1548">
            <v>11240890368</v>
          </cell>
          <cell r="I1548" t="str">
            <v>шт</v>
          </cell>
        </row>
        <row r="1549">
          <cell r="E1549">
            <v>11240971001</v>
          </cell>
          <cell r="F1549">
            <v>11240964096</v>
          </cell>
          <cell r="G1549" t="str">
            <v>Тройник 50/40/87°</v>
          </cell>
          <cell r="H1549">
            <v>11240964096</v>
          </cell>
          <cell r="I1549" t="str">
            <v>шт</v>
          </cell>
        </row>
        <row r="1550">
          <cell r="E1550">
            <v>11212341001</v>
          </cell>
          <cell r="F1550">
            <v>11212333056</v>
          </cell>
          <cell r="G1550" t="str">
            <v>Тройник 50/50/45°</v>
          </cell>
          <cell r="H1550">
            <v>11212333056</v>
          </cell>
          <cell r="I1550" t="str">
            <v>шт</v>
          </cell>
        </row>
        <row r="1551">
          <cell r="E1551">
            <v>11212541001</v>
          </cell>
          <cell r="F1551">
            <v>11212537856</v>
          </cell>
          <cell r="G1551" t="str">
            <v>Тройник 50/50/87°</v>
          </cell>
          <cell r="H1551">
            <v>11212537856</v>
          </cell>
          <cell r="I1551" t="str">
            <v>шт</v>
          </cell>
        </row>
        <row r="1552">
          <cell r="E1552">
            <v>11212641002</v>
          </cell>
          <cell r="F1552">
            <v>11212636160</v>
          </cell>
          <cell r="G1552" t="str">
            <v>Тройник 75/50/45°</v>
          </cell>
          <cell r="H1552">
            <v>11212636160</v>
          </cell>
          <cell r="I1552" t="str">
            <v>шт</v>
          </cell>
        </row>
        <row r="1553">
          <cell r="E1553">
            <v>11212841002</v>
          </cell>
          <cell r="F1553">
            <v>11212840960</v>
          </cell>
          <cell r="G1553" t="str">
            <v>Тройник 75/50/87°</v>
          </cell>
          <cell r="H1553">
            <v>11212840960</v>
          </cell>
          <cell r="I1553" t="str">
            <v>шт</v>
          </cell>
        </row>
        <row r="1554">
          <cell r="E1554">
            <v>11212941001</v>
          </cell>
          <cell r="F1554">
            <v>11212939264</v>
          </cell>
          <cell r="G1554" t="str">
            <v>Тройник 75/75/45°</v>
          </cell>
          <cell r="H1554">
            <v>11212939264</v>
          </cell>
          <cell r="I1554" t="str">
            <v>шт</v>
          </cell>
        </row>
        <row r="1555">
          <cell r="E1555">
            <v>11215441001</v>
          </cell>
          <cell r="F1555">
            <v>11215437824</v>
          </cell>
          <cell r="G1555" t="str">
            <v>Тройник 75/75/87°</v>
          </cell>
          <cell r="H1555">
            <v>11215437824</v>
          </cell>
          <cell r="I1555" t="str">
            <v>шт</v>
          </cell>
        </row>
        <row r="1556">
          <cell r="E1556">
            <v>11232741001</v>
          </cell>
          <cell r="F1556">
            <v>11232739328</v>
          </cell>
          <cell r="G1556" t="str">
            <v>Тройник 90/50/45°</v>
          </cell>
          <cell r="H1556">
            <v>11232739328</v>
          </cell>
          <cell r="I1556" t="str">
            <v>шт</v>
          </cell>
        </row>
        <row r="1557">
          <cell r="E1557">
            <v>11232841001</v>
          </cell>
          <cell r="F1557">
            <v>11232837632</v>
          </cell>
          <cell r="G1557" t="str">
            <v>Тройник 90/50/87°</v>
          </cell>
          <cell r="H1557">
            <v>11232837632</v>
          </cell>
          <cell r="I1557" t="str">
            <v>шт</v>
          </cell>
        </row>
        <row r="1558">
          <cell r="E1558">
            <v>11238341001</v>
          </cell>
          <cell r="F1558">
            <v>11238334464</v>
          </cell>
          <cell r="G1558" t="str">
            <v>Тройник 90/75/45°</v>
          </cell>
          <cell r="H1558">
            <v>11238334464</v>
          </cell>
          <cell r="I1558" t="str">
            <v>шт</v>
          </cell>
        </row>
        <row r="1559">
          <cell r="E1559">
            <v>11238441001</v>
          </cell>
          <cell r="F1559">
            <v>11238440960</v>
          </cell>
          <cell r="G1559" t="str">
            <v>Тройник 90/75/87°</v>
          </cell>
          <cell r="H1559">
            <v>11238440960</v>
          </cell>
          <cell r="I1559" t="str">
            <v>шт</v>
          </cell>
        </row>
        <row r="1560">
          <cell r="E1560">
            <v>11232941001</v>
          </cell>
          <cell r="F1560">
            <v>11232935936</v>
          </cell>
          <cell r="G1560" t="str">
            <v>Тройник 90/90/45°</v>
          </cell>
          <cell r="H1560">
            <v>11232935936</v>
          </cell>
          <cell r="I1560" t="str">
            <v>шт</v>
          </cell>
        </row>
        <row r="1561">
          <cell r="E1561">
            <v>11233041001</v>
          </cell>
          <cell r="F1561">
            <v>11233034240</v>
          </cell>
          <cell r="G1561" t="str">
            <v>Тройник 90/90/87° max flow (гидравл. оптимизированный радиус изгиба)</v>
          </cell>
          <cell r="H1561">
            <v>11233034240</v>
          </cell>
          <cell r="I1561" t="str">
            <v>шт</v>
          </cell>
        </row>
        <row r="1562">
          <cell r="E1562">
            <v>11213041001</v>
          </cell>
          <cell r="F1562">
            <v>11213037568</v>
          </cell>
          <cell r="G1562" t="str">
            <v>Тройник 110/50/45°</v>
          </cell>
          <cell r="H1562">
            <v>11213037568</v>
          </cell>
          <cell r="I1562" t="str">
            <v>шт</v>
          </cell>
        </row>
        <row r="1563">
          <cell r="E1563">
            <v>11213241002</v>
          </cell>
          <cell r="F1563">
            <v>11213234176</v>
          </cell>
          <cell r="G1563" t="str">
            <v>Тройник 110/50/87°</v>
          </cell>
          <cell r="H1563">
            <v>11213234176</v>
          </cell>
          <cell r="I1563" t="str">
            <v>шт</v>
          </cell>
        </row>
        <row r="1564">
          <cell r="E1564">
            <v>11213341001</v>
          </cell>
          <cell r="F1564">
            <v>11213340672</v>
          </cell>
          <cell r="G1564" t="str">
            <v>Тройник 110/75/45°</v>
          </cell>
          <cell r="H1564">
            <v>11213340672</v>
          </cell>
          <cell r="I1564" t="str">
            <v>шт</v>
          </cell>
        </row>
        <row r="1565">
          <cell r="E1565">
            <v>11213441001</v>
          </cell>
          <cell r="F1565">
            <v>11213438976</v>
          </cell>
          <cell r="G1565" t="str">
            <v>Тройник 110/75/87°</v>
          </cell>
          <cell r="H1565">
            <v>11213438976</v>
          </cell>
          <cell r="I1565" t="str">
            <v>шт</v>
          </cell>
        </row>
        <row r="1566">
          <cell r="E1566">
            <v>11002571001</v>
          </cell>
          <cell r="F1566">
            <v>11002568704</v>
          </cell>
          <cell r="G1566" t="str">
            <v>Тройник 110/90/45°</v>
          </cell>
          <cell r="H1566">
            <v>11002568704</v>
          </cell>
          <cell r="I1566" t="str">
            <v>шт</v>
          </cell>
        </row>
        <row r="1567">
          <cell r="E1567">
            <v>11002581001</v>
          </cell>
          <cell r="F1567">
            <v>11002576896</v>
          </cell>
          <cell r="G1567" t="str">
            <v>Тройник 110/90/87°</v>
          </cell>
          <cell r="H1567">
            <v>11002576896</v>
          </cell>
          <cell r="I1567" t="str">
            <v>шт</v>
          </cell>
        </row>
        <row r="1568">
          <cell r="E1568">
            <v>11229841001</v>
          </cell>
          <cell r="F1568">
            <v>11229839360</v>
          </cell>
          <cell r="G1568" t="str">
            <v>Тройник 110/110/45°</v>
          </cell>
          <cell r="H1568">
            <v>11229839360</v>
          </cell>
          <cell r="I1568" t="str">
            <v>шт</v>
          </cell>
        </row>
        <row r="1569">
          <cell r="E1569">
            <v>11230051001</v>
          </cell>
          <cell r="F1569">
            <v>11230044160</v>
          </cell>
          <cell r="G1569" t="str">
            <v>Тройник 110/110/87° max flow (гидравл. оптимизированный радиус изгиба)</v>
          </cell>
          <cell r="H1569">
            <v>11230044160</v>
          </cell>
          <cell r="I1569" t="str">
            <v>шт</v>
          </cell>
        </row>
        <row r="1570">
          <cell r="E1570">
            <v>11205741001</v>
          </cell>
          <cell r="F1570">
            <v>11205738496</v>
          </cell>
          <cell r="G1570" t="str">
            <v>Тройник 125/110/45°</v>
          </cell>
          <cell r="H1570">
            <v>11205738496</v>
          </cell>
          <cell r="I1570" t="str">
            <v>шт</v>
          </cell>
        </row>
        <row r="1571">
          <cell r="E1571">
            <v>11205941001</v>
          </cell>
          <cell r="F1571">
            <v>11205935104</v>
          </cell>
          <cell r="G1571" t="str">
            <v>Тройник 125/110/87°</v>
          </cell>
          <cell r="H1571">
            <v>11205935104</v>
          </cell>
          <cell r="I1571" t="str">
            <v>шт</v>
          </cell>
        </row>
        <row r="1572">
          <cell r="E1572">
            <v>11205841001</v>
          </cell>
          <cell r="F1572">
            <v>11205836800</v>
          </cell>
          <cell r="G1572" t="str">
            <v>Тройник 125/125/45°</v>
          </cell>
          <cell r="H1572">
            <v>11205836800</v>
          </cell>
          <cell r="I1572" t="str">
            <v>шт</v>
          </cell>
        </row>
        <row r="1573">
          <cell r="E1573">
            <v>11206041001</v>
          </cell>
          <cell r="F1573">
            <v>11206033408</v>
          </cell>
          <cell r="G1573" t="str">
            <v>Тройник 125/125/87°</v>
          </cell>
          <cell r="H1573">
            <v>11206033408</v>
          </cell>
          <cell r="I1573" t="str">
            <v>шт</v>
          </cell>
        </row>
        <row r="1574">
          <cell r="E1574">
            <v>11240371001</v>
          </cell>
          <cell r="F1574">
            <v>11240366080</v>
          </cell>
          <cell r="G1574" t="str">
            <v>Тройник 160/110/45°</v>
          </cell>
          <cell r="H1574">
            <v>11240366080</v>
          </cell>
          <cell r="I1574" t="str">
            <v>шт</v>
          </cell>
        </row>
        <row r="1575">
          <cell r="E1575">
            <v>11240691001</v>
          </cell>
          <cell r="F1575">
            <v>11240685568</v>
          </cell>
          <cell r="G1575" t="str">
            <v xml:space="preserve">Тройник 160/110/87° </v>
          </cell>
          <cell r="H1575">
            <v>11240685568</v>
          </cell>
          <cell r="I1575" t="str">
            <v>шт</v>
          </cell>
        </row>
        <row r="1576">
          <cell r="E1576">
            <v>11241271001</v>
          </cell>
          <cell r="F1576">
            <v>11241267200</v>
          </cell>
          <cell r="G1576" t="str">
            <v>Тройник 160/125/45°</v>
          </cell>
          <cell r="H1576">
            <v>11241267200</v>
          </cell>
          <cell r="I1576" t="str">
            <v>шт</v>
          </cell>
        </row>
        <row r="1577">
          <cell r="E1577">
            <v>11241281001</v>
          </cell>
          <cell r="F1577">
            <v>11241275392</v>
          </cell>
          <cell r="G1577" t="str">
            <v>Тройник 160/125/87°</v>
          </cell>
          <cell r="H1577">
            <v>11241275392</v>
          </cell>
          <cell r="I1577" t="str">
            <v>шт</v>
          </cell>
        </row>
        <row r="1578">
          <cell r="E1578">
            <v>11240381001</v>
          </cell>
          <cell r="F1578">
            <v>11240374272</v>
          </cell>
          <cell r="G1578" t="str">
            <v>Тройник 160/160/45°</v>
          </cell>
          <cell r="H1578">
            <v>11240374272</v>
          </cell>
          <cell r="I1578" t="str">
            <v>шт</v>
          </cell>
        </row>
        <row r="1579">
          <cell r="E1579">
            <v>11240771001</v>
          </cell>
          <cell r="F1579">
            <v>11240767488</v>
          </cell>
          <cell r="G1579" t="str">
            <v>Тройник 160/160/87°</v>
          </cell>
          <cell r="H1579">
            <v>11240767488</v>
          </cell>
          <cell r="I1579" t="str">
            <v>шт</v>
          </cell>
        </row>
        <row r="1580">
          <cell r="E1580">
            <v>11231171001</v>
          </cell>
          <cell r="F1580">
            <v>11231166464</v>
          </cell>
          <cell r="G1580" t="str">
            <v>Тройник 200/160/45°</v>
          </cell>
          <cell r="H1580">
            <v>11231166464</v>
          </cell>
          <cell r="I1580" t="str">
            <v>шт</v>
          </cell>
        </row>
        <row r="1581">
          <cell r="E1581">
            <v>11231191001</v>
          </cell>
          <cell r="F1581">
            <v>11231182848</v>
          </cell>
          <cell r="G1581" t="str">
            <v>Тройник 200/160/87°</v>
          </cell>
          <cell r="H1581">
            <v>11231182848</v>
          </cell>
          <cell r="I1581" t="str">
            <v>шт</v>
          </cell>
        </row>
        <row r="1582">
          <cell r="E1582">
            <v>11231181001</v>
          </cell>
          <cell r="F1582">
            <v>11231174656</v>
          </cell>
          <cell r="G1582" t="str">
            <v>Тройник 200/200/45°</v>
          </cell>
          <cell r="H1582">
            <v>11231174656</v>
          </cell>
          <cell r="I1582" t="str">
            <v>шт</v>
          </cell>
        </row>
        <row r="1583">
          <cell r="E1583">
            <v>11231174656</v>
          </cell>
          <cell r="F1583">
            <v>11231174656</v>
          </cell>
          <cell r="G1583">
            <v>11231174656</v>
          </cell>
          <cell r="H1583">
            <v>11231174656</v>
          </cell>
          <cell r="I1583">
            <v>11231174656</v>
          </cell>
        </row>
        <row r="1584">
          <cell r="E1584">
            <v>11009281002</v>
          </cell>
          <cell r="F1584">
            <v>11009277952</v>
          </cell>
          <cell r="G1584" t="str">
            <v>Крестовина с параллельными отводами 90/90/50/90/87°</v>
          </cell>
          <cell r="H1584">
            <v>11009277952</v>
          </cell>
          <cell r="I1584" t="str">
            <v>шт</v>
          </cell>
        </row>
        <row r="1585">
          <cell r="E1585">
            <v>11009291002</v>
          </cell>
          <cell r="F1585">
            <v>11009286144</v>
          </cell>
          <cell r="G1585" t="str">
            <v>Крестовина с параллельными отводами 110/110/50/110/87°</v>
          </cell>
          <cell r="H1585">
            <v>11009286144</v>
          </cell>
          <cell r="I1585" t="str">
            <v>шт</v>
          </cell>
        </row>
        <row r="1586">
          <cell r="E1586">
            <v>11009286144</v>
          </cell>
          <cell r="F1586">
            <v>11009286144</v>
          </cell>
          <cell r="G1586">
            <v>11009286144</v>
          </cell>
          <cell r="H1586">
            <v>11009286144</v>
          </cell>
          <cell r="I1586">
            <v>11009286144</v>
          </cell>
        </row>
        <row r="1587">
          <cell r="E1587">
            <v>11026791002</v>
          </cell>
          <cell r="F1587">
            <v>11026784256</v>
          </cell>
          <cell r="G1587" t="str">
            <v>Двухплоскостная крестовина правая 110/90/75</v>
          </cell>
          <cell r="H1587">
            <v>11026784256</v>
          </cell>
          <cell r="I1587" t="str">
            <v>шт</v>
          </cell>
        </row>
        <row r="1588">
          <cell r="E1588">
            <v>11026771002</v>
          </cell>
          <cell r="F1588">
            <v>11026767872</v>
          </cell>
          <cell r="G1588" t="str">
            <v>Двухплоскостная крестовина правая 110/110/75</v>
          </cell>
          <cell r="H1588">
            <v>11026767872</v>
          </cell>
          <cell r="I1588" t="str">
            <v>шт</v>
          </cell>
        </row>
        <row r="1589">
          <cell r="E1589">
            <v>11026767872</v>
          </cell>
          <cell r="F1589">
            <v>11026767872</v>
          </cell>
          <cell r="G1589">
            <v>11026767872</v>
          </cell>
          <cell r="H1589">
            <v>11026767872</v>
          </cell>
          <cell r="I1589">
            <v>11026767872</v>
          </cell>
        </row>
        <row r="1590">
          <cell r="E1590">
            <v>11026891002</v>
          </cell>
          <cell r="F1590">
            <v>11026890752</v>
          </cell>
          <cell r="G1590" t="str">
            <v>Двухплоскостная крестовина левая 110/90/75</v>
          </cell>
          <cell r="H1590">
            <v>11026890752</v>
          </cell>
          <cell r="I1590" t="str">
            <v>шт</v>
          </cell>
        </row>
        <row r="1591">
          <cell r="E1591">
            <v>11026781002</v>
          </cell>
          <cell r="F1591">
            <v>11026776064</v>
          </cell>
          <cell r="G1591" t="str">
            <v>Двухплоскостная крестовина левая 110/110/75</v>
          </cell>
          <cell r="H1591">
            <v>11026776064</v>
          </cell>
          <cell r="I1591" t="str">
            <v>шт</v>
          </cell>
        </row>
        <row r="1592">
          <cell r="E1592">
            <v>11026776064</v>
          </cell>
          <cell r="F1592">
            <v>11026776064</v>
          </cell>
          <cell r="G1592">
            <v>11026776064</v>
          </cell>
          <cell r="H1592">
            <v>11026776064</v>
          </cell>
          <cell r="I1592">
            <v>11026776064</v>
          </cell>
        </row>
        <row r="1593">
          <cell r="E1593">
            <v>11230451001</v>
          </cell>
          <cell r="F1593">
            <v>11230445568</v>
          </cell>
          <cell r="G1593" t="str">
            <v>Крестовина разнопроходная с увел.проходом справа 90/75/90/87°</v>
          </cell>
          <cell r="H1593">
            <v>11230445568</v>
          </cell>
          <cell r="I1593" t="str">
            <v>шт</v>
          </cell>
        </row>
        <row r="1594">
          <cell r="E1594">
            <v>11237611001</v>
          </cell>
          <cell r="F1594">
            <v>11237605376</v>
          </cell>
          <cell r="G1594" t="str">
            <v>Крестовина разнопроходная с увел.проходом справа 110/75/110/87°</v>
          </cell>
          <cell r="H1594">
            <v>11237605376</v>
          </cell>
          <cell r="I1594" t="str">
            <v>шт</v>
          </cell>
        </row>
        <row r="1595">
          <cell r="E1595">
            <v>11237605376</v>
          </cell>
          <cell r="F1595">
            <v>11237605376</v>
          </cell>
          <cell r="G1595">
            <v>11237605376</v>
          </cell>
          <cell r="H1595">
            <v>11237605376</v>
          </cell>
          <cell r="I1595">
            <v>11237605376</v>
          </cell>
        </row>
        <row r="1596">
          <cell r="E1596">
            <v>11230551001</v>
          </cell>
          <cell r="F1596">
            <v>11230543872</v>
          </cell>
          <cell r="G1596" t="str">
            <v>Крестовина разнопроходная с увел.проходом слева 90/75/90/87°</v>
          </cell>
          <cell r="H1596">
            <v>11230543872</v>
          </cell>
          <cell r="I1596" t="str">
            <v>шт</v>
          </cell>
        </row>
        <row r="1597">
          <cell r="E1597">
            <v>11237711001</v>
          </cell>
          <cell r="F1597">
            <v>11237703680</v>
          </cell>
          <cell r="G1597" t="str">
            <v>Крестовина разнопроходная с увел.проходом слева 110/75/110/87°</v>
          </cell>
          <cell r="H1597">
            <v>11237703680</v>
          </cell>
          <cell r="I1597" t="str">
            <v>шт</v>
          </cell>
        </row>
        <row r="1598">
          <cell r="E1598">
            <v>11237703680</v>
          </cell>
          <cell r="F1598">
            <v>11237703680</v>
          </cell>
          <cell r="G1598">
            <v>11237703680</v>
          </cell>
          <cell r="H1598">
            <v>11237703680</v>
          </cell>
          <cell r="I1598">
            <v>11237703680</v>
          </cell>
        </row>
        <row r="1599">
          <cell r="E1599">
            <v>11237141001</v>
          </cell>
          <cell r="F1599">
            <v>11237138432</v>
          </cell>
          <cell r="G1599" t="str">
            <v>Крестовина 90/90/90/87° max flow (гидравлически оптимизированный радиус)</v>
          </cell>
          <cell r="H1599">
            <v>11237138432</v>
          </cell>
          <cell r="I1599" t="str">
            <v>шт</v>
          </cell>
        </row>
        <row r="1600">
          <cell r="E1600">
            <v>11237138432</v>
          </cell>
          <cell r="F1600">
            <v>11237138432</v>
          </cell>
          <cell r="G1600">
            <v>11237138432</v>
          </cell>
          <cell r="H1600">
            <v>11237138432</v>
          </cell>
          <cell r="I1600">
            <v>11237138432</v>
          </cell>
        </row>
        <row r="1601">
          <cell r="E1601">
            <v>11229641001</v>
          </cell>
          <cell r="F1601">
            <v>11229634560</v>
          </cell>
          <cell r="G1601" t="str">
            <v>Крестовина 110/110/110/45°</v>
          </cell>
          <cell r="H1601">
            <v>11229634560</v>
          </cell>
          <cell r="I1601" t="str">
            <v>шт</v>
          </cell>
        </row>
        <row r="1602">
          <cell r="E1602">
            <v>11215541001</v>
          </cell>
          <cell r="F1602">
            <v>11215536128</v>
          </cell>
          <cell r="G1602" t="str">
            <v>Крестовина 110/110/110/87°</v>
          </cell>
          <cell r="H1602">
            <v>11215536128</v>
          </cell>
          <cell r="I1602" t="str">
            <v>шт</v>
          </cell>
        </row>
        <row r="1603">
          <cell r="E1603">
            <v>11235941001</v>
          </cell>
          <cell r="F1603">
            <v>11235934208</v>
          </cell>
          <cell r="G1603" t="str">
            <v>Крестовина 125/110/110/45°</v>
          </cell>
          <cell r="H1603">
            <v>11235934208</v>
          </cell>
          <cell r="I1603" t="str">
            <v>шт</v>
          </cell>
        </row>
        <row r="1604">
          <cell r="E1604">
            <v>11236841001</v>
          </cell>
          <cell r="F1604">
            <v>11236835328</v>
          </cell>
          <cell r="G1604" t="str">
            <v>Крестовина 160/110/110/87°</v>
          </cell>
          <cell r="H1604">
            <v>11236835328</v>
          </cell>
          <cell r="I1604" t="str">
            <v>шт</v>
          </cell>
        </row>
        <row r="1605">
          <cell r="E1605">
            <v>11236835328</v>
          </cell>
          <cell r="F1605">
            <v>11236835328</v>
          </cell>
          <cell r="G1605">
            <v>11236835328</v>
          </cell>
          <cell r="H1605">
            <v>11236835328</v>
          </cell>
          <cell r="I1605">
            <v>11236835328</v>
          </cell>
        </row>
        <row r="1606">
          <cell r="E1606">
            <v>11237241003</v>
          </cell>
          <cell r="F1606">
            <v>11237236736</v>
          </cell>
          <cell r="G1606" t="str">
            <v>Крестовина двухплоскостная 90/90/90/87° max flow (гидравлически оптимизированный радиус)</v>
          </cell>
          <cell r="H1606">
            <v>11237236736</v>
          </cell>
          <cell r="I1606" t="str">
            <v>шт</v>
          </cell>
        </row>
        <row r="1607">
          <cell r="E1607">
            <v>11237236736</v>
          </cell>
          <cell r="F1607">
            <v>11237236736</v>
          </cell>
          <cell r="G1607">
            <v>11237236736</v>
          </cell>
          <cell r="H1607">
            <v>11237236736</v>
          </cell>
          <cell r="I1607">
            <v>11237236736</v>
          </cell>
        </row>
        <row r="1608">
          <cell r="E1608">
            <v>11215641003</v>
          </cell>
          <cell r="F1608">
            <v>11215634432</v>
          </cell>
          <cell r="G1608" t="str">
            <v>Крестовина двухплоскостная 110/110/110/87°</v>
          </cell>
          <cell r="H1608">
            <v>11215634432</v>
          </cell>
          <cell r="I1608" t="str">
            <v>шт</v>
          </cell>
        </row>
        <row r="1609">
          <cell r="E1609">
            <v>11215634432</v>
          </cell>
          <cell r="F1609">
            <v>11215634432</v>
          </cell>
          <cell r="G1609">
            <v>11215634432</v>
          </cell>
          <cell r="H1609">
            <v>11215634432</v>
          </cell>
          <cell r="I1609">
            <v>11215634432</v>
          </cell>
        </row>
        <row r="1610">
          <cell r="E1610">
            <v>11237341002</v>
          </cell>
          <cell r="F1610">
            <v>11237335040</v>
          </cell>
          <cell r="G1610" t="str">
            <v>Отвод параллельный 90/90</v>
          </cell>
          <cell r="H1610">
            <v>11237335040</v>
          </cell>
          <cell r="I1610" t="str">
            <v>шт</v>
          </cell>
        </row>
        <row r="1611">
          <cell r="E1611">
            <v>11205641003</v>
          </cell>
          <cell r="F1611">
            <v>11205640192</v>
          </cell>
          <cell r="G1611" t="str">
            <v>Отвод параллельный 110/110</v>
          </cell>
          <cell r="H1611">
            <v>11205640192</v>
          </cell>
          <cell r="I1611" t="str">
            <v>шт</v>
          </cell>
        </row>
        <row r="1612">
          <cell r="E1612">
            <v>11205640192</v>
          </cell>
          <cell r="F1612">
            <v>11205640192</v>
          </cell>
          <cell r="G1612">
            <v>11205640192</v>
          </cell>
          <cell r="H1612">
            <v>11205640192</v>
          </cell>
          <cell r="I1612">
            <v>11205640192</v>
          </cell>
        </row>
        <row r="1613">
          <cell r="E1613">
            <v>11231241002</v>
          </cell>
          <cell r="F1613">
            <v>11231240192</v>
          </cell>
          <cell r="G1613" t="str">
            <v>Переходник 50/40</v>
          </cell>
          <cell r="H1613">
            <v>11231240192</v>
          </cell>
          <cell r="I1613" t="str">
            <v>шт</v>
          </cell>
        </row>
        <row r="1614">
          <cell r="E1614">
            <v>11213841002</v>
          </cell>
          <cell r="F1614">
            <v>11213840384</v>
          </cell>
          <cell r="G1614" t="str">
            <v>Переходник 75/50</v>
          </cell>
          <cell r="H1614">
            <v>11213840384</v>
          </cell>
          <cell r="I1614" t="str">
            <v>шт</v>
          </cell>
        </row>
        <row r="1615">
          <cell r="E1615">
            <v>11233141001</v>
          </cell>
          <cell r="F1615">
            <v>11233140736</v>
          </cell>
          <cell r="G1615" t="str">
            <v>Переходник 90/50</v>
          </cell>
          <cell r="H1615">
            <v>11233140736</v>
          </cell>
          <cell r="I1615" t="str">
            <v>шт</v>
          </cell>
        </row>
        <row r="1616">
          <cell r="E1616">
            <v>11233241001</v>
          </cell>
          <cell r="F1616">
            <v>11233239040</v>
          </cell>
          <cell r="G1616" t="str">
            <v>Переходник 90/75</v>
          </cell>
          <cell r="H1616">
            <v>11233239040</v>
          </cell>
          <cell r="I1616" t="str">
            <v>шт</v>
          </cell>
        </row>
        <row r="1617">
          <cell r="E1617">
            <v>11213941001</v>
          </cell>
          <cell r="F1617">
            <v>11213938688</v>
          </cell>
          <cell r="G1617" t="str">
            <v>Переходник 110/50
После реализации складского запаса заменяется на артикул 11213941002</v>
          </cell>
          <cell r="H1617">
            <v>11213938688</v>
          </cell>
          <cell r="I1617" t="str">
            <v>шт</v>
          </cell>
        </row>
        <row r="1618">
          <cell r="E1618">
            <v>11213941002</v>
          </cell>
          <cell r="F1618">
            <v>11213938688</v>
          </cell>
          <cell r="G1618" t="str">
            <v>Переходник 110/50</v>
          </cell>
          <cell r="H1618">
            <v>11213938688</v>
          </cell>
          <cell r="I1618" t="str">
            <v>шт</v>
          </cell>
        </row>
        <row r="1619">
          <cell r="E1619">
            <v>11214041002</v>
          </cell>
          <cell r="F1619">
            <v>11214036992</v>
          </cell>
          <cell r="G1619" t="str">
            <v>Переходник 110/75</v>
          </cell>
          <cell r="H1619">
            <v>11214036992</v>
          </cell>
          <cell r="I1619" t="str">
            <v>шт</v>
          </cell>
        </row>
        <row r="1620">
          <cell r="E1620">
            <v>11219941001</v>
          </cell>
          <cell r="F1620">
            <v>11219935232</v>
          </cell>
          <cell r="G1620" t="str">
            <v>Переходник 110/90</v>
          </cell>
          <cell r="H1620">
            <v>11219935232</v>
          </cell>
          <cell r="I1620" t="str">
            <v>шт</v>
          </cell>
        </row>
        <row r="1621">
          <cell r="E1621">
            <v>11206141001</v>
          </cell>
          <cell r="F1621">
            <v>11206139904</v>
          </cell>
          <cell r="G1621" t="str">
            <v>Переходник 125/110</v>
          </cell>
          <cell r="H1621">
            <v>11206139904</v>
          </cell>
          <cell r="I1621" t="str">
            <v>шт</v>
          </cell>
        </row>
        <row r="1622">
          <cell r="E1622">
            <v>11240391001</v>
          </cell>
          <cell r="F1622">
            <v>11240390656</v>
          </cell>
          <cell r="G1622" t="str">
            <v>Переходник 160/110</v>
          </cell>
          <cell r="H1622">
            <v>11240390656</v>
          </cell>
          <cell r="I1622" t="str">
            <v>шт</v>
          </cell>
        </row>
        <row r="1623">
          <cell r="E1623">
            <v>11231051001</v>
          </cell>
          <cell r="F1623">
            <v>11231043584</v>
          </cell>
          <cell r="G1623" t="str">
            <v>Переходник 160/125</v>
          </cell>
          <cell r="H1623">
            <v>11231043584</v>
          </cell>
          <cell r="I1623" t="str">
            <v>шт</v>
          </cell>
        </row>
        <row r="1624">
          <cell r="E1624">
            <v>11231021001</v>
          </cell>
          <cell r="F1624">
            <v>11231019008</v>
          </cell>
          <cell r="G1624" t="str">
            <v>Переходник 200/160</v>
          </cell>
          <cell r="H1624">
            <v>11231019008</v>
          </cell>
          <cell r="I1624" t="str">
            <v>шт</v>
          </cell>
        </row>
        <row r="1625">
          <cell r="E1625">
            <v>11231019008</v>
          </cell>
          <cell r="F1625">
            <v>11231019008</v>
          </cell>
          <cell r="G1625">
            <v>11231019008</v>
          </cell>
          <cell r="H1625">
            <v>11231019008</v>
          </cell>
          <cell r="I1625">
            <v>11231019008</v>
          </cell>
        </row>
        <row r="1626">
          <cell r="E1626">
            <v>11200761001</v>
          </cell>
          <cell r="F1626">
            <v>11200757760</v>
          </cell>
          <cell r="G1626" t="str">
            <v>Переходник короткий 50/40</v>
          </cell>
          <cell r="H1626">
            <v>11200757760</v>
          </cell>
          <cell r="I1626" t="str">
            <v>шт</v>
          </cell>
        </row>
        <row r="1627">
          <cell r="E1627">
            <v>11200771001</v>
          </cell>
          <cell r="F1627">
            <v>11200765952</v>
          </cell>
          <cell r="G1627" t="str">
            <v>Переходник короткий 75/50</v>
          </cell>
          <cell r="H1627">
            <v>11200765952</v>
          </cell>
          <cell r="I1627" t="str">
            <v>шт</v>
          </cell>
        </row>
        <row r="1628">
          <cell r="E1628">
            <v>11200781001</v>
          </cell>
          <cell r="F1628">
            <v>11200774144</v>
          </cell>
          <cell r="G1628" t="str">
            <v>Переходник короткий 90/50</v>
          </cell>
          <cell r="H1628">
            <v>11200774144</v>
          </cell>
          <cell r="I1628" t="str">
            <v>шт</v>
          </cell>
        </row>
        <row r="1629">
          <cell r="E1629">
            <v>11200791001</v>
          </cell>
          <cell r="F1629">
            <v>11200790528</v>
          </cell>
          <cell r="G1629" t="str">
            <v>Переходник короткий 90/75</v>
          </cell>
          <cell r="H1629">
            <v>11200790528</v>
          </cell>
          <cell r="I1629" t="str">
            <v>шт</v>
          </cell>
        </row>
        <row r="1630">
          <cell r="E1630">
            <v>11200851001</v>
          </cell>
          <cell r="F1630">
            <v>11200847872</v>
          </cell>
          <cell r="G1630" t="str">
            <v>Переходник короткий 110/50</v>
          </cell>
          <cell r="H1630">
            <v>11200847872</v>
          </cell>
          <cell r="I1630" t="str">
            <v>шт</v>
          </cell>
        </row>
        <row r="1631">
          <cell r="E1631">
            <v>11200861001</v>
          </cell>
          <cell r="F1631">
            <v>11200856064</v>
          </cell>
          <cell r="G1631" t="str">
            <v>Переходник короткий 110/75</v>
          </cell>
          <cell r="H1631">
            <v>11200856064</v>
          </cell>
          <cell r="I1631" t="str">
            <v>шт</v>
          </cell>
        </row>
        <row r="1632">
          <cell r="E1632">
            <v>11200871001</v>
          </cell>
          <cell r="F1632">
            <v>11200864256</v>
          </cell>
          <cell r="G1632" t="str">
            <v>Переходник короткий 110/90</v>
          </cell>
          <cell r="H1632">
            <v>11200864256</v>
          </cell>
          <cell r="I1632" t="str">
            <v>шт</v>
          </cell>
        </row>
        <row r="1633">
          <cell r="E1633">
            <v>11200864256</v>
          </cell>
          <cell r="F1633">
            <v>11200864256</v>
          </cell>
          <cell r="G1633">
            <v>11200864256</v>
          </cell>
          <cell r="H1633">
            <v>11200864256</v>
          </cell>
          <cell r="I1633">
            <v>11200864256</v>
          </cell>
        </row>
        <row r="1634">
          <cell r="E1634">
            <v>11214141001</v>
          </cell>
          <cell r="F1634">
            <v>11214135296</v>
          </cell>
          <cell r="G1634" t="str">
            <v>Патрубок приборный 50/40-30</v>
          </cell>
          <cell r="H1634">
            <v>11214135296</v>
          </cell>
          <cell r="I1634" t="str">
            <v>шт</v>
          </cell>
        </row>
        <row r="1635">
          <cell r="E1635" t="str">
            <v>выведен</v>
          </cell>
          <cell r="F1635">
            <v>11214135296</v>
          </cell>
          <cell r="G1635" t="str">
            <v>Патрубок приборный 50/50</v>
          </cell>
          <cell r="H1635">
            <v>11214135296</v>
          </cell>
          <cell r="I1635" t="str">
            <v>шт</v>
          </cell>
        </row>
        <row r="1636">
          <cell r="E1636">
            <v>11214135296</v>
          </cell>
          <cell r="F1636">
            <v>11214135296</v>
          </cell>
          <cell r="G1636">
            <v>11214135296</v>
          </cell>
          <cell r="H1636">
            <v>11214135296</v>
          </cell>
          <cell r="I1636">
            <v>11214135296</v>
          </cell>
        </row>
        <row r="1637">
          <cell r="E1637">
            <v>11235741002</v>
          </cell>
          <cell r="F1637">
            <v>11235737600</v>
          </cell>
          <cell r="G1637" t="str">
            <v>Переход на дыхательный стояк 75/80</v>
          </cell>
          <cell r="H1637">
            <v>11235737600</v>
          </cell>
          <cell r="I1637" t="str">
            <v>шт</v>
          </cell>
        </row>
        <row r="1638">
          <cell r="E1638">
            <v>11235737600</v>
          </cell>
          <cell r="F1638">
            <v>11235737600</v>
          </cell>
          <cell r="G1638">
            <v>11235737600</v>
          </cell>
          <cell r="H1638">
            <v>11235737600</v>
          </cell>
          <cell r="I1638">
            <v>11235737600</v>
          </cell>
        </row>
        <row r="1639">
          <cell r="E1639">
            <v>11250241001</v>
          </cell>
          <cell r="F1639">
            <v>11250237440</v>
          </cell>
          <cell r="G1639" t="str">
            <v>Переход на чугунную трубу/трубу из другого материала  50/53 - 63</v>
          </cell>
          <cell r="H1639">
            <v>11250237440</v>
          </cell>
          <cell r="I1639" t="str">
            <v>шт</v>
          </cell>
        </row>
        <row r="1640">
          <cell r="E1640">
            <v>11250341001</v>
          </cell>
          <cell r="F1640">
            <v>11250335744</v>
          </cell>
          <cell r="G1640" t="str">
            <v>Переход на чугунную трубу/трубу из другого материала  75/75 - 89</v>
          </cell>
          <cell r="H1640">
            <v>11250335744</v>
          </cell>
          <cell r="I1640" t="str">
            <v>шт</v>
          </cell>
        </row>
        <row r="1641">
          <cell r="E1641">
            <v>11239041001</v>
          </cell>
          <cell r="F1641">
            <v>11239038976</v>
          </cell>
          <cell r="G1641" t="str">
            <v>Переход на чугунную трубу/трубу из другого материала  110/ 90</v>
          </cell>
          <cell r="H1641">
            <v>11239038976</v>
          </cell>
          <cell r="I1641" t="str">
            <v>шт</v>
          </cell>
        </row>
        <row r="1642">
          <cell r="E1642">
            <v>11239141001</v>
          </cell>
          <cell r="F1642">
            <v>11239137280</v>
          </cell>
          <cell r="G1642" t="str">
            <v>Переход на чугунную трубу/трубу из другого материала  110/ 110</v>
          </cell>
          <cell r="H1642">
            <v>11239137280</v>
          </cell>
          <cell r="I1642" t="str">
            <v>шт</v>
          </cell>
        </row>
        <row r="1643">
          <cell r="E1643">
            <v>11239137280</v>
          </cell>
          <cell r="F1643">
            <v>11239137280</v>
          </cell>
          <cell r="G1643">
            <v>11239137280</v>
          </cell>
          <cell r="H1643">
            <v>11239137280</v>
          </cell>
          <cell r="I1643">
            <v>11239137280</v>
          </cell>
        </row>
        <row r="1644">
          <cell r="E1644">
            <v>11231741001</v>
          </cell>
          <cell r="F1644">
            <v>11231739904</v>
          </cell>
          <cell r="G1644" t="str">
            <v>Отвод под сифон Dн 40/40-30</v>
          </cell>
          <cell r="H1644">
            <v>11231739904</v>
          </cell>
          <cell r="I1644" t="str">
            <v>шт</v>
          </cell>
        </row>
        <row r="1645">
          <cell r="E1645">
            <v>11226941001</v>
          </cell>
          <cell r="F1645">
            <v>11226939392</v>
          </cell>
          <cell r="G1645" t="str">
            <v>Отвод под сифон Dн 50/40-30</v>
          </cell>
          <cell r="H1645">
            <v>11226939392</v>
          </cell>
          <cell r="I1645" t="str">
            <v>шт</v>
          </cell>
        </row>
        <row r="1646">
          <cell r="E1646">
            <v>11214441001</v>
          </cell>
          <cell r="F1646">
            <v>11214438400</v>
          </cell>
          <cell r="G1646" t="str">
            <v>Отвод под сифон Dн 50/50</v>
          </cell>
          <cell r="H1646">
            <v>11214438400</v>
          </cell>
          <cell r="I1646" t="str">
            <v>шт</v>
          </cell>
        </row>
        <row r="1647">
          <cell r="E1647">
            <v>11214438400</v>
          </cell>
          <cell r="F1647">
            <v>11214438400</v>
          </cell>
          <cell r="G1647">
            <v>11214438400</v>
          </cell>
          <cell r="H1647">
            <v>11214438400</v>
          </cell>
          <cell r="I1647">
            <v>11214438400</v>
          </cell>
        </row>
        <row r="1648">
          <cell r="E1648">
            <v>11214438400</v>
          </cell>
          <cell r="F1648">
            <v>11214438400</v>
          </cell>
          <cell r="G1648">
            <v>11214438400</v>
          </cell>
          <cell r="H1648">
            <v>11214438400</v>
          </cell>
          <cell r="I1648">
            <v>11214438400</v>
          </cell>
        </row>
        <row r="1649">
          <cell r="E1649">
            <v>11231341003</v>
          </cell>
          <cell r="F1649">
            <v>11231338496</v>
          </cell>
          <cell r="G1649" t="str">
            <v>Заглушка 40</v>
          </cell>
          <cell r="H1649">
            <v>11231338496</v>
          </cell>
          <cell r="I1649" t="str">
            <v>шт</v>
          </cell>
        </row>
        <row r="1650">
          <cell r="E1650">
            <v>11214541003</v>
          </cell>
          <cell r="F1650">
            <v>11214536704</v>
          </cell>
          <cell r="G1650" t="str">
            <v>Заглушка 50</v>
          </cell>
          <cell r="H1650">
            <v>11214536704</v>
          </cell>
          <cell r="I1650" t="str">
            <v>шт</v>
          </cell>
        </row>
        <row r="1651">
          <cell r="E1651">
            <v>11214641003</v>
          </cell>
          <cell r="F1651">
            <v>11214635008</v>
          </cell>
          <cell r="G1651" t="str">
            <v>Заглушка 75</v>
          </cell>
          <cell r="H1651">
            <v>11214635008</v>
          </cell>
          <cell r="I1651" t="str">
            <v>шт</v>
          </cell>
        </row>
        <row r="1652">
          <cell r="E1652">
            <v>11233341003</v>
          </cell>
          <cell r="F1652">
            <v>11233337344</v>
          </cell>
          <cell r="G1652" t="str">
            <v>Заглушка 90</v>
          </cell>
          <cell r="H1652">
            <v>11233337344</v>
          </cell>
          <cell r="I1652" t="str">
            <v>шт</v>
          </cell>
        </row>
        <row r="1653">
          <cell r="E1653">
            <v>11214741003</v>
          </cell>
          <cell r="F1653">
            <v>11214733312</v>
          </cell>
          <cell r="G1653" t="str">
            <v>Заглушка 110</v>
          </cell>
          <cell r="H1653">
            <v>11214733312</v>
          </cell>
          <cell r="I1653" t="str">
            <v>шт</v>
          </cell>
        </row>
        <row r="1654">
          <cell r="E1654">
            <v>11214733312</v>
          </cell>
          <cell r="F1654">
            <v>11214733312</v>
          </cell>
          <cell r="G1654">
            <v>11214733312</v>
          </cell>
          <cell r="H1654">
            <v>11214733312</v>
          </cell>
          <cell r="I1654">
            <v>11214733312</v>
          </cell>
        </row>
        <row r="1655">
          <cell r="E1655">
            <v>11206241001</v>
          </cell>
          <cell r="F1655">
            <v>11206238208</v>
          </cell>
          <cell r="G1655" t="str">
            <v>Заглушка 125</v>
          </cell>
          <cell r="H1655">
            <v>11206238208</v>
          </cell>
          <cell r="I1655" t="str">
            <v>шт</v>
          </cell>
        </row>
        <row r="1656">
          <cell r="E1656">
            <v>11231061001</v>
          </cell>
          <cell r="F1656">
            <v>11231059968</v>
          </cell>
          <cell r="G1656" t="str">
            <v>Заглушка 160</v>
          </cell>
          <cell r="H1656">
            <v>11231059968</v>
          </cell>
          <cell r="I1656" t="str">
            <v>шт</v>
          </cell>
        </row>
        <row r="1657">
          <cell r="E1657">
            <v>11231091001</v>
          </cell>
          <cell r="F1657">
            <v>11231084544</v>
          </cell>
          <cell r="G1657" t="str">
            <v>Заглушка 200</v>
          </cell>
          <cell r="H1657">
            <v>11231084544</v>
          </cell>
          <cell r="I1657" t="str">
            <v>шт</v>
          </cell>
        </row>
        <row r="1658">
          <cell r="E1658">
            <v>11230001001</v>
          </cell>
          <cell r="F1658">
            <v>11229995008</v>
          </cell>
          <cell r="G1658" t="str">
            <v>Запор для заглушки 110</v>
          </cell>
          <cell r="H1658">
            <v>11229995008</v>
          </cell>
          <cell r="I1658" t="str">
            <v>шт</v>
          </cell>
        </row>
        <row r="1659">
          <cell r="E1659">
            <v>11230021001</v>
          </cell>
          <cell r="F1659">
            <v>11230019584</v>
          </cell>
          <cell r="G1659" t="str">
            <v>Запор для заглушки 160</v>
          </cell>
          <cell r="H1659">
            <v>11230019584</v>
          </cell>
          <cell r="I1659" t="str">
            <v>шт</v>
          </cell>
        </row>
        <row r="1660">
          <cell r="E1660">
            <v>11230061001</v>
          </cell>
          <cell r="F1660">
            <v>11230060544</v>
          </cell>
          <cell r="G1660" t="str">
            <v>Запор для заглушки 200</v>
          </cell>
          <cell r="H1660">
            <v>11230060544</v>
          </cell>
          <cell r="I1660" t="str">
            <v>шт</v>
          </cell>
        </row>
        <row r="1661">
          <cell r="E1661">
            <v>11230060544</v>
          </cell>
          <cell r="F1661">
            <v>11230060544</v>
          </cell>
          <cell r="G1661">
            <v>11230060544</v>
          </cell>
          <cell r="H1661">
            <v>11230060544</v>
          </cell>
          <cell r="I1661">
            <v>11230060544</v>
          </cell>
        </row>
        <row r="1662">
          <cell r="E1662">
            <v>11231441001</v>
          </cell>
          <cell r="F1662">
            <v>11231436800</v>
          </cell>
          <cell r="G1662" t="str">
            <v>Муфта двухраструбная 40</v>
          </cell>
          <cell r="H1662">
            <v>11231436800</v>
          </cell>
          <cell r="I1662" t="str">
            <v>шт</v>
          </cell>
        </row>
        <row r="1663">
          <cell r="E1663">
            <v>11326241001</v>
          </cell>
          <cell r="F1663">
            <v>11326234624</v>
          </cell>
          <cell r="G1663" t="str">
            <v>Муфта двухраструбная 50</v>
          </cell>
          <cell r="H1663">
            <v>11326234624</v>
          </cell>
          <cell r="I1663" t="str">
            <v>шт</v>
          </cell>
        </row>
        <row r="1664">
          <cell r="E1664">
            <v>11215841002</v>
          </cell>
          <cell r="F1664">
            <v>11215839232</v>
          </cell>
          <cell r="G1664" t="str">
            <v>Муфта двухраструбная 75</v>
          </cell>
          <cell r="H1664">
            <v>11215839232</v>
          </cell>
          <cell r="I1664" t="str">
            <v>шт</v>
          </cell>
        </row>
        <row r="1665">
          <cell r="E1665">
            <v>11233441001</v>
          </cell>
          <cell r="F1665">
            <v>11233435648</v>
          </cell>
          <cell r="G1665" t="str">
            <v>Муфта двухраструбная 90</v>
          </cell>
          <cell r="H1665">
            <v>11233435648</v>
          </cell>
          <cell r="I1665" t="str">
            <v>шт</v>
          </cell>
        </row>
        <row r="1666">
          <cell r="E1666">
            <v>11214941001</v>
          </cell>
          <cell r="F1666">
            <v>11214938112</v>
          </cell>
          <cell r="G1666" t="str">
            <v>Муфта двухраструбная 110</v>
          </cell>
          <cell r="H1666">
            <v>11214938112</v>
          </cell>
          <cell r="I1666" t="str">
            <v>шт</v>
          </cell>
        </row>
        <row r="1667">
          <cell r="E1667">
            <v>11204741001</v>
          </cell>
          <cell r="F1667">
            <v>11204739072</v>
          </cell>
          <cell r="G1667" t="str">
            <v>Муфта двухраструбная 125</v>
          </cell>
          <cell r="H1667">
            <v>11204739072</v>
          </cell>
          <cell r="I1667" t="str">
            <v>шт</v>
          </cell>
        </row>
        <row r="1668">
          <cell r="E1668">
            <v>11240471001</v>
          </cell>
          <cell r="F1668">
            <v>11240464384</v>
          </cell>
          <cell r="G1668" t="str">
            <v>Муфта двухраструбная 160</v>
          </cell>
          <cell r="H1668">
            <v>11240464384</v>
          </cell>
          <cell r="I1668" t="str">
            <v>шт</v>
          </cell>
        </row>
        <row r="1669">
          <cell r="E1669">
            <v>11230981001</v>
          </cell>
          <cell r="F1669">
            <v>11230978048</v>
          </cell>
          <cell r="G1669" t="str">
            <v>Муфта двухраструбная 200</v>
          </cell>
          <cell r="H1669">
            <v>11230978048</v>
          </cell>
          <cell r="I1669" t="str">
            <v>шт</v>
          </cell>
        </row>
        <row r="1670">
          <cell r="E1670">
            <v>11230978048</v>
          </cell>
          <cell r="F1670">
            <v>11230978048</v>
          </cell>
          <cell r="G1670">
            <v>11230978048</v>
          </cell>
          <cell r="H1670">
            <v>11230978048</v>
          </cell>
          <cell r="I1670">
            <v>11230978048</v>
          </cell>
        </row>
        <row r="1671">
          <cell r="E1671">
            <v>11231541001</v>
          </cell>
          <cell r="F1671">
            <v>11231535104</v>
          </cell>
          <cell r="G1671" t="str">
            <v>Муфта надвижная 40</v>
          </cell>
          <cell r="H1671">
            <v>11231535104</v>
          </cell>
          <cell r="I1671" t="str">
            <v>шт</v>
          </cell>
        </row>
        <row r="1672">
          <cell r="E1672">
            <v>11326251001</v>
          </cell>
          <cell r="F1672">
            <v>11326242816</v>
          </cell>
          <cell r="G1672" t="str">
            <v>Муфта надвижная 50</v>
          </cell>
          <cell r="H1672">
            <v>11326242816</v>
          </cell>
          <cell r="I1672" t="str">
            <v>шт</v>
          </cell>
        </row>
        <row r="1673">
          <cell r="E1673">
            <v>11215741002</v>
          </cell>
          <cell r="F1673">
            <v>11215740928</v>
          </cell>
          <cell r="G1673" t="str">
            <v>Муфта надвижная 75</v>
          </cell>
          <cell r="H1673">
            <v>11215740928</v>
          </cell>
          <cell r="I1673" t="str">
            <v>шт</v>
          </cell>
        </row>
        <row r="1674">
          <cell r="E1674">
            <v>11233541001</v>
          </cell>
          <cell r="F1674">
            <v>11233533952</v>
          </cell>
          <cell r="G1674" t="str">
            <v>Муфта надвижная 90</v>
          </cell>
          <cell r="H1674">
            <v>11233533952</v>
          </cell>
          <cell r="I1674" t="str">
            <v>шт</v>
          </cell>
        </row>
        <row r="1675">
          <cell r="E1675">
            <v>11215141001</v>
          </cell>
          <cell r="F1675">
            <v>11215134720</v>
          </cell>
          <cell r="G1675" t="str">
            <v>Муфта надвижная 110</v>
          </cell>
          <cell r="H1675">
            <v>11215134720</v>
          </cell>
          <cell r="I1675" t="str">
            <v>шт</v>
          </cell>
        </row>
        <row r="1676">
          <cell r="E1676">
            <v>11204641001</v>
          </cell>
          <cell r="F1676">
            <v>11204640768</v>
          </cell>
          <cell r="G1676" t="str">
            <v>Муфта надвижная 125</v>
          </cell>
          <cell r="H1676">
            <v>11204640768</v>
          </cell>
          <cell r="I1676" t="str">
            <v>шт</v>
          </cell>
        </row>
        <row r="1677">
          <cell r="E1677">
            <v>11240481001</v>
          </cell>
          <cell r="F1677">
            <v>11240480768</v>
          </cell>
          <cell r="G1677" t="str">
            <v>Муфта надвижная 160</v>
          </cell>
          <cell r="H1677">
            <v>11240480768</v>
          </cell>
          <cell r="I1677" t="str">
            <v>шт</v>
          </cell>
        </row>
        <row r="1678">
          <cell r="E1678">
            <v>11230991001</v>
          </cell>
          <cell r="F1678">
            <v>11230986240</v>
          </cell>
          <cell r="G1678" t="str">
            <v>Муфта надвижная 200</v>
          </cell>
          <cell r="H1678">
            <v>11230986240</v>
          </cell>
          <cell r="I1678" t="str">
            <v>шт</v>
          </cell>
        </row>
        <row r="1679">
          <cell r="E1679">
            <v>11230986240</v>
          </cell>
          <cell r="F1679">
            <v>11230986240</v>
          </cell>
          <cell r="G1679">
            <v>11230986240</v>
          </cell>
          <cell r="H1679">
            <v>11230986240</v>
          </cell>
          <cell r="I1679">
            <v>11230986240</v>
          </cell>
        </row>
        <row r="1680">
          <cell r="E1680">
            <v>11210391001</v>
          </cell>
          <cell r="F1680">
            <v>11210383360</v>
          </cell>
          <cell r="G1680" t="str">
            <v xml:space="preserve">Ревизия 50 </v>
          </cell>
          <cell r="H1680">
            <v>11210383360</v>
          </cell>
          <cell r="I1680" t="str">
            <v>шт</v>
          </cell>
        </row>
        <row r="1681">
          <cell r="E1681">
            <v>11230791001</v>
          </cell>
          <cell r="F1681">
            <v>11230789632</v>
          </cell>
          <cell r="G1681" t="str">
            <v>Ревизия 75</v>
          </cell>
          <cell r="H1681">
            <v>11230789632</v>
          </cell>
          <cell r="I1681" t="str">
            <v>шт</v>
          </cell>
        </row>
        <row r="1682">
          <cell r="E1682">
            <v>11233641001</v>
          </cell>
          <cell r="F1682">
            <v>11233640448</v>
          </cell>
          <cell r="G1682" t="str">
            <v>Ревизия 90</v>
          </cell>
          <cell r="H1682">
            <v>11233640448</v>
          </cell>
          <cell r="I1682" t="str">
            <v>шт</v>
          </cell>
        </row>
        <row r="1683">
          <cell r="E1683">
            <v>11215341004</v>
          </cell>
          <cell r="F1683">
            <v>11215339520</v>
          </cell>
          <cell r="G1683" t="str">
            <v>Ревизия 110</v>
          </cell>
          <cell r="H1683">
            <v>11215339520</v>
          </cell>
          <cell r="I1683" t="str">
            <v>шт</v>
          </cell>
        </row>
        <row r="1684">
          <cell r="E1684">
            <v>11206341001</v>
          </cell>
          <cell r="F1684">
            <v>11206336512</v>
          </cell>
          <cell r="G1684" t="str">
            <v>Ревизия 125</v>
          </cell>
          <cell r="H1684">
            <v>11206336512</v>
          </cell>
          <cell r="I1684" t="str">
            <v>шт</v>
          </cell>
        </row>
        <row r="1685">
          <cell r="E1685">
            <v>11240791001</v>
          </cell>
          <cell r="F1685">
            <v>11240783872</v>
          </cell>
          <cell r="G1685" t="str">
            <v>Ревизия 160</v>
          </cell>
          <cell r="H1685">
            <v>11240783872</v>
          </cell>
          <cell r="I1685" t="str">
            <v>шт</v>
          </cell>
        </row>
        <row r="1686">
          <cell r="E1686">
            <v>11240783872</v>
          </cell>
          <cell r="F1686">
            <v>11240783872</v>
          </cell>
          <cell r="G1686">
            <v>11240783872</v>
          </cell>
          <cell r="H1686">
            <v>11240783872</v>
          </cell>
          <cell r="I1686">
            <v>11240783872</v>
          </cell>
        </row>
        <row r="1687">
          <cell r="E1687">
            <v>11233741001</v>
          </cell>
          <cell r="F1687">
            <v>11233738752</v>
          </cell>
          <cell r="G1687" t="str">
            <v>Патрубок компенсационный 90</v>
          </cell>
          <cell r="H1687">
            <v>11233738752</v>
          </cell>
          <cell r="I1687" t="str">
            <v>шт</v>
          </cell>
        </row>
        <row r="1688">
          <cell r="E1688">
            <v>11215941001</v>
          </cell>
          <cell r="F1688">
            <v>11215937536</v>
          </cell>
          <cell r="G1688" t="str">
            <v>Патрубок компенсационный 110</v>
          </cell>
          <cell r="H1688">
            <v>11215937536</v>
          </cell>
          <cell r="I1688" t="str">
            <v>шт</v>
          </cell>
        </row>
        <row r="1689">
          <cell r="E1689">
            <v>11215937536</v>
          </cell>
          <cell r="F1689">
            <v>11215937536</v>
          </cell>
          <cell r="G1689">
            <v>11215937536</v>
          </cell>
          <cell r="H1689">
            <v>11215937536</v>
          </cell>
          <cell r="I1689">
            <v>11215937536</v>
          </cell>
        </row>
        <row r="1690">
          <cell r="E1690">
            <v>11216041001</v>
          </cell>
          <cell r="F1690">
            <v>11216035840</v>
          </cell>
          <cell r="G1690" t="str">
            <v>Отвод для присоед.выпуска унитаза 110/22°</v>
          </cell>
          <cell r="H1690">
            <v>11216035840</v>
          </cell>
          <cell r="I1690" t="str">
            <v>шт</v>
          </cell>
        </row>
        <row r="1691">
          <cell r="E1691">
            <v>11216141001</v>
          </cell>
          <cell r="F1691">
            <v>11216134144</v>
          </cell>
          <cell r="G1691" t="str">
            <v>Отвод для присоед.выпуска унитаза 110/45°</v>
          </cell>
          <cell r="H1691">
            <v>11216134144</v>
          </cell>
          <cell r="I1691" t="str">
            <v>шт</v>
          </cell>
        </row>
        <row r="1692">
          <cell r="E1692">
            <v>11216241001</v>
          </cell>
          <cell r="F1692">
            <v>11216240640</v>
          </cell>
          <cell r="G1692" t="str">
            <v>Отвод для присоед.выпуска унитаза 110/90°</v>
          </cell>
          <cell r="H1692">
            <v>11216240640</v>
          </cell>
          <cell r="I1692" t="str">
            <v>шт</v>
          </cell>
        </row>
        <row r="1693">
          <cell r="E1693">
            <v>11216240640</v>
          </cell>
          <cell r="F1693">
            <v>11216240640</v>
          </cell>
          <cell r="G1693">
            <v>11216240640</v>
          </cell>
          <cell r="H1693">
            <v>11216240640</v>
          </cell>
          <cell r="I1693">
            <v>11216240640</v>
          </cell>
        </row>
        <row r="1694">
          <cell r="E1694">
            <v>11229341001</v>
          </cell>
          <cell r="F1694">
            <v>11229339648</v>
          </cell>
          <cell r="G1694" t="str">
            <v>Патрубок приборный 90/250 мм</v>
          </cell>
          <cell r="H1694">
            <v>11229339648</v>
          </cell>
          <cell r="I1694" t="str">
            <v>шт</v>
          </cell>
        </row>
        <row r="1695">
          <cell r="E1695">
            <v>11216341001</v>
          </cell>
          <cell r="F1695">
            <v>11216338944</v>
          </cell>
          <cell r="G1695" t="str">
            <v>Патрубок приборный 110/150 мм</v>
          </cell>
          <cell r="H1695">
            <v>11216338944</v>
          </cell>
          <cell r="I1695" t="str">
            <v>шт</v>
          </cell>
        </row>
        <row r="1696">
          <cell r="E1696">
            <v>11216441001</v>
          </cell>
          <cell r="F1696">
            <v>11216437248</v>
          </cell>
          <cell r="G1696" t="str">
            <v>Патрубок приборный 110/250 мм</v>
          </cell>
          <cell r="H1696">
            <v>11216437248</v>
          </cell>
          <cell r="I1696" t="str">
            <v>шт</v>
          </cell>
        </row>
        <row r="1697">
          <cell r="E1697">
            <v>11216437248</v>
          </cell>
          <cell r="F1697">
            <v>11216437248</v>
          </cell>
          <cell r="G1697">
            <v>11216437248</v>
          </cell>
          <cell r="H1697">
            <v>11216437248</v>
          </cell>
          <cell r="I1697">
            <v>11216437248</v>
          </cell>
        </row>
        <row r="1698">
          <cell r="E1698">
            <v>11230071001</v>
          </cell>
          <cell r="F1698">
            <v>11230068736</v>
          </cell>
          <cell r="G1698" t="str">
            <v>Уплотнительная манжета 17-90</v>
          </cell>
          <cell r="H1698">
            <v>11230068736</v>
          </cell>
          <cell r="I1698" t="str">
            <v>шт</v>
          </cell>
        </row>
        <row r="1699">
          <cell r="E1699">
            <v>11230068736</v>
          </cell>
          <cell r="F1699">
            <v>11230068736</v>
          </cell>
          <cell r="G1699">
            <v>11230068736</v>
          </cell>
          <cell r="H1699">
            <v>11230068736</v>
          </cell>
          <cell r="I1699">
            <v>11230068736</v>
          </cell>
        </row>
        <row r="1700">
          <cell r="E1700">
            <v>11230068736</v>
          </cell>
          <cell r="F1700">
            <v>11230068736</v>
          </cell>
          <cell r="G1700">
            <v>11230068736</v>
          </cell>
          <cell r="H1700">
            <v>11230068736</v>
          </cell>
          <cell r="I1700">
            <v>11230068736</v>
          </cell>
        </row>
        <row r="1701">
          <cell r="E1701">
            <v>11220041200</v>
          </cell>
          <cell r="F1701">
            <v>11220033536</v>
          </cell>
          <cell r="G1701" t="str">
            <v>Хомут шумопоглощающий с защелкой 75 M8/10</v>
          </cell>
          <cell r="H1701">
            <v>11220033536</v>
          </cell>
          <cell r="I1701" t="str">
            <v>шт</v>
          </cell>
        </row>
        <row r="1702">
          <cell r="E1702">
            <v>11220441200</v>
          </cell>
          <cell r="F1702">
            <v>11220434944</v>
          </cell>
          <cell r="G1702" t="str">
            <v xml:space="preserve">Хомут шумопоглощающий с защелкой 90 M8/10 </v>
          </cell>
          <cell r="H1702">
            <v>11220434944</v>
          </cell>
          <cell r="I1702" t="str">
            <v>шт</v>
          </cell>
        </row>
        <row r="1703">
          <cell r="E1703">
            <v>11220141200</v>
          </cell>
          <cell r="F1703">
            <v>11220140032</v>
          </cell>
          <cell r="G1703" t="str">
            <v xml:space="preserve">Хомут шумопоглощающий с защелкой 110 M8/10 </v>
          </cell>
          <cell r="H1703">
            <v>11220140032</v>
          </cell>
          <cell r="I1703" t="str">
            <v>шт</v>
          </cell>
        </row>
        <row r="1704">
          <cell r="E1704">
            <v>11220241200</v>
          </cell>
          <cell r="F1704">
            <v>11220238336</v>
          </cell>
          <cell r="G1704" t="str">
            <v>Хомут шумопоглощающий с защелкой 125 М10/12</v>
          </cell>
          <cell r="H1704">
            <v>11220238336</v>
          </cell>
          <cell r="I1704" t="str">
            <v>шт</v>
          </cell>
        </row>
        <row r="1705">
          <cell r="E1705">
            <v>11220341300</v>
          </cell>
          <cell r="F1705">
            <v>11220336640</v>
          </cell>
          <cell r="G1705" t="str">
            <v>Хомут шумопоглощающий с защелкой 160  М10</v>
          </cell>
          <cell r="H1705">
            <v>11220336640</v>
          </cell>
          <cell r="I1705" t="str">
            <v>шт</v>
          </cell>
        </row>
        <row r="1706">
          <cell r="E1706">
            <v>11239241001</v>
          </cell>
          <cell r="F1706">
            <v>11239235584</v>
          </cell>
          <cell r="G1706" t="str">
            <v>Хомут шумопоглощающий  200 с анкерной шпилькой М12/60 мм и стеновой пластиной</v>
          </cell>
          <cell r="H1706">
            <v>11239235584</v>
          </cell>
          <cell r="I1706" t="str">
            <v>шт</v>
          </cell>
        </row>
        <row r="1707">
          <cell r="E1707">
            <v>11239235584</v>
          </cell>
          <cell r="F1707">
            <v>11239235584</v>
          </cell>
          <cell r="G1707">
            <v>11239235584</v>
          </cell>
          <cell r="H1707">
            <v>11239235584</v>
          </cell>
          <cell r="I1707">
            <v>11239235584</v>
          </cell>
        </row>
        <row r="1708">
          <cell r="E1708">
            <v>11226441001</v>
          </cell>
          <cell r="F1708">
            <v>11226439680</v>
          </cell>
          <cell r="G1708" t="str">
            <v>Хомут жесткой фиксации 40 M8</v>
          </cell>
          <cell r="H1708">
            <v>11226439680</v>
          </cell>
          <cell r="I1708" t="str">
            <v>шт</v>
          </cell>
        </row>
        <row r="1709">
          <cell r="E1709">
            <v>11205041001</v>
          </cell>
          <cell r="F1709">
            <v>11205033984</v>
          </cell>
          <cell r="G1709" t="str">
            <v>Хомут жесткой фиксации  50 M8</v>
          </cell>
          <cell r="H1709">
            <v>11205033984</v>
          </cell>
          <cell r="I1709" t="str">
            <v>шт</v>
          </cell>
        </row>
        <row r="1710">
          <cell r="E1710">
            <v>11200261002</v>
          </cell>
          <cell r="F1710">
            <v>11200258048</v>
          </cell>
          <cell r="G1710" t="str">
            <v xml:space="preserve">Хомут жесткой фиксации  75 M8/10 </v>
          </cell>
          <cell r="H1710">
            <v>11200258048</v>
          </cell>
          <cell r="I1710" t="str">
            <v>шт</v>
          </cell>
        </row>
        <row r="1711">
          <cell r="E1711">
            <v>11200471002</v>
          </cell>
          <cell r="F1711">
            <v>11200462848</v>
          </cell>
          <cell r="G1711" t="str">
            <v xml:space="preserve">Хомут жесткой фиксации  90 M8/10 </v>
          </cell>
          <cell r="H1711">
            <v>11200462848</v>
          </cell>
          <cell r="I1711" t="str">
            <v>шт</v>
          </cell>
        </row>
        <row r="1712">
          <cell r="E1712">
            <v>11200291002</v>
          </cell>
          <cell r="F1712">
            <v>11200290816</v>
          </cell>
          <cell r="G1712" t="str">
            <v xml:space="preserve">Хомут жесткой фиксации  110 M8/10 </v>
          </cell>
          <cell r="H1712">
            <v>11200290816</v>
          </cell>
          <cell r="I1712" t="str">
            <v>шт</v>
          </cell>
        </row>
        <row r="1713">
          <cell r="E1713">
            <v>11200481002</v>
          </cell>
          <cell r="F1713">
            <v>11200479232</v>
          </cell>
          <cell r="G1713" t="str">
            <v xml:space="preserve">Хомут жесткой фиксации  125 M10 </v>
          </cell>
          <cell r="H1713">
            <v>11200479232</v>
          </cell>
          <cell r="I1713" t="str">
            <v>шт</v>
          </cell>
        </row>
        <row r="1714">
          <cell r="E1714">
            <v>11200491003</v>
          </cell>
          <cell r="F1714">
            <v>11200487424</v>
          </cell>
          <cell r="G1714" t="str">
            <v xml:space="preserve">Хомут жесткой фиксации  160 M10 </v>
          </cell>
          <cell r="H1714">
            <v>11200487424</v>
          </cell>
          <cell r="I1714" t="str">
            <v>шт</v>
          </cell>
        </row>
        <row r="1715">
          <cell r="E1715">
            <v>11239341001</v>
          </cell>
          <cell r="F1715">
            <v>11239333888</v>
          </cell>
          <cell r="G1715" t="str">
            <v>Хомут жесткой фиксации  200 с анкерной шпилькой М12/60 мм и стеновой пластиной</v>
          </cell>
          <cell r="H1715">
            <v>11239333888</v>
          </cell>
          <cell r="I1715" t="str">
            <v>шт</v>
          </cell>
        </row>
        <row r="1716">
          <cell r="E1716">
            <v>11239333888</v>
          </cell>
          <cell r="F1716">
            <v>11239333888</v>
          </cell>
          <cell r="G1716">
            <v>11239333888</v>
          </cell>
          <cell r="H1716">
            <v>11239333888</v>
          </cell>
          <cell r="I1716">
            <v>11239333888</v>
          </cell>
        </row>
        <row r="1717">
          <cell r="E1717">
            <v>11226541001</v>
          </cell>
          <cell r="F1717">
            <v>11226537984</v>
          </cell>
          <cell r="G1717" t="str">
            <v>Хомут скользящий  40 M8</v>
          </cell>
          <cell r="H1717">
            <v>11226537984</v>
          </cell>
          <cell r="I1717" t="str">
            <v>шт</v>
          </cell>
        </row>
        <row r="1718">
          <cell r="E1718">
            <v>11205341001</v>
          </cell>
          <cell r="F1718">
            <v>11205337088</v>
          </cell>
          <cell r="G1718" t="str">
            <v>Хомут скользящий 50 M8</v>
          </cell>
          <cell r="H1718">
            <v>11205337088</v>
          </cell>
          <cell r="I1718" t="str">
            <v>шт</v>
          </cell>
        </row>
        <row r="1719">
          <cell r="E1719">
            <v>11200191002</v>
          </cell>
          <cell r="F1719">
            <v>11200184320</v>
          </cell>
          <cell r="G1719" t="str">
            <v xml:space="preserve">Хомут скользящий 75 M8/10 </v>
          </cell>
          <cell r="H1719">
            <v>11200184320</v>
          </cell>
          <cell r="I1719" t="str">
            <v>шт</v>
          </cell>
        </row>
        <row r="1720">
          <cell r="E1720">
            <v>11200551002</v>
          </cell>
          <cell r="F1720">
            <v>11200544768</v>
          </cell>
          <cell r="G1720" t="str">
            <v xml:space="preserve">Хомут скользящий 90 M8/10 </v>
          </cell>
          <cell r="H1720">
            <v>11200544768</v>
          </cell>
          <cell r="I1720" t="str">
            <v>шт</v>
          </cell>
        </row>
        <row r="1721">
          <cell r="E1721">
            <v>11200271002</v>
          </cell>
          <cell r="F1721">
            <v>11200266240</v>
          </cell>
          <cell r="G1721" t="str">
            <v xml:space="preserve">Хомут скользящий 110 M8/10 </v>
          </cell>
          <cell r="H1721">
            <v>11200266240</v>
          </cell>
          <cell r="I1721" t="str">
            <v>шт</v>
          </cell>
        </row>
        <row r="1722">
          <cell r="E1722">
            <v>11200561002</v>
          </cell>
          <cell r="F1722">
            <v>11200552960</v>
          </cell>
          <cell r="G1722" t="str">
            <v xml:space="preserve">Хомут скользящий 125 M10 </v>
          </cell>
          <cell r="H1722">
            <v>11200552960</v>
          </cell>
          <cell r="I1722" t="str">
            <v>шт</v>
          </cell>
        </row>
        <row r="1723">
          <cell r="E1723">
            <v>11200571002</v>
          </cell>
          <cell r="F1723">
            <v>11200569344</v>
          </cell>
          <cell r="G1723" t="str">
            <v xml:space="preserve">Хомут скользящий 160 M10 </v>
          </cell>
          <cell r="H1723">
            <v>11200569344</v>
          </cell>
          <cell r="I1723" t="str">
            <v>шт</v>
          </cell>
        </row>
        <row r="1724">
          <cell r="E1724">
            <v>11239441001</v>
          </cell>
          <cell r="F1724">
            <v>11239440384</v>
          </cell>
          <cell r="G1724" t="str">
            <v>Хомут скользящий 200 с анкерной шпилькой М12/60 мм и стеновой пластиной</v>
          </cell>
          <cell r="H1724">
            <v>11239440384</v>
          </cell>
          <cell r="I1724" t="str">
            <v>шт</v>
          </cell>
        </row>
        <row r="1725">
          <cell r="E1725">
            <v>11239440384</v>
          </cell>
          <cell r="F1725">
            <v>11239440384</v>
          </cell>
          <cell r="G1725">
            <v>11239440384</v>
          </cell>
          <cell r="H1725">
            <v>11239440384</v>
          </cell>
          <cell r="I1725">
            <v>11239440384</v>
          </cell>
        </row>
        <row r="1726">
          <cell r="E1726">
            <v>11006591001</v>
          </cell>
          <cell r="F1726">
            <v>11006590976</v>
          </cell>
          <cell r="G1726" t="str">
            <v>Хомут для усиления раструбных соединений 40</v>
          </cell>
          <cell r="H1726">
            <v>11006590976</v>
          </cell>
          <cell r="I1726" t="str">
            <v>шт</v>
          </cell>
        </row>
        <row r="1727">
          <cell r="E1727">
            <v>11006611001</v>
          </cell>
          <cell r="F1727">
            <v>11006607360</v>
          </cell>
          <cell r="G1727" t="str">
            <v>Хомут для усиления раструбных соединений 50</v>
          </cell>
          <cell r="H1727">
            <v>11006607360</v>
          </cell>
          <cell r="I1727" t="str">
            <v>шт</v>
          </cell>
        </row>
        <row r="1728">
          <cell r="E1728">
            <v>11006621001</v>
          </cell>
          <cell r="F1728">
            <v>11006615552</v>
          </cell>
          <cell r="G1728" t="str">
            <v>Хомут для усиления раструбных соединений 75</v>
          </cell>
          <cell r="H1728">
            <v>11006615552</v>
          </cell>
          <cell r="I1728" t="str">
            <v>шт</v>
          </cell>
        </row>
        <row r="1729">
          <cell r="E1729">
            <v>11006631001</v>
          </cell>
          <cell r="F1729">
            <v>11006623744</v>
          </cell>
          <cell r="G1729" t="str">
            <v>Хомут для усиления раструбных соединений 90</v>
          </cell>
          <cell r="H1729">
            <v>11006623744</v>
          </cell>
          <cell r="I1729" t="str">
            <v>шт</v>
          </cell>
        </row>
        <row r="1730">
          <cell r="E1730">
            <v>11006641001</v>
          </cell>
          <cell r="F1730">
            <v>11006640128</v>
          </cell>
          <cell r="G1730" t="str">
            <v>Хомут для усиления раструбных соединений 110</v>
          </cell>
          <cell r="H1730">
            <v>11006640128</v>
          </cell>
          <cell r="I1730" t="str">
            <v>шт</v>
          </cell>
        </row>
        <row r="1731">
          <cell r="E1731">
            <v>11006651001</v>
          </cell>
          <cell r="F1731">
            <v>11006648320</v>
          </cell>
          <cell r="G1731" t="str">
            <v>Хомут для усиления раструбных соединений 125</v>
          </cell>
          <cell r="H1731">
            <v>11006648320</v>
          </cell>
          <cell r="I1731" t="str">
            <v>шт</v>
          </cell>
        </row>
        <row r="1732">
          <cell r="E1732">
            <v>11029461001</v>
          </cell>
          <cell r="F1732">
            <v>11029454848</v>
          </cell>
          <cell r="G1732" t="str">
            <v>Хомут для усиления раструбных соединений 160</v>
          </cell>
          <cell r="H1732">
            <v>11029454848</v>
          </cell>
          <cell r="I1732" t="str">
            <v>шт</v>
          </cell>
        </row>
        <row r="1733">
          <cell r="E1733">
            <v>11029471001</v>
          </cell>
          <cell r="F1733">
            <v>11029463040</v>
          </cell>
          <cell r="G1733" t="str">
            <v>Хомут для усиления раструбных соединений 200</v>
          </cell>
          <cell r="H1733">
            <v>11029463040</v>
          </cell>
          <cell r="I1733" t="str">
            <v>шт</v>
          </cell>
        </row>
        <row r="1734">
          <cell r="E1734">
            <v>11029463040</v>
          </cell>
          <cell r="F1734">
            <v>11029463040</v>
          </cell>
          <cell r="G1734">
            <v>11029463040</v>
          </cell>
          <cell r="H1734">
            <v>11029463040</v>
          </cell>
          <cell r="I1734">
            <v>11029463040</v>
          </cell>
        </row>
        <row r="1735">
          <cell r="E1735">
            <v>11210741002</v>
          </cell>
          <cell r="F1735">
            <v>11210735616</v>
          </cell>
          <cell r="G1735" t="str">
            <v>Шпилька для хомута М8</v>
          </cell>
          <cell r="H1735">
            <v>11210735616</v>
          </cell>
          <cell r="I1735" t="str">
            <v>шт</v>
          </cell>
        </row>
        <row r="1736">
          <cell r="E1736">
            <v>11210841002</v>
          </cell>
          <cell r="F1736">
            <v>11210833920</v>
          </cell>
          <cell r="G1736" t="str">
            <v>Шпилька для хомута М10</v>
          </cell>
          <cell r="H1736">
            <v>11210833920</v>
          </cell>
          <cell r="I1736" t="str">
            <v>шт</v>
          </cell>
        </row>
        <row r="1737">
          <cell r="E1737">
            <v>11210833920</v>
          </cell>
          <cell r="F1737">
            <v>11210833920</v>
          </cell>
          <cell r="G1737">
            <v>11210833920</v>
          </cell>
          <cell r="H1737">
            <v>11210833920</v>
          </cell>
          <cell r="I1737">
            <v>11210833920</v>
          </cell>
        </row>
        <row r="1738">
          <cell r="E1738">
            <v>11210833920</v>
          </cell>
          <cell r="F1738">
            <v>11210833920</v>
          </cell>
          <cell r="G1738" t="str">
            <v>7.3 Противопожарная защита для труб RAUPIANO</v>
          </cell>
          <cell r="H1738">
            <v>11210833920</v>
          </cell>
          <cell r="I1738">
            <v>11210833920</v>
          </cell>
        </row>
        <row r="1739">
          <cell r="E1739">
            <v>11221041001</v>
          </cell>
          <cell r="F1739">
            <v>11221032960</v>
          </cell>
          <cell r="G1739" t="str">
            <v>Противопожарная манжета компакт 50</v>
          </cell>
          <cell r="H1739">
            <v>11221032960</v>
          </cell>
          <cell r="I1739" t="str">
            <v>шт</v>
          </cell>
        </row>
        <row r="1740">
          <cell r="E1740">
            <v>11221141001</v>
          </cell>
          <cell r="F1740">
            <v>11221139456</v>
          </cell>
          <cell r="G1740" t="str">
            <v>Противопожарная манжета компакт 75</v>
          </cell>
          <cell r="H1740">
            <v>11221139456</v>
          </cell>
          <cell r="I1740" t="str">
            <v>шт</v>
          </cell>
        </row>
        <row r="1741">
          <cell r="E1741">
            <v>11220051001</v>
          </cell>
          <cell r="F1741">
            <v>11220049920</v>
          </cell>
          <cell r="G1741" t="str">
            <v>Противопожарная манжета компакт 90</v>
          </cell>
          <cell r="H1741">
            <v>11220049920</v>
          </cell>
          <cell r="I1741" t="str">
            <v>шт</v>
          </cell>
        </row>
        <row r="1742">
          <cell r="E1742">
            <v>11221241001</v>
          </cell>
          <cell r="F1742">
            <v>11221237760</v>
          </cell>
          <cell r="G1742" t="str">
            <v>Противопожарная манжета компакт 110</v>
          </cell>
          <cell r="H1742">
            <v>11221237760</v>
          </cell>
          <cell r="I1742" t="str">
            <v>шт</v>
          </cell>
        </row>
        <row r="1743">
          <cell r="E1743">
            <v>11221341001</v>
          </cell>
          <cell r="F1743">
            <v>11221336064</v>
          </cell>
          <cell r="G1743" t="str">
            <v>Противопожарная манжета компакт 125</v>
          </cell>
          <cell r="H1743">
            <v>11221336064</v>
          </cell>
          <cell r="I1743" t="str">
            <v>шт</v>
          </cell>
        </row>
        <row r="1744">
          <cell r="E1744">
            <v>11221336064</v>
          </cell>
          <cell r="F1744">
            <v>11221336064</v>
          </cell>
          <cell r="G1744">
            <v>11221336064</v>
          </cell>
          <cell r="H1744">
            <v>11221336064</v>
          </cell>
          <cell r="I1744">
            <v>11221336064</v>
          </cell>
        </row>
        <row r="1745">
          <cell r="E1745">
            <v>11218941001</v>
          </cell>
          <cell r="F1745">
            <v>11218935808</v>
          </cell>
          <cell r="G1745" t="str">
            <v>Противопожарная манжета плюс 40-50</v>
          </cell>
          <cell r="H1745">
            <v>11218935808</v>
          </cell>
          <cell r="I1745" t="str">
            <v>шт</v>
          </cell>
        </row>
        <row r="1746">
          <cell r="E1746">
            <v>11219041001</v>
          </cell>
          <cell r="F1746">
            <v>11219034112</v>
          </cell>
          <cell r="G1746" t="str">
            <v>Противопожарная манжета плюс 75</v>
          </cell>
          <cell r="H1746">
            <v>11219034112</v>
          </cell>
          <cell r="I1746" t="str">
            <v>шт</v>
          </cell>
        </row>
        <row r="1747">
          <cell r="E1747">
            <v>11219141001</v>
          </cell>
          <cell r="F1747">
            <v>11219140608</v>
          </cell>
          <cell r="G1747" t="str">
            <v>Противопожарная манжета плюс 90</v>
          </cell>
          <cell r="H1747">
            <v>11219140608</v>
          </cell>
          <cell r="I1747" t="str">
            <v>шт</v>
          </cell>
        </row>
        <row r="1748">
          <cell r="E1748">
            <v>11219241001</v>
          </cell>
          <cell r="F1748">
            <v>11219238912</v>
          </cell>
          <cell r="G1748" t="str">
            <v>Противопожарная манжета плюс 110</v>
          </cell>
          <cell r="H1748">
            <v>11219238912</v>
          </cell>
          <cell r="I1748" t="str">
            <v>шт</v>
          </cell>
        </row>
        <row r="1749">
          <cell r="E1749">
            <v>11219341001</v>
          </cell>
          <cell r="F1749">
            <v>11219337216</v>
          </cell>
          <cell r="G1749" t="str">
            <v>Противопожарная манжета плюс 125</v>
          </cell>
          <cell r="H1749">
            <v>11219337216</v>
          </cell>
          <cell r="I1749" t="str">
            <v>шт</v>
          </cell>
        </row>
        <row r="1750">
          <cell r="E1750">
            <v>11219441001</v>
          </cell>
          <cell r="F1750">
            <v>11219435520</v>
          </cell>
          <cell r="G1750" t="str">
            <v>Противопожарная манжета плюс 160</v>
          </cell>
          <cell r="H1750">
            <v>11219435520</v>
          </cell>
          <cell r="I1750" t="str">
            <v>шт</v>
          </cell>
        </row>
        <row r="1751">
          <cell r="E1751">
            <v>11210081001</v>
          </cell>
          <cell r="F1751">
            <v>11210080256</v>
          </cell>
          <cell r="G1751" t="str">
            <v>Противопожарная манжета плюс 200</v>
          </cell>
          <cell r="H1751">
            <v>11210080256</v>
          </cell>
          <cell r="I1751" t="str">
            <v>шт</v>
          </cell>
        </row>
        <row r="1752">
          <cell r="E1752">
            <v>11210080256</v>
          </cell>
          <cell r="F1752">
            <v>11210080256</v>
          </cell>
          <cell r="G1752">
            <v>11210080256</v>
          </cell>
          <cell r="H1752">
            <v>11210080256</v>
          </cell>
          <cell r="I1752">
            <v>11210080256</v>
          </cell>
        </row>
        <row r="1753">
          <cell r="E1753">
            <v>11208341001</v>
          </cell>
          <cell r="F1753">
            <v>11208335360</v>
          </cell>
          <cell r="G1753" t="str">
            <v>Противопожарная манжета 75 угловая</v>
          </cell>
          <cell r="H1753">
            <v>11208335360</v>
          </cell>
          <cell r="I1753" t="str">
            <v>шт</v>
          </cell>
        </row>
        <row r="1754">
          <cell r="E1754">
            <v>11208741001</v>
          </cell>
          <cell r="F1754">
            <v>11208736768</v>
          </cell>
          <cell r="G1754" t="str">
            <v>Противопожарная манжета 90 угловая</v>
          </cell>
          <cell r="H1754">
            <v>11208736768</v>
          </cell>
          <cell r="I1754" t="str">
            <v>шт</v>
          </cell>
        </row>
        <row r="1755">
          <cell r="E1755">
            <v>11208441001</v>
          </cell>
          <cell r="F1755">
            <v>11208433664</v>
          </cell>
          <cell r="G1755" t="str">
            <v>Противопожарная манжета 110 угловая</v>
          </cell>
          <cell r="H1755">
            <v>11208433664</v>
          </cell>
          <cell r="I1755" t="str">
            <v>шт</v>
          </cell>
        </row>
        <row r="1756">
          <cell r="E1756">
            <v>11208541001</v>
          </cell>
          <cell r="F1756">
            <v>11208540160</v>
          </cell>
          <cell r="G1756" t="str">
            <v>Противопожарная манжета 125 угловая</v>
          </cell>
          <cell r="H1756">
            <v>11208540160</v>
          </cell>
          <cell r="I1756" t="str">
            <v>шт</v>
          </cell>
        </row>
        <row r="1757">
          <cell r="E1757">
            <v>11208540160</v>
          </cell>
          <cell r="F1757">
            <v>11208540160</v>
          </cell>
          <cell r="G1757">
            <v>11208540160</v>
          </cell>
          <cell r="H1757">
            <v>11208540160</v>
          </cell>
          <cell r="I1757">
            <v>11208540160</v>
          </cell>
        </row>
        <row r="1758">
          <cell r="E1758">
            <v>11208540160</v>
          </cell>
          <cell r="F1758">
            <v>11208540160</v>
          </cell>
          <cell r="G1758" t="str">
            <v>7.4 Комплектующие</v>
          </cell>
          <cell r="H1758">
            <v>11208540160</v>
          </cell>
          <cell r="I1758">
            <v>11208540160</v>
          </cell>
        </row>
        <row r="1759">
          <cell r="E1759">
            <v>11238241001</v>
          </cell>
          <cell r="F1759">
            <v>11238236160</v>
          </cell>
          <cell r="G1759" t="str">
            <v>Гибкое (гофрир.)  подключение к выходу вентиляц. части стояка 75/90/110</v>
          </cell>
          <cell r="H1759">
            <v>11238236160</v>
          </cell>
          <cell r="I1759" t="str">
            <v>шт</v>
          </cell>
        </row>
        <row r="1760">
          <cell r="E1760">
            <v>11238236160</v>
          </cell>
          <cell r="F1760">
            <v>11238236160</v>
          </cell>
          <cell r="G1760">
            <v>11238236160</v>
          </cell>
          <cell r="H1760">
            <v>11238236160</v>
          </cell>
          <cell r="I1760">
            <v>11238236160</v>
          </cell>
        </row>
        <row r="1761">
          <cell r="E1761">
            <v>11282431002</v>
          </cell>
          <cell r="F1761">
            <v>11282423808</v>
          </cell>
          <cell r="G1761" t="str">
            <v>Кольцо уплотнительное резиновое для раструба трубы 40
После реализации складского запаса заменяется на артикул 11200891001</v>
          </cell>
          <cell r="H1761">
            <v>11282423808</v>
          </cell>
          <cell r="I1761" t="str">
            <v>шт</v>
          </cell>
        </row>
        <row r="1762">
          <cell r="E1762">
            <v>11280131002</v>
          </cell>
          <cell r="F1762">
            <v>11280130048</v>
          </cell>
          <cell r="G1762" t="str">
            <v>Кольцо уплотнительное резиновое для раструба трубы 50
После реализации складского запаса заменяется на артикул 11200951001</v>
          </cell>
          <cell r="H1762">
            <v>11280130048</v>
          </cell>
          <cell r="I1762" t="str">
            <v>шт</v>
          </cell>
        </row>
        <row r="1763">
          <cell r="E1763">
            <v>11280231002</v>
          </cell>
          <cell r="F1763">
            <v>11280228352</v>
          </cell>
          <cell r="G1763" t="str">
            <v>Кольцо уплотнительное резиновое для раструба трубы 75
После реализации складского запаса заменяется на артикул 11200961001</v>
          </cell>
          <cell r="H1763">
            <v>11280228352</v>
          </cell>
          <cell r="I1763" t="str">
            <v>шт</v>
          </cell>
        </row>
        <row r="1764">
          <cell r="E1764">
            <v>11280031001</v>
          </cell>
          <cell r="F1764">
            <v>11280023552</v>
          </cell>
          <cell r="G1764" t="str">
            <v>Кольцо уплотнительное резиновое для раструба трубы 90
После реализации складского запаса заменяется на артикул 11200971001</v>
          </cell>
          <cell r="H1764">
            <v>11280023552</v>
          </cell>
          <cell r="I1764" t="str">
            <v>шт</v>
          </cell>
        </row>
        <row r="1765">
          <cell r="E1765">
            <v>11280331002</v>
          </cell>
          <cell r="F1765">
            <v>11280326656</v>
          </cell>
          <cell r="G1765" t="str">
            <v>Кольцо уплотнительное резиновое для раструба трубы 110
После реализации складского запаса заменяется на артикул 11200991001</v>
          </cell>
          <cell r="H1765">
            <v>11280326656</v>
          </cell>
          <cell r="I1765" t="str">
            <v>шт</v>
          </cell>
        </row>
        <row r="1766">
          <cell r="E1766">
            <v>11280431003</v>
          </cell>
          <cell r="F1766">
            <v>11280424960</v>
          </cell>
          <cell r="G1766" t="str">
            <v>Кольцо уплотнительное резиновое для раструба трубы 125
После реализации складского запаса заменяется на артикул 11201051001</v>
          </cell>
          <cell r="H1766">
            <v>11280424960</v>
          </cell>
          <cell r="I1766" t="str">
            <v>шт</v>
          </cell>
        </row>
        <row r="1767">
          <cell r="E1767">
            <v>11280531003</v>
          </cell>
          <cell r="F1767">
            <v>11280523264</v>
          </cell>
          <cell r="G1767" t="str">
            <v>Кольцо уплотнительное резиновое для раструба трубы 160
После реализации складского запаса заменяется на артикул 11201061001</v>
          </cell>
          <cell r="H1767">
            <v>11280523264</v>
          </cell>
          <cell r="I1767" t="str">
            <v>шт</v>
          </cell>
        </row>
        <row r="1768">
          <cell r="E1768">
            <v>11280523264</v>
          </cell>
          <cell r="F1768">
            <v>11280523264</v>
          </cell>
          <cell r="G1768">
            <v>11280523264</v>
          </cell>
          <cell r="H1768">
            <v>11280523264</v>
          </cell>
          <cell r="I1768">
            <v>11280523264</v>
          </cell>
        </row>
        <row r="1769">
          <cell r="E1769">
            <v>11200891001</v>
          </cell>
          <cell r="F1769">
            <v>11200888832</v>
          </cell>
          <cell r="G1769" t="str">
            <v>Кольцо уплотнительное EPDM для раструба трубы 40</v>
          </cell>
          <cell r="H1769">
            <v>11200888832</v>
          </cell>
          <cell r="I1769" t="str">
            <v>шт</v>
          </cell>
        </row>
        <row r="1770">
          <cell r="E1770">
            <v>11200951001</v>
          </cell>
          <cell r="F1770">
            <v>11200946176</v>
          </cell>
          <cell r="G1770" t="str">
            <v>Кольцо уплотнительное EPDM для раструба трубы 50</v>
          </cell>
          <cell r="H1770">
            <v>11200946176</v>
          </cell>
          <cell r="I1770" t="str">
            <v>шт</v>
          </cell>
        </row>
        <row r="1771">
          <cell r="E1771">
            <v>11200961001</v>
          </cell>
          <cell r="F1771">
            <v>11200954368</v>
          </cell>
          <cell r="G1771" t="str">
            <v>Кольцо уплотнительное EPDM для раструба трубы 75</v>
          </cell>
          <cell r="H1771">
            <v>11200954368</v>
          </cell>
          <cell r="I1771" t="str">
            <v>шт</v>
          </cell>
        </row>
        <row r="1772">
          <cell r="E1772">
            <v>11200971001</v>
          </cell>
          <cell r="F1772">
            <v>11200970752</v>
          </cell>
          <cell r="G1772" t="str">
            <v>Кольцо уплотнительное EPDM для раструба трубы 90</v>
          </cell>
          <cell r="H1772">
            <v>11200970752</v>
          </cell>
          <cell r="I1772" t="str">
            <v>шт</v>
          </cell>
        </row>
        <row r="1773">
          <cell r="E1773">
            <v>11200991001</v>
          </cell>
          <cell r="F1773">
            <v>11200987136</v>
          </cell>
          <cell r="G1773" t="str">
            <v>Кольцо уплотнительное EPDM для раструба трубы 110</v>
          </cell>
          <cell r="H1773">
            <v>11200987136</v>
          </cell>
          <cell r="I1773" t="str">
            <v>шт</v>
          </cell>
        </row>
        <row r="1774">
          <cell r="E1774">
            <v>11201051001</v>
          </cell>
          <cell r="F1774">
            <v>11201044480</v>
          </cell>
          <cell r="G1774" t="str">
            <v>Кольцо уплотнительное EPDM для раструба трубы 125</v>
          </cell>
          <cell r="H1774">
            <v>11201044480</v>
          </cell>
          <cell r="I1774" t="str">
            <v>шт</v>
          </cell>
        </row>
        <row r="1775">
          <cell r="E1775">
            <v>11201061001</v>
          </cell>
          <cell r="F1775">
            <v>11201060864</v>
          </cell>
          <cell r="G1775" t="str">
            <v>Кольцо уплотнительное EPDM для раструба трубы 160</v>
          </cell>
          <cell r="H1775">
            <v>11201060864</v>
          </cell>
          <cell r="I1775" t="str">
            <v>шт</v>
          </cell>
        </row>
        <row r="1776">
          <cell r="E1776">
            <v>11201060864</v>
          </cell>
          <cell r="F1776">
            <v>11201060864</v>
          </cell>
          <cell r="G1776">
            <v>11201060864</v>
          </cell>
          <cell r="H1776">
            <v>11201060864</v>
          </cell>
          <cell r="I1776">
            <v>11201060864</v>
          </cell>
        </row>
        <row r="1777">
          <cell r="E1777">
            <v>11262531002</v>
          </cell>
          <cell r="F1777">
            <v>11262525440</v>
          </cell>
          <cell r="G1777" t="str">
            <v>Резиновый сальник 50/40</v>
          </cell>
          <cell r="H1777">
            <v>11262525440</v>
          </cell>
          <cell r="I1777" t="str">
            <v>шт</v>
          </cell>
        </row>
        <row r="1778">
          <cell r="E1778">
            <v>11219131003</v>
          </cell>
          <cell r="F1778">
            <v>11219124224</v>
          </cell>
          <cell r="G1778" t="str">
            <v>Резиновый сальник 50/50</v>
          </cell>
          <cell r="H1778">
            <v>11219124224</v>
          </cell>
          <cell r="I1778" t="str">
            <v>шт</v>
          </cell>
        </row>
        <row r="1779">
          <cell r="E1779">
            <v>11219124224</v>
          </cell>
          <cell r="F1779">
            <v>11219124224</v>
          </cell>
          <cell r="G1779">
            <v>11219124224</v>
          </cell>
          <cell r="H1779">
            <v>11219124224</v>
          </cell>
          <cell r="I1779">
            <v>11219124224</v>
          </cell>
        </row>
        <row r="1780">
          <cell r="E1780">
            <v>11229231003</v>
          </cell>
          <cell r="F1780">
            <v>11229224960</v>
          </cell>
          <cell r="G1780" t="str">
            <v>Сальник резиновый с выступом гофра 40/30</v>
          </cell>
          <cell r="H1780">
            <v>11229224960</v>
          </cell>
          <cell r="I1780" t="str">
            <v>шт</v>
          </cell>
        </row>
        <row r="1781">
          <cell r="E1781">
            <v>11229331003</v>
          </cell>
          <cell r="F1781">
            <v>11229323264</v>
          </cell>
          <cell r="G1781" t="str">
            <v>Сальник резиновый с выступом гофра 50/30</v>
          </cell>
          <cell r="H1781">
            <v>11229323264</v>
          </cell>
          <cell r="I1781" t="str">
            <v>шт</v>
          </cell>
        </row>
        <row r="1782">
          <cell r="E1782">
            <v>11229431003</v>
          </cell>
          <cell r="F1782">
            <v>11229429760</v>
          </cell>
          <cell r="G1782" t="str">
            <v>Сальник резиновый с выступом гофра 50/40</v>
          </cell>
          <cell r="H1782">
            <v>11229429760</v>
          </cell>
          <cell r="I1782" t="str">
            <v>шт</v>
          </cell>
        </row>
        <row r="1783">
          <cell r="E1783">
            <v>11229429760</v>
          </cell>
          <cell r="F1783">
            <v>11229429760</v>
          </cell>
          <cell r="G1783">
            <v>11229429760</v>
          </cell>
          <cell r="H1783">
            <v>11229429760</v>
          </cell>
          <cell r="I1783">
            <v>11229429760</v>
          </cell>
        </row>
        <row r="1784">
          <cell r="E1784">
            <v>11097271001</v>
          </cell>
          <cell r="F1784">
            <v>11097268224</v>
          </cell>
          <cell r="G1784" t="str">
            <v>Технический вазелин  РЕХАУ для раструб. соединений, Тюбик - 250 г</v>
          </cell>
          <cell r="H1784">
            <v>11097268224</v>
          </cell>
          <cell r="I1784" t="str">
            <v>шт</v>
          </cell>
        </row>
        <row r="1785">
          <cell r="E1785">
            <v>11097268224</v>
          </cell>
          <cell r="F1785">
            <v>11097268224</v>
          </cell>
          <cell r="G1785">
            <v>11097268224</v>
          </cell>
          <cell r="H1785">
            <v>11097268224</v>
          </cell>
          <cell r="I1785">
            <v>11097268224</v>
          </cell>
        </row>
        <row r="1786">
          <cell r="E1786">
            <v>11280011001</v>
          </cell>
          <cell r="F1786">
            <v>11280007168</v>
          </cell>
          <cell r="G1786" t="str">
            <v>Технический вазелин  для раструб. соединений, Тюбик - 250 г</v>
          </cell>
          <cell r="H1786">
            <v>11280007168</v>
          </cell>
          <cell r="I1786" t="str">
            <v>шт</v>
          </cell>
        </row>
        <row r="1787">
          <cell r="E1787">
            <v>11280021001</v>
          </cell>
          <cell r="F1787">
            <v>11280015360</v>
          </cell>
          <cell r="G1787" t="str">
            <v>Технический вазелин  для раструб. соединений, Тюбик - 500 г</v>
          </cell>
          <cell r="H1787">
            <v>11280015360</v>
          </cell>
          <cell r="I1787" t="str">
            <v>шт</v>
          </cell>
        </row>
        <row r="1788">
          <cell r="E1788">
            <v>11280015360</v>
          </cell>
          <cell r="F1788">
            <v>11280015360</v>
          </cell>
          <cell r="G1788">
            <v>11280015360</v>
          </cell>
          <cell r="H1788">
            <v>11280015360</v>
          </cell>
          <cell r="I1788">
            <v>11280015360</v>
          </cell>
        </row>
        <row r="1789">
          <cell r="E1789">
            <v>11280015360</v>
          </cell>
          <cell r="F1789">
            <v>11280015360</v>
          </cell>
          <cell r="G1789" t="str">
            <v>8.1 Электрические греющие маты</v>
          </cell>
          <cell r="H1789">
            <v>11280015360</v>
          </cell>
          <cell r="I1789">
            <v>11280015360</v>
          </cell>
        </row>
        <row r="1790">
          <cell r="E1790">
            <v>13218991555</v>
          </cell>
          <cell r="F1790">
            <v>13218988032</v>
          </cell>
          <cell r="G1790" t="str">
            <v>Мат греющий для напольного отопления, 0,5 м2</v>
          </cell>
          <cell r="H1790">
            <v>13218988032</v>
          </cell>
          <cell r="I1790" t="str">
            <v>шт</v>
          </cell>
        </row>
        <row r="1791">
          <cell r="E1791">
            <v>13168111555</v>
          </cell>
          <cell r="F1791">
            <v>13168107520</v>
          </cell>
          <cell r="G1791" t="str">
            <v>Мат греющий для напольного отопления, 1 м2</v>
          </cell>
          <cell r="H1791">
            <v>13168107520</v>
          </cell>
          <cell r="I1791" t="str">
            <v>шт</v>
          </cell>
        </row>
        <row r="1792">
          <cell r="E1792">
            <v>13219001555</v>
          </cell>
          <cell r="F1792">
            <v>13218996224</v>
          </cell>
          <cell r="G1792" t="str">
            <v>Мат греющий для напольного отопления, 1,5 м2</v>
          </cell>
          <cell r="H1792">
            <v>13218996224</v>
          </cell>
          <cell r="I1792" t="str">
            <v>шт</v>
          </cell>
        </row>
        <row r="1793">
          <cell r="E1793">
            <v>13168121555</v>
          </cell>
          <cell r="F1793">
            <v>13168115712</v>
          </cell>
          <cell r="G1793" t="str">
            <v>Мат греющий для напольного отопления, 2 м2</v>
          </cell>
          <cell r="H1793">
            <v>13168115712</v>
          </cell>
          <cell r="I1793" t="str">
            <v>шт</v>
          </cell>
        </row>
        <row r="1794">
          <cell r="E1794">
            <v>13219011555</v>
          </cell>
          <cell r="F1794">
            <v>13219004416</v>
          </cell>
          <cell r="G1794" t="str">
            <v>Мат греющий для напольного отопления, 2,5 м2</v>
          </cell>
          <cell r="H1794">
            <v>13219004416</v>
          </cell>
          <cell r="I1794" t="str">
            <v>шт</v>
          </cell>
        </row>
        <row r="1795">
          <cell r="E1795">
            <v>13168131555</v>
          </cell>
          <cell r="F1795">
            <v>13168123904</v>
          </cell>
          <cell r="G1795" t="str">
            <v>Мат греющий для напольного отопления, 3 м2</v>
          </cell>
          <cell r="H1795">
            <v>13168123904</v>
          </cell>
          <cell r="I1795" t="str">
            <v>шт</v>
          </cell>
        </row>
        <row r="1796">
          <cell r="E1796">
            <v>13219021555</v>
          </cell>
          <cell r="F1796">
            <v>13219020800</v>
          </cell>
          <cell r="G1796" t="str">
            <v>Мат греющий для напольного отопления, 3,5 м2</v>
          </cell>
          <cell r="H1796">
            <v>13219020800</v>
          </cell>
          <cell r="I1796" t="str">
            <v>шт</v>
          </cell>
        </row>
        <row r="1797">
          <cell r="E1797">
            <v>13168141555</v>
          </cell>
          <cell r="F1797">
            <v>13168140288</v>
          </cell>
          <cell r="G1797" t="str">
            <v>Мат греющий для напольного отопления, 4 м2</v>
          </cell>
          <cell r="H1797">
            <v>13168140288</v>
          </cell>
          <cell r="I1797" t="str">
            <v>шт</v>
          </cell>
        </row>
        <row r="1798">
          <cell r="E1798">
            <v>13168151555</v>
          </cell>
          <cell r="F1798">
            <v>13168148480</v>
          </cell>
          <cell r="G1798" t="str">
            <v>Мат греющий для напольного отопления, 5 м2</v>
          </cell>
          <cell r="H1798">
            <v>13168148480</v>
          </cell>
          <cell r="I1798" t="str">
            <v>шт</v>
          </cell>
        </row>
        <row r="1799">
          <cell r="E1799">
            <v>13168161555</v>
          </cell>
          <cell r="F1799">
            <v>13168156672</v>
          </cell>
          <cell r="G1799" t="str">
            <v>Мат греющий для напольного отопления, 6 м2</v>
          </cell>
          <cell r="H1799">
            <v>13168156672</v>
          </cell>
          <cell r="I1799" t="str">
            <v>шт</v>
          </cell>
        </row>
        <row r="1800">
          <cell r="E1800">
            <v>13168171555</v>
          </cell>
          <cell r="F1800">
            <v>13168164864</v>
          </cell>
          <cell r="G1800" t="str">
            <v>Мат греющий для напольного отопления, 7 м2</v>
          </cell>
          <cell r="H1800">
            <v>13168164864</v>
          </cell>
          <cell r="I1800" t="str">
            <v>шт</v>
          </cell>
        </row>
        <row r="1801">
          <cell r="E1801">
            <v>13168191555</v>
          </cell>
          <cell r="F1801">
            <v>13168189440</v>
          </cell>
          <cell r="G1801" t="str">
            <v>Мат греющий для напольного отопления, 8 м2</v>
          </cell>
          <cell r="H1801">
            <v>13168189440</v>
          </cell>
          <cell r="I1801" t="str">
            <v>шт</v>
          </cell>
        </row>
        <row r="1802">
          <cell r="E1802">
            <v>13168189440</v>
          </cell>
          <cell r="F1802">
            <v>13168189440</v>
          </cell>
          <cell r="G1802">
            <v>13168189440</v>
          </cell>
          <cell r="H1802">
            <v>13168189440</v>
          </cell>
          <cell r="I1802">
            <v>13168189440</v>
          </cell>
        </row>
        <row r="1803">
          <cell r="E1803">
            <v>13168189440</v>
          </cell>
          <cell r="F1803">
            <v>13168189440</v>
          </cell>
          <cell r="G1803" t="str">
            <v>8.2 Электрический греющий кабель</v>
          </cell>
          <cell r="H1803">
            <v>13168189440</v>
          </cell>
          <cell r="I1803">
            <v>13168189440</v>
          </cell>
        </row>
        <row r="1804">
          <cell r="E1804">
            <v>13168211555</v>
          </cell>
          <cell r="F1804">
            <v>13168205824</v>
          </cell>
          <cell r="G1804" t="str">
            <v>Кабель греющий для напольного отопления, 8,86 м</v>
          </cell>
          <cell r="H1804">
            <v>13168205824</v>
          </cell>
          <cell r="I1804" t="str">
            <v>шт</v>
          </cell>
        </row>
        <row r="1805">
          <cell r="E1805">
            <v>13168221555</v>
          </cell>
          <cell r="F1805">
            <v>13168214016</v>
          </cell>
          <cell r="G1805" t="str">
            <v>Кабель греющий для напольного отопления, 18,5 м</v>
          </cell>
          <cell r="H1805">
            <v>13168214016</v>
          </cell>
          <cell r="I1805" t="str">
            <v>шт</v>
          </cell>
        </row>
        <row r="1806">
          <cell r="E1806">
            <v>13168231555</v>
          </cell>
          <cell r="F1806">
            <v>13168230400</v>
          </cell>
          <cell r="G1806" t="str">
            <v>Кабель греющий для напольного отопления, 31,04 м</v>
          </cell>
          <cell r="H1806">
            <v>13168230400</v>
          </cell>
          <cell r="I1806" t="str">
            <v>шт</v>
          </cell>
        </row>
        <row r="1807">
          <cell r="E1807">
            <v>13168241555</v>
          </cell>
          <cell r="F1807">
            <v>13168238592</v>
          </cell>
          <cell r="G1807" t="str">
            <v>Кабель греющий для напольного отопления, 40,59 м</v>
          </cell>
          <cell r="H1807">
            <v>13168238592</v>
          </cell>
          <cell r="I1807" t="str">
            <v>шт</v>
          </cell>
        </row>
        <row r="1808">
          <cell r="E1808">
            <v>13168251555</v>
          </cell>
          <cell r="F1808">
            <v>13168246784</v>
          </cell>
          <cell r="G1808" t="str">
            <v>Кабель греющий для напольного отопления, 49,35 м</v>
          </cell>
          <cell r="H1808">
            <v>13168246784</v>
          </cell>
          <cell r="I1808" t="str">
            <v>шт</v>
          </cell>
        </row>
        <row r="1809">
          <cell r="E1809">
            <v>13168261555</v>
          </cell>
          <cell r="F1809">
            <v>13168254976</v>
          </cell>
          <cell r="G1809" t="str">
            <v>Кабель греющий для напольного отопления, 58,11 м</v>
          </cell>
          <cell r="H1809">
            <v>13168254976</v>
          </cell>
          <cell r="I1809" t="str">
            <v>шт</v>
          </cell>
        </row>
        <row r="1810">
          <cell r="E1810">
            <v>13168271555</v>
          </cell>
          <cell r="F1810">
            <v>13168271360</v>
          </cell>
          <cell r="G1810" t="str">
            <v>Кабель греющий для напольного отопления, 87,32 м</v>
          </cell>
          <cell r="H1810">
            <v>13168271360</v>
          </cell>
          <cell r="I1810" t="str">
            <v>шт</v>
          </cell>
        </row>
        <row r="1811">
          <cell r="E1811">
            <v>13168281555</v>
          </cell>
          <cell r="F1811">
            <v>13168279552</v>
          </cell>
          <cell r="G1811" t="str">
            <v>Кабель греющий для напольного отопления, 99 м</v>
          </cell>
          <cell r="H1811">
            <v>13168279552</v>
          </cell>
          <cell r="I1811" t="str">
            <v>шт</v>
          </cell>
        </row>
        <row r="1812">
          <cell r="E1812">
            <v>13168291555</v>
          </cell>
          <cell r="F1812">
            <v>13168287744</v>
          </cell>
          <cell r="G1812" t="str">
            <v>Кабель греющий для напольного отопления, 122,37 м</v>
          </cell>
          <cell r="H1812">
            <v>13168287744</v>
          </cell>
          <cell r="I1812" t="str">
            <v>шт</v>
          </cell>
        </row>
        <row r="1813">
          <cell r="E1813">
            <v>13168287744</v>
          </cell>
          <cell r="F1813">
            <v>13168287744</v>
          </cell>
          <cell r="G1813">
            <v>13168287744</v>
          </cell>
          <cell r="H1813">
            <v>13168287744</v>
          </cell>
          <cell r="I1813">
            <v>13168287744</v>
          </cell>
        </row>
        <row r="1814">
          <cell r="E1814">
            <v>13168287744</v>
          </cell>
          <cell r="F1814">
            <v>13168287744</v>
          </cell>
          <cell r="G1814" t="str">
            <v xml:space="preserve">8.3 Терморегуляторы </v>
          </cell>
          <cell r="H1814">
            <v>13168287744</v>
          </cell>
          <cell r="I1814">
            <v>13168287744</v>
          </cell>
        </row>
        <row r="1815">
          <cell r="E1815">
            <v>12108691100</v>
          </cell>
          <cell r="F1815">
            <v>12108685312</v>
          </cell>
          <cell r="G1815" t="str">
            <v>Терморегулятор BASIC</v>
          </cell>
          <cell r="H1815">
            <v>12108685312</v>
          </cell>
          <cell r="I1815" t="str">
            <v>шт</v>
          </cell>
        </row>
        <row r="1816">
          <cell r="E1816">
            <v>12274931100</v>
          </cell>
          <cell r="F1816">
            <v>12274925568</v>
          </cell>
          <cell r="G1816" t="str">
            <v>Терморегулятор COMFORT</v>
          </cell>
          <cell r="H1816">
            <v>12274925568</v>
          </cell>
          <cell r="I1816" t="str">
            <v>шт</v>
          </cell>
        </row>
        <row r="1817">
          <cell r="E1817">
            <v>12029231100</v>
          </cell>
          <cell r="F1817">
            <v>12029222912</v>
          </cell>
          <cell r="G1817" t="str">
            <v>Терморегулятор OPTIMA</v>
          </cell>
          <cell r="H1817">
            <v>12029222912</v>
          </cell>
          <cell r="I1817" t="str">
            <v>шт</v>
          </cell>
        </row>
        <row r="1818">
          <cell r="E1818">
            <v>12029222912</v>
          </cell>
          <cell r="F1818">
            <v>12029222912</v>
          </cell>
          <cell r="G1818">
            <v>12029222912</v>
          </cell>
          <cell r="H1818">
            <v>12029222912</v>
          </cell>
          <cell r="I1818">
            <v>12029222912</v>
          </cell>
        </row>
        <row r="1819">
          <cell r="E1819">
            <v>13168311100</v>
          </cell>
          <cell r="F1819">
            <v>13168304128</v>
          </cell>
          <cell r="G1819" t="str">
            <v>Комплект для установки (не подходит для систем NEA smart R)</v>
          </cell>
          <cell r="H1819">
            <v>13168304128</v>
          </cell>
          <cell r="I1819" t="str">
            <v>шт</v>
          </cell>
        </row>
        <row r="1820">
          <cell r="E1820">
            <v>13168304128</v>
          </cell>
          <cell r="F1820">
            <v>13168304128</v>
          </cell>
          <cell r="G1820">
            <v>13168304128</v>
          </cell>
          <cell r="H1820">
            <v>13168304128</v>
          </cell>
          <cell r="I1820">
            <v>13168304128</v>
          </cell>
        </row>
        <row r="1821">
          <cell r="E1821">
            <v>13168304128</v>
          </cell>
          <cell r="F1821">
            <v>13168304128</v>
          </cell>
          <cell r="G1821" t="str">
            <v>9. Программное обеспечение RAUCAD/RAUWIN</v>
          </cell>
          <cell r="H1821">
            <v>13168304128</v>
          </cell>
          <cell r="I1821">
            <v>13168304128</v>
          </cell>
        </row>
        <row r="1822">
          <cell r="E1822">
            <v>12312841107</v>
          </cell>
          <cell r="F1822">
            <v>12312838144</v>
          </cell>
          <cell r="G1822" t="str">
            <v>Электронный ключ USB</v>
          </cell>
          <cell r="H1822">
            <v>12312838144</v>
          </cell>
          <cell r="I1822" t="str">
            <v>шт</v>
          </cell>
        </row>
        <row r="1823">
          <cell r="E1823">
            <v>19933861907</v>
          </cell>
          <cell r="F1823">
            <v>19933855744</v>
          </cell>
          <cell r="G1823" t="str">
            <v>Замена ключа (LPT на USB) или Восстановление сломанного ключа</v>
          </cell>
          <cell r="H1823">
            <v>19933855744</v>
          </cell>
          <cell r="I1823" t="str">
            <v>шт</v>
          </cell>
        </row>
        <row r="1824">
          <cell r="E1824">
            <v>19932371907</v>
          </cell>
          <cell r="F1824">
            <v>19932364800</v>
          </cell>
          <cell r="G1824" t="str">
            <v>RAUWIN 7.0</v>
          </cell>
          <cell r="H1824">
            <v>19932364800</v>
          </cell>
          <cell r="I1824" t="str">
            <v>шт</v>
          </cell>
        </row>
        <row r="1825">
          <cell r="E1825">
            <v>19933081907</v>
          </cell>
          <cell r="F1825">
            <v>19933069312</v>
          </cell>
          <cell r="G1825" t="str">
            <v>RAUCAD отопление 7.0</v>
          </cell>
          <cell r="H1825">
            <v>19933069312</v>
          </cell>
          <cell r="I1825" t="str">
            <v>шт</v>
          </cell>
        </row>
        <row r="1826">
          <cell r="E1826">
            <v>19933171907</v>
          </cell>
          <cell r="F1826">
            <v>19933167616</v>
          </cell>
          <cell r="G1826" t="str">
            <v>RAUCAD водоснабжение 7.0</v>
          </cell>
          <cell r="H1826">
            <v>19933167616</v>
          </cell>
          <cell r="I1826" t="str">
            <v>шт</v>
          </cell>
        </row>
        <row r="1827">
          <cell r="E1827">
            <v>19933261907</v>
          </cell>
          <cell r="F1827">
            <v>19933249536</v>
          </cell>
          <cell r="G1827" t="str">
            <v>RAUCAD канализация 7.0</v>
          </cell>
          <cell r="H1827">
            <v>19933249536</v>
          </cell>
          <cell r="I1827" t="str">
            <v>шт</v>
          </cell>
        </row>
        <row r="1828">
          <cell r="E1828">
            <v>19932661907</v>
          </cell>
          <cell r="F1828">
            <v>19932659712</v>
          </cell>
          <cell r="G1828" t="str">
            <v>CAD Modul 2014</v>
          </cell>
          <cell r="H1828">
            <v>19932659712</v>
          </cell>
          <cell r="I1828" t="str">
            <v>шт</v>
          </cell>
        </row>
        <row r="1829">
          <cell r="E1829">
            <v>12106171907</v>
          </cell>
          <cell r="F1829">
            <v>12106170368</v>
          </cell>
          <cell r="G1829" t="str">
            <v>RAUCAD plus 7.0</v>
          </cell>
          <cell r="H1829">
            <v>12106170368</v>
          </cell>
          <cell r="I1829" t="str">
            <v>шт</v>
          </cell>
        </row>
        <row r="1830">
          <cell r="E1830">
            <v>19933281907</v>
          </cell>
          <cell r="F1830">
            <v>19933265920</v>
          </cell>
          <cell r="G1830" t="str">
            <v>RAUCAD отопление 7.0 3D</v>
          </cell>
          <cell r="H1830">
            <v>19933265920</v>
          </cell>
          <cell r="I1830" t="str">
            <v>шт</v>
          </cell>
        </row>
        <row r="1831">
          <cell r="E1831">
            <v>19933361907</v>
          </cell>
          <cell r="F1831">
            <v>19933347840</v>
          </cell>
          <cell r="G1831" t="str">
            <v>RAUCAD водоснабжение 7.0 3D</v>
          </cell>
          <cell r="H1831">
            <v>19933347840</v>
          </cell>
          <cell r="I1831" t="str">
            <v>шт</v>
          </cell>
        </row>
        <row r="1832">
          <cell r="E1832">
            <v>19933371907</v>
          </cell>
          <cell r="F1832">
            <v>19933364224</v>
          </cell>
          <cell r="G1832" t="str">
            <v>RAUCAD канализация 7.0 3D</v>
          </cell>
          <cell r="H1832">
            <v>19933364224</v>
          </cell>
          <cell r="I1832" t="str">
            <v>шт</v>
          </cell>
        </row>
        <row r="1833">
          <cell r="E1833">
            <v>19934181907</v>
          </cell>
          <cell r="F1833">
            <v>19934167040</v>
          </cell>
          <cell r="G1833" t="str">
            <v>RAUCAD холодильная сеть 7.0 (доп. к отопл.)</v>
          </cell>
          <cell r="H1833">
            <v>19934167040</v>
          </cell>
          <cell r="I1833" t="str">
            <v>шт</v>
          </cell>
        </row>
        <row r="1834">
          <cell r="E1834">
            <v>19933061907</v>
          </cell>
          <cell r="F1834">
            <v>19933052928</v>
          </cell>
          <cell r="G1834" t="str">
            <v>RAUWIN 7.0 холодильная нагрузка</v>
          </cell>
          <cell r="H1834">
            <v>19933052928</v>
          </cell>
          <cell r="I1834" t="str">
            <v>шт</v>
          </cell>
        </row>
        <row r="1835">
          <cell r="E1835">
            <v>19933052928</v>
          </cell>
          <cell r="F1835">
            <v>19933052928</v>
          </cell>
          <cell r="G1835">
            <v>19933052928</v>
          </cell>
          <cell r="H1835">
            <v>19933052928</v>
          </cell>
          <cell r="I1835">
            <v>19933052928</v>
          </cell>
        </row>
        <row r="1836">
          <cell r="E1836">
            <v>19933052928</v>
          </cell>
          <cell r="F1836">
            <v>19933052928</v>
          </cell>
          <cell r="G1836" t="str">
            <v>4.1 RAUPEX-труба, SDR 11</v>
          </cell>
          <cell r="H1836">
            <v>19933052928</v>
          </cell>
          <cell r="I1836">
            <v>19933052928</v>
          </cell>
        </row>
        <row r="1837">
          <cell r="E1837">
            <v>19933052928</v>
          </cell>
          <cell r="F1837">
            <v>19933052928</v>
          </cell>
          <cell r="G1837">
            <v>19933052928</v>
          </cell>
          <cell r="H1837">
            <v>19933052928</v>
          </cell>
          <cell r="I1837">
            <v>19933052928</v>
          </cell>
        </row>
        <row r="1838">
          <cell r="E1838">
            <v>11350543100</v>
          </cell>
          <cell r="F1838">
            <v>11350540288</v>
          </cell>
          <cell r="G1838" t="str">
            <v>Труба для промышленности RPEX 20x1,9 бухта 100м</v>
          </cell>
          <cell r="H1838">
            <v>11350540288</v>
          </cell>
          <cell r="I1838" t="str">
            <v>м</v>
          </cell>
        </row>
        <row r="1839">
          <cell r="E1839">
            <v>11350643050</v>
          </cell>
          <cell r="F1839">
            <v>11350638592</v>
          </cell>
          <cell r="G1839" t="str">
            <v>Труба для промышленности RPEX 25x2,3 бухта 50м</v>
          </cell>
          <cell r="H1839">
            <v>11350638592</v>
          </cell>
          <cell r="I1839" t="str">
            <v>м</v>
          </cell>
        </row>
        <row r="1840">
          <cell r="E1840">
            <v>11350743050</v>
          </cell>
          <cell r="F1840">
            <v>11350736896</v>
          </cell>
          <cell r="G1840" t="str">
            <v>Труба для промышленности RPEX 32x2,9 бухта 50м</v>
          </cell>
          <cell r="H1840">
            <v>11350736896</v>
          </cell>
          <cell r="I1840" t="str">
            <v>м</v>
          </cell>
        </row>
        <row r="1841">
          <cell r="E1841">
            <v>13707951001</v>
          </cell>
          <cell r="F1841">
            <v>13707943936</v>
          </cell>
          <cell r="G1841" t="str">
            <v>Труба для промышленности RPEX 40x3,7 прям.отрезки 5м</v>
          </cell>
          <cell r="H1841">
            <v>13707943936</v>
          </cell>
          <cell r="I1841" t="str">
            <v>м</v>
          </cell>
        </row>
        <row r="1842">
          <cell r="E1842">
            <v>11095881001</v>
          </cell>
          <cell r="F1842">
            <v>11095875584</v>
          </cell>
          <cell r="G1842" t="str">
            <v>Труба для промышленности RPEX 50x4,6 прям.отрезки 5м</v>
          </cell>
          <cell r="H1842">
            <v>11095875584</v>
          </cell>
          <cell r="I1842" t="str">
            <v>м</v>
          </cell>
        </row>
        <row r="1843">
          <cell r="E1843">
            <v>13707871001</v>
          </cell>
          <cell r="F1843">
            <v>13707870208</v>
          </cell>
          <cell r="G1843" t="str">
            <v>Труба для промышленности RPEX 63x5,8 прям.отрезки 5м</v>
          </cell>
          <cell r="H1843">
            <v>13707870208</v>
          </cell>
          <cell r="I1843" t="str">
            <v>м</v>
          </cell>
        </row>
        <row r="1844">
          <cell r="E1844">
            <v>13707881001</v>
          </cell>
          <cell r="F1844">
            <v>13707878400</v>
          </cell>
          <cell r="G1844" t="str">
            <v>Труба для промышленности RPEX 75x6,8 прям.отрезки 5м</v>
          </cell>
          <cell r="H1844">
            <v>13707878400</v>
          </cell>
          <cell r="I1844" t="str">
            <v>м</v>
          </cell>
        </row>
        <row r="1845">
          <cell r="E1845">
            <v>13707891001</v>
          </cell>
          <cell r="F1845">
            <v>13707886592</v>
          </cell>
          <cell r="G1845" t="str">
            <v>Труба для промышленности RPEX 90x8,2 прям.отрезки 5м</v>
          </cell>
          <cell r="H1845">
            <v>13707886592</v>
          </cell>
          <cell r="I1845" t="str">
            <v>м</v>
          </cell>
        </row>
        <row r="1846">
          <cell r="E1846">
            <v>13707901001</v>
          </cell>
          <cell r="F1846">
            <v>13707894784</v>
          </cell>
          <cell r="G1846" t="str">
            <v>Труба для промышленности RPEX 110x10,0 прям.отрезки 5м</v>
          </cell>
          <cell r="H1846">
            <v>13707894784</v>
          </cell>
          <cell r="I1846" t="str">
            <v>м</v>
          </cell>
        </row>
        <row r="1847">
          <cell r="E1847">
            <v>13707911001</v>
          </cell>
          <cell r="F1847">
            <v>13707902976</v>
          </cell>
          <cell r="G1847" t="str">
            <v>Труба для промышленности RPEX 125x11,4 прям.отрезки 5м</v>
          </cell>
          <cell r="H1847">
            <v>13707902976</v>
          </cell>
          <cell r="I1847" t="str">
            <v>м</v>
          </cell>
        </row>
        <row r="1848">
          <cell r="E1848">
            <v>13707941001</v>
          </cell>
          <cell r="F1848">
            <v>13707935744</v>
          </cell>
          <cell r="G1848" t="str">
            <v>Труба для промышленности RPEX 160x14,6 прям.отрезки 5м</v>
          </cell>
          <cell r="H1848">
            <v>13707935744</v>
          </cell>
          <cell r="I1848" t="str">
            <v>м</v>
          </cell>
        </row>
        <row r="1849">
          <cell r="E1849">
            <v>13707935744</v>
          </cell>
          <cell r="F1849">
            <v>13707935744</v>
          </cell>
          <cell r="G1849">
            <v>13707935744</v>
          </cell>
          <cell r="H1849">
            <v>13707935744</v>
          </cell>
          <cell r="I1849">
            <v>13707935744</v>
          </cell>
        </row>
        <row r="1850">
          <cell r="E1850">
            <v>13707935744</v>
          </cell>
          <cell r="F1850">
            <v>13707935744</v>
          </cell>
          <cell r="G1850" t="str">
            <v>RAUPEX-A-труба, SDR 11, серая, тонкостенная</v>
          </cell>
          <cell r="H1850">
            <v>13707935744</v>
          </cell>
          <cell r="I1850">
            <v>13707935744</v>
          </cell>
        </row>
        <row r="1851">
          <cell r="E1851">
            <v>11319201005</v>
          </cell>
          <cell r="F1851">
            <v>11319197696</v>
          </cell>
          <cell r="G1851" t="str">
            <v>Труба для промышленности RAUPEX A 20x1,9 прям.отрезки 5м</v>
          </cell>
          <cell r="H1851">
            <v>11319197696</v>
          </cell>
          <cell r="I1851" t="str">
            <v>м</v>
          </cell>
        </row>
        <row r="1852">
          <cell r="E1852">
            <v>11319201100</v>
          </cell>
          <cell r="F1852">
            <v>11319197696</v>
          </cell>
          <cell r="G1852" t="str">
            <v>Труба для промышленности RAUPEX A 20x1,9 бухта 100м</v>
          </cell>
          <cell r="H1852">
            <v>11319197696</v>
          </cell>
          <cell r="I1852" t="str">
            <v>м</v>
          </cell>
        </row>
        <row r="1853">
          <cell r="E1853">
            <v>11319301005</v>
          </cell>
          <cell r="F1853">
            <v>11319296000</v>
          </cell>
          <cell r="G1853" t="str">
            <v>Труба для промышленности RAUPEX A 25x2,3 прям.отрезки 5м</v>
          </cell>
          <cell r="H1853">
            <v>11319296000</v>
          </cell>
          <cell r="I1853" t="str">
            <v>м</v>
          </cell>
        </row>
        <row r="1854">
          <cell r="E1854">
            <v>11319301100</v>
          </cell>
          <cell r="F1854">
            <v>11319296000</v>
          </cell>
          <cell r="G1854" t="str">
            <v>Труба для промышленности RAUPEX A 25x2,3 бухта 100м</v>
          </cell>
          <cell r="H1854">
            <v>11319296000</v>
          </cell>
          <cell r="I1854" t="str">
            <v>м</v>
          </cell>
        </row>
        <row r="1855">
          <cell r="E1855">
            <v>11319401005</v>
          </cell>
          <cell r="F1855">
            <v>11319394304</v>
          </cell>
          <cell r="G1855" t="str">
            <v>Труба для промышленности RAUPEX A 32x2,9 прям.отрезки 5м</v>
          </cell>
          <cell r="H1855">
            <v>11319394304</v>
          </cell>
          <cell r="I1855" t="str">
            <v>м</v>
          </cell>
        </row>
        <row r="1856">
          <cell r="E1856">
            <v>11319401100</v>
          </cell>
          <cell r="F1856">
            <v>11319394304</v>
          </cell>
          <cell r="G1856" t="str">
            <v>Труба для промышленности RAUPEX A 32x2,9 бухта 100м</v>
          </cell>
          <cell r="H1856">
            <v>11319394304</v>
          </cell>
          <cell r="I1856" t="str">
            <v>м</v>
          </cell>
        </row>
        <row r="1857">
          <cell r="E1857">
            <v>11319501005</v>
          </cell>
          <cell r="F1857">
            <v>11319500800</v>
          </cell>
          <cell r="G1857" t="str">
            <v>Труба для промышленности RAUPEX A 40x3,7 прям.отрезки 5м</v>
          </cell>
          <cell r="H1857">
            <v>11319500800</v>
          </cell>
          <cell r="I1857" t="str">
            <v>м</v>
          </cell>
        </row>
        <row r="1858">
          <cell r="E1858">
            <v>11319601005</v>
          </cell>
          <cell r="F1858">
            <v>11319599104</v>
          </cell>
          <cell r="G1858" t="str">
            <v>Труба для промышленности RAUPEX A 50x4,6 прям.отрезки 5м</v>
          </cell>
          <cell r="H1858">
            <v>11319599104</v>
          </cell>
          <cell r="I1858" t="str">
            <v>м</v>
          </cell>
        </row>
        <row r="1859">
          <cell r="E1859">
            <v>11319701005</v>
          </cell>
          <cell r="F1859">
            <v>11319697408</v>
          </cell>
          <cell r="G1859" t="str">
            <v>Труба для промышленности RAUPEX A 63x5,8 прям.отрезки 5м</v>
          </cell>
          <cell r="H1859">
            <v>11319697408</v>
          </cell>
          <cell r="I1859" t="str">
            <v>м</v>
          </cell>
        </row>
        <row r="1860">
          <cell r="E1860">
            <v>11319701100</v>
          </cell>
          <cell r="F1860">
            <v>11319697408</v>
          </cell>
          <cell r="G1860" t="str">
            <v>Труба для промышленности RAUPEX A 63x5,8 бухта 100м</v>
          </cell>
          <cell r="H1860">
            <v>11319697408</v>
          </cell>
          <cell r="I1860" t="str">
            <v>м</v>
          </cell>
        </row>
        <row r="1861">
          <cell r="E1861">
            <v>11363121005</v>
          </cell>
          <cell r="F1861">
            <v>11363115008</v>
          </cell>
          <cell r="G1861" t="str">
            <v>Труба для промышленности RAUPEX A 75x6,8 прям.отрезки 5м</v>
          </cell>
          <cell r="H1861">
            <v>11363115008</v>
          </cell>
          <cell r="I1861" t="str">
            <v>м</v>
          </cell>
        </row>
        <row r="1862">
          <cell r="E1862">
            <v>11363221005</v>
          </cell>
          <cell r="F1862">
            <v>11363213312</v>
          </cell>
          <cell r="G1862" t="str">
            <v>Труба для промышленности RAUPEX A 90x8,2 прям.отрезки 5м</v>
          </cell>
          <cell r="H1862">
            <v>11363213312</v>
          </cell>
          <cell r="I1862" t="str">
            <v>м</v>
          </cell>
        </row>
        <row r="1863">
          <cell r="E1863">
            <v>11363321005</v>
          </cell>
          <cell r="F1863">
            <v>11363319808</v>
          </cell>
          <cell r="G1863" t="str">
            <v>Труба для промышленности RAUPEX A 110x10,0 прям.отрезки 5м</v>
          </cell>
          <cell r="H1863">
            <v>11363319808</v>
          </cell>
          <cell r="I1863" t="str">
            <v>м</v>
          </cell>
        </row>
        <row r="1864">
          <cell r="E1864">
            <v>11045411005</v>
          </cell>
          <cell r="F1864">
            <v>11045404672</v>
          </cell>
          <cell r="G1864" t="str">
            <v>Труба для промышленности RAUPEX A 125x11,4 прям.отрезки 5м</v>
          </cell>
          <cell r="H1864">
            <v>11045404672</v>
          </cell>
          <cell r="I1864" t="str">
            <v>м</v>
          </cell>
        </row>
        <row r="1865">
          <cell r="E1865">
            <v>11364921005</v>
          </cell>
          <cell r="F1865">
            <v>11364917248</v>
          </cell>
          <cell r="G1865" t="str">
            <v>Труба для промышленности RAUPEX A 160x14,6 прям.отрезки 5м</v>
          </cell>
          <cell r="H1865">
            <v>11364917248</v>
          </cell>
          <cell r="I1865" t="str">
            <v>м</v>
          </cell>
        </row>
        <row r="1866">
          <cell r="E1866">
            <v>11364917248</v>
          </cell>
          <cell r="F1866">
            <v>11364917248</v>
          </cell>
          <cell r="G1866">
            <v>11364917248</v>
          </cell>
          <cell r="H1866">
            <v>11364917248</v>
          </cell>
          <cell r="I1866">
            <v>11364917248</v>
          </cell>
        </row>
        <row r="1867">
          <cell r="E1867">
            <v>11364917248</v>
          </cell>
          <cell r="F1867">
            <v>11364917248</v>
          </cell>
          <cell r="G1867" t="str">
            <v>RAUPEX-R-труба, SDR 11, зелёная, тонкостенная</v>
          </cell>
          <cell r="H1867">
            <v>11364917248</v>
          </cell>
          <cell r="I1867">
            <v>11364917248</v>
          </cell>
        </row>
        <row r="1868">
          <cell r="E1868">
            <v>11350541005</v>
          </cell>
          <cell r="F1868">
            <v>11350540288</v>
          </cell>
          <cell r="G1868" t="str">
            <v>Труба для промышленности RAUPEX K 20x1,9 прям.отрезки 5м</v>
          </cell>
          <cell r="H1868">
            <v>11350540288</v>
          </cell>
          <cell r="I1868" t="str">
            <v>м</v>
          </cell>
        </row>
        <row r="1869">
          <cell r="E1869">
            <v>11350541100</v>
          </cell>
          <cell r="F1869">
            <v>11350540288</v>
          </cell>
          <cell r="G1869" t="str">
            <v>Труба для промышленности RAUPEX K 20x1,9 бухта 100м</v>
          </cell>
          <cell r="H1869">
            <v>11350540288</v>
          </cell>
          <cell r="I1869" t="str">
            <v>м</v>
          </cell>
        </row>
        <row r="1870">
          <cell r="E1870">
            <v>11350641005</v>
          </cell>
          <cell r="F1870">
            <v>11350638592</v>
          </cell>
          <cell r="G1870" t="str">
            <v>Труба для промышленности RAUPEX K 25x2,3 прям.отрезки 5м</v>
          </cell>
          <cell r="H1870">
            <v>11350638592</v>
          </cell>
          <cell r="I1870" t="str">
            <v>м</v>
          </cell>
        </row>
        <row r="1871">
          <cell r="E1871">
            <v>11350641100</v>
          </cell>
          <cell r="F1871">
            <v>11350638592</v>
          </cell>
          <cell r="G1871" t="str">
            <v>Труба для промышленности RAUPEX K 25x2,3 бухта 100м</v>
          </cell>
          <cell r="H1871">
            <v>11350638592</v>
          </cell>
          <cell r="I1871" t="str">
            <v>м</v>
          </cell>
        </row>
        <row r="1872">
          <cell r="E1872">
            <v>11350741005</v>
          </cell>
          <cell r="F1872">
            <v>11350736896</v>
          </cell>
          <cell r="G1872" t="str">
            <v>Труба для промышленности RAUPEX K 32x2,9 прям.отрезки 5м</v>
          </cell>
          <cell r="H1872">
            <v>11350736896</v>
          </cell>
          <cell r="I1872" t="str">
            <v>м</v>
          </cell>
        </row>
        <row r="1873">
          <cell r="E1873">
            <v>11350841005</v>
          </cell>
          <cell r="F1873">
            <v>11350835200</v>
          </cell>
          <cell r="G1873" t="str">
            <v>Труба для промышленности RAUPEX K 40x3,7 прям.отрезки 5м</v>
          </cell>
          <cell r="H1873">
            <v>11350835200</v>
          </cell>
          <cell r="I1873" t="str">
            <v>м</v>
          </cell>
        </row>
        <row r="1874">
          <cell r="E1874">
            <v>11350941005</v>
          </cell>
          <cell r="F1874">
            <v>11350933504</v>
          </cell>
          <cell r="G1874" t="str">
            <v>Труба для промышленности RAUPEX K 50x4,6 прям.отрезки 5м</v>
          </cell>
          <cell r="H1874">
            <v>11350933504</v>
          </cell>
          <cell r="I1874" t="str">
            <v>м</v>
          </cell>
        </row>
        <row r="1875">
          <cell r="E1875">
            <v>11351041005</v>
          </cell>
          <cell r="F1875">
            <v>11351040000</v>
          </cell>
          <cell r="G1875" t="str">
            <v>Труба для промышленности RAUPEX K 63x5,8 прям.отрезки 5м</v>
          </cell>
          <cell r="H1875">
            <v>11351040000</v>
          </cell>
          <cell r="I1875" t="str">
            <v>м</v>
          </cell>
        </row>
        <row r="1876">
          <cell r="E1876">
            <v>11351141005</v>
          </cell>
          <cell r="F1876">
            <v>11351138304</v>
          </cell>
          <cell r="G1876" t="str">
            <v>Труба для промышленности RAUPEX K 75x6,8 прям.отрезки 5м</v>
          </cell>
          <cell r="H1876">
            <v>11351138304</v>
          </cell>
          <cell r="I1876" t="str">
            <v>м</v>
          </cell>
        </row>
        <row r="1877">
          <cell r="E1877">
            <v>11351241005</v>
          </cell>
          <cell r="F1877">
            <v>11351236608</v>
          </cell>
          <cell r="G1877" t="str">
            <v>Труба для промышленности RAUPEX K 90x8,2 прям.отрезки 5м</v>
          </cell>
          <cell r="H1877">
            <v>11351236608</v>
          </cell>
          <cell r="I1877" t="str">
            <v>м</v>
          </cell>
        </row>
        <row r="1878">
          <cell r="E1878">
            <v>11351341005</v>
          </cell>
          <cell r="F1878">
            <v>11351334912</v>
          </cell>
          <cell r="G1878" t="str">
            <v>Труба для промышленности RAUPEX K 110x10,0 прям.отрезки 5м</v>
          </cell>
          <cell r="H1878">
            <v>11351334912</v>
          </cell>
          <cell r="I1878" t="str">
            <v>м</v>
          </cell>
        </row>
        <row r="1879">
          <cell r="E1879">
            <v>11045511005</v>
          </cell>
          <cell r="F1879">
            <v>11045502976</v>
          </cell>
          <cell r="G1879" t="str">
            <v>Труба для промышленности RAUPEX K 125x11,4 прям.отрезки 5м</v>
          </cell>
          <cell r="H1879">
            <v>11045502976</v>
          </cell>
          <cell r="I1879" t="str">
            <v>м</v>
          </cell>
        </row>
        <row r="1880">
          <cell r="E1880">
            <v>11351441005</v>
          </cell>
          <cell r="F1880">
            <v>11351433216</v>
          </cell>
          <cell r="G1880" t="str">
            <v>Труба для промышленности RAUPEX K 160x14,6 прям.отрезки 5м</v>
          </cell>
          <cell r="H1880">
            <v>11351433216</v>
          </cell>
          <cell r="I1880" t="str">
            <v>м</v>
          </cell>
        </row>
        <row r="1881">
          <cell r="E1881">
            <v>11351433216</v>
          </cell>
          <cell r="F1881">
            <v>11351433216</v>
          </cell>
          <cell r="G1881">
            <v>11351433216</v>
          </cell>
          <cell r="H1881">
            <v>11351433216</v>
          </cell>
          <cell r="I1881">
            <v>11351433216</v>
          </cell>
        </row>
        <row r="1882">
          <cell r="E1882">
            <v>11351433216</v>
          </cell>
          <cell r="F1882">
            <v>11351433216</v>
          </cell>
          <cell r="G1882" t="str">
            <v>RAUPEX-О-труба, SDR 11, голубая, тонкостенная</v>
          </cell>
          <cell r="H1882">
            <v>11351433216</v>
          </cell>
          <cell r="I1882">
            <v>11351433216</v>
          </cell>
        </row>
        <row r="1883">
          <cell r="E1883">
            <v>11351541005</v>
          </cell>
          <cell r="F1883">
            <v>11351539712</v>
          </cell>
          <cell r="G1883" t="str">
            <v>Труба для промышленности RAUPEX O 20x1,9 прям.отрезки 5м</v>
          </cell>
          <cell r="H1883">
            <v>11351539712</v>
          </cell>
          <cell r="I1883" t="str">
            <v>м</v>
          </cell>
        </row>
        <row r="1884">
          <cell r="E1884">
            <v>11351541100</v>
          </cell>
          <cell r="F1884">
            <v>11351539712</v>
          </cell>
          <cell r="G1884" t="str">
            <v>Труба для промышленности RAUPEX O 20x1,9 бухта 100м</v>
          </cell>
          <cell r="H1884">
            <v>11351539712</v>
          </cell>
          <cell r="I1884" t="str">
            <v>м</v>
          </cell>
        </row>
        <row r="1885">
          <cell r="E1885">
            <v>11351641005</v>
          </cell>
          <cell r="F1885">
            <v>11351638016</v>
          </cell>
          <cell r="G1885" t="str">
            <v>Труба для промышленности RAUPEX O 25x2,3 прям.отрезки 5м</v>
          </cell>
          <cell r="H1885">
            <v>11351638016</v>
          </cell>
          <cell r="I1885" t="str">
            <v>м</v>
          </cell>
        </row>
        <row r="1886">
          <cell r="E1886">
            <v>11351641100</v>
          </cell>
          <cell r="F1886">
            <v>11351638016</v>
          </cell>
          <cell r="G1886" t="str">
            <v>Труба для промышленности RAUPEX O 25x2,3 бухта 100м</v>
          </cell>
          <cell r="H1886">
            <v>11351638016</v>
          </cell>
          <cell r="I1886" t="str">
            <v>м</v>
          </cell>
        </row>
        <row r="1887">
          <cell r="E1887">
            <v>11351741005</v>
          </cell>
          <cell r="F1887">
            <v>11351736320</v>
          </cell>
          <cell r="G1887" t="str">
            <v>Труба для промышленности RAUPEX O 32x2,9 прям.отрезки 5м</v>
          </cell>
          <cell r="H1887">
            <v>11351736320</v>
          </cell>
          <cell r="I1887" t="str">
            <v>м</v>
          </cell>
        </row>
        <row r="1888">
          <cell r="E1888">
            <v>11351841005</v>
          </cell>
          <cell r="F1888">
            <v>11351834624</v>
          </cell>
          <cell r="G1888" t="str">
            <v>Труба для промышленности RAUPEX O 40x3,7 прям.отрезки 5м</v>
          </cell>
          <cell r="H1888">
            <v>11351834624</v>
          </cell>
          <cell r="I1888" t="str">
            <v>м</v>
          </cell>
        </row>
        <row r="1889">
          <cell r="E1889">
            <v>11351941005</v>
          </cell>
          <cell r="F1889">
            <v>11351932928</v>
          </cell>
          <cell r="G1889" t="str">
            <v>Труба для промышленности RAUPEX O 50x4,6 прям.отрезки 5м</v>
          </cell>
          <cell r="H1889">
            <v>11351932928</v>
          </cell>
          <cell r="I1889" t="str">
            <v>м</v>
          </cell>
        </row>
        <row r="1890">
          <cell r="E1890">
            <v>11352041005</v>
          </cell>
          <cell r="F1890">
            <v>11352039424</v>
          </cell>
          <cell r="G1890" t="str">
            <v>Труба для промышленности RAUPEX O 63x5,8 прям.отрезки 5м</v>
          </cell>
          <cell r="H1890">
            <v>11352039424</v>
          </cell>
          <cell r="I1890" t="str">
            <v>м</v>
          </cell>
        </row>
        <row r="1891">
          <cell r="E1891">
            <v>11352141005</v>
          </cell>
          <cell r="F1891">
            <v>11352137728</v>
          </cell>
          <cell r="G1891" t="str">
            <v>Труба для промышленности RAUPEX O 75x6,8 прям.отрезки 5м</v>
          </cell>
          <cell r="H1891">
            <v>11352137728</v>
          </cell>
          <cell r="I1891" t="str">
            <v>м</v>
          </cell>
        </row>
        <row r="1892">
          <cell r="E1892">
            <v>11352241005</v>
          </cell>
          <cell r="F1892">
            <v>11352236032</v>
          </cell>
          <cell r="G1892" t="str">
            <v>Труба для промышленности RAUPEX O 90x8,2 прям.отрезки 5м</v>
          </cell>
          <cell r="H1892">
            <v>11352236032</v>
          </cell>
          <cell r="I1892" t="str">
            <v>м</v>
          </cell>
        </row>
        <row r="1893">
          <cell r="E1893">
            <v>11352341005</v>
          </cell>
          <cell r="F1893">
            <v>11352334336</v>
          </cell>
          <cell r="G1893" t="str">
            <v>Труба для промышленности RAUPEX O 110x10,0 прям.отрезки 5м</v>
          </cell>
          <cell r="H1893">
            <v>11352334336</v>
          </cell>
          <cell r="I1893" t="str">
            <v>м</v>
          </cell>
        </row>
        <row r="1894">
          <cell r="E1894">
            <v>11045611005</v>
          </cell>
          <cell r="F1894">
            <v>11045609472</v>
          </cell>
          <cell r="G1894" t="str">
            <v>Труба для промышленности RAUPEX O 125x11,4 прям.отрезки 5м</v>
          </cell>
          <cell r="H1894">
            <v>11045609472</v>
          </cell>
          <cell r="I1894" t="str">
            <v>м</v>
          </cell>
        </row>
        <row r="1895">
          <cell r="E1895">
            <v>11352441005</v>
          </cell>
          <cell r="F1895">
            <v>11352440832</v>
          </cell>
          <cell r="G1895" t="str">
            <v>Труба для промышленности RAUPEX O 160x14,6 прям.отрезки 5м</v>
          </cell>
          <cell r="H1895">
            <v>11352440832</v>
          </cell>
          <cell r="I1895" t="str">
            <v>м</v>
          </cell>
        </row>
        <row r="1896">
          <cell r="E1896">
            <v>11352440832</v>
          </cell>
          <cell r="F1896">
            <v>11352440832</v>
          </cell>
          <cell r="G1896">
            <v>11352440832</v>
          </cell>
          <cell r="H1896">
            <v>11352440832</v>
          </cell>
          <cell r="I1896">
            <v>11352440832</v>
          </cell>
        </row>
        <row r="1897">
          <cell r="E1897">
            <v>11352440832</v>
          </cell>
          <cell r="F1897">
            <v>11352440832</v>
          </cell>
          <cell r="G1897" t="str">
            <v>RAUPEX-UV-труба, SDR 11, чёрная, тонкостенная</v>
          </cell>
          <cell r="H1897">
            <v>11352440832</v>
          </cell>
          <cell r="I1897">
            <v>11352440832</v>
          </cell>
        </row>
        <row r="1898">
          <cell r="E1898">
            <v>11043411005</v>
          </cell>
          <cell r="F1898">
            <v>11043405824</v>
          </cell>
          <cell r="G1898" t="str">
            <v>Труба для промышленности RAUPEX UV 20x1,9 прям.отрезки 5м</v>
          </cell>
          <cell r="H1898">
            <v>11043405824</v>
          </cell>
          <cell r="I1898" t="str">
            <v>м</v>
          </cell>
        </row>
        <row r="1899">
          <cell r="E1899">
            <v>11043411100</v>
          </cell>
          <cell r="F1899">
            <v>11043405824</v>
          </cell>
          <cell r="G1899" t="str">
            <v>Труба для промышленности RAUPEX UV 20x1,9 бухта 100м</v>
          </cell>
          <cell r="H1899">
            <v>11043405824</v>
          </cell>
          <cell r="I1899" t="str">
            <v>м</v>
          </cell>
        </row>
        <row r="1900">
          <cell r="E1900">
            <v>11043511005</v>
          </cell>
          <cell r="F1900">
            <v>11043504128</v>
          </cell>
          <cell r="G1900" t="str">
            <v>Труба для промышленности RAUPEX UV 25x2,3 прям.отрезки 5м</v>
          </cell>
          <cell r="H1900">
            <v>11043504128</v>
          </cell>
          <cell r="I1900" t="str">
            <v>м</v>
          </cell>
        </row>
        <row r="1901">
          <cell r="E1901">
            <v>11043511100</v>
          </cell>
          <cell r="F1901">
            <v>11043504128</v>
          </cell>
          <cell r="G1901" t="str">
            <v>Труба для промышленности RAUPEX UV 25x2,3 бухта 100м</v>
          </cell>
          <cell r="H1901">
            <v>11043504128</v>
          </cell>
          <cell r="I1901" t="str">
            <v>м</v>
          </cell>
        </row>
        <row r="1902">
          <cell r="E1902">
            <v>11043611005</v>
          </cell>
          <cell r="F1902">
            <v>11043610624</v>
          </cell>
          <cell r="G1902" t="str">
            <v>Труба для промышленности RAUPEX UV 32x2,9 прям.отрезки 5м</v>
          </cell>
          <cell r="H1902">
            <v>11043610624</v>
          </cell>
          <cell r="I1902" t="str">
            <v>м</v>
          </cell>
        </row>
        <row r="1903">
          <cell r="E1903">
            <v>11043711005</v>
          </cell>
          <cell r="F1903">
            <v>11043708928</v>
          </cell>
          <cell r="G1903" t="str">
            <v>Труба для промышленности RAUPEX UV 40x3,7 прям.отрезки 5м</v>
          </cell>
          <cell r="H1903">
            <v>11043708928</v>
          </cell>
          <cell r="I1903" t="str">
            <v>м</v>
          </cell>
        </row>
        <row r="1904">
          <cell r="E1904">
            <v>11043811005</v>
          </cell>
          <cell r="F1904">
            <v>11043807232</v>
          </cell>
          <cell r="G1904" t="str">
            <v>Труба для промышленности RAUPEX UV 50x4,6 прям.отрезки 5м</v>
          </cell>
          <cell r="H1904">
            <v>11043807232</v>
          </cell>
          <cell r="I1904" t="str">
            <v>м</v>
          </cell>
        </row>
        <row r="1905">
          <cell r="E1905">
            <v>11043911005</v>
          </cell>
          <cell r="F1905">
            <v>11043905536</v>
          </cell>
          <cell r="G1905" t="str">
            <v>Труба для промышленности RAUPEX UV 63x5,8 прям.отрезки 5м</v>
          </cell>
          <cell r="H1905">
            <v>11043905536</v>
          </cell>
          <cell r="I1905" t="str">
            <v>м</v>
          </cell>
        </row>
        <row r="1906">
          <cell r="E1906">
            <v>11044011005</v>
          </cell>
          <cell r="F1906">
            <v>11044003840</v>
          </cell>
          <cell r="G1906" t="str">
            <v>Труба для промышленности RAUPEX UV 75x6,8 прям.отрезки 5м</v>
          </cell>
          <cell r="H1906">
            <v>11044003840</v>
          </cell>
          <cell r="I1906" t="str">
            <v>м</v>
          </cell>
        </row>
        <row r="1907">
          <cell r="E1907">
            <v>11044111005</v>
          </cell>
          <cell r="F1907">
            <v>11044110336</v>
          </cell>
          <cell r="G1907" t="str">
            <v>Труба для промышленности RAUPEX UV 90x8,2 прям.отрезки 5м</v>
          </cell>
          <cell r="H1907">
            <v>11044110336</v>
          </cell>
          <cell r="I1907" t="str">
            <v>м</v>
          </cell>
        </row>
        <row r="1908">
          <cell r="E1908">
            <v>11044211005</v>
          </cell>
          <cell r="F1908">
            <v>11044208640</v>
          </cell>
          <cell r="G1908" t="str">
            <v>Труба для промышленности RAUPEX UV 110x10,0 прям.отрезки 5м</v>
          </cell>
          <cell r="H1908">
            <v>11044208640</v>
          </cell>
          <cell r="I1908" t="str">
            <v>м</v>
          </cell>
        </row>
        <row r="1909">
          <cell r="E1909">
            <v>11045711005</v>
          </cell>
          <cell r="F1909">
            <v>11045707776</v>
          </cell>
          <cell r="G1909" t="str">
            <v>Труба для промышленности RAUPEX UV 125x11,4 прям.отрезки 5м</v>
          </cell>
          <cell r="H1909">
            <v>11045707776</v>
          </cell>
          <cell r="I1909" t="str">
            <v>м</v>
          </cell>
        </row>
        <row r="1910">
          <cell r="E1910">
            <v>11044311005</v>
          </cell>
          <cell r="F1910">
            <v>11044306944</v>
          </cell>
          <cell r="G1910" t="str">
            <v>Труба для промышленности RAUPEX UV 160x14,6 прям.отрезки 5м</v>
          </cell>
          <cell r="H1910">
            <v>11044306944</v>
          </cell>
          <cell r="I1910" t="str">
            <v>м</v>
          </cell>
        </row>
        <row r="1911">
          <cell r="E1911">
            <v>11044306944</v>
          </cell>
          <cell r="F1911">
            <v>11044306944</v>
          </cell>
          <cell r="G1911">
            <v>11044306944</v>
          </cell>
          <cell r="H1911">
            <v>11044306944</v>
          </cell>
          <cell r="I1911">
            <v>11044306944</v>
          </cell>
        </row>
        <row r="1912">
          <cell r="E1912">
            <v>11044306944</v>
          </cell>
          <cell r="F1912">
            <v>11044306944</v>
          </cell>
          <cell r="G1912" t="str">
            <v>RAUTHERM-FW-Rohr, SDR 11, красная, тонкостенная</v>
          </cell>
          <cell r="H1912">
            <v>11044306944</v>
          </cell>
          <cell r="I1912">
            <v>11044306944</v>
          </cell>
        </row>
        <row r="1913">
          <cell r="E1913">
            <v>11366921005</v>
          </cell>
          <cell r="F1913">
            <v>11366916096</v>
          </cell>
          <cell r="G1913" t="str">
            <v>Труба для промышленности RAUTHERM FW 25x2,3 прям.отрезки 5м</v>
          </cell>
          <cell r="H1913">
            <v>11366916096</v>
          </cell>
          <cell r="I1913" t="str">
            <v>м</v>
          </cell>
        </row>
        <row r="1914">
          <cell r="E1914">
            <v>11367021005</v>
          </cell>
          <cell r="F1914">
            <v>11367014400</v>
          </cell>
          <cell r="G1914" t="str">
            <v>Труба для промышленности RAUTHERM FW 32x2,9 прям.отрезки 5м</v>
          </cell>
          <cell r="H1914">
            <v>11367014400</v>
          </cell>
          <cell r="I1914" t="str">
            <v>м</v>
          </cell>
        </row>
        <row r="1915">
          <cell r="E1915">
            <v>11365021005</v>
          </cell>
          <cell r="F1915">
            <v>11365015552</v>
          </cell>
          <cell r="G1915" t="str">
            <v>Труба для промышленности RAUTHERM FW 40x3,7 прям.отрезки 5м</v>
          </cell>
          <cell r="H1915">
            <v>11365015552</v>
          </cell>
          <cell r="I1915" t="str">
            <v>м</v>
          </cell>
        </row>
        <row r="1916">
          <cell r="E1916">
            <v>11365121005</v>
          </cell>
          <cell r="F1916">
            <v>11365113856</v>
          </cell>
          <cell r="G1916" t="str">
            <v>Труба для промышленности RAUTHERM FW 50x4,6 прям.отрезки 5м</v>
          </cell>
          <cell r="H1916">
            <v>11365113856</v>
          </cell>
          <cell r="I1916" t="str">
            <v>м</v>
          </cell>
        </row>
        <row r="1917">
          <cell r="E1917">
            <v>11365221005</v>
          </cell>
          <cell r="F1917">
            <v>11365220352</v>
          </cell>
          <cell r="G1917" t="str">
            <v>Труба для промышленности RAUTHERM FW 63x5,8 прям.отрезки 5м</v>
          </cell>
          <cell r="H1917">
            <v>11365220352</v>
          </cell>
          <cell r="I1917" t="str">
            <v>м</v>
          </cell>
        </row>
        <row r="1918">
          <cell r="E1918">
            <v>11365321005</v>
          </cell>
          <cell r="F1918">
            <v>11365318656</v>
          </cell>
          <cell r="G1918" t="str">
            <v>Труба для промышленности RAUTHERM FW 75x6,8 прям.отрезки 5м</v>
          </cell>
          <cell r="H1918">
            <v>11365318656</v>
          </cell>
          <cell r="I1918" t="str">
            <v>м</v>
          </cell>
        </row>
        <row r="1919">
          <cell r="E1919">
            <v>11365421005</v>
          </cell>
          <cell r="F1919">
            <v>11365416960</v>
          </cell>
          <cell r="G1919" t="str">
            <v>Труба для промышленности RAUTHERM FW 90x8,2 прям.отрезки 5м</v>
          </cell>
          <cell r="H1919">
            <v>11365416960</v>
          </cell>
          <cell r="I1919" t="str">
            <v>м</v>
          </cell>
        </row>
        <row r="1920">
          <cell r="E1920">
            <v>11365521005</v>
          </cell>
          <cell r="F1920">
            <v>11365515264</v>
          </cell>
          <cell r="G1920" t="str">
            <v>Труба для промышленности RAUTHERM FW 110x10,0 прям.отрезки 5м</v>
          </cell>
          <cell r="H1920">
            <v>11365515264</v>
          </cell>
          <cell r="I1920" t="str">
            <v>м</v>
          </cell>
        </row>
        <row r="1921">
          <cell r="E1921">
            <v>11364041005</v>
          </cell>
          <cell r="F1921">
            <v>11364040704</v>
          </cell>
          <cell r="G1921" t="str">
            <v>Труба для промышленности RAUTHERM FW 125x11,4 прям.отрезки 5м</v>
          </cell>
          <cell r="H1921">
            <v>11364040704</v>
          </cell>
          <cell r="I1921" t="str">
            <v>м</v>
          </cell>
        </row>
        <row r="1922">
          <cell r="E1922">
            <v>11366521005</v>
          </cell>
          <cell r="F1922">
            <v>11366514688</v>
          </cell>
          <cell r="G1922" t="str">
            <v>Труба для промышленности RAUTHERM FW 160x14,6 прям.отрезки 5м</v>
          </cell>
          <cell r="H1922">
            <v>11366514688</v>
          </cell>
          <cell r="I1922" t="str">
            <v>м</v>
          </cell>
        </row>
        <row r="1923">
          <cell r="E1923">
            <v>11366514688</v>
          </cell>
          <cell r="F1923">
            <v>11366514688</v>
          </cell>
          <cell r="G1923">
            <v>11366514688</v>
          </cell>
          <cell r="H1923">
            <v>11366514688</v>
          </cell>
          <cell r="I1923">
            <v>11366514688</v>
          </cell>
        </row>
        <row r="1924">
          <cell r="E1924">
            <v>12434831002</v>
          </cell>
          <cell r="F1924">
            <v>12434825216</v>
          </cell>
          <cell r="G1924" t="str">
            <v>Фиксирующий желоб 20, отрезки 4,895 м</v>
          </cell>
          <cell r="H1924">
            <v>12434825216</v>
          </cell>
          <cell r="I1924" t="str">
            <v>шт</v>
          </cell>
        </row>
        <row r="1925">
          <cell r="E1925">
            <v>12434931002</v>
          </cell>
          <cell r="F1925">
            <v>12434923520</v>
          </cell>
          <cell r="G1925" t="str">
            <v>Фиксирующий желоб 25, отрезки 4,895 м</v>
          </cell>
          <cell r="H1925">
            <v>12434923520</v>
          </cell>
          <cell r="I1925" t="str">
            <v>шт</v>
          </cell>
        </row>
        <row r="1926">
          <cell r="E1926">
            <v>12435031002</v>
          </cell>
          <cell r="F1926">
            <v>12435030016</v>
          </cell>
          <cell r="G1926" t="str">
            <v>Фиксирующий желоб 32, отрезки 4,885 м</v>
          </cell>
          <cell r="H1926">
            <v>12435030016</v>
          </cell>
          <cell r="I1926" t="str">
            <v>шт</v>
          </cell>
        </row>
        <row r="1927">
          <cell r="E1927">
            <v>12435131002</v>
          </cell>
          <cell r="F1927">
            <v>12435128320</v>
          </cell>
          <cell r="G1927" t="str">
            <v>Фиксирующий желоб 40, отрезки 4,875 м</v>
          </cell>
          <cell r="H1927">
            <v>12435128320</v>
          </cell>
          <cell r="I1927" t="str">
            <v>шт</v>
          </cell>
        </row>
        <row r="1928">
          <cell r="E1928">
            <v>12435231002</v>
          </cell>
          <cell r="F1928">
            <v>12435226624</v>
          </cell>
          <cell r="G1928" t="str">
            <v>Фиксирующий желоб 50, отрезки 4,865 м</v>
          </cell>
          <cell r="H1928">
            <v>12435226624</v>
          </cell>
          <cell r="I1928" t="str">
            <v>шт</v>
          </cell>
        </row>
        <row r="1929">
          <cell r="E1929">
            <v>12435331002</v>
          </cell>
          <cell r="F1929">
            <v>12435324928</v>
          </cell>
          <cell r="G1929" t="str">
            <v>Фиксирующий желоб 63, отрезки 4,850 м</v>
          </cell>
          <cell r="H1929">
            <v>12435324928</v>
          </cell>
          <cell r="I1929" t="str">
            <v>шт</v>
          </cell>
        </row>
        <row r="1930">
          <cell r="E1930">
            <v>12228551001</v>
          </cell>
          <cell r="F1930">
            <v>12228550656</v>
          </cell>
          <cell r="G1930" t="str">
            <v>Фиксирующий желоб 75, отрезки 4,825 м</v>
          </cell>
          <cell r="H1930">
            <v>12228550656</v>
          </cell>
          <cell r="I1930" t="str">
            <v>шт</v>
          </cell>
        </row>
        <row r="1931">
          <cell r="E1931">
            <v>12228561001</v>
          </cell>
          <cell r="F1931">
            <v>12228558848</v>
          </cell>
          <cell r="G1931" t="str">
            <v>Фиксирующий желоб 90, отрезки 4,800 м</v>
          </cell>
          <cell r="H1931">
            <v>12228558848</v>
          </cell>
          <cell r="I1931" t="str">
            <v>шт</v>
          </cell>
        </row>
        <row r="1932">
          <cell r="E1932">
            <v>12228571001</v>
          </cell>
          <cell r="F1932">
            <v>12228567040</v>
          </cell>
          <cell r="G1932" t="str">
            <v>Фиксирующий желоб 110, отрезки 4,775 м</v>
          </cell>
          <cell r="H1932">
            <v>12228567040</v>
          </cell>
          <cell r="I1932" t="str">
            <v>шт</v>
          </cell>
        </row>
        <row r="1933">
          <cell r="E1933">
            <v>12316661001</v>
          </cell>
          <cell r="F1933">
            <v>12316655616</v>
          </cell>
          <cell r="G1933" t="str">
            <v>Фиксирующий желоб 125, отрезки 4,775 м</v>
          </cell>
          <cell r="H1933">
            <v>12316655616</v>
          </cell>
          <cell r="I1933" t="str">
            <v>шт</v>
          </cell>
        </row>
        <row r="1934">
          <cell r="E1934">
            <v>12346001001</v>
          </cell>
          <cell r="F1934">
            <v>12345999360</v>
          </cell>
          <cell r="G1934" t="str">
            <v>Фиксирующий желоб 160, отрезки 4,750 м</v>
          </cell>
          <cell r="H1934">
            <v>12345999360</v>
          </cell>
          <cell r="I1934" t="str">
            <v>шт</v>
          </cell>
        </row>
        <row r="1935">
          <cell r="E1935">
            <v>12345999360</v>
          </cell>
          <cell r="F1935">
            <v>12345999360</v>
          </cell>
          <cell r="G1935">
            <v>12345999360</v>
          </cell>
          <cell r="H1935">
            <v>12345999360</v>
          </cell>
          <cell r="I1935">
            <v>12345999360</v>
          </cell>
        </row>
        <row r="1936">
          <cell r="E1936">
            <v>12345999360</v>
          </cell>
          <cell r="F1936">
            <v>12345999360</v>
          </cell>
          <cell r="G1936" t="str">
            <v>4.2 Техника соединения монтажная гильза, SDR 11</v>
          </cell>
          <cell r="H1936">
            <v>12345999360</v>
          </cell>
          <cell r="I1936">
            <v>12345999360</v>
          </cell>
        </row>
        <row r="1937">
          <cell r="E1937">
            <v>11395621001</v>
          </cell>
          <cell r="F1937">
            <v>11395620864</v>
          </cell>
          <cell r="G1937" t="str">
            <v>Монтажная гильза SDR 11, 20х1,9</v>
          </cell>
          <cell r="H1937">
            <v>11395620864</v>
          </cell>
          <cell r="I1937" t="str">
            <v>шт</v>
          </cell>
        </row>
        <row r="1938">
          <cell r="E1938">
            <v>11395721001</v>
          </cell>
          <cell r="F1938">
            <v>11395719168</v>
          </cell>
          <cell r="G1938" t="str">
            <v>Монтажная гильза SDR 11, 25х2,3</v>
          </cell>
          <cell r="H1938">
            <v>11395719168</v>
          </cell>
          <cell r="I1938" t="str">
            <v>шт</v>
          </cell>
        </row>
        <row r="1939">
          <cell r="E1939">
            <v>11394921001</v>
          </cell>
          <cell r="F1939">
            <v>11394916352</v>
          </cell>
          <cell r="G1939" t="str">
            <v>Монтажная гильза SDR 11, 32х2,9</v>
          </cell>
          <cell r="H1939">
            <v>11394916352</v>
          </cell>
          <cell r="I1939" t="str">
            <v>шт</v>
          </cell>
        </row>
        <row r="1940">
          <cell r="E1940">
            <v>11386831001</v>
          </cell>
          <cell r="F1940">
            <v>11386830848</v>
          </cell>
          <cell r="G1940" t="str">
            <v>Монтажная гильза SDR 11, 40х3,7</v>
          </cell>
          <cell r="H1940">
            <v>11386830848</v>
          </cell>
          <cell r="I1940" t="str">
            <v>шт</v>
          </cell>
        </row>
        <row r="1941">
          <cell r="E1941">
            <v>11386931001</v>
          </cell>
          <cell r="F1941">
            <v>11386929152</v>
          </cell>
          <cell r="G1941" t="str">
            <v>Монтажная гильза SDR 11, 50х4,6</v>
          </cell>
          <cell r="H1941">
            <v>11386929152</v>
          </cell>
          <cell r="I1941" t="str">
            <v>шт</v>
          </cell>
        </row>
        <row r="1942">
          <cell r="E1942">
            <v>11387031001</v>
          </cell>
          <cell r="F1942">
            <v>11387027456</v>
          </cell>
          <cell r="G1942" t="str">
            <v>Монтажная гильза SDR 11, 63х5,8</v>
          </cell>
          <cell r="H1942">
            <v>11387027456</v>
          </cell>
          <cell r="I1942" t="str">
            <v>шт</v>
          </cell>
        </row>
        <row r="1943">
          <cell r="E1943">
            <v>12676711002</v>
          </cell>
          <cell r="F1943">
            <v>12676710400</v>
          </cell>
          <cell r="G1943" t="str">
            <v>Монтажная гильза SDR 11, 75х6,8</v>
          </cell>
          <cell r="H1943">
            <v>12676710400</v>
          </cell>
          <cell r="I1943" t="str">
            <v>шт</v>
          </cell>
        </row>
        <row r="1944">
          <cell r="E1944">
            <v>12676811002</v>
          </cell>
          <cell r="F1944">
            <v>12676808704</v>
          </cell>
          <cell r="G1944" t="str">
            <v>Монтажная гильза SDR 11, 90х8,2</v>
          </cell>
          <cell r="H1944">
            <v>12676808704</v>
          </cell>
          <cell r="I1944" t="str">
            <v>шт</v>
          </cell>
        </row>
        <row r="1945">
          <cell r="E1945">
            <v>12676911002</v>
          </cell>
          <cell r="F1945">
            <v>12676907008</v>
          </cell>
          <cell r="G1945" t="str">
            <v>Монтажная гильза SDR 11, 110х10,0</v>
          </cell>
          <cell r="H1945">
            <v>12676907008</v>
          </cell>
          <cell r="I1945" t="str">
            <v>шт</v>
          </cell>
        </row>
        <row r="1946">
          <cell r="E1946">
            <v>12352291002</v>
          </cell>
          <cell r="F1946">
            <v>12352290816</v>
          </cell>
          <cell r="G1946" t="str">
            <v>Монтажная гильза SDR 11, 125х11,4</v>
          </cell>
          <cell r="H1946">
            <v>12352290816</v>
          </cell>
          <cell r="I1946" t="str">
            <v>шт</v>
          </cell>
        </row>
        <row r="1947">
          <cell r="E1947">
            <v>12062561002</v>
          </cell>
          <cell r="F1947">
            <v>12062556160</v>
          </cell>
          <cell r="G1947" t="str">
            <v>Монтажная гильза SDR 11, 140х12,7</v>
          </cell>
          <cell r="H1947">
            <v>12062556160</v>
          </cell>
          <cell r="I1947" t="str">
            <v>шт</v>
          </cell>
        </row>
        <row r="1948">
          <cell r="E1948">
            <v>12343241002</v>
          </cell>
          <cell r="F1948">
            <v>12343238656</v>
          </cell>
          <cell r="G1948" t="str">
            <v>Монтажная гильза SDR 11, 160х14,6</v>
          </cell>
          <cell r="H1948">
            <v>12343238656</v>
          </cell>
          <cell r="I1948" t="str">
            <v>шт</v>
          </cell>
        </row>
        <row r="1949">
          <cell r="E1949">
            <v>12343238656</v>
          </cell>
          <cell r="F1949">
            <v>12343238656</v>
          </cell>
          <cell r="G1949">
            <v>12343238656</v>
          </cell>
          <cell r="H1949">
            <v>12343238656</v>
          </cell>
          <cell r="I1949">
            <v>12343238656</v>
          </cell>
        </row>
        <row r="1950">
          <cell r="E1950">
            <v>11690081001</v>
          </cell>
          <cell r="F1950">
            <v>11690074112</v>
          </cell>
          <cell r="G1950" t="str">
            <v>Муфта соединительная равнопроходная SDR 11, 20х1,9 LX</v>
          </cell>
          <cell r="H1950">
            <v>11690074112</v>
          </cell>
          <cell r="I1950" t="str">
            <v>шт</v>
          </cell>
        </row>
        <row r="1951">
          <cell r="E1951">
            <v>11690101001</v>
          </cell>
          <cell r="F1951">
            <v>11690098688</v>
          </cell>
          <cell r="G1951" t="str">
            <v>Муфта соединительная равнопроходная SDR 11, 25х2,3 LX</v>
          </cell>
          <cell r="H1951">
            <v>11690098688</v>
          </cell>
          <cell r="I1951" t="str">
            <v>шт</v>
          </cell>
        </row>
        <row r="1952">
          <cell r="E1952">
            <v>11690131001</v>
          </cell>
          <cell r="F1952">
            <v>11690123264</v>
          </cell>
          <cell r="G1952" t="str">
            <v>Муфта соединительная равнопроходная SDR 11, 32х2,9 LX</v>
          </cell>
          <cell r="H1952">
            <v>11690123264</v>
          </cell>
          <cell r="I1952" t="str">
            <v>шт</v>
          </cell>
        </row>
        <row r="1953">
          <cell r="E1953">
            <v>11690151001</v>
          </cell>
          <cell r="F1953">
            <v>11690147840</v>
          </cell>
          <cell r="G1953" t="str">
            <v>Муфта соединительная равнопроходная SDR 11, 40х3,7 LX</v>
          </cell>
          <cell r="H1953">
            <v>11690147840</v>
          </cell>
          <cell r="I1953" t="str">
            <v>шт</v>
          </cell>
        </row>
        <row r="1954">
          <cell r="E1954">
            <v>11691441001</v>
          </cell>
          <cell r="F1954">
            <v>11691433984</v>
          </cell>
          <cell r="G1954" t="str">
            <v>Муфта соединительная равнопроходная SDR 11, 50х4,6 LX</v>
          </cell>
          <cell r="H1954">
            <v>11691433984</v>
          </cell>
          <cell r="I1954" t="str">
            <v>шт</v>
          </cell>
        </row>
        <row r="1955">
          <cell r="E1955">
            <v>11691421001</v>
          </cell>
          <cell r="F1955">
            <v>11691417600</v>
          </cell>
          <cell r="G1955" t="str">
            <v>Муфта соединительная равнопроходная SDR 11, 63х5,8 LX</v>
          </cell>
          <cell r="H1955">
            <v>11691417600</v>
          </cell>
          <cell r="I1955" t="str">
            <v>шт</v>
          </cell>
        </row>
        <row r="1956">
          <cell r="E1956">
            <v>12676111001</v>
          </cell>
          <cell r="F1956">
            <v>12676104192</v>
          </cell>
          <cell r="G1956" t="str">
            <v>Муфта соединительная равнопроходная SDR 11, 75х6,8</v>
          </cell>
          <cell r="H1956">
            <v>12676104192</v>
          </cell>
          <cell r="I1956" t="str">
            <v>шт</v>
          </cell>
        </row>
        <row r="1957">
          <cell r="E1957">
            <v>12676211001</v>
          </cell>
          <cell r="F1957">
            <v>12676210688</v>
          </cell>
          <cell r="G1957" t="str">
            <v>Муфта соединительная равнопроходная SDR 11, 90х8,2</v>
          </cell>
          <cell r="H1957">
            <v>12676210688</v>
          </cell>
          <cell r="I1957" t="str">
            <v>шт</v>
          </cell>
        </row>
        <row r="1958">
          <cell r="E1958">
            <v>12676311001</v>
          </cell>
          <cell r="F1958">
            <v>12676308992</v>
          </cell>
          <cell r="G1958" t="str">
            <v>Муфта соединительная равнопроходная SDR 11, 110х10,0</v>
          </cell>
          <cell r="H1958">
            <v>12676308992</v>
          </cell>
          <cell r="I1958" t="str">
            <v>шт</v>
          </cell>
        </row>
        <row r="1959">
          <cell r="E1959">
            <v>12352191001</v>
          </cell>
          <cell r="F1959">
            <v>12352184320</v>
          </cell>
          <cell r="G1959" t="str">
            <v>Муфта соединительная равнопроходная SDR 11, 125х11,4</v>
          </cell>
          <cell r="H1959">
            <v>12352184320</v>
          </cell>
          <cell r="I1959" t="str">
            <v>шт</v>
          </cell>
        </row>
        <row r="1960">
          <cell r="E1960">
            <v>12062571001</v>
          </cell>
          <cell r="F1960">
            <v>12062564352</v>
          </cell>
          <cell r="G1960" t="str">
            <v>Муфта соединительная равнопроходная SDR 11, 140х12,7</v>
          </cell>
          <cell r="H1960">
            <v>12062564352</v>
          </cell>
          <cell r="I1960" t="str">
            <v>шт</v>
          </cell>
        </row>
        <row r="1961">
          <cell r="E1961">
            <v>12343341001</v>
          </cell>
          <cell r="F1961">
            <v>12343336960</v>
          </cell>
          <cell r="G1961" t="str">
            <v>Муфта соединительная равнопроходная SDR 11, 160х14,6</v>
          </cell>
          <cell r="H1961">
            <v>12343336960</v>
          </cell>
          <cell r="I1961" t="str">
            <v>шт</v>
          </cell>
        </row>
        <row r="1962">
          <cell r="E1962">
            <v>12343336960</v>
          </cell>
          <cell r="F1962">
            <v>12343336960</v>
          </cell>
          <cell r="G1962">
            <v>12343336960</v>
          </cell>
          <cell r="H1962">
            <v>12343336960</v>
          </cell>
          <cell r="I1962">
            <v>12343336960</v>
          </cell>
        </row>
        <row r="1963">
          <cell r="E1963">
            <v>11690121001</v>
          </cell>
          <cell r="F1963">
            <v>11690115072</v>
          </cell>
          <cell r="G1963" t="str">
            <v>Муфта соединительная переходная SDR 11, 25х2,3 - 20х1,9 LX</v>
          </cell>
          <cell r="H1963">
            <v>11690115072</v>
          </cell>
          <cell r="I1963" t="str">
            <v>шт</v>
          </cell>
        </row>
        <row r="1964">
          <cell r="E1964">
            <v>11690141001</v>
          </cell>
          <cell r="F1964">
            <v>11690139648</v>
          </cell>
          <cell r="G1964" t="str">
            <v>Муфта соединительная переходная SDR 11, 32х2,9 - 25х2,3 LX</v>
          </cell>
          <cell r="H1964">
            <v>11690139648</v>
          </cell>
          <cell r="I1964" t="str">
            <v>шт</v>
          </cell>
        </row>
        <row r="1965">
          <cell r="E1965">
            <v>11690161001</v>
          </cell>
          <cell r="F1965">
            <v>11690156032</v>
          </cell>
          <cell r="G1965" t="str">
            <v>Муфта соединительная переходная SDR 11, 40х3,7 - 20х1,9 LX</v>
          </cell>
          <cell r="H1965">
            <v>11690156032</v>
          </cell>
          <cell r="I1965" t="str">
            <v>шт</v>
          </cell>
        </row>
        <row r="1966">
          <cell r="E1966">
            <v>11690171001</v>
          </cell>
          <cell r="F1966">
            <v>11690164224</v>
          </cell>
          <cell r="G1966" t="str">
            <v>Муфта соединительная переходная SDR 11, 40х3,7 - 32х2,9 LX</v>
          </cell>
          <cell r="H1966">
            <v>11690164224</v>
          </cell>
          <cell r="I1966" t="str">
            <v>шт</v>
          </cell>
        </row>
        <row r="1967">
          <cell r="E1967">
            <v>11691701001</v>
          </cell>
          <cell r="F1967">
            <v>11691696128</v>
          </cell>
          <cell r="G1967" t="str">
            <v>Муфта соединительная переходная SDR 11, 50х4,6 - 32х2,9 LX</v>
          </cell>
          <cell r="H1967">
            <v>11691696128</v>
          </cell>
          <cell r="I1967" t="str">
            <v>шт</v>
          </cell>
        </row>
        <row r="1968">
          <cell r="E1968">
            <v>11691471001</v>
          </cell>
          <cell r="F1968">
            <v>11691466752</v>
          </cell>
          <cell r="G1968" t="str">
            <v>Муфта соединительная переходная SDR 11, 50х4,6 - 40х3,7 LX</v>
          </cell>
          <cell r="H1968">
            <v>11691466752</v>
          </cell>
          <cell r="I1968" t="str">
            <v>шт</v>
          </cell>
        </row>
        <row r="1969">
          <cell r="E1969">
            <v>11691481001</v>
          </cell>
          <cell r="F1969">
            <v>11691474944</v>
          </cell>
          <cell r="G1969" t="str">
            <v>Муфта соединительная переходная SDR 11, 63х5,7 - 50х4,6 LX</v>
          </cell>
          <cell r="H1969">
            <v>11691474944</v>
          </cell>
          <cell r="I1969" t="str">
            <v>шт</v>
          </cell>
        </row>
        <row r="1970">
          <cell r="E1970">
            <v>12676411001</v>
          </cell>
          <cell r="F1970">
            <v>12676407296</v>
          </cell>
          <cell r="G1970" t="str">
            <v>Муфта соединительная переходная SDR 11, 75х6,8 - 63х5,7</v>
          </cell>
          <cell r="H1970">
            <v>12676407296</v>
          </cell>
          <cell r="I1970" t="str">
            <v>шт</v>
          </cell>
        </row>
        <row r="1971">
          <cell r="E1971">
            <v>12676511001</v>
          </cell>
          <cell r="F1971">
            <v>12676505600</v>
          </cell>
          <cell r="G1971" t="str">
            <v>Муфта соединительная переходная SDR 11, 90х8,2 - 75х6,8</v>
          </cell>
          <cell r="H1971">
            <v>12676505600</v>
          </cell>
          <cell r="I1971" t="str">
            <v>шт</v>
          </cell>
        </row>
        <row r="1972">
          <cell r="E1972">
            <v>12676611001</v>
          </cell>
          <cell r="F1972">
            <v>12676603904</v>
          </cell>
          <cell r="G1972" t="str">
            <v>Муфта соединительная переходная SDR 11, 110х10 - 90х8,2</v>
          </cell>
          <cell r="H1972">
            <v>12676603904</v>
          </cell>
          <cell r="I1972" t="str">
            <v>шт</v>
          </cell>
        </row>
        <row r="1973">
          <cell r="E1973">
            <v>12676603904</v>
          </cell>
          <cell r="F1973">
            <v>12676603904</v>
          </cell>
          <cell r="G1973">
            <v>12676603904</v>
          </cell>
          <cell r="H1973">
            <v>12676603904</v>
          </cell>
          <cell r="I1973">
            <v>12676603904</v>
          </cell>
        </row>
        <row r="1974">
          <cell r="E1974">
            <v>11690971001</v>
          </cell>
          <cell r="F1974">
            <v>11690967040</v>
          </cell>
          <cell r="G1974" t="str">
            <v>Переходник с наружной резьбой SDR 11, 20х1,9 -R 1/2/L15 LX</v>
          </cell>
          <cell r="H1974">
            <v>11690967040</v>
          </cell>
          <cell r="I1974" t="str">
            <v>шт</v>
          </cell>
        </row>
        <row r="1975">
          <cell r="E1975">
            <v>11690981001</v>
          </cell>
          <cell r="F1975">
            <v>11690975232</v>
          </cell>
          <cell r="G1975" t="str">
            <v>Переходник с наружной резьбой SDR 11, 20х1,9 -R 3/4/L18 LX</v>
          </cell>
          <cell r="H1975">
            <v>11690975232</v>
          </cell>
          <cell r="I1975" t="str">
            <v>шт</v>
          </cell>
        </row>
        <row r="1976">
          <cell r="E1976">
            <v>11691051001</v>
          </cell>
          <cell r="F1976">
            <v>11691048960</v>
          </cell>
          <cell r="G1976" t="str">
            <v>Переходник с наружной резьбой SDR 11, 25х2,3 -R 3/4 LX</v>
          </cell>
          <cell r="H1976">
            <v>11691048960</v>
          </cell>
          <cell r="I1976" t="str">
            <v>шт</v>
          </cell>
        </row>
        <row r="1977">
          <cell r="E1977">
            <v>11691041001</v>
          </cell>
          <cell r="F1977">
            <v>11691040768</v>
          </cell>
          <cell r="G1977" t="str">
            <v>Переходник с наружной резьбой SDR 11, 25х2,3- R 1/L22 LX</v>
          </cell>
          <cell r="H1977">
            <v>11691040768</v>
          </cell>
          <cell r="I1977" t="str">
            <v>шт</v>
          </cell>
        </row>
        <row r="1978">
          <cell r="E1978">
            <v>11691091001</v>
          </cell>
          <cell r="F1978">
            <v>11691089920</v>
          </cell>
          <cell r="G1978" t="str">
            <v>Переходник с наружной резьбой SDR 11, 32х2,9- R 1/L22 LX</v>
          </cell>
          <cell r="H1978">
            <v>11691089920</v>
          </cell>
          <cell r="I1978" t="str">
            <v>шт</v>
          </cell>
        </row>
        <row r="1979">
          <cell r="E1979">
            <v>11691111001</v>
          </cell>
          <cell r="F1979">
            <v>11691106304</v>
          </cell>
          <cell r="G1979" t="str">
            <v>Переходник с наружной резьбой SDR 11, 40х3,7- R 1 1/4 LX</v>
          </cell>
          <cell r="H1979">
            <v>11691106304</v>
          </cell>
          <cell r="I1979" t="str">
            <v>шт</v>
          </cell>
        </row>
        <row r="1980">
          <cell r="E1980">
            <v>11691491001</v>
          </cell>
          <cell r="F1980">
            <v>11691483136</v>
          </cell>
          <cell r="G1980" t="str">
            <v>Переходник с наружной резьбой SDR 11, 50х4,6- R 1 1/4 LX</v>
          </cell>
          <cell r="H1980">
            <v>11691483136</v>
          </cell>
          <cell r="I1980" t="str">
            <v>шт</v>
          </cell>
        </row>
        <row r="1981">
          <cell r="E1981">
            <v>11691431001</v>
          </cell>
          <cell r="F1981">
            <v>11691425792</v>
          </cell>
          <cell r="G1981" t="str">
            <v>Переходник с наружной резьбой SDR 11, 50х4,6- R 1 1/2 LX</v>
          </cell>
          <cell r="H1981">
            <v>11691425792</v>
          </cell>
          <cell r="I1981" t="str">
            <v>шт</v>
          </cell>
        </row>
        <row r="1982">
          <cell r="E1982">
            <v>11691411001</v>
          </cell>
          <cell r="F1982">
            <v>11691409408</v>
          </cell>
          <cell r="G1982" t="str">
            <v>Переходник с наружной резьбой SDR 11, 63х5,7- R 2 LX</v>
          </cell>
          <cell r="H1982">
            <v>11691409408</v>
          </cell>
          <cell r="I1982" t="str">
            <v>шт</v>
          </cell>
        </row>
        <row r="1983">
          <cell r="E1983">
            <v>12675811001</v>
          </cell>
          <cell r="F1983">
            <v>12675809280</v>
          </cell>
          <cell r="G1983" t="str">
            <v>Переходник с наружной резьбой SDR 11, 75х6,8- R 2 1/2</v>
          </cell>
          <cell r="H1983">
            <v>12675809280</v>
          </cell>
          <cell r="I1983" t="str">
            <v>шт</v>
          </cell>
        </row>
        <row r="1984">
          <cell r="E1984">
            <v>12675911001</v>
          </cell>
          <cell r="F1984">
            <v>12675907584</v>
          </cell>
          <cell r="G1984" t="str">
            <v xml:space="preserve">Переходник с наружной резьбой SDR 11, 90х8,2- R 3 </v>
          </cell>
          <cell r="H1984">
            <v>12675907584</v>
          </cell>
          <cell r="I1984" t="str">
            <v>шт</v>
          </cell>
        </row>
        <row r="1985">
          <cell r="E1985">
            <v>12676011001</v>
          </cell>
          <cell r="F1985">
            <v>12676005888</v>
          </cell>
          <cell r="G1985" t="str">
            <v xml:space="preserve">Переходник с наружной резьбой SDR 11, 110х10,0- R 4 </v>
          </cell>
          <cell r="H1985">
            <v>12676005888</v>
          </cell>
          <cell r="I1985" t="str">
            <v>шт</v>
          </cell>
        </row>
        <row r="1986">
          <cell r="E1986">
            <v>12352391001</v>
          </cell>
          <cell r="F1986">
            <v>12352389120</v>
          </cell>
          <cell r="G1986" t="str">
            <v>Переходник с наружной резьбой SDR 11, 125х11,4- R 5</v>
          </cell>
          <cell r="H1986">
            <v>12352389120</v>
          </cell>
          <cell r="I1986" t="str">
            <v>шт</v>
          </cell>
        </row>
        <row r="1987">
          <cell r="E1987">
            <v>12352389120</v>
          </cell>
          <cell r="F1987">
            <v>12352389120</v>
          </cell>
          <cell r="G1987">
            <v>12352389120</v>
          </cell>
          <cell r="H1987">
            <v>12352389120</v>
          </cell>
          <cell r="I1987">
            <v>12352389120</v>
          </cell>
        </row>
        <row r="1988">
          <cell r="E1988">
            <v>13045731001</v>
          </cell>
          <cell r="F1988">
            <v>13045727232</v>
          </cell>
          <cell r="G1988" t="str">
            <v>Распределитель на два отвода 90° с внутренней резьбой</v>
          </cell>
          <cell r="H1988">
            <v>13045727232</v>
          </cell>
          <cell r="I1988" t="str">
            <v>шт</v>
          </cell>
        </row>
        <row r="1989">
          <cell r="E1989">
            <v>13045727232</v>
          </cell>
          <cell r="F1989">
            <v>13045727232</v>
          </cell>
          <cell r="G1989">
            <v>13045727232</v>
          </cell>
          <cell r="H1989">
            <v>13045727232</v>
          </cell>
          <cell r="I1989">
            <v>13045727232</v>
          </cell>
        </row>
        <row r="1990">
          <cell r="E1990">
            <v>11691681001</v>
          </cell>
          <cell r="F1990">
            <v>11691679744</v>
          </cell>
          <cell r="G1990" t="str">
            <v xml:space="preserve">Переходник с конусом 60° SDR 11 32- G ½ </v>
          </cell>
          <cell r="H1990">
            <v>11691679744</v>
          </cell>
          <cell r="I1990" t="str">
            <v>шт</v>
          </cell>
        </row>
        <row r="1991">
          <cell r="E1991">
            <v>13213461001</v>
          </cell>
          <cell r="F1991">
            <v>13213458432</v>
          </cell>
          <cell r="G1991" t="str">
            <v xml:space="preserve">Переходник с конусом 60° SDR 11 32- G 3/4 </v>
          </cell>
          <cell r="H1991">
            <v>13213458432</v>
          </cell>
          <cell r="I1991" t="str">
            <v>шт</v>
          </cell>
        </row>
        <row r="1992">
          <cell r="E1992">
            <v>13213458432</v>
          </cell>
          <cell r="F1992">
            <v>13213458432</v>
          </cell>
          <cell r="G1992">
            <v>13213458432</v>
          </cell>
          <cell r="H1992">
            <v>13213458432</v>
          </cell>
          <cell r="I1992">
            <v>13213458432</v>
          </cell>
        </row>
        <row r="1993">
          <cell r="E1993">
            <v>11690991001</v>
          </cell>
          <cell r="F1993">
            <v>11690983424</v>
          </cell>
          <cell r="G1993" t="str">
            <v>Переходник с внутренней резьбой SDR 11, 20х1,9- Rp 1/2 LX</v>
          </cell>
          <cell r="H1993">
            <v>11690983424</v>
          </cell>
          <cell r="I1993" t="str">
            <v>шт</v>
          </cell>
        </row>
        <row r="1994">
          <cell r="E1994">
            <v>11691001001</v>
          </cell>
          <cell r="F1994">
            <v>11690999808</v>
          </cell>
          <cell r="G1994" t="str">
            <v>Переходник с внутренней резьбой SDR 11, 20х1,9- Rp 3/4 LX</v>
          </cell>
          <cell r="H1994">
            <v>11690999808</v>
          </cell>
          <cell r="I1994" t="str">
            <v>шт</v>
          </cell>
        </row>
        <row r="1995">
          <cell r="E1995">
            <v>11691071001</v>
          </cell>
          <cell r="F1995">
            <v>11691065344</v>
          </cell>
          <cell r="G1995" t="str">
            <v>Переходник с внутренней резьбой SDR 11, 25х2,3- Rp 3/4 LX</v>
          </cell>
          <cell r="H1995">
            <v>11691065344</v>
          </cell>
          <cell r="I1995" t="str">
            <v>шт</v>
          </cell>
        </row>
        <row r="1996">
          <cell r="E1996">
            <v>11691061001</v>
          </cell>
          <cell r="F1996">
            <v>11691057152</v>
          </cell>
          <cell r="G1996" t="str">
            <v>Переходник с внутренней резьбой SDR 11, 25х2,3- Rp 1 LX</v>
          </cell>
          <cell r="H1996">
            <v>11691057152</v>
          </cell>
          <cell r="I1996" t="str">
            <v>шт</v>
          </cell>
        </row>
        <row r="1997">
          <cell r="E1997">
            <v>11691101001</v>
          </cell>
          <cell r="F1997">
            <v>11691098112</v>
          </cell>
          <cell r="G1997" t="str">
            <v>Переходник с внутренней резьбой SDR 11, 32x2,9- Rp1 LX</v>
          </cell>
          <cell r="H1997">
            <v>11691098112</v>
          </cell>
          <cell r="I1997" t="str">
            <v>шт</v>
          </cell>
        </row>
        <row r="1998">
          <cell r="E1998">
            <v>11691098112</v>
          </cell>
          <cell r="F1998">
            <v>11691098112</v>
          </cell>
          <cell r="G1998">
            <v>11691098112</v>
          </cell>
          <cell r="H1998">
            <v>11691098112</v>
          </cell>
          <cell r="I1998">
            <v>11691098112</v>
          </cell>
        </row>
        <row r="1999">
          <cell r="E1999">
            <v>12671611001</v>
          </cell>
          <cell r="F1999">
            <v>12671606784</v>
          </cell>
          <cell r="G1999" t="str">
            <v>Переход на сварное соединение SDR 11, 25х2,3-26,9х2,3</v>
          </cell>
          <cell r="H1999">
            <v>12671606784</v>
          </cell>
          <cell r="I1999" t="str">
            <v>шт</v>
          </cell>
        </row>
        <row r="2000">
          <cell r="E2000">
            <v>12671811001</v>
          </cell>
          <cell r="F2000">
            <v>12671803392</v>
          </cell>
          <cell r="G2000" t="str">
            <v>Переход на сварное соединение SDR 11, 32х2,3-26,9х2,3</v>
          </cell>
          <cell r="H2000">
            <v>12671803392</v>
          </cell>
          <cell r="I2000" t="str">
            <v>шт</v>
          </cell>
        </row>
        <row r="2001">
          <cell r="E2001">
            <v>12672011001</v>
          </cell>
          <cell r="F2001">
            <v>12672008192</v>
          </cell>
          <cell r="G2001" t="str">
            <v>Переход на сварное соединение SDR 11, 40х3,7-42,4х2,6</v>
          </cell>
          <cell r="H2001">
            <v>12672008192</v>
          </cell>
          <cell r="I2001" t="str">
            <v>шт</v>
          </cell>
        </row>
        <row r="2002">
          <cell r="E2002">
            <v>12672211001</v>
          </cell>
          <cell r="F2002">
            <v>12672204800</v>
          </cell>
          <cell r="G2002" t="str">
            <v>Переход на сварное соединение SDR 11, 50х4,6-48,3х2,6</v>
          </cell>
          <cell r="H2002">
            <v>12672204800</v>
          </cell>
          <cell r="I2002" t="str">
            <v>шт</v>
          </cell>
        </row>
        <row r="2003">
          <cell r="E2003">
            <v>12672411001</v>
          </cell>
          <cell r="F2003">
            <v>12672409600</v>
          </cell>
          <cell r="G2003" t="str">
            <v>Переход на сварное соединение SDR 11, 63х5,7-60,3х2,9</v>
          </cell>
          <cell r="H2003">
            <v>12672409600</v>
          </cell>
          <cell r="I2003" t="str">
            <v>шт</v>
          </cell>
        </row>
        <row r="2004">
          <cell r="E2004">
            <v>12672611001</v>
          </cell>
          <cell r="F2004">
            <v>12672606208</v>
          </cell>
          <cell r="G2004" t="str">
            <v>Переход на сварное соединение SDR 11, 75х6,8-76,1х2,9</v>
          </cell>
          <cell r="H2004">
            <v>12672606208</v>
          </cell>
          <cell r="I2004" t="str">
            <v>шт</v>
          </cell>
        </row>
        <row r="2005">
          <cell r="E2005">
            <v>12672811001</v>
          </cell>
          <cell r="F2005">
            <v>12672802816</v>
          </cell>
          <cell r="G2005" t="str">
            <v>Переход на сварное соединение SDR 11, 98х8,2-88,9х3,2</v>
          </cell>
          <cell r="H2005">
            <v>12672802816</v>
          </cell>
          <cell r="I2005" t="str">
            <v>шт</v>
          </cell>
        </row>
        <row r="2006">
          <cell r="E2006">
            <v>12673011001</v>
          </cell>
          <cell r="F2006">
            <v>12673007616</v>
          </cell>
          <cell r="G2006" t="str">
            <v>Переход на сварное соединение SDR 11, 110х10,0-114,3х3,6</v>
          </cell>
          <cell r="H2006">
            <v>12673007616</v>
          </cell>
          <cell r="I2006" t="str">
            <v>шт</v>
          </cell>
        </row>
        <row r="2007">
          <cell r="E2007">
            <v>12352091001</v>
          </cell>
          <cell r="F2007">
            <v>12352086016</v>
          </cell>
          <cell r="G2007" t="str">
            <v>Переход на сварное соединение SDR 11, 125х11,4-139,7х3,6</v>
          </cell>
          <cell r="H2007">
            <v>12352086016</v>
          </cell>
          <cell r="I2007" t="str">
            <v>шт</v>
          </cell>
        </row>
        <row r="2008">
          <cell r="E2008">
            <v>12062531001</v>
          </cell>
          <cell r="F2008">
            <v>12062523392</v>
          </cell>
          <cell r="G2008" t="str">
            <v>Переход на сварное соединение SDR 11, 140x12,7-139,7x3,6</v>
          </cell>
          <cell r="H2008">
            <v>12062523392</v>
          </cell>
          <cell r="I2008" t="str">
            <v>шт</v>
          </cell>
        </row>
        <row r="2009">
          <cell r="E2009">
            <v>12316261001</v>
          </cell>
          <cell r="F2009">
            <v>12316254208</v>
          </cell>
          <cell r="G2009" t="str">
            <v>Переход на сварное соединение SDR 11, 160х14,6-168,3х4,1</v>
          </cell>
          <cell r="H2009">
            <v>12316254208</v>
          </cell>
          <cell r="I2009" t="str">
            <v>шт</v>
          </cell>
        </row>
        <row r="2010">
          <cell r="E2010">
            <v>12316254208</v>
          </cell>
          <cell r="F2010">
            <v>12316254208</v>
          </cell>
          <cell r="G2010">
            <v>12316254208</v>
          </cell>
          <cell r="H2010">
            <v>12316254208</v>
          </cell>
          <cell r="I2010">
            <v>12316254208</v>
          </cell>
        </row>
        <row r="2011">
          <cell r="E2011">
            <v>11690451001</v>
          </cell>
          <cell r="F2011">
            <v>11690450944</v>
          </cell>
          <cell r="G2011" t="str">
            <v>Тройник равнопроходный SDR 11, 20х1,9 LX</v>
          </cell>
          <cell r="H2011">
            <v>11690450944</v>
          </cell>
          <cell r="I2011" t="str">
            <v>шт</v>
          </cell>
        </row>
        <row r="2012">
          <cell r="E2012">
            <v>11690561001</v>
          </cell>
          <cell r="F2012">
            <v>11690557440</v>
          </cell>
          <cell r="G2012" t="str">
            <v>Тройник равнопроходный SDR 11, 25х2,3 LX</v>
          </cell>
          <cell r="H2012">
            <v>11690557440</v>
          </cell>
          <cell r="I2012" t="str">
            <v>шт</v>
          </cell>
        </row>
        <row r="2013">
          <cell r="E2013">
            <v>11690631001</v>
          </cell>
          <cell r="F2013">
            <v>11690622976</v>
          </cell>
          <cell r="G2013" t="str">
            <v>Тройник равнопроходный SDR 11, 32х2,9 LX</v>
          </cell>
          <cell r="H2013">
            <v>11690622976</v>
          </cell>
          <cell r="I2013" t="str">
            <v>шт</v>
          </cell>
        </row>
        <row r="2014">
          <cell r="E2014">
            <v>11690721001</v>
          </cell>
          <cell r="F2014">
            <v>11690713088</v>
          </cell>
          <cell r="G2014" t="str">
            <v>Тройник равнопроходный SDR 11, 40х3,7 LX</v>
          </cell>
          <cell r="H2014">
            <v>11690713088</v>
          </cell>
          <cell r="I2014" t="str">
            <v>шт</v>
          </cell>
        </row>
        <row r="2015">
          <cell r="E2015">
            <v>11691561001</v>
          </cell>
          <cell r="F2015">
            <v>11691556864</v>
          </cell>
          <cell r="G2015" t="str">
            <v>Тройник равнопроходный SDR 11, 50х4,6 LX</v>
          </cell>
          <cell r="H2015">
            <v>11691556864</v>
          </cell>
          <cell r="I2015" t="str">
            <v>шт</v>
          </cell>
        </row>
        <row r="2016">
          <cell r="E2016">
            <v>11691671001</v>
          </cell>
          <cell r="F2016">
            <v>11691663360</v>
          </cell>
          <cell r="G2016" t="str">
            <v>Тройник равнопроходный SDR 11, 63х5,7 LX</v>
          </cell>
          <cell r="H2016">
            <v>11691663360</v>
          </cell>
          <cell r="I2016" t="str">
            <v>шт</v>
          </cell>
        </row>
        <row r="2017">
          <cell r="E2017">
            <v>12219461001</v>
          </cell>
          <cell r="F2017">
            <v>12219457536</v>
          </cell>
          <cell r="G2017" t="str">
            <v>Тройник равнопроходный SDR 11, 75х6,8</v>
          </cell>
          <cell r="H2017">
            <v>12219457536</v>
          </cell>
          <cell r="I2017" t="str">
            <v>шт</v>
          </cell>
        </row>
        <row r="2018">
          <cell r="E2018">
            <v>12219481001</v>
          </cell>
          <cell r="F2018">
            <v>12219473920</v>
          </cell>
          <cell r="G2018" t="str">
            <v>Тройник равнопроходный SDR 11, 90х8,2</v>
          </cell>
          <cell r="H2018">
            <v>12219473920</v>
          </cell>
          <cell r="I2018" t="str">
            <v>шт</v>
          </cell>
        </row>
        <row r="2019">
          <cell r="E2019">
            <v>12219531001</v>
          </cell>
          <cell r="F2019">
            <v>12219523072</v>
          </cell>
          <cell r="G2019" t="str">
            <v>Тройник равнопроходный SDR 11, 110х10,0</v>
          </cell>
          <cell r="H2019">
            <v>12219523072</v>
          </cell>
          <cell r="I2019" t="str">
            <v>шт</v>
          </cell>
        </row>
        <row r="2020">
          <cell r="E2020">
            <v>12219523072</v>
          </cell>
          <cell r="F2020">
            <v>12219523072</v>
          </cell>
          <cell r="G2020">
            <v>12219523072</v>
          </cell>
          <cell r="H2020">
            <v>12219523072</v>
          </cell>
          <cell r="I2020">
            <v>12219523072</v>
          </cell>
        </row>
        <row r="2021">
          <cell r="E2021">
            <v>11690491001</v>
          </cell>
          <cell r="F2021">
            <v>11690483712</v>
          </cell>
          <cell r="G2021" t="str">
            <v>Тройник SDR 11, 25-20-20 LX</v>
          </cell>
          <cell r="H2021">
            <v>11690483712</v>
          </cell>
          <cell r="I2021" t="str">
            <v>шт</v>
          </cell>
        </row>
        <row r="2022">
          <cell r="E2022">
            <v>11690601001</v>
          </cell>
          <cell r="F2022">
            <v>11690598400</v>
          </cell>
          <cell r="G2022" t="str">
            <v>Тройник SDR 11, 32-25-25 LX</v>
          </cell>
          <cell r="H2022">
            <v>11690598400</v>
          </cell>
          <cell r="I2022" t="str">
            <v>шт</v>
          </cell>
        </row>
        <row r="2023">
          <cell r="E2023">
            <v>11690701001</v>
          </cell>
          <cell r="F2023">
            <v>11690696704</v>
          </cell>
          <cell r="G2023" t="str">
            <v>Тройник SDR 11, 40-32-32 LX</v>
          </cell>
          <cell r="H2023">
            <v>11690696704</v>
          </cell>
          <cell r="I2023" t="str">
            <v>шт</v>
          </cell>
        </row>
        <row r="2024">
          <cell r="E2024">
            <v>11691511001</v>
          </cell>
          <cell r="F2024">
            <v>11691507712</v>
          </cell>
          <cell r="G2024" t="str">
            <v>Тройник SDR 11, 50-25-40 LX</v>
          </cell>
          <cell r="H2024">
            <v>11691507712</v>
          </cell>
          <cell r="I2024" t="str">
            <v>шт</v>
          </cell>
        </row>
        <row r="2025">
          <cell r="E2025">
            <v>11691531001</v>
          </cell>
          <cell r="F2025">
            <v>11691524096</v>
          </cell>
          <cell r="G2025" t="str">
            <v>Тройник SDR 11, 50-32-40 LX</v>
          </cell>
          <cell r="H2025">
            <v>11691524096</v>
          </cell>
          <cell r="I2025" t="str">
            <v>шт</v>
          </cell>
        </row>
        <row r="2026">
          <cell r="E2026">
            <v>11691601001</v>
          </cell>
          <cell r="F2026">
            <v>11691597824</v>
          </cell>
          <cell r="G2026" t="str">
            <v>Тройник SDR 11, 63-32-50 LX</v>
          </cell>
          <cell r="H2026">
            <v>11691597824</v>
          </cell>
          <cell r="I2026" t="str">
            <v>шт</v>
          </cell>
        </row>
        <row r="2027">
          <cell r="E2027">
            <v>11691621001</v>
          </cell>
          <cell r="F2027">
            <v>11691614208</v>
          </cell>
          <cell r="G2027" t="str">
            <v>Тройник SDR 11, 63-40-40 LX</v>
          </cell>
          <cell r="H2027">
            <v>11691614208</v>
          </cell>
          <cell r="I2027" t="str">
            <v>шт</v>
          </cell>
        </row>
        <row r="2028">
          <cell r="E2028">
            <v>11691631001</v>
          </cell>
          <cell r="F2028">
            <v>11691630592</v>
          </cell>
          <cell r="G2028" t="str">
            <v>Тройник SDR 11, 63-40-50 LX</v>
          </cell>
          <cell r="H2028">
            <v>11691630592</v>
          </cell>
          <cell r="I2028" t="str">
            <v>шт</v>
          </cell>
        </row>
        <row r="2029">
          <cell r="E2029">
            <v>11691651001</v>
          </cell>
          <cell r="F2029">
            <v>11691646976</v>
          </cell>
          <cell r="G2029" t="str">
            <v>Тройник SDR 11, 63-50-50 LX</v>
          </cell>
          <cell r="H2029">
            <v>11691646976</v>
          </cell>
          <cell r="I2029" t="str">
            <v>шт</v>
          </cell>
        </row>
        <row r="2030">
          <cell r="E2030">
            <v>12219351001</v>
          </cell>
          <cell r="F2030">
            <v>12219342848</v>
          </cell>
          <cell r="G2030" t="str">
            <v>Тройник SDR 11, 75-32-63</v>
          </cell>
          <cell r="H2030">
            <v>12219342848</v>
          </cell>
          <cell r="I2030" t="str">
            <v>шт</v>
          </cell>
        </row>
        <row r="2031">
          <cell r="E2031">
            <v>12219381001</v>
          </cell>
          <cell r="F2031">
            <v>12219375616</v>
          </cell>
          <cell r="G2031" t="str">
            <v>Тройник SDR 11, 75-50-63</v>
          </cell>
          <cell r="H2031">
            <v>12219375616</v>
          </cell>
          <cell r="I2031" t="str">
            <v>шт</v>
          </cell>
        </row>
        <row r="2032">
          <cell r="E2032">
            <v>12219431001</v>
          </cell>
          <cell r="F2032">
            <v>12219424768</v>
          </cell>
          <cell r="G2032" t="str">
            <v>Тройник SDR 11, 75-63-63</v>
          </cell>
          <cell r="H2032">
            <v>12219424768</v>
          </cell>
          <cell r="I2032" t="str">
            <v>шт</v>
          </cell>
        </row>
        <row r="2033">
          <cell r="E2033">
            <v>12219424768</v>
          </cell>
          <cell r="F2033">
            <v>12219424768</v>
          </cell>
          <cell r="G2033">
            <v>12219424768</v>
          </cell>
          <cell r="H2033">
            <v>12219424768</v>
          </cell>
          <cell r="I2033">
            <v>12219424768</v>
          </cell>
        </row>
        <row r="2034">
          <cell r="E2034">
            <v>11690531001</v>
          </cell>
          <cell r="F2034">
            <v>11690524672</v>
          </cell>
          <cell r="G2034" t="str">
            <v>Тройник с уменьшенным бок. проходом SDR 11, 25-20-25 LX</v>
          </cell>
          <cell r="H2034">
            <v>11690524672</v>
          </cell>
          <cell r="I2034" t="str">
            <v>шт</v>
          </cell>
        </row>
        <row r="2035">
          <cell r="E2035">
            <v>11690591001</v>
          </cell>
          <cell r="F2035">
            <v>11690590208</v>
          </cell>
          <cell r="G2035" t="str">
            <v>Тройник с уменьшенным бок. проходом SDR 11, 32-20-32 LX</v>
          </cell>
          <cell r="H2035">
            <v>11690590208</v>
          </cell>
          <cell r="I2035" t="str">
            <v>шт</v>
          </cell>
        </row>
        <row r="2036">
          <cell r="E2036">
            <v>11690611001</v>
          </cell>
          <cell r="F2036">
            <v>11690606592</v>
          </cell>
          <cell r="G2036" t="str">
            <v>Тройник с уменьшенным бок. проходом SDR 11, 32-25-32 LX</v>
          </cell>
          <cell r="H2036">
            <v>11690606592</v>
          </cell>
          <cell r="I2036" t="str">
            <v>шт</v>
          </cell>
        </row>
        <row r="2037">
          <cell r="E2037">
            <v>11690681001</v>
          </cell>
          <cell r="F2037">
            <v>11690680320</v>
          </cell>
          <cell r="G2037" t="str">
            <v>Тройник с уменьшенным бок. проходом SDR 11, 40-20-40 LX</v>
          </cell>
          <cell r="H2037">
            <v>11690680320</v>
          </cell>
          <cell r="I2037" t="str">
            <v>шт</v>
          </cell>
        </row>
        <row r="2038">
          <cell r="E2038">
            <v>11690691001</v>
          </cell>
          <cell r="F2038">
            <v>11690688512</v>
          </cell>
          <cell r="G2038" t="str">
            <v>Тройник с уменьшенным бок. проходом SDR 11, 40-25-40 LX</v>
          </cell>
          <cell r="H2038">
            <v>11690688512</v>
          </cell>
          <cell r="I2038" t="str">
            <v>шт</v>
          </cell>
        </row>
        <row r="2039">
          <cell r="E2039">
            <v>11690711001</v>
          </cell>
          <cell r="F2039">
            <v>11690704896</v>
          </cell>
          <cell r="G2039" t="str">
            <v>Тройник с уменьшенным бок. проходом SDR 11, 40-32-40 LX</v>
          </cell>
          <cell r="H2039">
            <v>11690704896</v>
          </cell>
          <cell r="I2039" t="str">
            <v>шт</v>
          </cell>
        </row>
        <row r="2040">
          <cell r="E2040">
            <v>11690771001</v>
          </cell>
          <cell r="F2040">
            <v>11690770432</v>
          </cell>
          <cell r="G2040" t="str">
            <v>Тройник с уменьшенным бок. проходом SDR 11, 50-20-50 LX</v>
          </cell>
          <cell r="H2040">
            <v>11690770432</v>
          </cell>
          <cell r="I2040" t="str">
            <v>шт</v>
          </cell>
        </row>
        <row r="2041">
          <cell r="E2041">
            <v>11691521001</v>
          </cell>
          <cell r="F2041">
            <v>11691515904</v>
          </cell>
          <cell r="G2041" t="str">
            <v>Тройник с уменьшенным бок. проходом SDR 11, 50-25-50 LX</v>
          </cell>
          <cell r="H2041">
            <v>11691515904</v>
          </cell>
          <cell r="I2041" t="str">
            <v>шт</v>
          </cell>
        </row>
        <row r="2042">
          <cell r="E2042">
            <v>11691541001</v>
          </cell>
          <cell r="F2042">
            <v>11691540480</v>
          </cell>
          <cell r="G2042" t="str">
            <v>Тройник с уменьшенным бок. проходом SDR 11, 50-32-50 LX</v>
          </cell>
          <cell r="H2042">
            <v>11691540480</v>
          </cell>
          <cell r="I2042" t="str">
            <v>шт</v>
          </cell>
        </row>
        <row r="2043">
          <cell r="E2043">
            <v>11691551001</v>
          </cell>
          <cell r="F2043">
            <v>11691548672</v>
          </cell>
          <cell r="G2043" t="str">
            <v>Тройник с уменьшенным бок. проходом SDR 11, 50-40-50 LX</v>
          </cell>
          <cell r="H2043">
            <v>11691548672</v>
          </cell>
          <cell r="I2043" t="str">
            <v>шт</v>
          </cell>
        </row>
        <row r="2044">
          <cell r="E2044">
            <v>12444321001</v>
          </cell>
          <cell r="F2044">
            <v>12444319744</v>
          </cell>
          <cell r="G2044" t="str">
            <v>Тройник с уменьшенным бок. проходом SDR 11, 63-20-63 LX</v>
          </cell>
          <cell r="H2044">
            <v>12444319744</v>
          </cell>
          <cell r="I2044" t="str">
            <v>шт</v>
          </cell>
        </row>
        <row r="2045">
          <cell r="E2045">
            <v>11691591001</v>
          </cell>
          <cell r="F2045">
            <v>11691589632</v>
          </cell>
          <cell r="G2045" t="str">
            <v>Тройник с уменьшенным бок. проходом SDR 11, 63-25-63 LX</v>
          </cell>
          <cell r="H2045">
            <v>11691589632</v>
          </cell>
          <cell r="I2045" t="str">
            <v>шт</v>
          </cell>
        </row>
        <row r="2046">
          <cell r="E2046">
            <v>11691611001</v>
          </cell>
          <cell r="F2046">
            <v>11691606016</v>
          </cell>
          <cell r="G2046" t="str">
            <v>Тройник с уменьшенным бок. проходом SDR 11, 63-32-63 LX</v>
          </cell>
          <cell r="H2046">
            <v>11691606016</v>
          </cell>
          <cell r="I2046" t="str">
            <v>шт</v>
          </cell>
        </row>
        <row r="2047">
          <cell r="E2047">
            <v>11691641001</v>
          </cell>
          <cell r="F2047">
            <v>11691638784</v>
          </cell>
          <cell r="G2047" t="str">
            <v>Тройник с уменьшенным бок. проходом SDR 11, 63-40-63 LX</v>
          </cell>
          <cell r="H2047">
            <v>11691638784</v>
          </cell>
          <cell r="I2047" t="str">
            <v>шт</v>
          </cell>
        </row>
        <row r="2048">
          <cell r="E2048">
            <v>11691661001</v>
          </cell>
          <cell r="F2048">
            <v>11691655168</v>
          </cell>
          <cell r="G2048" t="str">
            <v>Тройник с уменьшенным бок. проходом SDR 11, 63-50-63 LX</v>
          </cell>
          <cell r="H2048">
            <v>11691655168</v>
          </cell>
          <cell r="I2048" t="str">
            <v>шт</v>
          </cell>
        </row>
        <row r="2049">
          <cell r="E2049">
            <v>12219341001</v>
          </cell>
          <cell r="F2049">
            <v>12219334656</v>
          </cell>
          <cell r="G2049" t="str">
            <v>Тройник с уменьшенным бок. проходом SDR 11, 75-25-75</v>
          </cell>
          <cell r="H2049">
            <v>12219334656</v>
          </cell>
          <cell r="I2049" t="str">
            <v>шт</v>
          </cell>
        </row>
        <row r="2050">
          <cell r="E2050">
            <v>12677911001</v>
          </cell>
          <cell r="F2050">
            <v>12677906432</v>
          </cell>
          <cell r="G2050" t="str">
            <v>Тройник с уменьшенным бок. проходом SDR 11, 75-32-75</v>
          </cell>
          <cell r="H2050">
            <v>12677906432</v>
          </cell>
          <cell r="I2050" t="str">
            <v>шт</v>
          </cell>
        </row>
        <row r="2051">
          <cell r="E2051">
            <v>12219361001</v>
          </cell>
          <cell r="F2051">
            <v>12219359232</v>
          </cell>
          <cell r="G2051" t="str">
            <v>Тройник с уменьшенным бок. проходом SDR 11, 75-40-75</v>
          </cell>
          <cell r="H2051">
            <v>12219359232</v>
          </cell>
          <cell r="I2051" t="str">
            <v>шт</v>
          </cell>
        </row>
        <row r="2052">
          <cell r="E2052">
            <v>12313261001</v>
          </cell>
          <cell r="F2052">
            <v>12313255936</v>
          </cell>
          <cell r="G2052" t="str">
            <v>Тройник с уменьшенным бок. проходом SDR 11, 75-50-75</v>
          </cell>
          <cell r="H2052">
            <v>12313255936</v>
          </cell>
          <cell r="I2052" t="str">
            <v>шт</v>
          </cell>
        </row>
        <row r="2053">
          <cell r="E2053">
            <v>12219441001</v>
          </cell>
          <cell r="F2053">
            <v>12219432960</v>
          </cell>
          <cell r="G2053" t="str">
            <v>Тройник с уменьшенным бок. проходом SDR 11, 75-63-75</v>
          </cell>
          <cell r="H2053">
            <v>12219432960</v>
          </cell>
          <cell r="I2053" t="str">
            <v>шт</v>
          </cell>
        </row>
        <row r="2054">
          <cell r="E2054">
            <v>12313361001</v>
          </cell>
          <cell r="F2054">
            <v>12313354240</v>
          </cell>
          <cell r="G2054" t="str">
            <v>Тройник с уменьшенным бок. проходом SDR 11, 90-32-90</v>
          </cell>
          <cell r="H2054">
            <v>12313354240</v>
          </cell>
          <cell r="I2054" t="str">
            <v>шт</v>
          </cell>
        </row>
        <row r="2055">
          <cell r="E2055">
            <v>12219451001</v>
          </cell>
          <cell r="F2055">
            <v>12219449344</v>
          </cell>
          <cell r="G2055" t="str">
            <v>Тройник с уменьшенным бок. проходом SDR 11, 90-40-90</v>
          </cell>
          <cell r="H2055">
            <v>12219449344</v>
          </cell>
          <cell r="I2055" t="str">
            <v>шт</v>
          </cell>
        </row>
        <row r="2056">
          <cell r="E2056">
            <v>12313461001</v>
          </cell>
          <cell r="F2056">
            <v>12313460736</v>
          </cell>
          <cell r="G2056" t="str">
            <v>Тройник с уменьшенным бок. проходом SDR 11, 90-63-90</v>
          </cell>
          <cell r="H2056">
            <v>12313460736</v>
          </cell>
          <cell r="I2056" t="str">
            <v>шт</v>
          </cell>
        </row>
        <row r="2057">
          <cell r="E2057">
            <v>12313561001</v>
          </cell>
          <cell r="F2057">
            <v>12313559040</v>
          </cell>
          <cell r="G2057" t="str">
            <v>Тройник с уменьшенным бок. проходом SDR 11, 110-32-110</v>
          </cell>
          <cell r="H2057">
            <v>12313559040</v>
          </cell>
          <cell r="I2057" t="str">
            <v>шт</v>
          </cell>
        </row>
        <row r="2058">
          <cell r="E2058">
            <v>12219501001</v>
          </cell>
          <cell r="F2058">
            <v>12219498496</v>
          </cell>
          <cell r="G2058" t="str">
            <v>Тройник с уменьшенным бок. проходом SDR 11, 110-50-110</v>
          </cell>
          <cell r="H2058">
            <v>12219498496</v>
          </cell>
          <cell r="I2058" t="str">
            <v>шт</v>
          </cell>
        </row>
        <row r="2059">
          <cell r="E2059">
            <v>12313661001</v>
          </cell>
          <cell r="F2059">
            <v>12313657344</v>
          </cell>
          <cell r="G2059" t="str">
            <v>Тройник с уменьшенным бок. проходом SDR 11, 110-63-110</v>
          </cell>
          <cell r="H2059">
            <v>12313657344</v>
          </cell>
          <cell r="I2059" t="str">
            <v>шт</v>
          </cell>
        </row>
        <row r="2060">
          <cell r="E2060">
            <v>12313657344</v>
          </cell>
          <cell r="F2060">
            <v>12313657344</v>
          </cell>
          <cell r="G2060">
            <v>12313657344</v>
          </cell>
          <cell r="H2060">
            <v>12313657344</v>
          </cell>
          <cell r="I2060">
            <v>12313657344</v>
          </cell>
        </row>
        <row r="2061">
          <cell r="E2061">
            <v>11690471001</v>
          </cell>
          <cell r="F2061">
            <v>11690467328</v>
          </cell>
          <cell r="G2061" t="str">
            <v>Тройник SDR 11, 20-25-20 LX</v>
          </cell>
          <cell r="H2061">
            <v>11690467328</v>
          </cell>
          <cell r="I2061" t="str">
            <v>шт</v>
          </cell>
        </row>
        <row r="2062">
          <cell r="E2062">
            <v>12677811001</v>
          </cell>
          <cell r="F2062">
            <v>12677808128</v>
          </cell>
          <cell r="G2062" t="str">
            <v>Тройник SDR 11, 63-75-63</v>
          </cell>
          <cell r="H2062">
            <v>12677808128</v>
          </cell>
          <cell r="I2062" t="str">
            <v>шт</v>
          </cell>
        </row>
        <row r="2063">
          <cell r="E2063">
            <v>12677808128</v>
          </cell>
          <cell r="F2063">
            <v>12677808128</v>
          </cell>
          <cell r="G2063">
            <v>12677808128</v>
          </cell>
          <cell r="H2063">
            <v>12677808128</v>
          </cell>
          <cell r="I2063">
            <v>12677808128</v>
          </cell>
        </row>
        <row r="2064">
          <cell r="E2064">
            <v>11690551001</v>
          </cell>
          <cell r="F2064">
            <v>11690549248</v>
          </cell>
          <cell r="G2064" t="str">
            <v>Тройник SDR 11, 25-25-20 LX</v>
          </cell>
          <cell r="H2064">
            <v>11690549248</v>
          </cell>
          <cell r="I2064" t="str">
            <v>шт</v>
          </cell>
        </row>
        <row r="2065">
          <cell r="E2065">
            <v>11690621001</v>
          </cell>
          <cell r="F2065">
            <v>11690614784</v>
          </cell>
          <cell r="G2065" t="str">
            <v>Тройник SDR 11, 32-32-25 LX</v>
          </cell>
          <cell r="H2065">
            <v>11690614784</v>
          </cell>
          <cell r="I2065" t="str">
            <v>шт</v>
          </cell>
        </row>
        <row r="2066">
          <cell r="E2066">
            <v>11690614784</v>
          </cell>
          <cell r="F2066">
            <v>11690614784</v>
          </cell>
          <cell r="G2066">
            <v>11690614784</v>
          </cell>
          <cell r="H2066">
            <v>11690614784</v>
          </cell>
          <cell r="I2066">
            <v>11690614784</v>
          </cell>
        </row>
        <row r="2067">
          <cell r="E2067">
            <v>11691691001</v>
          </cell>
          <cell r="F2067">
            <v>11691687936</v>
          </cell>
          <cell r="G2067" t="str">
            <v xml:space="preserve">Тройник с конусом 60° SDR 7,4 32 - G ½ - 32 </v>
          </cell>
          <cell r="H2067">
            <v>11691687936</v>
          </cell>
          <cell r="I2067" t="str">
            <v>шт</v>
          </cell>
        </row>
        <row r="2068">
          <cell r="E2068">
            <v>11691687936</v>
          </cell>
          <cell r="F2068">
            <v>11691687936</v>
          </cell>
          <cell r="G2068">
            <v>11691687936</v>
          </cell>
          <cell r="H2068">
            <v>11691687936</v>
          </cell>
          <cell r="I2068">
            <v>11691687936</v>
          </cell>
        </row>
        <row r="2069">
          <cell r="E2069">
            <v>11690481001</v>
          </cell>
          <cell r="F2069">
            <v>11690475520</v>
          </cell>
          <cell r="G2069" t="str">
            <v>Тройник с внутренней резьбой SDR 11, 20-Rp 1/2-20 LX</v>
          </cell>
          <cell r="H2069">
            <v>11690475520</v>
          </cell>
          <cell r="I2069" t="str">
            <v>шт</v>
          </cell>
        </row>
        <row r="2070">
          <cell r="E2070">
            <v>11690571001</v>
          </cell>
          <cell r="F2070">
            <v>11690565632</v>
          </cell>
          <cell r="G2070" t="str">
            <v>Тройник с внутренней резьбой SDR 11, 25-Rp 1/2-25 LX</v>
          </cell>
          <cell r="H2070">
            <v>11690565632</v>
          </cell>
          <cell r="I2070" t="str">
            <v>шт</v>
          </cell>
        </row>
        <row r="2071">
          <cell r="E2071">
            <v>11690581001</v>
          </cell>
          <cell r="F2071">
            <v>11690573824</v>
          </cell>
          <cell r="G2071" t="str">
            <v>Тройник с внутренней резьбой SDR 11, 25-Rp 3/4-25 LX</v>
          </cell>
          <cell r="H2071">
            <v>11690573824</v>
          </cell>
          <cell r="I2071" t="str">
            <v>шт</v>
          </cell>
        </row>
        <row r="2072">
          <cell r="E2072">
            <v>11690641001</v>
          </cell>
          <cell r="F2072">
            <v>11690639360</v>
          </cell>
          <cell r="G2072" t="str">
            <v>Тройник с внутренней резьбой SDR 11, 32-Rp 1/2-32 LX</v>
          </cell>
          <cell r="H2072">
            <v>11690639360</v>
          </cell>
          <cell r="I2072" t="str">
            <v>шт</v>
          </cell>
        </row>
        <row r="2073">
          <cell r="E2073">
            <v>11690671001</v>
          </cell>
          <cell r="F2073">
            <v>11690663936</v>
          </cell>
          <cell r="G2073" t="str">
            <v>Тройник с внутренней резьбой SDR 11, 32-Rp 3/4-32 LX</v>
          </cell>
          <cell r="H2073">
            <v>11690663936</v>
          </cell>
          <cell r="I2073" t="str">
            <v>шт</v>
          </cell>
        </row>
        <row r="2074">
          <cell r="E2074">
            <v>11690651001</v>
          </cell>
          <cell r="F2074">
            <v>11690647552</v>
          </cell>
          <cell r="G2074" t="str">
            <v>Тройник с внутренней резьбой SDR 11, 32-Rp 1-32 LX</v>
          </cell>
          <cell r="H2074">
            <v>11690647552</v>
          </cell>
          <cell r="I2074" t="str">
            <v>шт</v>
          </cell>
        </row>
        <row r="2075">
          <cell r="E2075">
            <v>11690731001</v>
          </cell>
          <cell r="F2075">
            <v>11690729472</v>
          </cell>
          <cell r="G2075" t="str">
            <v>Тройник с внутренней резьбой SDR 11, 40-Rp 1/2-40 LX</v>
          </cell>
          <cell r="H2075">
            <v>11690729472</v>
          </cell>
          <cell r="I2075" t="str">
            <v>шт</v>
          </cell>
        </row>
        <row r="2076">
          <cell r="E2076">
            <v>11690761001</v>
          </cell>
          <cell r="F2076">
            <v>11690754048</v>
          </cell>
          <cell r="G2076" t="str">
            <v>Тройник с внутренней резьбой SDR 11, 40-Rp 3/4-40 LX</v>
          </cell>
          <cell r="H2076">
            <v>11690754048</v>
          </cell>
          <cell r="I2076" t="str">
            <v>шт</v>
          </cell>
        </row>
        <row r="2077">
          <cell r="E2077">
            <v>11690751001</v>
          </cell>
          <cell r="F2077">
            <v>11690745856</v>
          </cell>
          <cell r="G2077" t="str">
            <v>Тройник с внутренней резьбой SDR 11, 40-Rp 1-40 LX</v>
          </cell>
          <cell r="H2077">
            <v>11690745856</v>
          </cell>
          <cell r="I2077" t="str">
            <v>шт</v>
          </cell>
        </row>
        <row r="2078">
          <cell r="E2078">
            <v>11690791001</v>
          </cell>
          <cell r="F2078">
            <v>11690786816</v>
          </cell>
          <cell r="G2078" t="str">
            <v>Тройник с внутренней резьбой SDR 11, 50-Rp 1/2-50 LX</v>
          </cell>
          <cell r="H2078">
            <v>11690786816</v>
          </cell>
          <cell r="I2078" t="str">
            <v>шт</v>
          </cell>
        </row>
        <row r="2079">
          <cell r="E2079">
            <v>11690801001</v>
          </cell>
          <cell r="F2079">
            <v>11690795008</v>
          </cell>
          <cell r="G2079" t="str">
            <v>Тройник с внутренней резьбой SDR 11, 50-Rp 3/4-50 LX</v>
          </cell>
          <cell r="H2079">
            <v>11690795008</v>
          </cell>
          <cell r="I2079" t="str">
            <v>шт</v>
          </cell>
        </row>
        <row r="2080">
          <cell r="E2080">
            <v>11691581001</v>
          </cell>
          <cell r="F2080">
            <v>11691573248</v>
          </cell>
          <cell r="G2080" t="str">
            <v>Тройник с внутренней резьбой SDR 11, 50-Rp 1-50 LX</v>
          </cell>
          <cell r="H2080">
            <v>11691573248</v>
          </cell>
          <cell r="I2080" t="str">
            <v>шт</v>
          </cell>
        </row>
        <row r="2081">
          <cell r="E2081">
            <v>11690781001</v>
          </cell>
          <cell r="F2081">
            <v>11690778624</v>
          </cell>
          <cell r="G2081" t="str">
            <v>Тройник с внутренней резьбой SDR 11, 50-Rp 1 1/4-50 LX</v>
          </cell>
          <cell r="H2081">
            <v>11690778624</v>
          </cell>
          <cell r="I2081" t="str">
            <v>шт</v>
          </cell>
        </row>
        <row r="2082">
          <cell r="E2082">
            <v>11690821001</v>
          </cell>
          <cell r="F2082">
            <v>11690819584</v>
          </cell>
          <cell r="G2082" t="str">
            <v>Тройник с внутренней резьбой SDR 11, 63-Rp 1/2-63 LX</v>
          </cell>
          <cell r="H2082">
            <v>11690819584</v>
          </cell>
          <cell r="I2082" t="str">
            <v>шт</v>
          </cell>
        </row>
        <row r="2083">
          <cell r="E2083">
            <v>11690831001</v>
          </cell>
          <cell r="F2083">
            <v>11690827776</v>
          </cell>
          <cell r="G2083" t="str">
            <v>Тройник с внутренней резьбой SDR 11, 63-Rp 3/4-63 LX</v>
          </cell>
          <cell r="H2083">
            <v>11690827776</v>
          </cell>
          <cell r="I2083" t="str">
            <v>шт</v>
          </cell>
        </row>
        <row r="2084">
          <cell r="E2084">
            <v>11690827776</v>
          </cell>
          <cell r="F2084">
            <v>11690827776</v>
          </cell>
          <cell r="G2084">
            <v>11690827776</v>
          </cell>
          <cell r="H2084">
            <v>11690827776</v>
          </cell>
          <cell r="I2084">
            <v>11690827776</v>
          </cell>
        </row>
        <row r="2085">
          <cell r="E2085">
            <v>11690741001</v>
          </cell>
          <cell r="F2085">
            <v>11690737664</v>
          </cell>
          <cell r="G2085" t="str">
            <v>Тройник разнопроходной с внутренней резьбой SDR 11, 40-Rp1-32 LX</v>
          </cell>
          <cell r="H2085">
            <v>11690737664</v>
          </cell>
          <cell r="I2085" t="str">
            <v>шт</v>
          </cell>
        </row>
        <row r="2086">
          <cell r="E2086">
            <v>11691571001</v>
          </cell>
          <cell r="F2086">
            <v>11691565056</v>
          </cell>
          <cell r="G2086" t="str">
            <v>Тройник разнопроходной с внутренней резьбой SDR 11, 50-Rp1 1/4-40 LX</v>
          </cell>
          <cell r="H2086">
            <v>11691565056</v>
          </cell>
          <cell r="I2086" t="str">
            <v>шт</v>
          </cell>
        </row>
        <row r="2087">
          <cell r="E2087">
            <v>11691565056</v>
          </cell>
          <cell r="F2087">
            <v>11691565056</v>
          </cell>
          <cell r="G2087">
            <v>11691565056</v>
          </cell>
          <cell r="H2087">
            <v>11691565056</v>
          </cell>
          <cell r="I2087">
            <v>11691565056</v>
          </cell>
        </row>
        <row r="2088">
          <cell r="E2088">
            <v>12098891001</v>
          </cell>
          <cell r="F2088">
            <v>12098887680</v>
          </cell>
          <cell r="G2088" t="str">
            <v>Тройник с отводом 90° SDR 11 32-32-32</v>
          </cell>
          <cell r="H2088">
            <v>12098887680</v>
          </cell>
          <cell r="I2088" t="str">
            <v>шт</v>
          </cell>
        </row>
        <row r="2089">
          <cell r="E2089">
            <v>12098887680</v>
          </cell>
          <cell r="F2089">
            <v>12098887680</v>
          </cell>
          <cell r="G2089">
            <v>12098887680</v>
          </cell>
          <cell r="H2089">
            <v>12098887680</v>
          </cell>
          <cell r="I2089">
            <v>12098887680</v>
          </cell>
        </row>
        <row r="2090">
          <cell r="E2090">
            <v>12247451001</v>
          </cell>
          <cell r="F2090">
            <v>12247449600</v>
          </cell>
          <cell r="G2090" t="str">
            <v xml:space="preserve">Тройник с двойным отводом 63 - Rp 1/2 - Rp 1/2 - 63 </v>
          </cell>
          <cell r="H2090">
            <v>12247449600</v>
          </cell>
          <cell r="I2090" t="str">
            <v>шт</v>
          </cell>
        </row>
        <row r="2091">
          <cell r="E2091">
            <v>12247449600</v>
          </cell>
          <cell r="F2091">
            <v>12247449600</v>
          </cell>
          <cell r="G2091">
            <v>12247449600</v>
          </cell>
          <cell r="H2091">
            <v>12247449600</v>
          </cell>
          <cell r="I2091">
            <v>12247449600</v>
          </cell>
        </row>
        <row r="2092">
          <cell r="E2092">
            <v>11691251001</v>
          </cell>
          <cell r="F2092">
            <v>11691245568</v>
          </cell>
          <cell r="G2092" t="str">
            <v>Угольник 45°, SDR 11, 25х2,3 LX</v>
          </cell>
          <cell r="H2092">
            <v>11691245568</v>
          </cell>
          <cell r="I2092" t="str">
            <v>шт</v>
          </cell>
        </row>
        <row r="2093">
          <cell r="E2093">
            <v>11691271001</v>
          </cell>
          <cell r="F2093">
            <v>11691270144</v>
          </cell>
          <cell r="G2093" t="str">
            <v>Угольник 45°, SDR 11, 32х2,9 LX</v>
          </cell>
          <cell r="H2093">
            <v>11691270144</v>
          </cell>
          <cell r="I2093" t="str">
            <v>шт</v>
          </cell>
        </row>
        <row r="2094">
          <cell r="E2094">
            <v>11691291001</v>
          </cell>
          <cell r="F2094">
            <v>11691286528</v>
          </cell>
          <cell r="G2094" t="str">
            <v>Угольник 45°, SDR 11, 40х3,7 LX</v>
          </cell>
          <cell r="H2094">
            <v>11691286528</v>
          </cell>
          <cell r="I2094" t="str">
            <v>шт</v>
          </cell>
        </row>
        <row r="2095">
          <cell r="E2095">
            <v>11691311001</v>
          </cell>
          <cell r="F2095">
            <v>11691302912</v>
          </cell>
          <cell r="G2095" t="str">
            <v>Угольник 45°, SDR 11, 50х4,6 LX</v>
          </cell>
          <cell r="H2095">
            <v>11691302912</v>
          </cell>
          <cell r="I2095" t="str">
            <v>шт</v>
          </cell>
        </row>
        <row r="2096">
          <cell r="E2096">
            <v>11691501001</v>
          </cell>
          <cell r="F2096">
            <v>11691499520</v>
          </cell>
          <cell r="G2096" t="str">
            <v>Угольник 45°, SDR 11, 63х5,8 LX</v>
          </cell>
          <cell r="H2096">
            <v>11691499520</v>
          </cell>
          <cell r="I2096" t="str">
            <v>шт</v>
          </cell>
        </row>
        <row r="2097">
          <cell r="E2097">
            <v>12378361001</v>
          </cell>
          <cell r="F2097">
            <v>12378357760</v>
          </cell>
          <cell r="G2097" t="str">
            <v>Угольник 45°, SDR 11, 75х6,8</v>
          </cell>
          <cell r="H2097">
            <v>12378357760</v>
          </cell>
          <cell r="I2097" t="str">
            <v>шт</v>
          </cell>
        </row>
        <row r="2098">
          <cell r="E2098">
            <v>12378357760</v>
          </cell>
          <cell r="F2098">
            <v>12378357760</v>
          </cell>
          <cell r="G2098">
            <v>12378357760</v>
          </cell>
          <cell r="H2098">
            <v>12378357760</v>
          </cell>
          <cell r="I2098">
            <v>12378357760</v>
          </cell>
        </row>
        <row r="2099">
          <cell r="E2099">
            <v>11691241001</v>
          </cell>
          <cell r="F2099">
            <v>11691237376</v>
          </cell>
          <cell r="G2099" t="str">
            <v>Угольник 90°, SDR 11, 20х1,9 LX</v>
          </cell>
          <cell r="H2099">
            <v>11691237376</v>
          </cell>
          <cell r="I2099" t="str">
            <v>шт</v>
          </cell>
        </row>
        <row r="2100">
          <cell r="E2100">
            <v>11691261001</v>
          </cell>
          <cell r="F2100">
            <v>11691253760</v>
          </cell>
          <cell r="G2100" t="str">
            <v>Угольник 90°, SDR 11, 25х2,3 LX</v>
          </cell>
          <cell r="H2100">
            <v>11691253760</v>
          </cell>
          <cell r="I2100" t="str">
            <v>шт</v>
          </cell>
        </row>
        <row r="2101">
          <cell r="E2101">
            <v>11691281001</v>
          </cell>
          <cell r="F2101">
            <v>11691278336</v>
          </cell>
          <cell r="G2101" t="str">
            <v>Угольник 90°, SDR 11, 32х2,9 LX</v>
          </cell>
          <cell r="H2101">
            <v>11691278336</v>
          </cell>
          <cell r="I2101" t="str">
            <v>шт</v>
          </cell>
        </row>
        <row r="2102">
          <cell r="E2102">
            <v>11691301001</v>
          </cell>
          <cell r="F2102">
            <v>11691294720</v>
          </cell>
          <cell r="G2102" t="str">
            <v>Угольник 90°, SDR 11, 40х3,7 LX</v>
          </cell>
          <cell r="H2102">
            <v>11691294720</v>
          </cell>
          <cell r="I2102" t="str">
            <v>шт</v>
          </cell>
        </row>
        <row r="2103">
          <cell r="E2103">
            <v>11691451001</v>
          </cell>
          <cell r="F2103">
            <v>11691450368</v>
          </cell>
          <cell r="G2103" t="str">
            <v>Угольник 90°, SDR 11, 50х4,6 LX</v>
          </cell>
          <cell r="H2103">
            <v>11691450368</v>
          </cell>
          <cell r="I2103" t="str">
            <v>шт</v>
          </cell>
        </row>
        <row r="2104">
          <cell r="E2104">
            <v>11691461001</v>
          </cell>
          <cell r="F2104">
            <v>11691458560</v>
          </cell>
          <cell r="G2104" t="str">
            <v>Угольник 90°, SDR 11, 63х5,7 LX</v>
          </cell>
          <cell r="H2104">
            <v>11691458560</v>
          </cell>
          <cell r="I2104" t="str">
            <v>шт</v>
          </cell>
        </row>
        <row r="2105">
          <cell r="E2105">
            <v>12677511001</v>
          </cell>
          <cell r="F2105">
            <v>12677505024</v>
          </cell>
          <cell r="G2105" t="str">
            <v>Угольник 90°, SDR 11, 75х6,8</v>
          </cell>
          <cell r="H2105">
            <v>12677505024</v>
          </cell>
          <cell r="I2105" t="str">
            <v>шт</v>
          </cell>
        </row>
        <row r="2106">
          <cell r="E2106">
            <v>12677611001</v>
          </cell>
          <cell r="F2106">
            <v>12677603328</v>
          </cell>
          <cell r="G2106" t="str">
            <v>Угольник 90°, SDR 11, 90х8,2</v>
          </cell>
          <cell r="H2106">
            <v>12677603328</v>
          </cell>
          <cell r="I2106" t="str">
            <v>шт</v>
          </cell>
        </row>
        <row r="2107">
          <cell r="E2107">
            <v>12677711001</v>
          </cell>
          <cell r="F2107">
            <v>12677709824</v>
          </cell>
          <cell r="G2107" t="str">
            <v>Угольник 90°, SDR 11, 110x10,0</v>
          </cell>
          <cell r="H2107">
            <v>12677709824</v>
          </cell>
          <cell r="I2107" t="str">
            <v>шт</v>
          </cell>
        </row>
        <row r="2108">
          <cell r="E2108">
            <v>12677709824</v>
          </cell>
          <cell r="F2108">
            <v>12677709824</v>
          </cell>
          <cell r="G2108">
            <v>12677709824</v>
          </cell>
          <cell r="H2108">
            <v>12677709824</v>
          </cell>
          <cell r="I2108">
            <v>12677709824</v>
          </cell>
        </row>
        <row r="2109">
          <cell r="E2109">
            <v>11691381001</v>
          </cell>
          <cell r="F2109">
            <v>11691376640</v>
          </cell>
          <cell r="G2109" t="str">
            <v xml:space="preserve">Угольник-переходник с наружной резьбой SDR 11 20-R 1/2 </v>
          </cell>
          <cell r="H2109">
            <v>11691376640</v>
          </cell>
          <cell r="I2109" t="str">
            <v>шт</v>
          </cell>
        </row>
        <row r="2110">
          <cell r="E2110">
            <v>11691391001</v>
          </cell>
          <cell r="F2110">
            <v>11691384832</v>
          </cell>
          <cell r="G2110" t="str">
            <v xml:space="preserve">Угольник-переходник с наружной резьбой SDR 11 20-R 3/4 </v>
          </cell>
          <cell r="H2110">
            <v>11691384832</v>
          </cell>
          <cell r="I2110" t="str">
            <v>шт</v>
          </cell>
        </row>
        <row r="2111">
          <cell r="E2111">
            <v>11691401001</v>
          </cell>
          <cell r="F2111">
            <v>11691393024</v>
          </cell>
          <cell r="G2111" t="str">
            <v xml:space="preserve">Угольник-переходник с наружной резьбой SDR 11 25-R 3/4 </v>
          </cell>
          <cell r="H2111">
            <v>11691393024</v>
          </cell>
          <cell r="I2111" t="str">
            <v>шт</v>
          </cell>
        </row>
        <row r="2112">
          <cell r="E2112">
            <v>11690261001</v>
          </cell>
          <cell r="F2112">
            <v>11690254336</v>
          </cell>
          <cell r="G2112" t="str">
            <v>Угольник-переходник с наружной резьбой SDR 11 32-R 1</v>
          </cell>
          <cell r="H2112">
            <v>11690254336</v>
          </cell>
          <cell r="I2112" t="str">
            <v>шт</v>
          </cell>
        </row>
        <row r="2113">
          <cell r="E2113">
            <v>11690254336</v>
          </cell>
          <cell r="F2113">
            <v>11690254336</v>
          </cell>
          <cell r="G2113">
            <v>11690254336</v>
          </cell>
          <cell r="H2113">
            <v>11690254336</v>
          </cell>
          <cell r="I2113">
            <v>11690254336</v>
          </cell>
        </row>
        <row r="2114">
          <cell r="E2114">
            <v>11691161001</v>
          </cell>
          <cell r="F2114">
            <v>11691155456</v>
          </cell>
          <cell r="G2114" t="str">
            <v>Настенный угольник с внутр.резьбой, SDR 11, 20x1,9-Rp 1/2 LX</v>
          </cell>
          <cell r="H2114">
            <v>11691155456</v>
          </cell>
          <cell r="I2114" t="str">
            <v>шт</v>
          </cell>
        </row>
        <row r="2115">
          <cell r="E2115">
            <v>11691181001</v>
          </cell>
          <cell r="F2115">
            <v>11691180032</v>
          </cell>
          <cell r="G2115" t="str">
            <v>Настенный угольник с внутр.резьбой, SDR 11, 20x1,9-Rp 3/4 LX</v>
          </cell>
          <cell r="H2115">
            <v>11691180032</v>
          </cell>
          <cell r="I2115" t="str">
            <v>шт</v>
          </cell>
        </row>
        <row r="2116">
          <cell r="E2116">
            <v>11691191001</v>
          </cell>
          <cell r="F2116">
            <v>11691188224</v>
          </cell>
          <cell r="G2116" t="str">
            <v>Настенный угольник с внутр.резьбой, SDR 11, 25x2,3-Rp 3/4 LX</v>
          </cell>
          <cell r="H2116">
            <v>11691188224</v>
          </cell>
          <cell r="I2116" t="str">
            <v>шт</v>
          </cell>
        </row>
        <row r="2117">
          <cell r="E2117">
            <v>11691188224</v>
          </cell>
          <cell r="F2117">
            <v>11691188224</v>
          </cell>
          <cell r="G2117">
            <v>11691188224</v>
          </cell>
          <cell r="H2117">
            <v>11691188224</v>
          </cell>
          <cell r="I2117">
            <v>11691188224</v>
          </cell>
        </row>
        <row r="2118">
          <cell r="E2118">
            <v>11691188224</v>
          </cell>
          <cell r="F2118">
            <v>11691188224</v>
          </cell>
          <cell r="G2118" t="str">
            <v>4.3 Шаровые краны со штуцерами под надвижную гильзу, SDR 11</v>
          </cell>
          <cell r="H2118">
            <v>11691188224</v>
          </cell>
          <cell r="I2118">
            <v>11691188224</v>
          </cell>
        </row>
        <row r="2119">
          <cell r="E2119">
            <v>12331431001</v>
          </cell>
          <cell r="F2119">
            <v>12331425792</v>
          </cell>
          <cell r="G2119" t="str">
            <v>Шаровой кран со штуцерами под надвижную гильзу 20x1,9 - 20x1,9</v>
          </cell>
          <cell r="H2119">
            <v>12331425792</v>
          </cell>
          <cell r="I2119" t="str">
            <v>шт</v>
          </cell>
        </row>
        <row r="2120">
          <cell r="E2120">
            <v>11601621001</v>
          </cell>
          <cell r="F2120">
            <v>11601616896</v>
          </cell>
          <cell r="G2120" t="str">
            <v>Шаровой кран со штуцерами под надвижную гильзу 25x2,3 - 25x2,3</v>
          </cell>
          <cell r="H2120">
            <v>11601616896</v>
          </cell>
          <cell r="I2120" t="str">
            <v>шт</v>
          </cell>
        </row>
        <row r="2121">
          <cell r="E2121">
            <v>12331831001</v>
          </cell>
          <cell r="F2121">
            <v>12331827200</v>
          </cell>
          <cell r="G2121" t="str">
            <v>Шаровой кран со штуцерами под надвижную гильзу 32x2,9 - 32x2,9</v>
          </cell>
          <cell r="H2121">
            <v>12331827200</v>
          </cell>
          <cell r="I2121" t="str">
            <v>шт</v>
          </cell>
        </row>
        <row r="2122">
          <cell r="E2122">
            <v>12332131001</v>
          </cell>
          <cell r="F2122">
            <v>12332130304</v>
          </cell>
          <cell r="G2122" t="str">
            <v>Шаровой кран со штуцерами под надвижную гильзу 40x3,7 - 40x3,7</v>
          </cell>
          <cell r="H2122">
            <v>12332130304</v>
          </cell>
          <cell r="I2122" t="str">
            <v>шт</v>
          </cell>
        </row>
        <row r="2123">
          <cell r="E2123">
            <v>11602121001</v>
          </cell>
          <cell r="F2123">
            <v>11602116608</v>
          </cell>
          <cell r="G2123" t="str">
            <v>Шаровой кран со штуцерами под надвижную гильзу 50x4,6 - 50x4,6</v>
          </cell>
          <cell r="H2123">
            <v>11602116608</v>
          </cell>
          <cell r="I2123" t="str">
            <v>шт</v>
          </cell>
        </row>
        <row r="2124">
          <cell r="E2124">
            <v>11602221001</v>
          </cell>
          <cell r="F2124">
            <v>11602214912</v>
          </cell>
          <cell r="G2124" t="str">
            <v>Шаровой кран со штуцерами под надвижную гильзу 63x5,8 - 63x5,8</v>
          </cell>
          <cell r="H2124">
            <v>11602214912</v>
          </cell>
          <cell r="I2124" t="str">
            <v>шт</v>
          </cell>
        </row>
        <row r="2125">
          <cell r="E2125">
            <v>12331531001</v>
          </cell>
          <cell r="F2125">
            <v>12331524096</v>
          </cell>
          <cell r="G2125" t="str">
            <v>Шаровой кран со штуцером под гильзу и нар. резьбой, 220х1,9-R 3/4</v>
          </cell>
          <cell r="H2125">
            <v>12331524096</v>
          </cell>
          <cell r="I2125" t="str">
            <v>шт</v>
          </cell>
        </row>
        <row r="2126">
          <cell r="E2126">
            <v>11601721001</v>
          </cell>
          <cell r="F2126">
            <v>11601715200</v>
          </cell>
          <cell r="G2126" t="str">
            <v>Шаровой кран со штуцером под гильзу и нар. резьбой, 25x2,3-R 1</v>
          </cell>
          <cell r="H2126">
            <v>11601715200</v>
          </cell>
          <cell r="I2126" t="str">
            <v>шт</v>
          </cell>
        </row>
        <row r="2127">
          <cell r="E2127">
            <v>11601921001</v>
          </cell>
          <cell r="F2127">
            <v>11601920000</v>
          </cell>
          <cell r="G2127" t="str">
            <v>Шаровой кран со штуцером под гильзу и нар. резьбой, 32x2,9-R 1</v>
          </cell>
          <cell r="H2127">
            <v>11601920000</v>
          </cell>
          <cell r="I2127" t="str">
            <v>шт</v>
          </cell>
        </row>
        <row r="2128">
          <cell r="E2128">
            <v>11601920000</v>
          </cell>
          <cell r="F2128">
            <v>11601920000</v>
          </cell>
          <cell r="G2128">
            <v>11601920000</v>
          </cell>
          <cell r="H2128">
            <v>11601920000</v>
          </cell>
          <cell r="I2128">
            <v>11601920000</v>
          </cell>
        </row>
        <row r="2129">
          <cell r="E2129">
            <v>11601920000</v>
          </cell>
          <cell r="F2129">
            <v>11601920000</v>
          </cell>
          <cell r="G2129" t="str">
            <v>4.4 Техника соединения электросварная муфта FUSAPEX</v>
          </cell>
          <cell r="H2129">
            <v>11601920000</v>
          </cell>
          <cell r="I2129">
            <v>11601920000</v>
          </cell>
        </row>
        <row r="2130">
          <cell r="E2130">
            <v>12033911001</v>
          </cell>
          <cell r="F2130">
            <v>12033908736</v>
          </cell>
          <cell r="G2130" t="str">
            <v>FUSAPEX Электросварная муфта 50</v>
          </cell>
          <cell r="H2130">
            <v>12033908736</v>
          </cell>
          <cell r="I2130" t="str">
            <v>шт</v>
          </cell>
        </row>
        <row r="2131">
          <cell r="E2131">
            <v>12033931001</v>
          </cell>
          <cell r="F2131">
            <v>12033925120</v>
          </cell>
          <cell r="G2131" t="str">
            <v>FUSAPEX Электросварная муфта 63</v>
          </cell>
          <cell r="H2131">
            <v>12033925120</v>
          </cell>
          <cell r="I2131" t="str">
            <v>шт</v>
          </cell>
        </row>
        <row r="2132">
          <cell r="E2132">
            <v>12219541001</v>
          </cell>
          <cell r="F2132">
            <v>12219539456</v>
          </cell>
          <cell r="G2132" t="str">
            <v>FUSAPEX Электросварная муфта 75</v>
          </cell>
          <cell r="H2132">
            <v>12219539456</v>
          </cell>
          <cell r="I2132" t="str">
            <v>шт</v>
          </cell>
        </row>
        <row r="2133">
          <cell r="E2133">
            <v>12219551001</v>
          </cell>
          <cell r="F2133">
            <v>12219547648</v>
          </cell>
          <cell r="G2133" t="str">
            <v>FUSAPEX Электросварная муфта 90</v>
          </cell>
          <cell r="H2133">
            <v>12219547648</v>
          </cell>
          <cell r="I2133" t="str">
            <v>шт</v>
          </cell>
        </row>
        <row r="2134">
          <cell r="E2134">
            <v>12219561001</v>
          </cell>
          <cell r="F2134">
            <v>12219555840</v>
          </cell>
          <cell r="G2134" t="str">
            <v>FUSAPEX Электросварная муфта 110</v>
          </cell>
          <cell r="H2134">
            <v>12219555840</v>
          </cell>
          <cell r="I2134" t="str">
            <v>шт</v>
          </cell>
        </row>
        <row r="2135">
          <cell r="E2135">
            <v>14847051001</v>
          </cell>
          <cell r="F2135">
            <v>14847049728</v>
          </cell>
          <cell r="G2135" t="str">
            <v>FUSAPEX Электросварная муфта 110</v>
          </cell>
          <cell r="H2135">
            <v>14847049728</v>
          </cell>
          <cell r="I2135" t="str">
            <v>шт</v>
          </cell>
        </row>
        <row r="2136">
          <cell r="E2136">
            <v>12219581001</v>
          </cell>
          <cell r="F2136">
            <v>12219580416</v>
          </cell>
          <cell r="G2136" t="str">
            <v>FUSAPEX Электросварная муфта 125</v>
          </cell>
          <cell r="H2136">
            <v>12219580416</v>
          </cell>
          <cell r="I2136" t="str">
            <v>шт</v>
          </cell>
        </row>
        <row r="2137">
          <cell r="E2137">
            <v>14847061001</v>
          </cell>
          <cell r="F2137">
            <v>14847057920</v>
          </cell>
          <cell r="G2137" t="str">
            <v>FUSAPEX Электросварная муфта 125</v>
          </cell>
          <cell r="H2137">
            <v>14847057920</v>
          </cell>
          <cell r="I2137" t="str">
            <v>шт</v>
          </cell>
        </row>
        <row r="2138">
          <cell r="E2138">
            <v>12219601001</v>
          </cell>
          <cell r="F2138">
            <v>12219596800</v>
          </cell>
          <cell r="G2138" t="str">
            <v>FUSAPEX Электросварная муфта 160</v>
          </cell>
          <cell r="H2138">
            <v>12219596800</v>
          </cell>
          <cell r="I2138" t="str">
            <v>шт</v>
          </cell>
        </row>
        <row r="2139">
          <cell r="E2139">
            <v>12219596800</v>
          </cell>
          <cell r="F2139">
            <v>12219596800</v>
          </cell>
          <cell r="G2139">
            <v>12219596800</v>
          </cell>
          <cell r="H2139">
            <v>12219596800</v>
          </cell>
          <cell r="I2139">
            <v>12219596800</v>
          </cell>
        </row>
        <row r="2140">
          <cell r="E2140">
            <v>14847081001</v>
          </cell>
          <cell r="F2140">
            <v>14847074304</v>
          </cell>
          <cell r="G2140" t="str">
            <v>FUSAPEX Электросварная муфта 160</v>
          </cell>
          <cell r="H2140">
            <v>14847074304</v>
          </cell>
          <cell r="I2140" t="str">
            <v>шт</v>
          </cell>
        </row>
        <row r="2141">
          <cell r="E2141">
            <v>12143981001</v>
          </cell>
          <cell r="F2141">
            <v>12143976448</v>
          </cell>
          <cell r="G2141" t="str">
            <v>FUSAPEX Электросварной переходник SDR 11 63-50</v>
          </cell>
          <cell r="H2141">
            <v>12143976448</v>
          </cell>
          <cell r="I2141" t="str">
            <v>шт</v>
          </cell>
        </row>
        <row r="2142">
          <cell r="E2142">
            <v>12143991001</v>
          </cell>
          <cell r="F2142">
            <v>12143984640</v>
          </cell>
          <cell r="G2142" t="str">
            <v>FUSAPEX Электросварной переходник SDR 11 75-50</v>
          </cell>
          <cell r="H2142">
            <v>12143984640</v>
          </cell>
          <cell r="I2142" t="str">
            <v>шт</v>
          </cell>
        </row>
        <row r="2143">
          <cell r="E2143">
            <v>12144011001</v>
          </cell>
          <cell r="F2143">
            <v>12144009216</v>
          </cell>
          <cell r="G2143" t="str">
            <v>FUSAPEX Электросварной переходник SDR 11 75-63</v>
          </cell>
          <cell r="H2143">
            <v>12144009216</v>
          </cell>
          <cell r="I2143" t="str">
            <v>шт</v>
          </cell>
        </row>
        <row r="2144">
          <cell r="E2144">
            <v>12144021001</v>
          </cell>
          <cell r="F2144">
            <v>12144017408</v>
          </cell>
          <cell r="G2144" t="str">
            <v>FUSAPEX Электросварной переходник SDR 11 90-50</v>
          </cell>
          <cell r="H2144">
            <v>12144017408</v>
          </cell>
          <cell r="I2144" t="str">
            <v>шт</v>
          </cell>
        </row>
        <row r="2145">
          <cell r="E2145">
            <v>12144031001</v>
          </cell>
          <cell r="F2145">
            <v>12144025600</v>
          </cell>
          <cell r="G2145" t="str">
            <v>FUSAPEX Электросварной переходник SDR 11 90-63</v>
          </cell>
          <cell r="H2145">
            <v>12144025600</v>
          </cell>
          <cell r="I2145" t="str">
            <v>шт</v>
          </cell>
        </row>
        <row r="2146">
          <cell r="E2146">
            <v>12036041001</v>
          </cell>
          <cell r="F2146">
            <v>12036038656</v>
          </cell>
          <cell r="G2146" t="str">
            <v>FUSAPEX Электросварной переходник SDR 11 90-75</v>
          </cell>
          <cell r="H2146">
            <v>12036038656</v>
          </cell>
          <cell r="I2146" t="str">
            <v>шт</v>
          </cell>
        </row>
        <row r="2147">
          <cell r="E2147">
            <v>12144051001</v>
          </cell>
          <cell r="F2147">
            <v>12144050176</v>
          </cell>
          <cell r="G2147" t="str">
            <v>FUSAPEX Электросварной переходник SDR 11 110-50</v>
          </cell>
          <cell r="H2147">
            <v>12144050176</v>
          </cell>
          <cell r="I2147" t="str">
            <v>шт</v>
          </cell>
        </row>
        <row r="2148">
          <cell r="E2148">
            <v>12144061001</v>
          </cell>
          <cell r="F2148">
            <v>12144058368</v>
          </cell>
          <cell r="G2148" t="str">
            <v>FUSAPEX Электросварной переходник SDR 11 110-63</v>
          </cell>
          <cell r="H2148">
            <v>12144058368</v>
          </cell>
          <cell r="I2148" t="str">
            <v>шт</v>
          </cell>
        </row>
        <row r="2149">
          <cell r="E2149">
            <v>12036051001</v>
          </cell>
          <cell r="F2149">
            <v>12036046848</v>
          </cell>
          <cell r="G2149" t="str">
            <v>FUSAPEX Электросварной переходник SDR 11 110-75</v>
          </cell>
          <cell r="H2149">
            <v>12036046848</v>
          </cell>
          <cell r="I2149" t="str">
            <v>шт</v>
          </cell>
        </row>
        <row r="2150">
          <cell r="E2150">
            <v>12036071001</v>
          </cell>
          <cell r="F2150">
            <v>12036063232</v>
          </cell>
          <cell r="G2150" t="str">
            <v>FUSAPEX Электросварной переходник SDR 11 110-90</v>
          </cell>
          <cell r="H2150">
            <v>12036063232</v>
          </cell>
          <cell r="I2150" t="str">
            <v>шт</v>
          </cell>
        </row>
        <row r="2151">
          <cell r="E2151">
            <v>12144071001</v>
          </cell>
          <cell r="F2151">
            <v>12144066560</v>
          </cell>
          <cell r="G2151" t="str">
            <v>FUSAPEX Электросварной переходник SDR 11 125-50</v>
          </cell>
          <cell r="H2151">
            <v>12144066560</v>
          </cell>
          <cell r="I2151" t="str">
            <v>шт</v>
          </cell>
        </row>
        <row r="2152">
          <cell r="E2152">
            <v>12144081001</v>
          </cell>
          <cell r="F2152">
            <v>12144074752</v>
          </cell>
          <cell r="G2152" t="str">
            <v>FUSAPEX Электросварной переходник SDR 11 125-63</v>
          </cell>
          <cell r="H2152">
            <v>12144074752</v>
          </cell>
          <cell r="I2152" t="str">
            <v>шт</v>
          </cell>
        </row>
        <row r="2153">
          <cell r="E2153">
            <v>12036081001</v>
          </cell>
          <cell r="F2153">
            <v>12036079616</v>
          </cell>
          <cell r="G2153" t="str">
            <v>FUSAPEX Электросварной переходник SDR 11 125-75</v>
          </cell>
          <cell r="H2153">
            <v>12036079616</v>
          </cell>
          <cell r="I2153" t="str">
            <v>шт</v>
          </cell>
        </row>
        <row r="2154">
          <cell r="E2154">
            <v>12036111001</v>
          </cell>
          <cell r="F2154">
            <v>12036104192</v>
          </cell>
          <cell r="G2154" t="str">
            <v>FUSAPEX Электросварной переходник SDR 11 125-90</v>
          </cell>
          <cell r="H2154">
            <v>12036104192</v>
          </cell>
          <cell r="I2154" t="str">
            <v>шт</v>
          </cell>
        </row>
        <row r="2155">
          <cell r="E2155">
            <v>12036141001</v>
          </cell>
          <cell r="F2155">
            <v>12036136960</v>
          </cell>
          <cell r="G2155" t="str">
            <v>FUSAPEX Электросварной переходник SDR 11 125-110</v>
          </cell>
          <cell r="H2155">
            <v>12036136960</v>
          </cell>
          <cell r="I2155" t="str">
            <v>шт</v>
          </cell>
        </row>
        <row r="2156">
          <cell r="E2156">
            <v>12036151001</v>
          </cell>
          <cell r="F2156">
            <v>12036145152</v>
          </cell>
          <cell r="G2156" t="str">
            <v>FUSAPEX Электросварной переходник SDR 11 160-75</v>
          </cell>
          <cell r="H2156">
            <v>12036145152</v>
          </cell>
          <cell r="I2156" t="str">
            <v>шт</v>
          </cell>
        </row>
        <row r="2157">
          <cell r="E2157">
            <v>12036161001</v>
          </cell>
          <cell r="F2157">
            <v>12036153344</v>
          </cell>
          <cell r="G2157" t="str">
            <v>FUSAPEX Электросварной переходник SDR 11 160-90</v>
          </cell>
          <cell r="H2157">
            <v>12036153344</v>
          </cell>
          <cell r="I2157" t="str">
            <v>шт</v>
          </cell>
        </row>
        <row r="2158">
          <cell r="E2158">
            <v>12036171001</v>
          </cell>
          <cell r="F2158">
            <v>12036169728</v>
          </cell>
          <cell r="G2158" t="str">
            <v>FUSAPEX Электросварной переходник SDR 11 160-110</v>
          </cell>
          <cell r="H2158">
            <v>12036169728</v>
          </cell>
          <cell r="I2158" t="str">
            <v>шт</v>
          </cell>
        </row>
        <row r="2159">
          <cell r="E2159">
            <v>12036181001</v>
          </cell>
          <cell r="F2159">
            <v>12036177920</v>
          </cell>
          <cell r="G2159" t="str">
            <v>FUSAPEX Электросварной переходник SDR 11 160-125</v>
          </cell>
          <cell r="H2159">
            <v>12036177920</v>
          </cell>
          <cell r="I2159" t="str">
            <v>шт</v>
          </cell>
        </row>
        <row r="2160">
          <cell r="E2160">
            <v>12036177920</v>
          </cell>
          <cell r="F2160">
            <v>12036177920</v>
          </cell>
          <cell r="G2160">
            <v>12036177920</v>
          </cell>
          <cell r="H2160">
            <v>12036177920</v>
          </cell>
          <cell r="I2160">
            <v>12036177920</v>
          </cell>
        </row>
        <row r="2161">
          <cell r="E2161">
            <v>12085231001</v>
          </cell>
          <cell r="F2161">
            <v>12085223424</v>
          </cell>
          <cell r="G2161" t="str">
            <v>FUSAPEX Эл.-сварная муфта с наружн.резьбой из латуни 50 - R 1 1/2"</v>
          </cell>
          <cell r="H2161">
            <v>12085223424</v>
          </cell>
          <cell r="I2161" t="str">
            <v>шт</v>
          </cell>
        </row>
        <row r="2162">
          <cell r="E2162">
            <v>12085241001</v>
          </cell>
          <cell r="F2162">
            <v>12085239808</v>
          </cell>
          <cell r="G2162" t="str">
            <v>FUSAPEX Эл.-сварная муфта с наружн.резьбой из латуни 63 - R 2"</v>
          </cell>
          <cell r="H2162">
            <v>12085239808</v>
          </cell>
          <cell r="I2162" t="str">
            <v>шт</v>
          </cell>
        </row>
        <row r="2163">
          <cell r="E2163">
            <v>12887151001</v>
          </cell>
          <cell r="F2163">
            <v>12887146496</v>
          </cell>
          <cell r="G2163" t="str">
            <v>FUSAPEX Эл.-сварная муфта с наружн.резьбой из латуни 75 - R 2 1/2"</v>
          </cell>
          <cell r="H2163">
            <v>12887146496</v>
          </cell>
          <cell r="I2163" t="str">
            <v>шт</v>
          </cell>
        </row>
        <row r="2164">
          <cell r="E2164">
            <v>12887146496</v>
          </cell>
          <cell r="F2164">
            <v>12887146496</v>
          </cell>
          <cell r="G2164">
            <v>12887146496</v>
          </cell>
          <cell r="H2164">
            <v>12887146496</v>
          </cell>
          <cell r="I2164">
            <v>12887146496</v>
          </cell>
        </row>
        <row r="2165">
          <cell r="E2165">
            <v>11055791001</v>
          </cell>
          <cell r="F2165">
            <v>11055783936</v>
          </cell>
          <cell r="G2165" t="str">
            <v>FUSAPEX Фланцевый переходник SDR 11 50/40</v>
          </cell>
          <cell r="H2165">
            <v>11055783936</v>
          </cell>
          <cell r="I2165" t="str">
            <v>шт</v>
          </cell>
        </row>
        <row r="2166">
          <cell r="E2166">
            <v>11022841001</v>
          </cell>
          <cell r="F2166">
            <v>11022835712</v>
          </cell>
          <cell r="G2166" t="str">
            <v>FUSAPEX Фланцевый переходник SDR 11 63/50</v>
          </cell>
          <cell r="H2166">
            <v>11022835712</v>
          </cell>
          <cell r="I2166" t="str">
            <v>шт</v>
          </cell>
        </row>
        <row r="2167">
          <cell r="E2167">
            <v>12031281001</v>
          </cell>
          <cell r="F2167">
            <v>12031279104</v>
          </cell>
          <cell r="G2167" t="str">
            <v>FUSAPEX Фланцевый переходник SDR 11 75/65</v>
          </cell>
          <cell r="H2167">
            <v>12031279104</v>
          </cell>
          <cell r="I2167" t="str">
            <v>шт</v>
          </cell>
        </row>
        <row r="2168">
          <cell r="E2168">
            <v>12299981001</v>
          </cell>
          <cell r="F2168">
            <v>12299976704</v>
          </cell>
          <cell r="G2168" t="str">
            <v>FUSAPEX Фланцевый переходник SDR 11 90/80</v>
          </cell>
          <cell r="H2168">
            <v>12299976704</v>
          </cell>
          <cell r="I2168" t="str">
            <v>шт</v>
          </cell>
        </row>
        <row r="2169">
          <cell r="E2169">
            <v>12299991001</v>
          </cell>
          <cell r="F2169">
            <v>12299984896</v>
          </cell>
          <cell r="G2169" t="str">
            <v>FUSAPEX Фланцевый переходник SDR 11 110/100</v>
          </cell>
          <cell r="H2169">
            <v>12299984896</v>
          </cell>
          <cell r="I2169" t="str">
            <v>шт</v>
          </cell>
        </row>
        <row r="2170">
          <cell r="E2170">
            <v>12887131001</v>
          </cell>
          <cell r="F2170">
            <v>12887130112</v>
          </cell>
          <cell r="G2170" t="str">
            <v>FUSAPEX Фланцевый переходник SDR 11 125/100</v>
          </cell>
          <cell r="H2170">
            <v>12887130112</v>
          </cell>
          <cell r="I2170" t="str">
            <v>шт</v>
          </cell>
        </row>
        <row r="2171">
          <cell r="E2171">
            <v>12887130112</v>
          </cell>
          <cell r="F2171">
            <v>12887130112</v>
          </cell>
          <cell r="G2171">
            <v>12887130112</v>
          </cell>
          <cell r="H2171">
            <v>12887130112</v>
          </cell>
          <cell r="I2171">
            <v>12887130112</v>
          </cell>
        </row>
        <row r="2172">
          <cell r="E2172">
            <v>12052581001</v>
          </cell>
          <cell r="F2172">
            <v>12052578304</v>
          </cell>
          <cell r="G2172" t="str">
            <v>Профиль-уплотнение из EPDM 50/40</v>
          </cell>
          <cell r="H2172">
            <v>12052578304</v>
          </cell>
          <cell r="I2172" t="str">
            <v>шт</v>
          </cell>
        </row>
        <row r="2173">
          <cell r="E2173">
            <v>12052631001</v>
          </cell>
          <cell r="F2173">
            <v>12052627456</v>
          </cell>
          <cell r="G2173" t="str">
            <v>Профиль-уплотнение из EPDM 63/50</v>
          </cell>
          <cell r="H2173">
            <v>12052627456</v>
          </cell>
          <cell r="I2173" t="str">
            <v>шт</v>
          </cell>
        </row>
        <row r="2174">
          <cell r="E2174">
            <v>12052651001</v>
          </cell>
          <cell r="F2174">
            <v>12052643840</v>
          </cell>
          <cell r="G2174" t="str">
            <v>Профиль-уплотнение из EPDM 75/65</v>
          </cell>
          <cell r="H2174">
            <v>12052643840</v>
          </cell>
          <cell r="I2174" t="str">
            <v>шт</v>
          </cell>
        </row>
        <row r="2175">
          <cell r="E2175">
            <v>12052661001</v>
          </cell>
          <cell r="F2175">
            <v>12052660224</v>
          </cell>
          <cell r="G2175" t="str">
            <v>Профиль-уплотнение из EPDM 90/80</v>
          </cell>
          <cell r="H2175">
            <v>12052660224</v>
          </cell>
          <cell r="I2175" t="str">
            <v>шт</v>
          </cell>
        </row>
        <row r="2176">
          <cell r="E2176">
            <v>12052671001</v>
          </cell>
          <cell r="F2176">
            <v>12052668416</v>
          </cell>
          <cell r="G2176" t="str">
            <v>Профиль-уплотнение из EPDM 110/100 и 125/100</v>
          </cell>
          <cell r="H2176">
            <v>12052668416</v>
          </cell>
          <cell r="I2176" t="str">
            <v>шт</v>
          </cell>
        </row>
        <row r="2177">
          <cell r="E2177">
            <v>12052668416</v>
          </cell>
          <cell r="F2177">
            <v>12052668416</v>
          </cell>
          <cell r="G2177">
            <v>12052668416</v>
          </cell>
          <cell r="H2177">
            <v>12052668416</v>
          </cell>
          <cell r="I2177">
            <v>12052668416</v>
          </cell>
        </row>
        <row r="2178">
          <cell r="E2178">
            <v>12895091001</v>
          </cell>
          <cell r="F2178">
            <v>12895084544</v>
          </cell>
          <cell r="G2178" t="str">
            <v>FUSAPEX Электросварной угольник 90 град. 75</v>
          </cell>
          <cell r="H2178">
            <v>12895084544</v>
          </cell>
          <cell r="I2178" t="str">
            <v>шт</v>
          </cell>
        </row>
        <row r="2179">
          <cell r="E2179">
            <v>12895111001</v>
          </cell>
          <cell r="F2179">
            <v>12895109120</v>
          </cell>
          <cell r="G2179" t="str">
            <v>FUSAPEX Электросварной угольник 90 град. 90</v>
          </cell>
          <cell r="H2179">
            <v>12895109120</v>
          </cell>
          <cell r="I2179" t="str">
            <v>шт</v>
          </cell>
        </row>
        <row r="2180">
          <cell r="E2180">
            <v>12895141001</v>
          </cell>
          <cell r="F2180">
            <v>12895133696</v>
          </cell>
          <cell r="G2180" t="str">
            <v>FUSAPEX Электросварной угольник 90 град. 110</v>
          </cell>
          <cell r="H2180">
            <v>12895133696</v>
          </cell>
          <cell r="I2180" t="str">
            <v>шт</v>
          </cell>
        </row>
        <row r="2181">
          <cell r="E2181">
            <v>12895161001</v>
          </cell>
          <cell r="F2181">
            <v>12895158272</v>
          </cell>
          <cell r="G2181" t="str">
            <v>FUSAPEX Электросварной угольник 90 град. 125</v>
          </cell>
          <cell r="H2181">
            <v>12895158272</v>
          </cell>
          <cell r="I2181" t="str">
            <v>шт</v>
          </cell>
        </row>
        <row r="2182">
          <cell r="E2182">
            <v>14847161001</v>
          </cell>
          <cell r="F2182">
            <v>14847156224</v>
          </cell>
          <cell r="G2182" t="str">
            <v>FUSAPEX Электросварной угольник 90 град. 125</v>
          </cell>
          <cell r="H2182">
            <v>14847156224</v>
          </cell>
          <cell r="I2182" t="str">
            <v>шт</v>
          </cell>
        </row>
        <row r="2183">
          <cell r="E2183">
            <v>14847156224</v>
          </cell>
          <cell r="F2183">
            <v>14847156224</v>
          </cell>
          <cell r="G2183">
            <v>14847156224</v>
          </cell>
          <cell r="H2183">
            <v>14847156224</v>
          </cell>
          <cell r="I2183">
            <v>14847156224</v>
          </cell>
        </row>
        <row r="2184">
          <cell r="E2184">
            <v>12064291001</v>
          </cell>
          <cell r="F2184">
            <v>12064284672</v>
          </cell>
          <cell r="G2184" t="str">
            <v>FUSAPEX Электросварной тройник для труб SDR 11 50-50-50</v>
          </cell>
          <cell r="H2184">
            <v>12064284672</v>
          </cell>
          <cell r="I2184" t="str">
            <v>шт</v>
          </cell>
        </row>
        <row r="2185">
          <cell r="E2185">
            <v>12064331001</v>
          </cell>
          <cell r="F2185">
            <v>12064325632</v>
          </cell>
          <cell r="G2185" t="str">
            <v>FUSAPEX Электросварной тройник для труб SDR 11 63-63-63</v>
          </cell>
          <cell r="H2185">
            <v>12064325632</v>
          </cell>
          <cell r="I2185" t="str">
            <v>шт</v>
          </cell>
        </row>
        <row r="2186">
          <cell r="E2186">
            <v>12064351001</v>
          </cell>
          <cell r="F2186">
            <v>12064350208</v>
          </cell>
          <cell r="G2186" t="str">
            <v>FUSAPEX Электросварной тройник для труб SDR 11 75-75-75</v>
          </cell>
          <cell r="H2186">
            <v>12064350208</v>
          </cell>
          <cell r="I2186" t="str">
            <v>шт</v>
          </cell>
        </row>
        <row r="2187">
          <cell r="E2187">
            <v>12064371001</v>
          </cell>
          <cell r="F2187">
            <v>12064366592</v>
          </cell>
          <cell r="G2187" t="str">
            <v>FUSAPEX Электросварной тройник для труб SDR 11 90-90-90</v>
          </cell>
          <cell r="H2187">
            <v>12064366592</v>
          </cell>
          <cell r="I2187" t="str">
            <v>шт</v>
          </cell>
        </row>
        <row r="2188">
          <cell r="E2188">
            <v>12064381001</v>
          </cell>
          <cell r="F2188">
            <v>12064374784</v>
          </cell>
          <cell r="G2188" t="str">
            <v>FUSAPEX Электросварной тройник для труб SDR 11 110-110-110</v>
          </cell>
          <cell r="H2188">
            <v>12064374784</v>
          </cell>
          <cell r="I2188" t="str">
            <v>шт</v>
          </cell>
        </row>
        <row r="2189">
          <cell r="E2189">
            <v>12064391001</v>
          </cell>
          <cell r="F2189">
            <v>12064382976</v>
          </cell>
          <cell r="G2189" t="str">
            <v>FUSAPEX Электросварной тройник для труб SDR 11 125-125-125</v>
          </cell>
          <cell r="H2189">
            <v>12064382976</v>
          </cell>
          <cell r="I2189" t="str">
            <v>шт</v>
          </cell>
        </row>
        <row r="2190">
          <cell r="E2190">
            <v>12064382976</v>
          </cell>
          <cell r="F2190">
            <v>12064382976</v>
          </cell>
          <cell r="G2190">
            <v>12064382976</v>
          </cell>
          <cell r="H2190">
            <v>12064382976</v>
          </cell>
          <cell r="I2190">
            <v>12064382976</v>
          </cell>
        </row>
        <row r="2191">
          <cell r="E2191">
            <v>12016951001</v>
          </cell>
          <cell r="F2191">
            <v>12016943104</v>
          </cell>
          <cell r="G2191" t="str">
            <v xml:space="preserve">FUSAPEX Электросварной тройник для труб SDR 11 поколение I 90-90-90 </v>
          </cell>
          <cell r="H2191">
            <v>12016943104</v>
          </cell>
          <cell r="I2191" t="str">
            <v>шт</v>
          </cell>
        </row>
        <row r="2192">
          <cell r="E2192">
            <v>12016943104</v>
          </cell>
          <cell r="F2192">
            <v>12016943104</v>
          </cell>
          <cell r="G2192">
            <v>12016943104</v>
          </cell>
          <cell r="H2192">
            <v>12016943104</v>
          </cell>
          <cell r="I2192">
            <v>12016943104</v>
          </cell>
        </row>
        <row r="2193">
          <cell r="E2193">
            <v>12016943104</v>
          </cell>
          <cell r="F2193">
            <v>12016943104</v>
          </cell>
          <cell r="G2193" t="str">
            <v>4.5 Техника соединения электросварная муфта PE 100</v>
          </cell>
          <cell r="H2193">
            <v>12016943104</v>
          </cell>
          <cell r="I2193">
            <v>12016943104</v>
          </cell>
        </row>
        <row r="2194">
          <cell r="E2194">
            <v>12450021001</v>
          </cell>
          <cell r="F2194">
            <v>12450013184</v>
          </cell>
          <cell r="G2194" t="str">
            <v>Электросварная муфта равнопроходная PE, 20</v>
          </cell>
          <cell r="H2194">
            <v>12450013184</v>
          </cell>
          <cell r="I2194" t="str">
            <v>шт</v>
          </cell>
        </row>
        <row r="2195">
          <cell r="E2195">
            <v>12450121001</v>
          </cell>
          <cell r="F2195">
            <v>12450119680</v>
          </cell>
          <cell r="G2195" t="str">
            <v>Электросварная муфта равнопроходная PE, 25</v>
          </cell>
          <cell r="H2195">
            <v>12450119680</v>
          </cell>
          <cell r="I2195" t="str">
            <v>шт</v>
          </cell>
        </row>
        <row r="2196">
          <cell r="E2196">
            <v>12450221001</v>
          </cell>
          <cell r="F2196">
            <v>12450217984</v>
          </cell>
          <cell r="G2196" t="str">
            <v>Электросварная муфта равнопроходная PE, 32</v>
          </cell>
          <cell r="H2196">
            <v>12450217984</v>
          </cell>
          <cell r="I2196" t="str">
            <v>шт</v>
          </cell>
        </row>
        <row r="2197">
          <cell r="E2197">
            <v>12450321001</v>
          </cell>
          <cell r="F2197">
            <v>12450316288</v>
          </cell>
          <cell r="G2197" t="str">
            <v>Электросварная муфта равнопроходная PE, 40</v>
          </cell>
          <cell r="H2197">
            <v>12450316288</v>
          </cell>
          <cell r="I2197" t="str">
            <v>шт</v>
          </cell>
        </row>
        <row r="2198">
          <cell r="E2198">
            <v>12450421001</v>
          </cell>
          <cell r="F2198">
            <v>12450414592</v>
          </cell>
          <cell r="G2198" t="str">
            <v>Электросварная муфта равнопроходная PE, 50</v>
          </cell>
          <cell r="H2198">
            <v>12450414592</v>
          </cell>
          <cell r="I2198" t="str">
            <v>шт</v>
          </cell>
        </row>
        <row r="2199">
          <cell r="E2199">
            <v>12450521001</v>
          </cell>
          <cell r="F2199">
            <v>12450512896</v>
          </cell>
          <cell r="G2199" t="str">
            <v>Электросварная муфта равнопроходная PE, 63</v>
          </cell>
          <cell r="H2199">
            <v>12450512896</v>
          </cell>
          <cell r="I2199" t="str">
            <v>шт</v>
          </cell>
        </row>
        <row r="2200">
          <cell r="E2200">
            <v>12450621001</v>
          </cell>
          <cell r="F2200">
            <v>12450619392</v>
          </cell>
          <cell r="G2200" t="str">
            <v>Электросварная муфта равнопроходная PE, 75</v>
          </cell>
          <cell r="H2200">
            <v>12450619392</v>
          </cell>
          <cell r="I2200" t="str">
            <v>шт</v>
          </cell>
        </row>
        <row r="2201">
          <cell r="E2201">
            <v>12450721001</v>
          </cell>
          <cell r="F2201">
            <v>12450717696</v>
          </cell>
          <cell r="G2201" t="str">
            <v>Электросварная муфта равнопроходная PE, 90</v>
          </cell>
          <cell r="H2201">
            <v>12450717696</v>
          </cell>
          <cell r="I2201" t="str">
            <v>шт</v>
          </cell>
        </row>
        <row r="2202">
          <cell r="E2202">
            <v>12450821001</v>
          </cell>
          <cell r="F2202">
            <v>12450816000</v>
          </cell>
          <cell r="G2202" t="str">
            <v>Электросварная муфта равнопроходная PE, 110</v>
          </cell>
          <cell r="H2202">
            <v>12450816000</v>
          </cell>
          <cell r="I2202" t="str">
            <v>шт</v>
          </cell>
        </row>
        <row r="2203">
          <cell r="E2203">
            <v>12330621001</v>
          </cell>
          <cell r="F2203">
            <v>12330614784</v>
          </cell>
          <cell r="G2203" t="str">
            <v>Электросварная муфта равнопроходная PE, 125</v>
          </cell>
          <cell r="H2203">
            <v>12330614784</v>
          </cell>
          <cell r="I2203" t="str">
            <v>шт</v>
          </cell>
        </row>
        <row r="2204">
          <cell r="E2204">
            <v>12451121001</v>
          </cell>
          <cell r="F2204">
            <v>12451119104</v>
          </cell>
          <cell r="G2204" t="str">
            <v>Электросварная муфта равнопроходная PE, 160</v>
          </cell>
          <cell r="H2204">
            <v>12451119104</v>
          </cell>
          <cell r="I2204" t="str">
            <v>шт</v>
          </cell>
        </row>
        <row r="2205">
          <cell r="E2205">
            <v>12451119104</v>
          </cell>
          <cell r="F2205">
            <v>12451119104</v>
          </cell>
          <cell r="G2205">
            <v>12451119104</v>
          </cell>
          <cell r="H2205">
            <v>12451119104</v>
          </cell>
          <cell r="I2205">
            <v>12451119104</v>
          </cell>
        </row>
        <row r="2206">
          <cell r="E2206">
            <v>12452421001</v>
          </cell>
          <cell r="F2206">
            <v>12452413440</v>
          </cell>
          <cell r="G2206" t="str">
            <v>Электросварная муфта переходная PE, 25-20</v>
          </cell>
          <cell r="H2206">
            <v>12452413440</v>
          </cell>
          <cell r="I2206" t="str">
            <v>шт</v>
          </cell>
        </row>
        <row r="2207">
          <cell r="E2207">
            <v>12452521001</v>
          </cell>
          <cell r="F2207">
            <v>12452519936</v>
          </cell>
          <cell r="G2207" t="str">
            <v>Электросварная муфта переходная PE, 32-20</v>
          </cell>
          <cell r="H2207">
            <v>12452519936</v>
          </cell>
          <cell r="I2207" t="str">
            <v>шт</v>
          </cell>
        </row>
        <row r="2208">
          <cell r="E2208">
            <v>12452621001</v>
          </cell>
          <cell r="F2208">
            <v>12452618240</v>
          </cell>
          <cell r="G2208" t="str">
            <v>Электросварная муфта переходная PE, 32-25</v>
          </cell>
          <cell r="H2208">
            <v>12452618240</v>
          </cell>
          <cell r="I2208" t="str">
            <v>шт</v>
          </cell>
        </row>
        <row r="2209">
          <cell r="E2209">
            <v>12891491001</v>
          </cell>
          <cell r="F2209">
            <v>12891488256</v>
          </cell>
          <cell r="G2209" t="str">
            <v>Электросварная муфта переходная PE, 40-25</v>
          </cell>
          <cell r="H2209">
            <v>12891488256</v>
          </cell>
          <cell r="I2209" t="str">
            <v>шт</v>
          </cell>
        </row>
        <row r="2210">
          <cell r="E2210">
            <v>12452721001</v>
          </cell>
          <cell r="F2210">
            <v>12452716544</v>
          </cell>
          <cell r="G2210" t="str">
            <v>Электросварная муфта переходная PE, 40-32</v>
          </cell>
          <cell r="H2210">
            <v>12452716544</v>
          </cell>
          <cell r="I2210" t="str">
            <v>шт</v>
          </cell>
        </row>
        <row r="2211">
          <cell r="E2211">
            <v>12891511001</v>
          </cell>
          <cell r="F2211">
            <v>12891504640</v>
          </cell>
          <cell r="G2211" t="str">
            <v>Электросварная муфта переходная PE, 50-25</v>
          </cell>
          <cell r="H2211">
            <v>12891504640</v>
          </cell>
          <cell r="I2211" t="str">
            <v>шт</v>
          </cell>
        </row>
        <row r="2212">
          <cell r="E2212">
            <v>12452821001</v>
          </cell>
          <cell r="F2212">
            <v>12452814848</v>
          </cell>
          <cell r="G2212" t="str">
            <v>Электросварная муфта переходная PE, 50-32</v>
          </cell>
          <cell r="H2212">
            <v>12452814848</v>
          </cell>
          <cell r="I2212" t="str">
            <v>шт</v>
          </cell>
        </row>
        <row r="2213">
          <cell r="E2213">
            <v>12452921001</v>
          </cell>
          <cell r="F2213">
            <v>12452913152</v>
          </cell>
          <cell r="G2213" t="str">
            <v>Электросварная муфта переходная PE, 50-40</v>
          </cell>
          <cell r="H2213">
            <v>12452913152</v>
          </cell>
          <cell r="I2213" t="str">
            <v>шт</v>
          </cell>
        </row>
        <row r="2214">
          <cell r="E2214">
            <v>12453021001</v>
          </cell>
          <cell r="F2214">
            <v>12453019648</v>
          </cell>
          <cell r="G2214" t="str">
            <v>Электросварная муфта переходная PE, 63-32</v>
          </cell>
          <cell r="H2214">
            <v>12453019648</v>
          </cell>
          <cell r="I2214" t="str">
            <v>шт</v>
          </cell>
        </row>
        <row r="2215">
          <cell r="E2215">
            <v>12453121001</v>
          </cell>
          <cell r="F2215">
            <v>12453117952</v>
          </cell>
          <cell r="G2215" t="str">
            <v>Электросварная муфта переходная PE, 63-40</v>
          </cell>
          <cell r="H2215">
            <v>12453117952</v>
          </cell>
          <cell r="I2215" t="str">
            <v>шт</v>
          </cell>
        </row>
        <row r="2216">
          <cell r="E2216">
            <v>12453221001</v>
          </cell>
          <cell r="F2216">
            <v>12453216256</v>
          </cell>
          <cell r="G2216" t="str">
            <v>Электросварная муфта переходная PE, 63-50</v>
          </cell>
          <cell r="H2216">
            <v>12453216256</v>
          </cell>
          <cell r="I2216" t="str">
            <v>шт</v>
          </cell>
        </row>
        <row r="2217">
          <cell r="E2217">
            <v>12496271001</v>
          </cell>
          <cell r="F2217">
            <v>12496265216</v>
          </cell>
          <cell r="G2217" t="str">
            <v>Электросварная муфта переходная PE, 75-63</v>
          </cell>
          <cell r="H2217">
            <v>12496265216</v>
          </cell>
          <cell r="I2217" t="str">
            <v>шт</v>
          </cell>
        </row>
        <row r="2218">
          <cell r="E2218">
            <v>12480041001</v>
          </cell>
          <cell r="F2218">
            <v>12480036864</v>
          </cell>
          <cell r="G2218" t="str">
            <v>Электросварная муфта переходная PE, 90-50</v>
          </cell>
          <cell r="H2218">
            <v>12480036864</v>
          </cell>
          <cell r="I2218" t="str">
            <v>шт</v>
          </cell>
        </row>
        <row r="2219">
          <cell r="E2219">
            <v>12453321001</v>
          </cell>
          <cell r="F2219">
            <v>12453314560</v>
          </cell>
          <cell r="G2219" t="str">
            <v>Электросварная муфта переходная PE, 90-63</v>
          </cell>
          <cell r="H2219">
            <v>12453314560</v>
          </cell>
          <cell r="I2219" t="str">
            <v>шт</v>
          </cell>
        </row>
        <row r="2220">
          <cell r="E2220">
            <v>12252431001</v>
          </cell>
          <cell r="F2220">
            <v>12252430336</v>
          </cell>
          <cell r="G2220" t="str">
            <v>Электросварная муфта переходная PE, 90-75</v>
          </cell>
          <cell r="H2220">
            <v>12252430336</v>
          </cell>
          <cell r="I2220" t="str">
            <v>шт</v>
          </cell>
        </row>
        <row r="2221">
          <cell r="E2221">
            <v>12451021001</v>
          </cell>
          <cell r="F2221">
            <v>12451020800</v>
          </cell>
          <cell r="G2221" t="str">
            <v>Электросварная муфта переходная PE, 110-63</v>
          </cell>
          <cell r="H2221">
            <v>12451020800</v>
          </cell>
          <cell r="I2221" t="str">
            <v>шт</v>
          </cell>
        </row>
        <row r="2222">
          <cell r="E2222">
            <v>12453421001</v>
          </cell>
          <cell r="F2222">
            <v>12453412864</v>
          </cell>
          <cell r="G2222" t="str">
            <v>Электросварная муфта переходная PE, 110-90</v>
          </cell>
          <cell r="H2222">
            <v>12453412864</v>
          </cell>
          <cell r="I2222" t="str">
            <v>шт</v>
          </cell>
        </row>
        <row r="2223">
          <cell r="E2223">
            <v>12330821001</v>
          </cell>
          <cell r="F2223">
            <v>12330819584</v>
          </cell>
          <cell r="G2223" t="str">
            <v>Электросварная муфта переходная PE, 125-90</v>
          </cell>
          <cell r="H2223">
            <v>12330819584</v>
          </cell>
          <cell r="I2223" t="str">
            <v>шт</v>
          </cell>
        </row>
        <row r="2224">
          <cell r="E2224">
            <v>12336221001</v>
          </cell>
          <cell r="F2224">
            <v>12336218112</v>
          </cell>
          <cell r="G2224" t="str">
            <v>Электросварная муфта переходная PE, 125-110</v>
          </cell>
          <cell r="H2224">
            <v>12336218112</v>
          </cell>
          <cell r="I2224" t="str">
            <v>шт</v>
          </cell>
        </row>
        <row r="2225">
          <cell r="E2225">
            <v>12389401001</v>
          </cell>
          <cell r="F2225">
            <v>12389400576</v>
          </cell>
          <cell r="G2225" t="str">
            <v>Электросварная муфта переходная PE, 160-90</v>
          </cell>
          <cell r="H2225">
            <v>12389400576</v>
          </cell>
          <cell r="I2225" t="str">
            <v>шт</v>
          </cell>
        </row>
        <row r="2226">
          <cell r="E2226">
            <v>12389481001</v>
          </cell>
          <cell r="F2226">
            <v>12389474304</v>
          </cell>
          <cell r="G2226" t="str">
            <v>Электросварная муфта переходная PE, 160-110</v>
          </cell>
          <cell r="H2226">
            <v>12389474304</v>
          </cell>
          <cell r="I2226" t="str">
            <v>шт</v>
          </cell>
        </row>
        <row r="2227">
          <cell r="E2227">
            <v>12389501001</v>
          </cell>
          <cell r="F2227">
            <v>12389498880</v>
          </cell>
          <cell r="G2227" t="str">
            <v>Электросварная муфта переходная PE, 160-125</v>
          </cell>
          <cell r="H2227">
            <v>12389498880</v>
          </cell>
          <cell r="I2227" t="str">
            <v>шт</v>
          </cell>
        </row>
        <row r="2228">
          <cell r="E2228">
            <v>12389498880</v>
          </cell>
          <cell r="F2228">
            <v>12389498880</v>
          </cell>
          <cell r="G2228">
            <v>12389498880</v>
          </cell>
          <cell r="H2228">
            <v>12389498880</v>
          </cell>
          <cell r="I2228">
            <v>12389498880</v>
          </cell>
        </row>
        <row r="2229">
          <cell r="E2229">
            <v>12428471001</v>
          </cell>
          <cell r="F2229">
            <v>12428468224</v>
          </cell>
          <cell r="G2229" t="str">
            <v>Переходник под эл.-сварное соединение, безмуфтовый, PE, 40-32</v>
          </cell>
          <cell r="H2229">
            <v>12428468224</v>
          </cell>
          <cell r="I2229" t="str">
            <v>шт</v>
          </cell>
        </row>
        <row r="2230">
          <cell r="E2230">
            <v>12428671001</v>
          </cell>
          <cell r="F2230">
            <v>12428664832</v>
          </cell>
          <cell r="G2230" t="str">
            <v>Переходник под эл.-сварное соединение, безмуфтовый, PE, 50-32</v>
          </cell>
          <cell r="H2230">
            <v>12428664832</v>
          </cell>
          <cell r="I2230" t="str">
            <v>шт</v>
          </cell>
        </row>
        <row r="2231">
          <cell r="E2231">
            <v>12428771001</v>
          </cell>
          <cell r="F2231">
            <v>12428763136</v>
          </cell>
          <cell r="G2231" t="str">
            <v>Переходник под эл.-сварное соединение, безмуфтовый, PE, 50-40</v>
          </cell>
          <cell r="H2231">
            <v>12428763136</v>
          </cell>
          <cell r="I2231" t="str">
            <v>шт</v>
          </cell>
        </row>
        <row r="2232">
          <cell r="E2232">
            <v>12428871001</v>
          </cell>
          <cell r="F2232">
            <v>12428869632</v>
          </cell>
          <cell r="G2232" t="str">
            <v>Переходник под эл.-сварное соединение, безмуфтовый, PE, 63-32</v>
          </cell>
          <cell r="H2232">
            <v>12428869632</v>
          </cell>
          <cell r="I2232" t="str">
            <v>шт</v>
          </cell>
        </row>
        <row r="2233">
          <cell r="E2233">
            <v>12428971001</v>
          </cell>
          <cell r="F2233">
            <v>12428967936</v>
          </cell>
          <cell r="G2233" t="str">
            <v>Переходник под эл.-сварное соединение, безмуфтовый, PE, 63-40</v>
          </cell>
          <cell r="H2233">
            <v>12428967936</v>
          </cell>
          <cell r="I2233" t="str">
            <v>шт</v>
          </cell>
        </row>
        <row r="2234">
          <cell r="E2234">
            <v>12429071001</v>
          </cell>
          <cell r="F2234">
            <v>12429066240</v>
          </cell>
          <cell r="G2234" t="str">
            <v>Переходник под эл.-сварное соединение, безмуфтовый, PE, 63-50</v>
          </cell>
          <cell r="H2234">
            <v>12429066240</v>
          </cell>
          <cell r="I2234" t="str">
            <v>шт</v>
          </cell>
        </row>
        <row r="2235">
          <cell r="E2235">
            <v>12429171001</v>
          </cell>
          <cell r="F2235">
            <v>12429164544</v>
          </cell>
          <cell r="G2235" t="str">
            <v>Переходник под эл.-сварное соединение, безмуфтовый, PE, 75-50</v>
          </cell>
          <cell r="H2235">
            <v>12429164544</v>
          </cell>
          <cell r="I2235" t="str">
            <v>шт</v>
          </cell>
        </row>
        <row r="2236">
          <cell r="E2236">
            <v>12429271001</v>
          </cell>
          <cell r="F2236">
            <v>12429262848</v>
          </cell>
          <cell r="G2236" t="str">
            <v>Переходник под эл.-сварное соединение, безмуфтовый, PE, 75-63</v>
          </cell>
          <cell r="H2236">
            <v>12429262848</v>
          </cell>
          <cell r="I2236" t="str">
            <v>шт</v>
          </cell>
        </row>
        <row r="2237">
          <cell r="E2237">
            <v>12342441001</v>
          </cell>
          <cell r="F2237">
            <v>12342435840</v>
          </cell>
          <cell r="G2237" t="str">
            <v>Переходник под эл.-сварное соединение, безмуфтовый, PE, 90-50</v>
          </cell>
          <cell r="H2237">
            <v>12342435840</v>
          </cell>
          <cell r="I2237" t="str">
            <v>шт</v>
          </cell>
        </row>
        <row r="2238">
          <cell r="E2238">
            <v>12429371001</v>
          </cell>
          <cell r="F2238">
            <v>12429369344</v>
          </cell>
          <cell r="G2238" t="str">
            <v>Переходник под эл.-сварное соединение, безмуфтовый, PE, 90-63</v>
          </cell>
          <cell r="H2238">
            <v>12429369344</v>
          </cell>
          <cell r="I2238" t="str">
            <v>шт</v>
          </cell>
        </row>
        <row r="2239">
          <cell r="E2239">
            <v>12429471001</v>
          </cell>
          <cell r="F2239">
            <v>12429467648</v>
          </cell>
          <cell r="G2239" t="str">
            <v>Переходник под эл.-сварное соединение, безмуфтовый, PE, 90-75</v>
          </cell>
          <cell r="H2239">
            <v>12429467648</v>
          </cell>
          <cell r="I2239" t="str">
            <v>шт</v>
          </cell>
        </row>
        <row r="2240">
          <cell r="E2240">
            <v>12429571001</v>
          </cell>
          <cell r="F2240">
            <v>12429565952</v>
          </cell>
          <cell r="G2240" t="str">
            <v>Переходник под эл.-сварное соединение, безмуфтовый, PE, 110-63</v>
          </cell>
          <cell r="H2240">
            <v>12429565952</v>
          </cell>
          <cell r="I2240" t="str">
            <v>шт</v>
          </cell>
        </row>
        <row r="2241">
          <cell r="E2241">
            <v>12342541001</v>
          </cell>
          <cell r="F2241">
            <v>12342534144</v>
          </cell>
          <cell r="G2241" t="str">
            <v>Переходник под эл.-сварное соединение, безмуфтовый, PE, 110-75</v>
          </cell>
          <cell r="H2241">
            <v>12342534144</v>
          </cell>
          <cell r="I2241" t="str">
            <v>шт</v>
          </cell>
        </row>
        <row r="2242">
          <cell r="E2242">
            <v>12429671001</v>
          </cell>
          <cell r="F2242">
            <v>12429664256</v>
          </cell>
          <cell r="G2242" t="str">
            <v>Переходник под эл.-сварное соединение, безмуфтовый, PE, 110-90</v>
          </cell>
          <cell r="H2242">
            <v>12429664256</v>
          </cell>
          <cell r="I2242" t="str">
            <v>шт</v>
          </cell>
        </row>
        <row r="2243">
          <cell r="E2243">
            <v>12330921001</v>
          </cell>
          <cell r="F2243">
            <v>12330917888</v>
          </cell>
          <cell r="G2243" t="str">
            <v>Переходник под эл.-сварное соединение, безмуфтовый, PE, 125-63</v>
          </cell>
          <cell r="H2243">
            <v>12330917888</v>
          </cell>
          <cell r="I2243" t="str">
            <v>шт</v>
          </cell>
        </row>
        <row r="2244">
          <cell r="E2244">
            <v>12331021001</v>
          </cell>
          <cell r="F2244">
            <v>12331016192</v>
          </cell>
          <cell r="G2244" t="str">
            <v>Переходник под эл.-сварное соединение, безмуфтовый, PE, 125-90</v>
          </cell>
          <cell r="H2244">
            <v>12331016192</v>
          </cell>
          <cell r="I2244" t="str">
            <v>шт</v>
          </cell>
        </row>
        <row r="2245">
          <cell r="E2245">
            <v>12331121001</v>
          </cell>
          <cell r="F2245">
            <v>12331114496</v>
          </cell>
          <cell r="G2245" t="str">
            <v>Переходник под эл.-сварное соединение, безмуфтовый, PE, 125-110</v>
          </cell>
          <cell r="H2245">
            <v>12331114496</v>
          </cell>
          <cell r="I2245" t="str">
            <v>шт</v>
          </cell>
        </row>
        <row r="2246">
          <cell r="E2246">
            <v>12429771001</v>
          </cell>
          <cell r="F2246">
            <v>12429770752</v>
          </cell>
          <cell r="G2246" t="str">
            <v>Переходник под эл.-сварное соединение, безмуфтовый, PE, 160-90</v>
          </cell>
          <cell r="H2246">
            <v>12429770752</v>
          </cell>
          <cell r="I2246" t="str">
            <v>шт</v>
          </cell>
        </row>
        <row r="2247">
          <cell r="E2247">
            <v>12429871001</v>
          </cell>
          <cell r="F2247">
            <v>12429869056</v>
          </cell>
          <cell r="G2247" t="str">
            <v>Переходник под эл.-сварное соединение, безмуфтовый, PE, 160-110</v>
          </cell>
          <cell r="H2247">
            <v>12429869056</v>
          </cell>
          <cell r="I2247" t="str">
            <v>шт</v>
          </cell>
        </row>
        <row r="2248">
          <cell r="E2248">
            <v>12336321001</v>
          </cell>
          <cell r="F2248">
            <v>12336316416</v>
          </cell>
          <cell r="G2248" t="str">
            <v>Переходник под эл.-сварное соединение, безмуфтовый, PE, 160-125</v>
          </cell>
          <cell r="H2248">
            <v>12336316416</v>
          </cell>
          <cell r="I2248" t="str">
            <v>шт</v>
          </cell>
        </row>
        <row r="2249">
          <cell r="E2249">
            <v>12336316416</v>
          </cell>
          <cell r="F2249">
            <v>12336316416</v>
          </cell>
          <cell r="G2249">
            <v>12336316416</v>
          </cell>
          <cell r="H2249">
            <v>12336316416</v>
          </cell>
          <cell r="I2249">
            <v>12336316416</v>
          </cell>
        </row>
        <row r="2250">
          <cell r="E2250">
            <v>12461841001</v>
          </cell>
          <cell r="F2250">
            <v>12461834240</v>
          </cell>
          <cell r="G2250" t="str">
            <v>Эл.-сварная муфта с наруж. резьбой из латуни, 20-1/2"</v>
          </cell>
          <cell r="H2250">
            <v>12461834240</v>
          </cell>
          <cell r="I2250" t="str">
            <v>шт</v>
          </cell>
        </row>
        <row r="2251">
          <cell r="E2251">
            <v>12457621001</v>
          </cell>
          <cell r="F2251">
            <v>12457615360</v>
          </cell>
          <cell r="G2251" t="str">
            <v>Эл.-сварная муфта с наруж. резьбой из латуни, 25-3/4"</v>
          </cell>
          <cell r="H2251">
            <v>12457615360</v>
          </cell>
          <cell r="I2251" t="str">
            <v>шт</v>
          </cell>
        </row>
        <row r="2252">
          <cell r="E2252">
            <v>12354251001</v>
          </cell>
          <cell r="F2252">
            <v>12354248704</v>
          </cell>
          <cell r="G2252" t="str">
            <v>Эл.-сварная муфта с наруж. резьбой из латуни, 32-1/2"</v>
          </cell>
          <cell r="H2252">
            <v>12354248704</v>
          </cell>
          <cell r="I2252" t="str">
            <v>шт</v>
          </cell>
        </row>
        <row r="2253">
          <cell r="E2253">
            <v>12354351001</v>
          </cell>
          <cell r="F2253">
            <v>12354347008</v>
          </cell>
          <cell r="G2253" t="str">
            <v>Эл.-сварная муфта с наруж. резьбой из латуни, 32-3/4"</v>
          </cell>
          <cell r="H2253">
            <v>12354347008</v>
          </cell>
          <cell r="I2253" t="str">
            <v>шт</v>
          </cell>
        </row>
        <row r="2254">
          <cell r="E2254">
            <v>12457721001</v>
          </cell>
          <cell r="F2254">
            <v>12457713664</v>
          </cell>
          <cell r="G2254" t="str">
            <v>Эл.-сварная муфта с наруж. резьбой из латуни, 32-1"</v>
          </cell>
          <cell r="H2254">
            <v>12457713664</v>
          </cell>
          <cell r="I2254" t="str">
            <v>шт</v>
          </cell>
        </row>
        <row r="2255">
          <cell r="E2255">
            <v>12457821001</v>
          </cell>
          <cell r="F2255">
            <v>12457820160</v>
          </cell>
          <cell r="G2255" t="str">
            <v>Эл.-сварная муфта с наруж. резьбой из латуни, 32-1 1/4"</v>
          </cell>
          <cell r="H2255">
            <v>12457820160</v>
          </cell>
          <cell r="I2255" t="str">
            <v>шт</v>
          </cell>
        </row>
        <row r="2256">
          <cell r="E2256">
            <v>12457921001</v>
          </cell>
          <cell r="F2256">
            <v>12457918464</v>
          </cell>
          <cell r="G2256" t="str">
            <v>Эл.-сварная муфта с наруж. резьбой из латуни, 32-1 1/2"</v>
          </cell>
          <cell r="H2256">
            <v>12457918464</v>
          </cell>
          <cell r="I2256" t="str">
            <v>шт</v>
          </cell>
        </row>
        <row r="2257">
          <cell r="E2257">
            <v>12458021001</v>
          </cell>
          <cell r="F2257">
            <v>12458016768</v>
          </cell>
          <cell r="G2257" t="str">
            <v>Эл.-сварная муфта с наруж. резьбой из латуни, 40-1"</v>
          </cell>
          <cell r="H2257">
            <v>12458016768</v>
          </cell>
          <cell r="I2257" t="str">
            <v>шт</v>
          </cell>
        </row>
        <row r="2258">
          <cell r="E2258">
            <v>12458121001</v>
          </cell>
          <cell r="F2258">
            <v>12458115072</v>
          </cell>
          <cell r="G2258" t="str">
            <v>Эл.-сварная муфта с наруж. резьбой из латуни, 40-1 1/4"</v>
          </cell>
          <cell r="H2258">
            <v>12458115072</v>
          </cell>
          <cell r="I2258" t="str">
            <v>шт</v>
          </cell>
        </row>
        <row r="2259">
          <cell r="E2259">
            <v>12458221001</v>
          </cell>
          <cell r="F2259">
            <v>12458213376</v>
          </cell>
          <cell r="G2259" t="str">
            <v>Эл.-сварная муфта с наруж. резьбой из латуни, 40-1 1/2"</v>
          </cell>
          <cell r="H2259">
            <v>12458213376</v>
          </cell>
          <cell r="I2259" t="str">
            <v>шт</v>
          </cell>
        </row>
        <row r="2260">
          <cell r="E2260">
            <v>12458321001</v>
          </cell>
          <cell r="F2260">
            <v>12458319872</v>
          </cell>
          <cell r="G2260" t="str">
            <v>Эл.-сварная муфта с наруж. резьбой из латуни, 40-2"</v>
          </cell>
          <cell r="H2260">
            <v>12458319872</v>
          </cell>
          <cell r="I2260" t="str">
            <v>шт</v>
          </cell>
        </row>
        <row r="2261">
          <cell r="E2261">
            <v>12458421001</v>
          </cell>
          <cell r="F2261">
            <v>12458418176</v>
          </cell>
          <cell r="G2261" t="str">
            <v>Эл.-сварная муфта с наруж. резьбой из латуни, 50-1"</v>
          </cell>
          <cell r="H2261">
            <v>12458418176</v>
          </cell>
          <cell r="I2261" t="str">
            <v>шт</v>
          </cell>
        </row>
        <row r="2262">
          <cell r="E2262">
            <v>12458521001</v>
          </cell>
          <cell r="F2262">
            <v>12458516480</v>
          </cell>
          <cell r="G2262" t="str">
            <v>Эл.-сварная муфта с наруж. резьбой из латуни, 50-1 1/4"</v>
          </cell>
          <cell r="H2262">
            <v>12458516480</v>
          </cell>
          <cell r="I2262" t="str">
            <v>шт</v>
          </cell>
        </row>
        <row r="2263">
          <cell r="E2263">
            <v>12458621001</v>
          </cell>
          <cell r="F2263">
            <v>12458614784</v>
          </cell>
          <cell r="G2263" t="str">
            <v>Эл.-сварная муфта с наруж. резьбой из латуни, 50-1 1/2"</v>
          </cell>
          <cell r="H2263">
            <v>12458614784</v>
          </cell>
          <cell r="I2263" t="str">
            <v>шт</v>
          </cell>
        </row>
        <row r="2264">
          <cell r="E2264">
            <v>12458721001</v>
          </cell>
          <cell r="F2264">
            <v>12458713088</v>
          </cell>
          <cell r="G2264" t="str">
            <v>Эл.-сварная муфта с наруж. резьбой из латуни, 50-2"</v>
          </cell>
          <cell r="H2264">
            <v>12458713088</v>
          </cell>
          <cell r="I2264" t="str">
            <v>шт</v>
          </cell>
        </row>
        <row r="2265">
          <cell r="E2265">
            <v>12458821001</v>
          </cell>
          <cell r="F2265">
            <v>12458819584</v>
          </cell>
          <cell r="G2265" t="str">
            <v>Эл.-сварная муфта с наруж. резьбой из латуни, 63-1 1/4"</v>
          </cell>
          <cell r="H2265">
            <v>12458819584</v>
          </cell>
          <cell r="I2265" t="str">
            <v>шт</v>
          </cell>
        </row>
        <row r="2266">
          <cell r="E2266">
            <v>12458921001</v>
          </cell>
          <cell r="F2266">
            <v>12458917888</v>
          </cell>
          <cell r="G2266" t="str">
            <v>Эл.-сварная муфта с наруж. резьбой из латуни, 63-1 1/2"</v>
          </cell>
          <cell r="H2266">
            <v>12458917888</v>
          </cell>
          <cell r="I2266" t="str">
            <v>шт</v>
          </cell>
        </row>
        <row r="2267">
          <cell r="E2267">
            <v>12459021001</v>
          </cell>
          <cell r="F2267">
            <v>12459016192</v>
          </cell>
          <cell r="G2267" t="str">
            <v>Эл.-сварная муфта с наруж. резьбой из латуни, 63-2"</v>
          </cell>
          <cell r="H2267">
            <v>12459016192</v>
          </cell>
          <cell r="I2267" t="str">
            <v>шт</v>
          </cell>
        </row>
        <row r="2268">
          <cell r="E2268">
            <v>12468021001</v>
          </cell>
          <cell r="F2268">
            <v>12468019200</v>
          </cell>
          <cell r="G2268" t="str">
            <v>Эл.-сварная муфта с наруж. резьбой из латуни, 75-2"</v>
          </cell>
          <cell r="H2268">
            <v>12468019200</v>
          </cell>
          <cell r="I2268" t="str">
            <v>шт</v>
          </cell>
        </row>
        <row r="2269">
          <cell r="E2269">
            <v>12454521001</v>
          </cell>
          <cell r="F2269">
            <v>12454518784</v>
          </cell>
          <cell r="G2269" t="str">
            <v>Эл.-сварная муфта с наруж. резьбой из латуни, 75-2 1/2"</v>
          </cell>
          <cell r="H2269">
            <v>12454518784</v>
          </cell>
          <cell r="I2269" t="str">
            <v>шт</v>
          </cell>
        </row>
        <row r="2270">
          <cell r="E2270">
            <v>12454518784</v>
          </cell>
          <cell r="F2270">
            <v>12454518784</v>
          </cell>
          <cell r="G2270">
            <v>12454518784</v>
          </cell>
          <cell r="H2270">
            <v>12454518784</v>
          </cell>
          <cell r="I2270">
            <v>12454518784</v>
          </cell>
        </row>
        <row r="2271">
          <cell r="E2271">
            <v>12450371001</v>
          </cell>
          <cell r="F2271">
            <v>12450365440</v>
          </cell>
          <cell r="G2271" t="str">
            <v>Эл.-сварная муфта с наруж. резьбой из PE 100, 25-3/4"</v>
          </cell>
          <cell r="H2271">
            <v>12450365440</v>
          </cell>
          <cell r="I2271" t="str">
            <v>шт</v>
          </cell>
        </row>
        <row r="2272">
          <cell r="E2272">
            <v>12450471001</v>
          </cell>
          <cell r="F2272">
            <v>12450463744</v>
          </cell>
          <cell r="G2272" t="str">
            <v>Эл.-сварная муфта с наруж. резьбой из PE 100, 32-1"</v>
          </cell>
          <cell r="H2272">
            <v>12450463744</v>
          </cell>
          <cell r="I2272" t="str">
            <v>шт</v>
          </cell>
        </row>
        <row r="2273">
          <cell r="E2273">
            <v>12450571001</v>
          </cell>
          <cell r="F2273">
            <v>12450570240</v>
          </cell>
          <cell r="G2273" t="str">
            <v>Эл.-сварная муфта с наруж. резьбой из PE 100, 40-1"</v>
          </cell>
          <cell r="H2273">
            <v>12450570240</v>
          </cell>
          <cell r="I2273" t="str">
            <v>шт</v>
          </cell>
        </row>
        <row r="2274">
          <cell r="E2274">
            <v>12450671001</v>
          </cell>
          <cell r="F2274">
            <v>12450668544</v>
          </cell>
          <cell r="G2274" t="str">
            <v>Эл.-сварная муфта с наруж. резьбой из PE 100, 40-1 1/4"</v>
          </cell>
          <cell r="H2274">
            <v>12450668544</v>
          </cell>
          <cell r="I2274" t="str">
            <v>шт</v>
          </cell>
        </row>
        <row r="2275">
          <cell r="E2275">
            <v>12450771001</v>
          </cell>
          <cell r="F2275">
            <v>12450766848</v>
          </cell>
          <cell r="G2275" t="str">
            <v>Эл.-сварная муфта с наруж. резьбой из PE 100, 40-1 1/2"</v>
          </cell>
          <cell r="H2275">
            <v>12450766848</v>
          </cell>
          <cell r="I2275" t="str">
            <v>шт</v>
          </cell>
        </row>
        <row r="2276">
          <cell r="E2276">
            <v>12450871001</v>
          </cell>
          <cell r="F2276">
            <v>12450865152</v>
          </cell>
          <cell r="G2276" t="str">
            <v>Эл.-сварная муфта с наруж. резьбой из PE 100, 50-1 1/2"</v>
          </cell>
          <cell r="H2276">
            <v>12450865152</v>
          </cell>
          <cell r="I2276" t="str">
            <v>шт</v>
          </cell>
        </row>
        <row r="2277">
          <cell r="E2277">
            <v>12450971001</v>
          </cell>
          <cell r="F2277">
            <v>12450963456</v>
          </cell>
          <cell r="G2277" t="str">
            <v>Эл.-сварная муфта с наруж. резьбой из PE 100, 63-1 1/2"</v>
          </cell>
          <cell r="H2277">
            <v>12450963456</v>
          </cell>
          <cell r="I2277" t="str">
            <v>шт</v>
          </cell>
        </row>
        <row r="2278">
          <cell r="E2278">
            <v>12451071001</v>
          </cell>
          <cell r="F2278">
            <v>12451069952</v>
          </cell>
          <cell r="G2278" t="str">
            <v>Эл.-сварная муфта с наруж. резьбой из PE 100, 63-2"</v>
          </cell>
          <cell r="H2278">
            <v>12451069952</v>
          </cell>
          <cell r="I2278" t="str">
            <v>шт</v>
          </cell>
        </row>
        <row r="2279">
          <cell r="E2279">
            <v>12451069952</v>
          </cell>
          <cell r="F2279">
            <v>12451069952</v>
          </cell>
          <cell r="G2279">
            <v>12451069952</v>
          </cell>
          <cell r="H2279">
            <v>12451069952</v>
          </cell>
          <cell r="I2279">
            <v>12451069952</v>
          </cell>
        </row>
        <row r="2280">
          <cell r="E2280">
            <v>12461941001</v>
          </cell>
          <cell r="F2280">
            <v>12461940736</v>
          </cell>
          <cell r="G2280" t="str">
            <v>Эл.-сварная муфта с внутр. резьбой из латуни, 20-1/2"</v>
          </cell>
          <cell r="H2280">
            <v>12461940736</v>
          </cell>
          <cell r="I2280" t="str">
            <v>шт</v>
          </cell>
        </row>
        <row r="2281">
          <cell r="E2281">
            <v>12459121001</v>
          </cell>
          <cell r="F2281">
            <v>12459114496</v>
          </cell>
          <cell r="G2281" t="str">
            <v>Эл.-сварная муфта с внутр. резьбой из латуни, 25-3/4"</v>
          </cell>
          <cell r="H2281">
            <v>12459114496</v>
          </cell>
          <cell r="I2281" t="str">
            <v>шт</v>
          </cell>
        </row>
        <row r="2282">
          <cell r="E2282">
            <v>12459221001</v>
          </cell>
          <cell r="F2282">
            <v>12459220992</v>
          </cell>
          <cell r="G2282" t="str">
            <v>Эл.-сварная муфта с внутр. резьбой из латуни, 32-1"</v>
          </cell>
          <cell r="H2282">
            <v>12459220992</v>
          </cell>
          <cell r="I2282" t="str">
            <v>шт</v>
          </cell>
        </row>
        <row r="2283">
          <cell r="E2283">
            <v>12459321001</v>
          </cell>
          <cell r="F2283">
            <v>12459319296</v>
          </cell>
          <cell r="G2283" t="str">
            <v>Эл.-сварная муфта с внутр. резьбой из латуни, 40-1"</v>
          </cell>
          <cell r="H2283">
            <v>12459319296</v>
          </cell>
          <cell r="I2283" t="str">
            <v>шт</v>
          </cell>
        </row>
        <row r="2284">
          <cell r="E2284">
            <v>12459421001</v>
          </cell>
          <cell r="F2284">
            <v>12459417600</v>
          </cell>
          <cell r="G2284" t="str">
            <v>Эл.-сварная муфта с внутр. резьбой из латуни, 40-1 1/4"</v>
          </cell>
          <cell r="H2284">
            <v>12459417600</v>
          </cell>
          <cell r="I2284" t="str">
            <v>шт</v>
          </cell>
        </row>
        <row r="2285">
          <cell r="E2285">
            <v>12459521001</v>
          </cell>
          <cell r="F2285">
            <v>12459515904</v>
          </cell>
          <cell r="G2285" t="str">
            <v>Эл.-сварная муфта с внутр. резьбой из латуни, 40-1 1/2"</v>
          </cell>
          <cell r="H2285">
            <v>12459515904</v>
          </cell>
          <cell r="I2285" t="str">
            <v>шт</v>
          </cell>
        </row>
        <row r="2286">
          <cell r="E2286">
            <v>12459621001</v>
          </cell>
          <cell r="F2286">
            <v>12459614208</v>
          </cell>
          <cell r="G2286" t="str">
            <v>Эл.-сварная муфта с внутр. резьбой из латуни, 50-1 1/2"</v>
          </cell>
          <cell r="H2286">
            <v>12459614208</v>
          </cell>
          <cell r="I2286" t="str">
            <v>шт</v>
          </cell>
        </row>
        <row r="2287">
          <cell r="E2287">
            <v>12459721001</v>
          </cell>
          <cell r="F2287">
            <v>12459720704</v>
          </cell>
          <cell r="G2287" t="str">
            <v>Эл.-сварная муфта с внутр. резьбой из латуни, 50-2"</v>
          </cell>
          <cell r="H2287">
            <v>12459720704</v>
          </cell>
          <cell r="I2287" t="str">
            <v>шт</v>
          </cell>
        </row>
        <row r="2288">
          <cell r="E2288">
            <v>12459821001</v>
          </cell>
          <cell r="F2288">
            <v>12459819008</v>
          </cell>
          <cell r="G2288" t="str">
            <v>Эл.-сварная муфта с внутр. резьбой из латуни, 63-1 1/2"</v>
          </cell>
          <cell r="H2288">
            <v>12459819008</v>
          </cell>
          <cell r="I2288" t="str">
            <v>шт</v>
          </cell>
        </row>
        <row r="2289">
          <cell r="E2289">
            <v>12459921001</v>
          </cell>
          <cell r="F2289">
            <v>12459917312</v>
          </cell>
          <cell r="G2289" t="str">
            <v>Эл.-сварная муфта с внутр. резьбой из латуни, 63-2"</v>
          </cell>
          <cell r="H2289">
            <v>12459917312</v>
          </cell>
          <cell r="I2289" t="str">
            <v>шт</v>
          </cell>
        </row>
        <row r="2290">
          <cell r="E2290">
            <v>12459917312</v>
          </cell>
          <cell r="F2290">
            <v>12459917312</v>
          </cell>
          <cell r="G2290">
            <v>12459917312</v>
          </cell>
          <cell r="H2290">
            <v>12459917312</v>
          </cell>
          <cell r="I2290">
            <v>12459917312</v>
          </cell>
        </row>
        <row r="2291">
          <cell r="E2291">
            <v>12451221001</v>
          </cell>
          <cell r="F2291">
            <v>12451217408</v>
          </cell>
          <cell r="G2291" t="str">
            <v>Электросварная концевая муфта (заглушка) PE, 20</v>
          </cell>
          <cell r="H2291">
            <v>12451217408</v>
          </cell>
          <cell r="I2291" t="str">
            <v>шт</v>
          </cell>
        </row>
        <row r="2292">
          <cell r="E2292">
            <v>12451321001</v>
          </cell>
          <cell r="F2292">
            <v>12451315712</v>
          </cell>
          <cell r="G2292" t="str">
            <v>Электросварная концевая муфта (заглушка) PE, 25</v>
          </cell>
          <cell r="H2292">
            <v>12451315712</v>
          </cell>
          <cell r="I2292" t="str">
            <v>шт</v>
          </cell>
        </row>
        <row r="2293">
          <cell r="E2293">
            <v>12451421001</v>
          </cell>
          <cell r="F2293">
            <v>12451414016</v>
          </cell>
          <cell r="G2293" t="str">
            <v>Электросварная концевая муфта (заглушка) PE, 32</v>
          </cell>
          <cell r="H2293">
            <v>12451414016</v>
          </cell>
          <cell r="I2293" t="str">
            <v>шт</v>
          </cell>
        </row>
        <row r="2294">
          <cell r="E2294">
            <v>12451521001</v>
          </cell>
          <cell r="F2294">
            <v>12451520512</v>
          </cell>
          <cell r="G2294" t="str">
            <v>Электросварная концевая муфта (заглушка) PE, 40</v>
          </cell>
          <cell r="H2294">
            <v>12451520512</v>
          </cell>
          <cell r="I2294" t="str">
            <v>шт</v>
          </cell>
        </row>
        <row r="2295">
          <cell r="E2295">
            <v>12451621001</v>
          </cell>
          <cell r="F2295">
            <v>12451618816</v>
          </cell>
          <cell r="G2295" t="str">
            <v>Электросварная концевая муфта (заглушка) PE, 50</v>
          </cell>
          <cell r="H2295">
            <v>12451618816</v>
          </cell>
          <cell r="I2295" t="str">
            <v>шт</v>
          </cell>
        </row>
        <row r="2296">
          <cell r="E2296">
            <v>12451721001</v>
          </cell>
          <cell r="F2296">
            <v>12451717120</v>
          </cell>
          <cell r="G2296" t="str">
            <v>Электросварная концевая муфта (заглушка) PE, 63</v>
          </cell>
          <cell r="H2296">
            <v>12451717120</v>
          </cell>
          <cell r="I2296" t="str">
            <v>шт</v>
          </cell>
        </row>
        <row r="2297">
          <cell r="E2297">
            <v>12451821001</v>
          </cell>
          <cell r="F2297">
            <v>12451815424</v>
          </cell>
          <cell r="G2297" t="str">
            <v>Электросварная концевая муфта (заглушка) PE, 75</v>
          </cell>
          <cell r="H2297">
            <v>12451815424</v>
          </cell>
          <cell r="I2297" t="str">
            <v>шт</v>
          </cell>
        </row>
        <row r="2298">
          <cell r="E2298">
            <v>12451921001</v>
          </cell>
          <cell r="F2298">
            <v>12451913728</v>
          </cell>
          <cell r="G2298" t="str">
            <v xml:space="preserve">Электросварная концевая муфта (заглушка) PE, 90 </v>
          </cell>
          <cell r="H2298">
            <v>12451913728</v>
          </cell>
          <cell r="I2298" t="str">
            <v>шт</v>
          </cell>
        </row>
        <row r="2299">
          <cell r="E2299">
            <v>12452021001</v>
          </cell>
          <cell r="F2299">
            <v>12452020224</v>
          </cell>
          <cell r="G2299" t="str">
            <v>Электросварная концевая муфта (заглушка) PE, 110</v>
          </cell>
          <cell r="H2299">
            <v>12452020224</v>
          </cell>
          <cell r="I2299" t="str">
            <v>шт</v>
          </cell>
        </row>
        <row r="2300">
          <cell r="E2300">
            <v>12330721001</v>
          </cell>
          <cell r="F2300">
            <v>12330713088</v>
          </cell>
          <cell r="G2300" t="str">
            <v>Электросварная концевая муфта (заглушка) PE, 125</v>
          </cell>
          <cell r="H2300">
            <v>12330713088</v>
          </cell>
          <cell r="I2300" t="str">
            <v>шт</v>
          </cell>
        </row>
        <row r="2301">
          <cell r="E2301">
            <v>12452321001</v>
          </cell>
          <cell r="F2301">
            <v>12452315136</v>
          </cell>
          <cell r="G2301" t="str">
            <v>Электросварная концевая муфта (заглушка) PE, 160</v>
          </cell>
          <cell r="H2301">
            <v>12452315136</v>
          </cell>
          <cell r="I2301" t="str">
            <v>шт</v>
          </cell>
        </row>
        <row r="2302">
          <cell r="E2302">
            <v>12452315136</v>
          </cell>
          <cell r="F2302">
            <v>12452315136</v>
          </cell>
          <cell r="G2302">
            <v>12452315136</v>
          </cell>
          <cell r="H2302">
            <v>12452315136</v>
          </cell>
          <cell r="I2302">
            <v>12452315136</v>
          </cell>
        </row>
        <row r="2303">
          <cell r="E2303">
            <v>12252381001</v>
          </cell>
          <cell r="F2303">
            <v>12252372992</v>
          </cell>
          <cell r="G2303" t="str">
            <v>Электросварной тройник 90° PE, 20-20-20</v>
          </cell>
          <cell r="H2303">
            <v>12252372992</v>
          </cell>
          <cell r="I2303" t="str">
            <v>шт</v>
          </cell>
        </row>
        <row r="2304">
          <cell r="E2304">
            <v>12248291001</v>
          </cell>
          <cell r="F2304">
            <v>12248285184</v>
          </cell>
          <cell r="G2304" t="str">
            <v>Электросварной тройник 90° PE, 25-25-25</v>
          </cell>
          <cell r="H2304">
            <v>12248285184</v>
          </cell>
          <cell r="I2304" t="str">
            <v>шт</v>
          </cell>
        </row>
        <row r="2305">
          <cell r="E2305">
            <v>12453721001</v>
          </cell>
          <cell r="F2305">
            <v>12453715968</v>
          </cell>
          <cell r="G2305" t="str">
            <v>Электросварной тройник 90° PE, 32-32-32</v>
          </cell>
          <cell r="H2305">
            <v>12453715968</v>
          </cell>
          <cell r="I2305" t="str">
            <v>шт</v>
          </cell>
        </row>
        <row r="2306">
          <cell r="E2306">
            <v>12453821001</v>
          </cell>
          <cell r="F2306">
            <v>12453814272</v>
          </cell>
          <cell r="G2306" t="str">
            <v>Электросварной тройник 90° PE, 40-40-40</v>
          </cell>
          <cell r="H2306">
            <v>12453814272</v>
          </cell>
          <cell r="I2306" t="str">
            <v>шт</v>
          </cell>
        </row>
        <row r="2307">
          <cell r="E2307">
            <v>12453921001</v>
          </cell>
          <cell r="F2307">
            <v>12453920768</v>
          </cell>
          <cell r="G2307" t="str">
            <v>Электросварной тройник 90° PE, 50-50-50</v>
          </cell>
          <cell r="H2307">
            <v>12453920768</v>
          </cell>
          <cell r="I2307" t="str">
            <v>шт</v>
          </cell>
        </row>
        <row r="2308">
          <cell r="E2308">
            <v>12454021001</v>
          </cell>
          <cell r="F2308">
            <v>12454019072</v>
          </cell>
          <cell r="G2308" t="str">
            <v>Электросварной тройник 90° PE, 63-63-63</v>
          </cell>
          <cell r="H2308">
            <v>12454019072</v>
          </cell>
          <cell r="I2308" t="str">
            <v>шт</v>
          </cell>
        </row>
        <row r="2309">
          <cell r="E2309">
            <v>12454121001</v>
          </cell>
          <cell r="F2309">
            <v>12454117376</v>
          </cell>
          <cell r="G2309" t="str">
            <v>Электросварной тройник 90° PE, 75-75-75</v>
          </cell>
          <cell r="H2309">
            <v>12454117376</v>
          </cell>
          <cell r="I2309" t="str">
            <v>шт</v>
          </cell>
        </row>
        <row r="2310">
          <cell r="E2310">
            <v>12454221001</v>
          </cell>
          <cell r="F2310">
            <v>12454215680</v>
          </cell>
          <cell r="G2310" t="str">
            <v>Электросварной тройник 90° PE, 90-90-90</v>
          </cell>
          <cell r="H2310">
            <v>12454215680</v>
          </cell>
          <cell r="I2310" t="str">
            <v>шт</v>
          </cell>
        </row>
        <row r="2311">
          <cell r="E2311">
            <v>12454321001</v>
          </cell>
          <cell r="F2311">
            <v>12454313984</v>
          </cell>
          <cell r="G2311" t="str">
            <v>Электросварной тройник 90° PE, 110-110-110</v>
          </cell>
          <cell r="H2311">
            <v>12454313984</v>
          </cell>
          <cell r="I2311" t="str">
            <v>шт</v>
          </cell>
        </row>
        <row r="2312">
          <cell r="E2312">
            <v>12331221001</v>
          </cell>
          <cell r="F2312">
            <v>12331220992</v>
          </cell>
          <cell r="G2312" t="str">
            <v>Электросварной тройник 90° PE, 125-125-125</v>
          </cell>
          <cell r="H2312">
            <v>12331220992</v>
          </cell>
          <cell r="I2312" t="str">
            <v>шт</v>
          </cell>
        </row>
        <row r="2313">
          <cell r="E2313">
            <v>12454421001</v>
          </cell>
          <cell r="F2313">
            <v>12454420480</v>
          </cell>
          <cell r="G2313" t="str">
            <v>Электросварной тройник 90° PE, 160-160-160</v>
          </cell>
          <cell r="H2313">
            <v>12454420480</v>
          </cell>
          <cell r="I2313" t="str">
            <v>шт</v>
          </cell>
        </row>
        <row r="2314">
          <cell r="E2314">
            <v>12454420480</v>
          </cell>
          <cell r="F2314">
            <v>12454420480</v>
          </cell>
          <cell r="G2314">
            <v>12454420480</v>
          </cell>
          <cell r="H2314">
            <v>12454420480</v>
          </cell>
          <cell r="I2314">
            <v>12454420480</v>
          </cell>
        </row>
        <row r="2315">
          <cell r="E2315">
            <v>12453521001</v>
          </cell>
          <cell r="F2315">
            <v>12453519360</v>
          </cell>
          <cell r="G2315" t="str">
            <v>Электросварной тройник 90° PE, 20-32-20</v>
          </cell>
          <cell r="H2315">
            <v>12453519360</v>
          </cell>
          <cell r="I2315" t="str">
            <v>шт</v>
          </cell>
        </row>
        <row r="2316">
          <cell r="E2316">
            <v>12453621001</v>
          </cell>
          <cell r="F2316">
            <v>12453617664</v>
          </cell>
          <cell r="G2316" t="str">
            <v>Электросварной тройник 90° PE, 25-32-25</v>
          </cell>
          <cell r="H2316">
            <v>12453617664</v>
          </cell>
          <cell r="I2316" t="str">
            <v>шт</v>
          </cell>
        </row>
        <row r="2317">
          <cell r="E2317">
            <v>12453617664</v>
          </cell>
          <cell r="F2317">
            <v>12453617664</v>
          </cell>
          <cell r="G2317">
            <v>12453617664</v>
          </cell>
          <cell r="H2317">
            <v>12453617664</v>
          </cell>
          <cell r="I2317">
            <v>12453617664</v>
          </cell>
        </row>
        <row r="2318">
          <cell r="E2318">
            <v>12252391001</v>
          </cell>
          <cell r="F2318">
            <v>12252389376</v>
          </cell>
          <cell r="G2318" t="str">
            <v>Электросварной тройник 90° PE, 25-20-25</v>
          </cell>
          <cell r="H2318">
            <v>12252389376</v>
          </cell>
          <cell r="I2318" t="str">
            <v>шт</v>
          </cell>
        </row>
        <row r="2319">
          <cell r="E2319">
            <v>12454621001</v>
          </cell>
          <cell r="F2319">
            <v>12454617088</v>
          </cell>
          <cell r="G2319" t="str">
            <v>Электросварной тройник 90° PE, 32-20-32</v>
          </cell>
          <cell r="H2319">
            <v>12454617088</v>
          </cell>
          <cell r="I2319" t="str">
            <v>шт</v>
          </cell>
        </row>
        <row r="2320">
          <cell r="E2320">
            <v>12891361001</v>
          </cell>
          <cell r="F2320">
            <v>12891357184</v>
          </cell>
          <cell r="G2320" t="str">
            <v>Электросварной тройник 90° PE, 32-25-32</v>
          </cell>
          <cell r="H2320">
            <v>12891357184</v>
          </cell>
          <cell r="I2320" t="str">
            <v>шт</v>
          </cell>
        </row>
        <row r="2321">
          <cell r="E2321">
            <v>12454721001</v>
          </cell>
          <cell r="F2321">
            <v>12454715392</v>
          </cell>
          <cell r="G2321" t="str">
            <v>Электросварной тройник 90° PE, 40-20-40</v>
          </cell>
          <cell r="H2321">
            <v>12454715392</v>
          </cell>
          <cell r="I2321" t="str">
            <v>шт</v>
          </cell>
        </row>
        <row r="2322">
          <cell r="E2322">
            <v>12891371001</v>
          </cell>
          <cell r="F2322">
            <v>12891365376</v>
          </cell>
          <cell r="G2322" t="str">
            <v>Электросварной тройник 90° PE, 40-25-40</v>
          </cell>
          <cell r="H2322">
            <v>12891365376</v>
          </cell>
          <cell r="I2322" t="str">
            <v>шт</v>
          </cell>
        </row>
        <row r="2323">
          <cell r="E2323">
            <v>12891381001</v>
          </cell>
          <cell r="F2323">
            <v>12891373568</v>
          </cell>
          <cell r="G2323" t="str">
            <v>Электросварной тройник 90° PE, 40-32-40</v>
          </cell>
          <cell r="H2323">
            <v>12891373568</v>
          </cell>
          <cell r="I2323" t="str">
            <v>шт</v>
          </cell>
        </row>
        <row r="2324">
          <cell r="E2324">
            <v>12454821001</v>
          </cell>
          <cell r="F2324">
            <v>12454813696</v>
          </cell>
          <cell r="G2324" t="str">
            <v>Электросварной тройник 90° PE, 50-20-50</v>
          </cell>
          <cell r="H2324">
            <v>12454813696</v>
          </cell>
          <cell r="I2324" t="str">
            <v>шт</v>
          </cell>
        </row>
        <row r="2325">
          <cell r="E2325">
            <v>12891391001</v>
          </cell>
          <cell r="F2325">
            <v>12891389952</v>
          </cell>
          <cell r="G2325" t="str">
            <v>Электросварной тройник 90° PE, 50-25-50</v>
          </cell>
          <cell r="H2325">
            <v>12891389952</v>
          </cell>
          <cell r="I2325" t="str">
            <v>шт</v>
          </cell>
        </row>
        <row r="2326">
          <cell r="E2326">
            <v>12454921001</v>
          </cell>
          <cell r="F2326">
            <v>12454920192</v>
          </cell>
          <cell r="G2326" t="str">
            <v>Электросварной тройник 90° PE, 50-32-50</v>
          </cell>
          <cell r="H2326">
            <v>12454920192</v>
          </cell>
          <cell r="I2326" t="str">
            <v>шт</v>
          </cell>
        </row>
        <row r="2327">
          <cell r="E2327">
            <v>12891411001</v>
          </cell>
          <cell r="F2327">
            <v>12891406336</v>
          </cell>
          <cell r="G2327" t="str">
            <v>Электросварной тройник 90° PE, 50-40-50</v>
          </cell>
          <cell r="H2327">
            <v>12891406336</v>
          </cell>
          <cell r="I2327" t="str">
            <v>шт</v>
          </cell>
        </row>
        <row r="2328">
          <cell r="E2328">
            <v>12455021001</v>
          </cell>
          <cell r="F2328">
            <v>12455018496</v>
          </cell>
          <cell r="G2328" t="str">
            <v>Электросварной тройник 90° PE, 63-20-63</v>
          </cell>
          <cell r="H2328">
            <v>12455018496</v>
          </cell>
          <cell r="I2328" t="str">
            <v>шт</v>
          </cell>
        </row>
        <row r="2329">
          <cell r="E2329">
            <v>12455121001</v>
          </cell>
          <cell r="F2329">
            <v>12455116800</v>
          </cell>
          <cell r="G2329" t="str">
            <v>Электросварной тройник 90° PE, 63-32-63</v>
          </cell>
          <cell r="H2329">
            <v>12455116800</v>
          </cell>
          <cell r="I2329" t="str">
            <v>шт</v>
          </cell>
        </row>
        <row r="2330">
          <cell r="E2330">
            <v>12452121001</v>
          </cell>
          <cell r="F2330">
            <v>12452118528</v>
          </cell>
          <cell r="G2330" t="str">
            <v>Электросварной тройник 90° PE, 63-40-63</v>
          </cell>
          <cell r="H2330">
            <v>12452118528</v>
          </cell>
          <cell r="I2330" t="str">
            <v>шт</v>
          </cell>
        </row>
        <row r="2331">
          <cell r="E2331">
            <v>12452221001</v>
          </cell>
          <cell r="F2331">
            <v>12452216832</v>
          </cell>
          <cell r="G2331" t="str">
            <v>Электросварной тройник 90° PE, 63-50-63</v>
          </cell>
          <cell r="H2331">
            <v>12452216832</v>
          </cell>
          <cell r="I2331" t="str">
            <v>шт</v>
          </cell>
        </row>
        <row r="2332">
          <cell r="E2332">
            <v>12034091001</v>
          </cell>
          <cell r="F2332">
            <v>12034088960</v>
          </cell>
          <cell r="G2332" t="str">
            <v>Электросварной тройник 90° PE, 75-63-75</v>
          </cell>
          <cell r="H2332">
            <v>12034088960</v>
          </cell>
          <cell r="I2332" t="str">
            <v>шт</v>
          </cell>
        </row>
        <row r="2333">
          <cell r="E2333">
            <v>12455221001</v>
          </cell>
          <cell r="F2333">
            <v>12455215104</v>
          </cell>
          <cell r="G2333" t="str">
            <v>Электросварной тройник 90° PE, 90-63-90</v>
          </cell>
          <cell r="H2333">
            <v>12455215104</v>
          </cell>
          <cell r="I2333" t="str">
            <v>шт</v>
          </cell>
        </row>
        <row r="2334">
          <cell r="E2334">
            <v>12455321001</v>
          </cell>
          <cell r="F2334">
            <v>12455313408</v>
          </cell>
          <cell r="G2334" t="str">
            <v>Электросварной тройник 90° PE, 110-63-110</v>
          </cell>
          <cell r="H2334">
            <v>12455313408</v>
          </cell>
          <cell r="I2334" t="str">
            <v>шт</v>
          </cell>
        </row>
        <row r="2335">
          <cell r="E2335">
            <v>12455421001</v>
          </cell>
          <cell r="F2335">
            <v>12455419904</v>
          </cell>
          <cell r="G2335" t="str">
            <v>Электросварной тройник 90° PE, 110-90-110</v>
          </cell>
          <cell r="H2335">
            <v>12455419904</v>
          </cell>
          <cell r="I2335" t="str">
            <v>шт</v>
          </cell>
        </row>
        <row r="2336">
          <cell r="E2336">
            <v>12332021001</v>
          </cell>
          <cell r="F2336">
            <v>12332015616</v>
          </cell>
          <cell r="G2336" t="str">
            <v>Электросварной тройник 90° PE, 125-90-125</v>
          </cell>
          <cell r="H2336">
            <v>12332015616</v>
          </cell>
          <cell r="I2336" t="str">
            <v>шт</v>
          </cell>
        </row>
        <row r="2337">
          <cell r="E2337">
            <v>12332121001</v>
          </cell>
          <cell r="F2337">
            <v>12332113920</v>
          </cell>
          <cell r="G2337" t="str">
            <v>Электросварной тройник 90° PE, 125-110-125</v>
          </cell>
          <cell r="H2337">
            <v>12332113920</v>
          </cell>
          <cell r="I2337" t="str">
            <v>шт</v>
          </cell>
        </row>
        <row r="2338">
          <cell r="E2338">
            <v>12456221001</v>
          </cell>
          <cell r="F2338">
            <v>12456214528</v>
          </cell>
          <cell r="G2338" t="str">
            <v>Электросварной тройник 90° PE, 160-90-160</v>
          </cell>
          <cell r="H2338">
            <v>12456214528</v>
          </cell>
          <cell r="I2338" t="str">
            <v>шт</v>
          </cell>
        </row>
        <row r="2339">
          <cell r="E2339">
            <v>12457321001</v>
          </cell>
          <cell r="F2339">
            <v>12457320448</v>
          </cell>
          <cell r="G2339" t="str">
            <v>Электросварной тройник 90° PE, 160-110-160</v>
          </cell>
          <cell r="H2339">
            <v>12457320448</v>
          </cell>
          <cell r="I2339" t="str">
            <v>шт</v>
          </cell>
        </row>
        <row r="2340">
          <cell r="E2340">
            <v>12336421001</v>
          </cell>
          <cell r="F2340">
            <v>12336414720</v>
          </cell>
          <cell r="G2340" t="str">
            <v>Электросварной тройник 90° PE, 160-125-160</v>
          </cell>
          <cell r="H2340">
            <v>12336414720</v>
          </cell>
          <cell r="I2340" t="str">
            <v>шт</v>
          </cell>
        </row>
        <row r="2341">
          <cell r="E2341">
            <v>12336414720</v>
          </cell>
          <cell r="F2341">
            <v>12336414720</v>
          </cell>
          <cell r="G2341">
            <v>12336414720</v>
          </cell>
          <cell r="H2341">
            <v>12336414720</v>
          </cell>
          <cell r="I2341">
            <v>12336414720</v>
          </cell>
        </row>
        <row r="2342">
          <cell r="E2342">
            <v>12331321001</v>
          </cell>
          <cell r="F2342">
            <v>12331319296</v>
          </cell>
          <cell r="G2342" t="str">
            <v>Эл.-сварной тройник PE с фланцем на бок. отводе, 90-Ду80-90</v>
          </cell>
          <cell r="H2342">
            <v>12331319296</v>
          </cell>
          <cell r="I2342" t="str">
            <v>шт</v>
          </cell>
        </row>
        <row r="2343">
          <cell r="E2343">
            <v>12331421001</v>
          </cell>
          <cell r="F2343">
            <v>12331417600</v>
          </cell>
          <cell r="G2343" t="str">
            <v>Эл.-сварной тройник PE с фланцем на бок. отводе, 110-Ду80-110</v>
          </cell>
          <cell r="H2343">
            <v>12331417600</v>
          </cell>
          <cell r="I2343" t="str">
            <v>шт</v>
          </cell>
        </row>
        <row r="2344">
          <cell r="E2344">
            <v>12331521001</v>
          </cell>
          <cell r="F2344">
            <v>12331515904</v>
          </cell>
          <cell r="G2344" t="str">
            <v>Эл.-сварной тройник PE с фланцем на бок. отводе, 110-Ду100-110</v>
          </cell>
          <cell r="H2344">
            <v>12331515904</v>
          </cell>
          <cell r="I2344" t="str">
            <v>шт</v>
          </cell>
        </row>
        <row r="2345">
          <cell r="E2345">
            <v>12331621001</v>
          </cell>
          <cell r="F2345">
            <v>12331614208</v>
          </cell>
          <cell r="G2345" t="str">
            <v>Эл.-сварной тройник PE с фланцем на бок. отводе, 125-Ду80-125</v>
          </cell>
          <cell r="H2345">
            <v>12331614208</v>
          </cell>
          <cell r="I2345" t="str">
            <v>шт</v>
          </cell>
        </row>
        <row r="2346">
          <cell r="E2346">
            <v>12331721001</v>
          </cell>
          <cell r="F2346">
            <v>12331720704</v>
          </cell>
          <cell r="G2346" t="str">
            <v>Эл.-сварной тройник PE с фланцем на бок. отводе, 125-Ду100-125</v>
          </cell>
          <cell r="H2346">
            <v>12331720704</v>
          </cell>
          <cell r="I2346" t="str">
            <v>шт</v>
          </cell>
        </row>
        <row r="2347">
          <cell r="E2347">
            <v>12331821001</v>
          </cell>
          <cell r="F2347">
            <v>12331819008</v>
          </cell>
          <cell r="G2347" t="str">
            <v>Эл.-сварной тройник PE с фланцем на бок. отводе, 160-Ду80-160</v>
          </cell>
          <cell r="H2347">
            <v>12331819008</v>
          </cell>
          <cell r="I2347" t="str">
            <v>шт</v>
          </cell>
        </row>
        <row r="2348">
          <cell r="E2348">
            <v>12331921001</v>
          </cell>
          <cell r="F2348">
            <v>12331917312</v>
          </cell>
          <cell r="G2348" t="str">
            <v>Эл.-сварной тройник PE с фланцем на бок. отводе, 160-Ду100-160</v>
          </cell>
          <cell r="H2348">
            <v>12331917312</v>
          </cell>
          <cell r="I2348" t="str">
            <v>шт</v>
          </cell>
        </row>
        <row r="2349">
          <cell r="E2349">
            <v>12331917312</v>
          </cell>
          <cell r="F2349">
            <v>12331917312</v>
          </cell>
          <cell r="G2349">
            <v>12331917312</v>
          </cell>
          <cell r="H2349">
            <v>12331917312</v>
          </cell>
          <cell r="I2349">
            <v>12331917312</v>
          </cell>
        </row>
        <row r="2350">
          <cell r="E2350">
            <v>12254031001</v>
          </cell>
          <cell r="F2350">
            <v>12254027776</v>
          </cell>
          <cell r="G2350" t="str">
            <v>Электросварной угольник 0 до 24°, PE, 110</v>
          </cell>
          <cell r="H2350">
            <v>12254027776</v>
          </cell>
          <cell r="I2350" t="str">
            <v>шт</v>
          </cell>
        </row>
        <row r="2351">
          <cell r="E2351">
            <v>12254041001</v>
          </cell>
          <cell r="F2351">
            <v>12254035968</v>
          </cell>
          <cell r="G2351" t="str">
            <v>Электросварной угольник 0 до 24°, PE, 125</v>
          </cell>
          <cell r="H2351">
            <v>12254035968</v>
          </cell>
          <cell r="I2351" t="str">
            <v>шт</v>
          </cell>
        </row>
        <row r="2352">
          <cell r="E2352">
            <v>12254051001</v>
          </cell>
          <cell r="F2352">
            <v>12254044160</v>
          </cell>
          <cell r="G2352" t="str">
            <v>Электросварной угольник 0 до 24°, PE, 160</v>
          </cell>
          <cell r="H2352">
            <v>12254044160</v>
          </cell>
          <cell r="I2352" t="str">
            <v>шт</v>
          </cell>
        </row>
        <row r="2353">
          <cell r="E2353">
            <v>12254044160</v>
          </cell>
          <cell r="F2353">
            <v>12254044160</v>
          </cell>
          <cell r="G2353">
            <v>12254044160</v>
          </cell>
          <cell r="H2353">
            <v>12254044160</v>
          </cell>
          <cell r="I2353">
            <v>12254044160</v>
          </cell>
        </row>
        <row r="2354">
          <cell r="E2354">
            <v>12758681001</v>
          </cell>
          <cell r="F2354">
            <v>12758679552</v>
          </cell>
          <cell r="G2354" t="str">
            <v>Электросварной угольник 22,5°, PE, 90</v>
          </cell>
          <cell r="H2354">
            <v>12758679552</v>
          </cell>
          <cell r="I2354" t="str">
            <v>шт</v>
          </cell>
        </row>
        <row r="2355">
          <cell r="E2355">
            <v>12758781001</v>
          </cell>
          <cell r="F2355">
            <v>12758777856</v>
          </cell>
          <cell r="G2355" t="str">
            <v>Электросварной угольник 22,5°, PE, 110</v>
          </cell>
          <cell r="H2355">
            <v>12758777856</v>
          </cell>
          <cell r="I2355" t="str">
            <v>шт</v>
          </cell>
        </row>
        <row r="2356">
          <cell r="E2356">
            <v>12332221001</v>
          </cell>
          <cell r="F2356">
            <v>12332220416</v>
          </cell>
          <cell r="G2356" t="str">
            <v>Электросварной угольник 22,5°, PE, 125</v>
          </cell>
          <cell r="H2356">
            <v>12332220416</v>
          </cell>
          <cell r="I2356" t="str">
            <v>шт</v>
          </cell>
        </row>
        <row r="2357">
          <cell r="E2357">
            <v>12332321001</v>
          </cell>
          <cell r="F2357">
            <v>12332318720</v>
          </cell>
          <cell r="G2357" t="str">
            <v>Электросварной угольник 22,5°, PE, 160</v>
          </cell>
          <cell r="H2357">
            <v>12332318720</v>
          </cell>
          <cell r="I2357" t="str">
            <v>шт</v>
          </cell>
        </row>
        <row r="2358">
          <cell r="E2358">
            <v>12332318720</v>
          </cell>
          <cell r="F2358">
            <v>12332318720</v>
          </cell>
          <cell r="G2358">
            <v>12332318720</v>
          </cell>
          <cell r="H2358">
            <v>12332318720</v>
          </cell>
          <cell r="I2358">
            <v>12332318720</v>
          </cell>
        </row>
        <row r="2359">
          <cell r="E2359">
            <v>12455521001</v>
          </cell>
          <cell r="F2359">
            <v>12455518208</v>
          </cell>
          <cell r="G2359" t="str">
            <v>Электросварной угольник 45°, PE, 32</v>
          </cell>
          <cell r="H2359">
            <v>12455518208</v>
          </cell>
          <cell r="I2359" t="str">
            <v>шт</v>
          </cell>
        </row>
        <row r="2360">
          <cell r="E2360">
            <v>12455621001</v>
          </cell>
          <cell r="F2360">
            <v>12455616512</v>
          </cell>
          <cell r="G2360" t="str">
            <v>Электросварной угольник 45°, PE, 40</v>
          </cell>
          <cell r="H2360">
            <v>12455616512</v>
          </cell>
          <cell r="I2360" t="str">
            <v>шт</v>
          </cell>
        </row>
        <row r="2361">
          <cell r="E2361">
            <v>12455721001</v>
          </cell>
          <cell r="F2361">
            <v>12455714816</v>
          </cell>
          <cell r="G2361" t="str">
            <v>Электросварной угольник 45°, PE, 50</v>
          </cell>
          <cell r="H2361">
            <v>12455714816</v>
          </cell>
          <cell r="I2361" t="str">
            <v>шт</v>
          </cell>
        </row>
        <row r="2362">
          <cell r="E2362">
            <v>12455821001</v>
          </cell>
          <cell r="F2362">
            <v>12455813120</v>
          </cell>
          <cell r="G2362" t="str">
            <v>Электросварной угольник 45°, PE, 63</v>
          </cell>
          <cell r="H2362">
            <v>12455813120</v>
          </cell>
          <cell r="I2362" t="str">
            <v>шт</v>
          </cell>
        </row>
        <row r="2363">
          <cell r="E2363">
            <v>12455921001</v>
          </cell>
          <cell r="F2363">
            <v>12455919616</v>
          </cell>
          <cell r="G2363" t="str">
            <v>Электросварной угольник 45°, PE, 75</v>
          </cell>
          <cell r="H2363">
            <v>12455919616</v>
          </cell>
          <cell r="I2363" t="str">
            <v>шт</v>
          </cell>
        </row>
        <row r="2364">
          <cell r="E2364">
            <v>12456021001</v>
          </cell>
          <cell r="F2364">
            <v>12456017920</v>
          </cell>
          <cell r="G2364" t="str">
            <v>Электросварной угольник 45°, PE, 90</v>
          </cell>
          <cell r="H2364">
            <v>12456017920</v>
          </cell>
          <cell r="I2364" t="str">
            <v>шт</v>
          </cell>
        </row>
        <row r="2365">
          <cell r="E2365">
            <v>12456121001</v>
          </cell>
          <cell r="F2365">
            <v>12456116224</v>
          </cell>
          <cell r="G2365" t="str">
            <v>Электросварной угольник 45°, PE, 110</v>
          </cell>
          <cell r="H2365">
            <v>12456116224</v>
          </cell>
          <cell r="I2365" t="str">
            <v>шт</v>
          </cell>
        </row>
        <row r="2366">
          <cell r="E2366">
            <v>12332421001</v>
          </cell>
          <cell r="F2366">
            <v>12332417024</v>
          </cell>
          <cell r="G2366" t="str">
            <v>Электросварной угольник 45°, PE, 125</v>
          </cell>
          <cell r="H2366">
            <v>12332417024</v>
          </cell>
          <cell r="I2366" t="str">
            <v>шт</v>
          </cell>
        </row>
        <row r="2367">
          <cell r="E2367">
            <v>12456321001</v>
          </cell>
          <cell r="F2367">
            <v>12456312832</v>
          </cell>
          <cell r="G2367" t="str">
            <v>Электросварной угольник 45°, PE, 160</v>
          </cell>
          <cell r="H2367">
            <v>12456312832</v>
          </cell>
          <cell r="I2367" t="str">
            <v>шт</v>
          </cell>
        </row>
        <row r="2368">
          <cell r="E2368">
            <v>12456312832</v>
          </cell>
          <cell r="F2368">
            <v>12456312832</v>
          </cell>
          <cell r="G2368">
            <v>12456312832</v>
          </cell>
          <cell r="H2368">
            <v>12456312832</v>
          </cell>
          <cell r="I2368">
            <v>12456312832</v>
          </cell>
        </row>
        <row r="2369">
          <cell r="E2369">
            <v>12456421001</v>
          </cell>
          <cell r="F2369">
            <v>12456419328</v>
          </cell>
          <cell r="G2369" t="str">
            <v>Электросварной угольник 90°, PE, 20</v>
          </cell>
          <cell r="H2369">
            <v>12456419328</v>
          </cell>
          <cell r="I2369" t="str">
            <v>шт</v>
          </cell>
        </row>
        <row r="2370">
          <cell r="E2370">
            <v>12456521001</v>
          </cell>
          <cell r="F2370">
            <v>12456517632</v>
          </cell>
          <cell r="G2370" t="str">
            <v>Электросварной угольник 90°, PE, 25</v>
          </cell>
          <cell r="H2370">
            <v>12456517632</v>
          </cell>
          <cell r="I2370" t="str">
            <v>шт</v>
          </cell>
        </row>
        <row r="2371">
          <cell r="E2371">
            <v>12456621001</v>
          </cell>
          <cell r="F2371">
            <v>12456615936</v>
          </cell>
          <cell r="G2371" t="str">
            <v>Электросварной угольник 90°, PE, 32</v>
          </cell>
          <cell r="H2371">
            <v>12456615936</v>
          </cell>
          <cell r="I2371" t="str">
            <v>шт</v>
          </cell>
        </row>
        <row r="2372">
          <cell r="E2372">
            <v>12456721001</v>
          </cell>
          <cell r="F2372">
            <v>12456714240</v>
          </cell>
          <cell r="G2372" t="str">
            <v>Электросварной угольник 90°, PE, 40</v>
          </cell>
          <cell r="H2372">
            <v>12456714240</v>
          </cell>
          <cell r="I2372" t="str">
            <v>шт</v>
          </cell>
        </row>
        <row r="2373">
          <cell r="E2373">
            <v>12456821001</v>
          </cell>
          <cell r="F2373">
            <v>12456820736</v>
          </cell>
          <cell r="G2373" t="str">
            <v>Электросварной угольник 90°, PE, 50</v>
          </cell>
          <cell r="H2373">
            <v>12456820736</v>
          </cell>
          <cell r="I2373" t="str">
            <v>шт</v>
          </cell>
        </row>
        <row r="2374">
          <cell r="E2374">
            <v>12456921001</v>
          </cell>
          <cell r="F2374">
            <v>12456919040</v>
          </cell>
          <cell r="G2374" t="str">
            <v>Электросварной угольник 90°, PE, 63</v>
          </cell>
          <cell r="H2374">
            <v>12456919040</v>
          </cell>
          <cell r="I2374" t="str">
            <v>шт</v>
          </cell>
        </row>
        <row r="2375">
          <cell r="E2375">
            <v>12457021001</v>
          </cell>
          <cell r="F2375">
            <v>12457017344</v>
          </cell>
          <cell r="G2375" t="str">
            <v>Электросварной угольник 90°, PE, 75</v>
          </cell>
          <cell r="H2375">
            <v>12457017344</v>
          </cell>
          <cell r="I2375" t="str">
            <v>шт</v>
          </cell>
        </row>
        <row r="2376">
          <cell r="E2376">
            <v>12457121001</v>
          </cell>
          <cell r="F2376">
            <v>12457115648</v>
          </cell>
          <cell r="G2376" t="str">
            <v>Электросварной угольник 90°, PE, 90</v>
          </cell>
          <cell r="H2376">
            <v>12457115648</v>
          </cell>
          <cell r="I2376" t="str">
            <v>шт</v>
          </cell>
        </row>
        <row r="2377">
          <cell r="E2377">
            <v>12457221001</v>
          </cell>
          <cell r="F2377">
            <v>12457213952</v>
          </cell>
          <cell r="G2377" t="str">
            <v>Электросварной угольник 90°, PE, 110</v>
          </cell>
          <cell r="H2377">
            <v>12457213952</v>
          </cell>
          <cell r="I2377" t="str">
            <v>шт</v>
          </cell>
        </row>
        <row r="2378">
          <cell r="E2378">
            <v>12332521001</v>
          </cell>
          <cell r="F2378">
            <v>12332515328</v>
          </cell>
          <cell r="G2378" t="str">
            <v>Электросварной угольник 90°, PE, 125</v>
          </cell>
          <cell r="H2378">
            <v>12332515328</v>
          </cell>
          <cell r="I2378" t="str">
            <v>шт</v>
          </cell>
        </row>
        <row r="2379">
          <cell r="E2379">
            <v>12457421001</v>
          </cell>
          <cell r="F2379">
            <v>12457418752</v>
          </cell>
          <cell r="G2379" t="str">
            <v>Электросварной угольник 90°, PE, 160</v>
          </cell>
          <cell r="H2379">
            <v>12457418752</v>
          </cell>
          <cell r="I2379" t="str">
            <v>шт</v>
          </cell>
        </row>
        <row r="2380">
          <cell r="E2380">
            <v>12457418752</v>
          </cell>
          <cell r="F2380">
            <v>12457418752</v>
          </cell>
          <cell r="G2380">
            <v>12457418752</v>
          </cell>
          <cell r="H2380">
            <v>12457418752</v>
          </cell>
          <cell r="I2380">
            <v>12457418752</v>
          </cell>
        </row>
        <row r="2381">
          <cell r="E2381">
            <v>12460021001</v>
          </cell>
          <cell r="F2381">
            <v>12460015616</v>
          </cell>
          <cell r="G2381" t="str">
            <v>Эл.-св. угольник 45° с наруж. резьбой из латуни, 32-1"</v>
          </cell>
          <cell r="H2381">
            <v>12460015616</v>
          </cell>
          <cell r="I2381" t="str">
            <v>шт</v>
          </cell>
        </row>
        <row r="2382">
          <cell r="E2382">
            <v>12460121001</v>
          </cell>
          <cell r="F2382">
            <v>12460113920</v>
          </cell>
          <cell r="G2382" t="str">
            <v>Эл.-св. угольник 45° с наруж. резьбой из латуни, 32-1 1/4"</v>
          </cell>
          <cell r="H2382">
            <v>12460113920</v>
          </cell>
          <cell r="I2382" t="str">
            <v>шт</v>
          </cell>
        </row>
        <row r="2383">
          <cell r="E2383">
            <v>12460221001</v>
          </cell>
          <cell r="F2383">
            <v>12460220416</v>
          </cell>
          <cell r="G2383" t="str">
            <v>Эл.-св. угольник 45° с наруж. резьбой из латуни, 32-1 1/2"</v>
          </cell>
          <cell r="H2383">
            <v>12460220416</v>
          </cell>
          <cell r="I2383" t="str">
            <v>шт</v>
          </cell>
        </row>
        <row r="2384">
          <cell r="E2384">
            <v>12460321001</v>
          </cell>
          <cell r="F2384">
            <v>12460318720</v>
          </cell>
          <cell r="G2384" t="str">
            <v>Эл.-св. угольник 45° с наруж. резьбой из латуни, 40-1"</v>
          </cell>
          <cell r="H2384">
            <v>12460318720</v>
          </cell>
          <cell r="I2384" t="str">
            <v>шт</v>
          </cell>
        </row>
        <row r="2385">
          <cell r="E2385">
            <v>12460421001</v>
          </cell>
          <cell r="F2385">
            <v>12460417024</v>
          </cell>
          <cell r="G2385" t="str">
            <v>Эл.-св. угольник 45° с наруж. резьбой из латуни, 40-1 1/4"</v>
          </cell>
          <cell r="H2385">
            <v>12460417024</v>
          </cell>
          <cell r="I2385" t="str">
            <v>шт</v>
          </cell>
        </row>
        <row r="2386">
          <cell r="E2386">
            <v>12460521001</v>
          </cell>
          <cell r="F2386">
            <v>12460515328</v>
          </cell>
          <cell r="G2386" t="str">
            <v>Эл.-св. угольник 45° с наруж. резьбой из латуни, 40-1 1/2"</v>
          </cell>
          <cell r="H2386">
            <v>12460515328</v>
          </cell>
          <cell r="I2386" t="str">
            <v>шт</v>
          </cell>
        </row>
        <row r="2387">
          <cell r="E2387">
            <v>12460721001</v>
          </cell>
          <cell r="F2387">
            <v>12460720128</v>
          </cell>
          <cell r="G2387" t="str">
            <v>Эл.-св. угольник 45° с наруж. резьбой из латуни, 50-1"</v>
          </cell>
          <cell r="H2387">
            <v>12460720128</v>
          </cell>
          <cell r="I2387" t="str">
            <v>шт</v>
          </cell>
        </row>
        <row r="2388">
          <cell r="E2388">
            <v>12460821001</v>
          </cell>
          <cell r="F2388">
            <v>12460818432</v>
          </cell>
          <cell r="G2388" t="str">
            <v>Эл.-св. угольник 45° с наруж. резьбой из латуни, 50-1 1/4"</v>
          </cell>
          <cell r="H2388">
            <v>12460818432</v>
          </cell>
          <cell r="I2388" t="str">
            <v>шт</v>
          </cell>
        </row>
        <row r="2389">
          <cell r="E2389">
            <v>12460921001</v>
          </cell>
          <cell r="F2389">
            <v>12460916736</v>
          </cell>
          <cell r="G2389" t="str">
            <v>Эл.-св. угольник 45° с наруж. резьбой из латуни, 50-1 1/2"</v>
          </cell>
          <cell r="H2389">
            <v>12460916736</v>
          </cell>
          <cell r="I2389" t="str">
            <v>шт</v>
          </cell>
        </row>
        <row r="2390">
          <cell r="E2390">
            <v>12461121001</v>
          </cell>
          <cell r="F2390">
            <v>12461113344</v>
          </cell>
          <cell r="G2390" t="str">
            <v>Эл.-св. угольник 45° с наруж. резьбой из латуни, 63-1 1/4"</v>
          </cell>
          <cell r="H2390">
            <v>12461113344</v>
          </cell>
          <cell r="I2390" t="str">
            <v>шт</v>
          </cell>
        </row>
        <row r="2391">
          <cell r="E2391">
            <v>12461221001</v>
          </cell>
          <cell r="F2391">
            <v>12461219840</v>
          </cell>
          <cell r="G2391" t="str">
            <v>Эл.-св. угольник 45° с наруж. резьбой из латуни, 63-1 1/2"</v>
          </cell>
          <cell r="H2391">
            <v>12461219840</v>
          </cell>
          <cell r="I2391" t="str">
            <v>шт</v>
          </cell>
        </row>
        <row r="2392">
          <cell r="E2392">
            <v>12461321001</v>
          </cell>
          <cell r="F2392">
            <v>12461318144</v>
          </cell>
          <cell r="G2392" t="str">
            <v>Эл.-св. угольник 45° с наруж. резьбой из латуни, 63-2"</v>
          </cell>
          <cell r="H2392">
            <v>12461318144</v>
          </cell>
          <cell r="I2392" t="str">
            <v>шт</v>
          </cell>
        </row>
        <row r="2393">
          <cell r="E2393">
            <v>12466921001</v>
          </cell>
          <cell r="F2393">
            <v>12466913280</v>
          </cell>
          <cell r="G2393" t="str">
            <v>Эл.-св. угольник 45° с наруж. резьбой из латуни, 75-2"</v>
          </cell>
          <cell r="H2393">
            <v>12466913280</v>
          </cell>
          <cell r="I2393" t="str">
            <v>шт</v>
          </cell>
        </row>
        <row r="2394">
          <cell r="E2394">
            <v>12468121001</v>
          </cell>
          <cell r="F2394">
            <v>12468117504</v>
          </cell>
          <cell r="G2394" t="str">
            <v>Эл.-св. угольник 45° с наруж. резьбой из латуни, 75-2 1/2"</v>
          </cell>
          <cell r="H2394">
            <v>12468117504</v>
          </cell>
          <cell r="I2394" t="str">
            <v>шт</v>
          </cell>
        </row>
        <row r="2395">
          <cell r="E2395">
            <v>12468117504</v>
          </cell>
          <cell r="F2395">
            <v>12468117504</v>
          </cell>
          <cell r="G2395">
            <v>12468117504</v>
          </cell>
          <cell r="H2395">
            <v>12468117504</v>
          </cell>
          <cell r="I2395">
            <v>12468117504</v>
          </cell>
        </row>
        <row r="2396">
          <cell r="E2396">
            <v>12451171001</v>
          </cell>
          <cell r="F2396">
            <v>12451168256</v>
          </cell>
          <cell r="G2396" t="str">
            <v>Эл.-св. угольник 45° с наруж. резьбой из PE 100, 32-1"</v>
          </cell>
          <cell r="H2396">
            <v>12451168256</v>
          </cell>
          <cell r="I2396" t="str">
            <v>шт</v>
          </cell>
        </row>
        <row r="2397">
          <cell r="E2397">
            <v>12451271001</v>
          </cell>
          <cell r="F2397">
            <v>12451266560</v>
          </cell>
          <cell r="G2397" t="str">
            <v>Эл.-св. угольник 45° с наруж. резьбой из PE 100, 40-1"</v>
          </cell>
          <cell r="H2397">
            <v>12451266560</v>
          </cell>
          <cell r="I2397" t="str">
            <v>шт</v>
          </cell>
        </row>
        <row r="2398">
          <cell r="E2398">
            <v>12451371001</v>
          </cell>
          <cell r="F2398">
            <v>12451364864</v>
          </cell>
          <cell r="G2398" t="str">
            <v>Эл.-св. угольник 45° с наруж. резьбой из PE 100, 40-1 1/4"</v>
          </cell>
          <cell r="H2398">
            <v>12451364864</v>
          </cell>
          <cell r="I2398" t="str">
            <v>шт</v>
          </cell>
        </row>
        <row r="2399">
          <cell r="E2399">
            <v>12451471001</v>
          </cell>
          <cell r="F2399">
            <v>12451463168</v>
          </cell>
          <cell r="G2399" t="str">
            <v>Эл.-св. угольник 45° с наруж. резьбой из PE 100, 40-1 1/2"</v>
          </cell>
          <cell r="H2399">
            <v>12451463168</v>
          </cell>
          <cell r="I2399" t="str">
            <v>шт</v>
          </cell>
        </row>
        <row r="2400">
          <cell r="E2400">
            <v>12451571001</v>
          </cell>
          <cell r="F2400">
            <v>12451569664</v>
          </cell>
          <cell r="G2400" t="str">
            <v>Эл.-св. угольник 45° с наруж. резьбой из PE 100, 50-1 1/2"</v>
          </cell>
          <cell r="H2400">
            <v>12451569664</v>
          </cell>
          <cell r="I2400" t="str">
            <v>шт</v>
          </cell>
        </row>
        <row r="2401">
          <cell r="E2401">
            <v>12451671001</v>
          </cell>
          <cell r="F2401">
            <v>12451667968</v>
          </cell>
          <cell r="G2401" t="str">
            <v>Эл.-св. угольник 45° с наруж. резьбой из PE 100, 63-1 1/2"</v>
          </cell>
          <cell r="H2401">
            <v>12451667968</v>
          </cell>
          <cell r="I2401" t="str">
            <v>шт</v>
          </cell>
        </row>
        <row r="2402">
          <cell r="E2402">
            <v>12451771001</v>
          </cell>
          <cell r="F2402">
            <v>12451766272</v>
          </cell>
          <cell r="G2402" t="str">
            <v>Эл.-св. угольник 45° с наруж. резьбой из PE 100, 63-2"</v>
          </cell>
          <cell r="H2402">
            <v>12451766272</v>
          </cell>
          <cell r="I2402" t="str">
            <v>шт</v>
          </cell>
        </row>
        <row r="2403">
          <cell r="E2403">
            <v>12451766272</v>
          </cell>
          <cell r="F2403">
            <v>12451766272</v>
          </cell>
          <cell r="G2403">
            <v>12451766272</v>
          </cell>
          <cell r="H2403">
            <v>12451766272</v>
          </cell>
          <cell r="I2403">
            <v>12451766272</v>
          </cell>
        </row>
        <row r="2404">
          <cell r="E2404">
            <v>12461421001</v>
          </cell>
          <cell r="F2404">
            <v>12461416448</v>
          </cell>
          <cell r="G2404" t="str">
            <v>Эл.-св. угольник 45° с внутр. резьбой из латуни, 32-1"</v>
          </cell>
          <cell r="H2404">
            <v>12461416448</v>
          </cell>
          <cell r="I2404" t="str">
            <v>шт</v>
          </cell>
        </row>
        <row r="2405">
          <cell r="E2405">
            <v>12461521001</v>
          </cell>
          <cell r="F2405">
            <v>12461514752</v>
          </cell>
          <cell r="G2405" t="str">
            <v>Эл.-св. угольник 45° с внутр. резьбой из латуни, 40-1"</v>
          </cell>
          <cell r="H2405">
            <v>12461514752</v>
          </cell>
          <cell r="I2405" t="str">
            <v>шт</v>
          </cell>
        </row>
        <row r="2406">
          <cell r="E2406">
            <v>12461621001</v>
          </cell>
          <cell r="F2406">
            <v>12461613056</v>
          </cell>
          <cell r="G2406" t="str">
            <v>Эл.-св. угольник 45° с внутр. резьбой из латуни, 40-1 1/4"</v>
          </cell>
          <cell r="H2406">
            <v>12461613056</v>
          </cell>
          <cell r="I2406" t="str">
            <v>шт</v>
          </cell>
        </row>
        <row r="2407">
          <cell r="E2407">
            <v>12461721001</v>
          </cell>
          <cell r="F2407">
            <v>12461719552</v>
          </cell>
          <cell r="G2407" t="str">
            <v>Эл.-св. угольник 45° с внутр. резьбой из латуни, 40-1 1/2"</v>
          </cell>
          <cell r="H2407">
            <v>12461719552</v>
          </cell>
          <cell r="I2407" t="str">
            <v>шт</v>
          </cell>
        </row>
        <row r="2408">
          <cell r="E2408">
            <v>12461821001</v>
          </cell>
          <cell r="F2408">
            <v>12461817856</v>
          </cell>
          <cell r="G2408" t="str">
            <v>Эл.-св. угольник 45° с внутр. резьбой из латуни, 50-1 1/2"</v>
          </cell>
          <cell r="H2408">
            <v>12461817856</v>
          </cell>
          <cell r="I2408" t="str">
            <v>шт</v>
          </cell>
        </row>
        <row r="2409">
          <cell r="E2409">
            <v>12461921001</v>
          </cell>
          <cell r="F2409">
            <v>12461916160</v>
          </cell>
          <cell r="G2409" t="str">
            <v>Эл.-св. угольник 45° с внутр. резьбой из латуни, 50-2"</v>
          </cell>
          <cell r="H2409">
            <v>12461916160</v>
          </cell>
          <cell r="I2409" t="str">
            <v>шт</v>
          </cell>
        </row>
        <row r="2410">
          <cell r="E2410">
            <v>12462121001</v>
          </cell>
          <cell r="F2410">
            <v>12462120960</v>
          </cell>
          <cell r="G2410" t="str">
            <v>Эл.-св. угольник 45° с внутр. резьбой из латуни, 63-2"</v>
          </cell>
          <cell r="H2410">
            <v>12462120960</v>
          </cell>
          <cell r="I2410" t="str">
            <v>шт</v>
          </cell>
        </row>
        <row r="2411">
          <cell r="E2411">
            <v>12462120960</v>
          </cell>
          <cell r="F2411">
            <v>12462120960</v>
          </cell>
          <cell r="G2411">
            <v>12462120960</v>
          </cell>
          <cell r="H2411">
            <v>12462120960</v>
          </cell>
          <cell r="I2411">
            <v>12462120960</v>
          </cell>
        </row>
        <row r="2412">
          <cell r="E2412">
            <v>12391101001</v>
          </cell>
          <cell r="F2412">
            <v>12391096320</v>
          </cell>
          <cell r="G2412" t="str">
            <v>Эл.-св. угольник 90° с наруж. резьбой из латуни, 25-1/2"</v>
          </cell>
          <cell r="H2412">
            <v>12391096320</v>
          </cell>
          <cell r="I2412" t="str">
            <v>шт</v>
          </cell>
        </row>
        <row r="2413">
          <cell r="E2413">
            <v>12462221001</v>
          </cell>
          <cell r="F2413">
            <v>12462219264</v>
          </cell>
          <cell r="G2413" t="str">
            <v>Эл.-св. угольник 90° с наруж. резьбой из латуни, 25-3/4"</v>
          </cell>
          <cell r="H2413">
            <v>12462219264</v>
          </cell>
          <cell r="I2413" t="str">
            <v>шт</v>
          </cell>
        </row>
        <row r="2414">
          <cell r="E2414">
            <v>12462321001</v>
          </cell>
          <cell r="F2414">
            <v>12462317568</v>
          </cell>
          <cell r="G2414" t="str">
            <v>Эл.-св. угольник 90° с наруж. резьбой из латуни, 32-1"</v>
          </cell>
          <cell r="H2414">
            <v>12462317568</v>
          </cell>
          <cell r="I2414" t="str">
            <v>шт</v>
          </cell>
        </row>
        <row r="2415">
          <cell r="E2415">
            <v>12462421001</v>
          </cell>
          <cell r="F2415">
            <v>12462415872</v>
          </cell>
          <cell r="G2415" t="str">
            <v>Эл.-св. угольник 90° с наруж. резьбой из латуни, 32-1 1/4"</v>
          </cell>
          <cell r="H2415">
            <v>12462415872</v>
          </cell>
          <cell r="I2415" t="str">
            <v>шт</v>
          </cell>
        </row>
        <row r="2416">
          <cell r="E2416">
            <v>12462521001</v>
          </cell>
          <cell r="F2416">
            <v>12462514176</v>
          </cell>
          <cell r="G2416" t="str">
            <v>Эл.-св. угольник 90° с наруж. резьбой из латуни, 32-1 1/2"</v>
          </cell>
          <cell r="H2416">
            <v>12462514176</v>
          </cell>
          <cell r="I2416" t="str">
            <v>шт</v>
          </cell>
        </row>
        <row r="2417">
          <cell r="E2417">
            <v>12462621001</v>
          </cell>
          <cell r="F2417">
            <v>12462620672</v>
          </cell>
          <cell r="G2417" t="str">
            <v>Эл.-св. угольник 90° с наруж. резьбой из латуни, 40-1"</v>
          </cell>
          <cell r="H2417">
            <v>12462620672</v>
          </cell>
          <cell r="I2417" t="str">
            <v>шт</v>
          </cell>
        </row>
        <row r="2418">
          <cell r="E2418">
            <v>12462721001</v>
          </cell>
          <cell r="F2418">
            <v>12462718976</v>
          </cell>
          <cell r="G2418" t="str">
            <v>Эл.-св. угольник 90° с наруж. резьбой из латуни, 40-1 1/4"</v>
          </cell>
          <cell r="H2418">
            <v>12462718976</v>
          </cell>
          <cell r="I2418" t="str">
            <v>шт</v>
          </cell>
        </row>
        <row r="2419">
          <cell r="E2419">
            <v>12462821001</v>
          </cell>
          <cell r="F2419">
            <v>12462817280</v>
          </cell>
          <cell r="G2419" t="str">
            <v>Эл.-св. угольник 90° с наруж. резьбой из латуни, 40-1 1/2"</v>
          </cell>
          <cell r="H2419">
            <v>12462817280</v>
          </cell>
          <cell r="I2419" t="str">
            <v>шт</v>
          </cell>
        </row>
        <row r="2420">
          <cell r="E2420">
            <v>12463021001</v>
          </cell>
          <cell r="F2420">
            <v>12463013888</v>
          </cell>
          <cell r="G2420" t="str">
            <v>Эл.-св. угольник 90° с наруж. резьбой из латуни, 50-1"</v>
          </cell>
          <cell r="H2420">
            <v>12463013888</v>
          </cell>
          <cell r="I2420" t="str">
            <v>шт</v>
          </cell>
        </row>
        <row r="2421">
          <cell r="E2421">
            <v>12463121001</v>
          </cell>
          <cell r="F2421">
            <v>12463120384</v>
          </cell>
          <cell r="G2421" t="str">
            <v>Эл.-св. угольник 90° с наруж. резьбой из латуни, 50-1 1/4"</v>
          </cell>
          <cell r="H2421">
            <v>12463120384</v>
          </cell>
          <cell r="I2421" t="str">
            <v>шт</v>
          </cell>
        </row>
        <row r="2422">
          <cell r="E2422">
            <v>12463221001</v>
          </cell>
          <cell r="F2422">
            <v>12463218688</v>
          </cell>
          <cell r="G2422" t="str">
            <v>Эл.-св. угольник 90° с наруж. резьбой из латуни, 50-1 1/2"</v>
          </cell>
          <cell r="H2422">
            <v>12463218688</v>
          </cell>
          <cell r="I2422" t="str">
            <v>шт</v>
          </cell>
        </row>
        <row r="2423">
          <cell r="E2423">
            <v>12463421001</v>
          </cell>
          <cell r="F2423">
            <v>12463415296</v>
          </cell>
          <cell r="G2423" t="str">
            <v>Эл.-св. угольник 90° с наруж. резьбой из латуни, 63-1 1/4"</v>
          </cell>
          <cell r="H2423">
            <v>12463415296</v>
          </cell>
          <cell r="I2423" t="str">
            <v>шт</v>
          </cell>
        </row>
        <row r="2424">
          <cell r="E2424">
            <v>12463521001</v>
          </cell>
          <cell r="F2424">
            <v>12463513600</v>
          </cell>
          <cell r="G2424" t="str">
            <v>Эл.-св. угольник 90° с наруж. резьбой из латуни, 63-1 1/2"</v>
          </cell>
          <cell r="H2424">
            <v>12463513600</v>
          </cell>
          <cell r="I2424" t="str">
            <v>шт</v>
          </cell>
        </row>
        <row r="2425">
          <cell r="E2425">
            <v>12463621001</v>
          </cell>
          <cell r="F2425">
            <v>12463620096</v>
          </cell>
          <cell r="G2425" t="str">
            <v>Эл.-св. угольник 90° с наруж. резьбой из латуни, 63-2"</v>
          </cell>
          <cell r="H2425">
            <v>12463620096</v>
          </cell>
          <cell r="I2425" t="str">
            <v>шт</v>
          </cell>
        </row>
        <row r="2426">
          <cell r="E2426">
            <v>12439231001</v>
          </cell>
          <cell r="F2426">
            <v>12439224320</v>
          </cell>
          <cell r="G2426" t="str">
            <v>Эл.-св. угольник 90° с наруж. резьбой из латуни, 75-2"</v>
          </cell>
          <cell r="H2426">
            <v>12439224320</v>
          </cell>
          <cell r="I2426" t="str">
            <v>шт</v>
          </cell>
        </row>
        <row r="2427">
          <cell r="E2427">
            <v>12439331001</v>
          </cell>
          <cell r="F2427">
            <v>12439330816</v>
          </cell>
          <cell r="G2427" t="str">
            <v>Эл.-св. угольник 90° с наруж. резьбой из латуни, 75-2 1/2"</v>
          </cell>
          <cell r="H2427">
            <v>12439330816</v>
          </cell>
          <cell r="I2427" t="str">
            <v>шт</v>
          </cell>
        </row>
        <row r="2428">
          <cell r="E2428">
            <v>12315761001</v>
          </cell>
          <cell r="F2428">
            <v>12315754496</v>
          </cell>
          <cell r="G2428" t="str">
            <v>Эл.-св. угольник 90° с наруж. резьбой из PE 100, 25-3/4"</v>
          </cell>
          <cell r="H2428">
            <v>12315754496</v>
          </cell>
          <cell r="I2428" t="str">
            <v>шт</v>
          </cell>
        </row>
        <row r="2429">
          <cell r="E2429">
            <v>12451871001</v>
          </cell>
          <cell r="F2429">
            <v>12451864576</v>
          </cell>
          <cell r="G2429" t="str">
            <v>Эл.-св. угольник 90° с наруж. резьбой из PE 100, 32-1"</v>
          </cell>
          <cell r="H2429">
            <v>12451864576</v>
          </cell>
          <cell r="I2429" t="str">
            <v>шт</v>
          </cell>
        </row>
        <row r="2430">
          <cell r="E2430">
            <v>12451971001</v>
          </cell>
          <cell r="F2430">
            <v>12451962880</v>
          </cell>
          <cell r="G2430" t="str">
            <v>Эл.-св. угольник 90° с наруж. резьбой из PE 100, 40-1"</v>
          </cell>
          <cell r="H2430">
            <v>12451962880</v>
          </cell>
          <cell r="I2430" t="str">
            <v>шт</v>
          </cell>
        </row>
        <row r="2431">
          <cell r="E2431">
            <v>12452071001</v>
          </cell>
          <cell r="F2431">
            <v>12452069376</v>
          </cell>
          <cell r="G2431" t="str">
            <v>Эл.-св. угольник 90° с наруж. резьбой из PE 100, 40-1 1/4"</v>
          </cell>
          <cell r="H2431">
            <v>12452069376</v>
          </cell>
          <cell r="I2431" t="str">
            <v>шт</v>
          </cell>
        </row>
        <row r="2432">
          <cell r="E2432">
            <v>12452171001</v>
          </cell>
          <cell r="F2432">
            <v>12452167680</v>
          </cell>
          <cell r="G2432" t="str">
            <v>Эл.-св. угольник 90° с наруж. резьбой из PE 100, 40-1 1/2"</v>
          </cell>
          <cell r="H2432">
            <v>12452167680</v>
          </cell>
          <cell r="I2432" t="str">
            <v>шт</v>
          </cell>
        </row>
        <row r="2433">
          <cell r="E2433">
            <v>12452271001</v>
          </cell>
          <cell r="F2433">
            <v>12452265984</v>
          </cell>
          <cell r="G2433" t="str">
            <v>Эл.-св. угольник 90° с наруж. резьбой из PE 100, 50-1 1/2"</v>
          </cell>
          <cell r="H2433">
            <v>12452265984</v>
          </cell>
          <cell r="I2433" t="str">
            <v>шт</v>
          </cell>
        </row>
        <row r="2434">
          <cell r="E2434">
            <v>12452371001</v>
          </cell>
          <cell r="F2434">
            <v>12452364288</v>
          </cell>
          <cell r="G2434" t="str">
            <v>Эл.-св. угольник 90° с наруж. резьбой из PE 100, 63-1 1/2"</v>
          </cell>
          <cell r="H2434">
            <v>12452364288</v>
          </cell>
          <cell r="I2434" t="str">
            <v>шт</v>
          </cell>
        </row>
        <row r="2435">
          <cell r="E2435">
            <v>12452471001</v>
          </cell>
          <cell r="F2435">
            <v>12452470784</v>
          </cell>
          <cell r="G2435" t="str">
            <v>Эл.-св. угольник 90° с наруж. резьбой из PE 100, 63-2"</v>
          </cell>
          <cell r="H2435">
            <v>12452470784</v>
          </cell>
          <cell r="I2435" t="str">
            <v>шт</v>
          </cell>
        </row>
        <row r="2436">
          <cell r="E2436">
            <v>12452470784</v>
          </cell>
          <cell r="F2436">
            <v>12452470784</v>
          </cell>
          <cell r="G2436">
            <v>12452470784</v>
          </cell>
          <cell r="H2436">
            <v>12452470784</v>
          </cell>
          <cell r="I2436">
            <v>12452470784</v>
          </cell>
        </row>
        <row r="2437">
          <cell r="E2437">
            <v>12391201001</v>
          </cell>
          <cell r="F2437">
            <v>12391194624</v>
          </cell>
          <cell r="G2437" t="str">
            <v>Эл.-св. угольник 90° с внутр. резьбой из латуни, 20-1/2"</v>
          </cell>
          <cell r="H2437">
            <v>12391194624</v>
          </cell>
          <cell r="I2437" t="str">
            <v>шт</v>
          </cell>
        </row>
        <row r="2438">
          <cell r="E2438">
            <v>12463721001</v>
          </cell>
          <cell r="F2438">
            <v>12463718400</v>
          </cell>
          <cell r="G2438" t="str">
            <v>Эл.-св. угольник 90° с внутр. резьбой из латуни, 25-3/4"</v>
          </cell>
          <cell r="H2438">
            <v>12463718400</v>
          </cell>
          <cell r="I2438" t="str">
            <v>шт</v>
          </cell>
        </row>
        <row r="2439">
          <cell r="E2439">
            <v>12463821001</v>
          </cell>
          <cell r="F2439">
            <v>12463816704</v>
          </cell>
          <cell r="G2439" t="str">
            <v>Эл.-св. угольник 90° с внутр. резьбой из латуни, 32-1"</v>
          </cell>
          <cell r="H2439">
            <v>12463816704</v>
          </cell>
          <cell r="I2439" t="str">
            <v>шт</v>
          </cell>
        </row>
        <row r="2440">
          <cell r="E2440">
            <v>12463921001</v>
          </cell>
          <cell r="F2440">
            <v>12463915008</v>
          </cell>
          <cell r="G2440" t="str">
            <v>Эл.-св. угольник 90° с внутр. резьбой из латуни, 40-1"</v>
          </cell>
          <cell r="H2440">
            <v>12463915008</v>
          </cell>
          <cell r="I2440" t="str">
            <v>шт</v>
          </cell>
        </row>
        <row r="2441">
          <cell r="E2441">
            <v>12464021001</v>
          </cell>
          <cell r="F2441">
            <v>12464013312</v>
          </cell>
          <cell r="G2441" t="str">
            <v>Эл.-св. угольник 90° с внутр. резьбой из латуни, 40-1 1/4"</v>
          </cell>
          <cell r="H2441">
            <v>12464013312</v>
          </cell>
          <cell r="I2441" t="str">
            <v>шт</v>
          </cell>
        </row>
        <row r="2442">
          <cell r="E2442">
            <v>12464121001</v>
          </cell>
          <cell r="F2442">
            <v>12464119808</v>
          </cell>
          <cell r="G2442" t="str">
            <v>Эл.-св. угольник 90° с внутр. резьбой из латуни, 40-1 1/2"</v>
          </cell>
          <cell r="H2442">
            <v>12464119808</v>
          </cell>
          <cell r="I2442" t="str">
            <v>шт</v>
          </cell>
        </row>
        <row r="2443">
          <cell r="E2443">
            <v>12464221001</v>
          </cell>
          <cell r="F2443">
            <v>12464218112</v>
          </cell>
          <cell r="G2443" t="str">
            <v>Эл.-св. угольник 90° с внутр. резьбой из латуни, 50-1 1/2"</v>
          </cell>
          <cell r="H2443">
            <v>12464218112</v>
          </cell>
          <cell r="I2443" t="str">
            <v>шт</v>
          </cell>
        </row>
        <row r="2444">
          <cell r="E2444">
            <v>12464321001</v>
          </cell>
          <cell r="F2444">
            <v>12464316416</v>
          </cell>
          <cell r="G2444" t="str">
            <v>Эл.-св. угольник 90° с внутр. резьбой из латуни, 50-2"</v>
          </cell>
          <cell r="H2444">
            <v>12464316416</v>
          </cell>
          <cell r="I2444" t="str">
            <v>шт</v>
          </cell>
        </row>
        <row r="2445">
          <cell r="E2445">
            <v>12464521001</v>
          </cell>
          <cell r="F2445">
            <v>12464513024</v>
          </cell>
          <cell r="G2445" t="str">
            <v>Эл.-св. угольник 90° с внутр. резьбой из латуни, 63-2"</v>
          </cell>
          <cell r="H2445">
            <v>12464513024</v>
          </cell>
          <cell r="I2445" t="str">
            <v>шт</v>
          </cell>
        </row>
        <row r="2446">
          <cell r="E2446">
            <v>12464513024</v>
          </cell>
          <cell r="F2446">
            <v>12464513024</v>
          </cell>
          <cell r="G2446">
            <v>12464513024</v>
          </cell>
          <cell r="H2446">
            <v>12464513024</v>
          </cell>
          <cell r="I2446">
            <v>12464513024</v>
          </cell>
        </row>
        <row r="2447">
          <cell r="E2447">
            <v>12333021001</v>
          </cell>
          <cell r="F2447">
            <v>12333015040</v>
          </cell>
          <cell r="G2447" t="str">
            <v>Эл.-св. тройник под верт. врезку в магистраль, 63-32</v>
          </cell>
          <cell r="H2447">
            <v>12333015040</v>
          </cell>
          <cell r="I2447" t="str">
            <v>шт</v>
          </cell>
        </row>
        <row r="2448">
          <cell r="E2448">
            <v>12333121001</v>
          </cell>
          <cell r="F2448">
            <v>12333113344</v>
          </cell>
          <cell r="G2448" t="str">
            <v>Эл.-св. тройник под верт. врезку в магистраль, 63-40</v>
          </cell>
          <cell r="H2448">
            <v>12333113344</v>
          </cell>
          <cell r="I2448" t="str">
            <v>шт</v>
          </cell>
        </row>
        <row r="2449">
          <cell r="E2449">
            <v>12333221001</v>
          </cell>
          <cell r="F2449">
            <v>12333219840</v>
          </cell>
          <cell r="G2449" t="str">
            <v>Эл.-св. тройник под верт. врезку в магистраль, 63-50</v>
          </cell>
          <cell r="H2449">
            <v>12333219840</v>
          </cell>
          <cell r="I2449" t="str">
            <v>шт</v>
          </cell>
        </row>
        <row r="2450">
          <cell r="E2450">
            <v>12333321001</v>
          </cell>
          <cell r="F2450">
            <v>12333318144</v>
          </cell>
          <cell r="G2450" t="str">
            <v>Эл.-св. тройник под верт. врезку в магистраль, 63-63</v>
          </cell>
          <cell r="H2450">
            <v>12333318144</v>
          </cell>
          <cell r="I2450" t="str">
            <v>шт</v>
          </cell>
        </row>
        <row r="2451">
          <cell r="E2451">
            <v>12333421001</v>
          </cell>
          <cell r="F2451">
            <v>12333416448</v>
          </cell>
          <cell r="G2451" t="str">
            <v>Эл.-св. тройник под верт. врезку в магистраль, 75-32</v>
          </cell>
          <cell r="H2451">
            <v>12333416448</v>
          </cell>
          <cell r="I2451" t="str">
            <v>шт</v>
          </cell>
        </row>
        <row r="2452">
          <cell r="E2452">
            <v>12333521001</v>
          </cell>
          <cell r="F2452">
            <v>12333514752</v>
          </cell>
          <cell r="G2452" t="str">
            <v>Эл.-св. тройник под верт. врезку в магистраль, 75-40</v>
          </cell>
          <cell r="H2452">
            <v>12333514752</v>
          </cell>
          <cell r="I2452" t="str">
            <v>шт</v>
          </cell>
        </row>
        <row r="2453">
          <cell r="E2453">
            <v>12333621001</v>
          </cell>
          <cell r="F2453">
            <v>12333613056</v>
          </cell>
          <cell r="G2453" t="str">
            <v>Эл.-св. тройник под верт. врезку в магистраль, 75-50</v>
          </cell>
          <cell r="H2453">
            <v>12333613056</v>
          </cell>
          <cell r="I2453" t="str">
            <v>шт</v>
          </cell>
        </row>
        <row r="2454">
          <cell r="E2454">
            <v>12333721001</v>
          </cell>
          <cell r="F2454">
            <v>12333719552</v>
          </cell>
          <cell r="G2454" t="str">
            <v>Эл.-св. тройник под верт. врезку в магистраль, 75-63</v>
          </cell>
          <cell r="H2454">
            <v>12333719552</v>
          </cell>
          <cell r="I2454" t="str">
            <v>шт</v>
          </cell>
        </row>
        <row r="2455">
          <cell r="E2455">
            <v>12333821001</v>
          </cell>
          <cell r="F2455">
            <v>12333817856</v>
          </cell>
          <cell r="G2455" t="str">
            <v>Эл.-св. тройник под верт. врезку в магистраль, 90-32</v>
          </cell>
          <cell r="H2455">
            <v>12333817856</v>
          </cell>
          <cell r="I2455" t="str">
            <v>шт</v>
          </cell>
        </row>
        <row r="2456">
          <cell r="E2456">
            <v>12333921001</v>
          </cell>
          <cell r="F2456">
            <v>12333916160</v>
          </cell>
          <cell r="G2456" t="str">
            <v>Эл.-св. тройник под верт. врезку в магистраль, 90-40</v>
          </cell>
          <cell r="H2456">
            <v>12333916160</v>
          </cell>
          <cell r="I2456" t="str">
            <v>шт</v>
          </cell>
        </row>
        <row r="2457">
          <cell r="E2457">
            <v>12334021001</v>
          </cell>
          <cell r="F2457">
            <v>12334014464</v>
          </cell>
          <cell r="G2457" t="str">
            <v>Эл.-св. тройник под верт. врезку в магистраль, 90-50</v>
          </cell>
          <cell r="H2457">
            <v>12334014464</v>
          </cell>
          <cell r="I2457" t="str">
            <v>шт</v>
          </cell>
        </row>
        <row r="2458">
          <cell r="E2458">
            <v>12334121001</v>
          </cell>
          <cell r="F2458">
            <v>12334120960</v>
          </cell>
          <cell r="G2458" t="str">
            <v>Эл.-св. тройник под верт. врезку в магистраль, 90-63</v>
          </cell>
          <cell r="H2458">
            <v>12334120960</v>
          </cell>
          <cell r="I2458" t="str">
            <v>шт</v>
          </cell>
        </row>
        <row r="2459">
          <cell r="E2459">
            <v>12334221001</v>
          </cell>
          <cell r="F2459">
            <v>12334219264</v>
          </cell>
          <cell r="G2459" t="str">
            <v>Эл.-св. тройник под верт. врезку в магистраль, 110-32</v>
          </cell>
          <cell r="H2459">
            <v>12334219264</v>
          </cell>
          <cell r="I2459" t="str">
            <v>шт</v>
          </cell>
        </row>
        <row r="2460">
          <cell r="E2460">
            <v>12334321001</v>
          </cell>
          <cell r="F2460">
            <v>12334317568</v>
          </cell>
          <cell r="G2460" t="str">
            <v>Эл.-св. тройник под верт. врезку в магистраль, 110-40</v>
          </cell>
          <cell r="H2460">
            <v>12334317568</v>
          </cell>
          <cell r="I2460" t="str">
            <v>шт</v>
          </cell>
        </row>
        <row r="2461">
          <cell r="E2461">
            <v>12334421001</v>
          </cell>
          <cell r="F2461">
            <v>12334415872</v>
          </cell>
          <cell r="G2461" t="str">
            <v>Эл.-св. тройник под верт. врезку в магистраль, 110-50</v>
          </cell>
          <cell r="H2461">
            <v>12334415872</v>
          </cell>
          <cell r="I2461" t="str">
            <v>шт</v>
          </cell>
        </row>
        <row r="2462">
          <cell r="E2462">
            <v>12334521001</v>
          </cell>
          <cell r="F2462">
            <v>12334514176</v>
          </cell>
          <cell r="G2462" t="str">
            <v>Эл.-св. тройник под верт. врезку в магистраль, 110-63</v>
          </cell>
          <cell r="H2462">
            <v>12334514176</v>
          </cell>
          <cell r="I2462" t="str">
            <v>шт</v>
          </cell>
        </row>
        <row r="2463">
          <cell r="E2463">
            <v>12334621001</v>
          </cell>
          <cell r="F2463">
            <v>12334620672</v>
          </cell>
          <cell r="G2463" t="str">
            <v>Эл.-св. тройник под верт. врезку в магистраль, 110-90</v>
          </cell>
          <cell r="H2463">
            <v>12334620672</v>
          </cell>
          <cell r="I2463" t="str">
            <v>шт</v>
          </cell>
        </row>
        <row r="2464">
          <cell r="E2464">
            <v>12334721001</v>
          </cell>
          <cell r="F2464">
            <v>12334718976</v>
          </cell>
          <cell r="G2464" t="str">
            <v>Эл.-св. тройник под верт. врезку в магистраль, 125-32</v>
          </cell>
          <cell r="H2464">
            <v>12334718976</v>
          </cell>
          <cell r="I2464" t="str">
            <v>шт</v>
          </cell>
        </row>
        <row r="2465">
          <cell r="E2465">
            <v>12334821001</v>
          </cell>
          <cell r="F2465">
            <v>12334817280</v>
          </cell>
          <cell r="G2465" t="str">
            <v>Эл.-св. тройник под верт. врезку в магистраль, 125-40</v>
          </cell>
          <cell r="H2465">
            <v>12334817280</v>
          </cell>
          <cell r="I2465" t="str">
            <v>шт</v>
          </cell>
        </row>
        <row r="2466">
          <cell r="E2466">
            <v>12334921001</v>
          </cell>
          <cell r="F2466">
            <v>12334915584</v>
          </cell>
          <cell r="G2466" t="str">
            <v>Эл.-св. тройник под верт. врезку в магистраль, 125-50</v>
          </cell>
          <cell r="H2466">
            <v>12334915584</v>
          </cell>
          <cell r="I2466" t="str">
            <v>шт</v>
          </cell>
        </row>
        <row r="2467">
          <cell r="E2467">
            <v>12335021001</v>
          </cell>
          <cell r="F2467">
            <v>12335013888</v>
          </cell>
          <cell r="G2467" t="str">
            <v>Эл.-св. тройник под верт. врезку в магистраль, 125-63</v>
          </cell>
          <cell r="H2467">
            <v>12335013888</v>
          </cell>
          <cell r="I2467" t="str">
            <v>шт</v>
          </cell>
        </row>
        <row r="2468">
          <cell r="E2468">
            <v>12335121001</v>
          </cell>
          <cell r="F2468">
            <v>12335120384</v>
          </cell>
          <cell r="G2468" t="str">
            <v>Эл.-св. тройник под верт. врезку в магистраль, 125-90</v>
          </cell>
          <cell r="H2468">
            <v>12335120384</v>
          </cell>
          <cell r="I2468" t="str">
            <v>шт</v>
          </cell>
        </row>
        <row r="2469">
          <cell r="E2469">
            <v>12335221001</v>
          </cell>
          <cell r="F2469">
            <v>12335218688</v>
          </cell>
          <cell r="G2469" t="str">
            <v>Эл.-св. тройник под верт. врезку в магистраль, 160-32</v>
          </cell>
          <cell r="H2469">
            <v>12335218688</v>
          </cell>
          <cell r="I2469" t="str">
            <v>шт</v>
          </cell>
        </row>
        <row r="2470">
          <cell r="E2470">
            <v>12335321001</v>
          </cell>
          <cell r="F2470">
            <v>12335316992</v>
          </cell>
          <cell r="G2470" t="str">
            <v>Эл.-св. тройник под верт. врезку в магистраль, 160-40</v>
          </cell>
          <cell r="H2470">
            <v>12335316992</v>
          </cell>
          <cell r="I2470" t="str">
            <v>шт</v>
          </cell>
        </row>
        <row r="2471">
          <cell r="E2471">
            <v>12335421001</v>
          </cell>
          <cell r="F2471">
            <v>12335415296</v>
          </cell>
          <cell r="G2471" t="str">
            <v>Эл.-св. тройник под верт. врезку в магистраль, 160-50</v>
          </cell>
          <cell r="H2471">
            <v>12335415296</v>
          </cell>
          <cell r="I2471" t="str">
            <v>шт</v>
          </cell>
        </row>
        <row r="2472">
          <cell r="E2472">
            <v>12335521001</v>
          </cell>
          <cell r="F2472">
            <v>12335513600</v>
          </cell>
          <cell r="G2472" t="str">
            <v>Эл.-св. тройник под верт. врезку в магистраль, 160-63</v>
          </cell>
          <cell r="H2472">
            <v>12335513600</v>
          </cell>
          <cell r="I2472" t="str">
            <v>шт</v>
          </cell>
        </row>
        <row r="2473">
          <cell r="E2473">
            <v>12335621001</v>
          </cell>
          <cell r="F2473">
            <v>12335620096</v>
          </cell>
          <cell r="G2473" t="str">
            <v>Эл.-св. тройник под верт. врезку в магистраль, 160-90</v>
          </cell>
          <cell r="H2473">
            <v>12335620096</v>
          </cell>
          <cell r="I2473" t="str">
            <v>шт</v>
          </cell>
        </row>
        <row r="2474">
          <cell r="E2474">
            <v>12335620096</v>
          </cell>
          <cell r="F2474">
            <v>12335620096</v>
          </cell>
          <cell r="G2474">
            <v>12335620096</v>
          </cell>
          <cell r="H2474">
            <v>12335620096</v>
          </cell>
          <cell r="I2474">
            <v>12335620096</v>
          </cell>
        </row>
        <row r="2475">
          <cell r="E2475">
            <v>12453871001</v>
          </cell>
          <cell r="F2475">
            <v>12453863424</v>
          </cell>
          <cell r="G2475" t="str">
            <v>Эл.-св. тройник под гор. врезку в магистраль под давлением, 40-20</v>
          </cell>
          <cell r="H2475">
            <v>12453863424</v>
          </cell>
          <cell r="I2475" t="str">
            <v>шт</v>
          </cell>
        </row>
        <row r="2476">
          <cell r="E2476">
            <v>12464621001</v>
          </cell>
          <cell r="F2476">
            <v>12464619520</v>
          </cell>
          <cell r="G2476" t="str">
            <v>Эл.-св. тройник под гор. врезку в магистраль под давлением, 40-32</v>
          </cell>
          <cell r="H2476">
            <v>12464619520</v>
          </cell>
          <cell r="I2476" t="str">
            <v>шт</v>
          </cell>
        </row>
        <row r="2477">
          <cell r="E2477">
            <v>12453971001</v>
          </cell>
          <cell r="F2477">
            <v>12453969920</v>
          </cell>
          <cell r="G2477" t="str">
            <v>Эл.-св. тройник под гор. врезку в магистраль под давлением, 50-20</v>
          </cell>
          <cell r="H2477">
            <v>12453969920</v>
          </cell>
          <cell r="I2477" t="str">
            <v>шт</v>
          </cell>
        </row>
        <row r="2478">
          <cell r="E2478">
            <v>12891541001</v>
          </cell>
          <cell r="F2478">
            <v>12891537408</v>
          </cell>
          <cell r="G2478" t="str">
            <v>Эл.-св. тройник под гор. врезку в магистраль под давлением, 50-25</v>
          </cell>
          <cell r="H2478">
            <v>12891537408</v>
          </cell>
          <cell r="I2478" t="str">
            <v>шт</v>
          </cell>
        </row>
        <row r="2479">
          <cell r="E2479">
            <v>12464721001</v>
          </cell>
          <cell r="F2479">
            <v>12464717824</v>
          </cell>
          <cell r="G2479" t="str">
            <v>Эл.-св. тройник под гор. врезку в магистраль под давлением, 50-32</v>
          </cell>
          <cell r="H2479">
            <v>12464717824</v>
          </cell>
          <cell r="I2479" t="str">
            <v>шт</v>
          </cell>
        </row>
        <row r="2480">
          <cell r="E2480">
            <v>12454071001</v>
          </cell>
          <cell r="F2480">
            <v>12454068224</v>
          </cell>
          <cell r="G2480" t="str">
            <v>Эл.-св. тройник под гор. врезку в магистраль под давлением, 63-20</v>
          </cell>
          <cell r="H2480">
            <v>12454068224</v>
          </cell>
          <cell r="I2480" t="str">
            <v>шт</v>
          </cell>
        </row>
        <row r="2481">
          <cell r="E2481">
            <v>12891551001</v>
          </cell>
          <cell r="F2481">
            <v>12891545600</v>
          </cell>
          <cell r="G2481" t="str">
            <v>Эл.-св. тройник под гор. врезку в магистраль под давлением, 63-25</v>
          </cell>
          <cell r="H2481">
            <v>12891545600</v>
          </cell>
          <cell r="I2481" t="str">
            <v>шт</v>
          </cell>
        </row>
        <row r="2482">
          <cell r="E2482">
            <v>12464821001</v>
          </cell>
          <cell r="F2482">
            <v>12464816128</v>
          </cell>
          <cell r="G2482" t="str">
            <v>Эл.-св. тройник под гор. врезку в магистраль под давлением, 63-32</v>
          </cell>
          <cell r="H2482">
            <v>12464816128</v>
          </cell>
          <cell r="I2482" t="str">
            <v>шт</v>
          </cell>
        </row>
        <row r="2483">
          <cell r="E2483">
            <v>12464921001</v>
          </cell>
          <cell r="F2483">
            <v>12464914432</v>
          </cell>
          <cell r="G2483" t="str">
            <v>Эл.-св. тройник под гор. врезку в магистраль под давлением, 63-40</v>
          </cell>
          <cell r="H2483">
            <v>12464914432</v>
          </cell>
          <cell r="I2483" t="str">
            <v>шт</v>
          </cell>
        </row>
        <row r="2484">
          <cell r="E2484">
            <v>12465021001</v>
          </cell>
          <cell r="F2484">
            <v>12465020928</v>
          </cell>
          <cell r="G2484" t="str">
            <v>Эл.-св. тройник под гор. врезку в магистраль под давлением, 63-50</v>
          </cell>
          <cell r="H2484">
            <v>12465020928</v>
          </cell>
          <cell r="I2484" t="str">
            <v>шт</v>
          </cell>
        </row>
        <row r="2485">
          <cell r="E2485">
            <v>12465121001</v>
          </cell>
          <cell r="F2485">
            <v>12465119232</v>
          </cell>
          <cell r="G2485" t="str">
            <v>Эл.-св. тройник под гор. врезку в магистраль под давлением, 63-63</v>
          </cell>
          <cell r="H2485">
            <v>12465119232</v>
          </cell>
          <cell r="I2485" t="str">
            <v>шт</v>
          </cell>
        </row>
        <row r="2486">
          <cell r="E2486">
            <v>12465221001</v>
          </cell>
          <cell r="F2486">
            <v>12465217536</v>
          </cell>
          <cell r="G2486" t="str">
            <v>Эл.-св. тройник под гор. врезку в магистраль под давлением, 75-32</v>
          </cell>
          <cell r="H2486">
            <v>12465217536</v>
          </cell>
          <cell r="I2486" t="str">
            <v>шт</v>
          </cell>
        </row>
        <row r="2487">
          <cell r="E2487">
            <v>12465321001</v>
          </cell>
          <cell r="F2487">
            <v>12465315840</v>
          </cell>
          <cell r="G2487" t="str">
            <v>Эл.-св. тройник под гор. врезку в магистраль под давлением, 75-40</v>
          </cell>
          <cell r="H2487">
            <v>12465315840</v>
          </cell>
          <cell r="I2487" t="str">
            <v>шт</v>
          </cell>
        </row>
        <row r="2488">
          <cell r="E2488">
            <v>12465421001</v>
          </cell>
          <cell r="F2488">
            <v>12465414144</v>
          </cell>
          <cell r="G2488" t="str">
            <v>Эл.-св. тройник под гор. врезку в магистраль под давлением, 75-50</v>
          </cell>
          <cell r="H2488">
            <v>12465414144</v>
          </cell>
          <cell r="I2488" t="str">
            <v>шт</v>
          </cell>
        </row>
        <row r="2489">
          <cell r="E2489">
            <v>12465521001</v>
          </cell>
          <cell r="F2489">
            <v>12465520640</v>
          </cell>
          <cell r="G2489" t="str">
            <v>Эл.-св. тройник под гор. врезку в магистраль под давлением, 75-63</v>
          </cell>
          <cell r="H2489">
            <v>12465520640</v>
          </cell>
          <cell r="I2489" t="str">
            <v>шт</v>
          </cell>
        </row>
        <row r="2490">
          <cell r="E2490">
            <v>12891561001</v>
          </cell>
          <cell r="F2490">
            <v>12891553792</v>
          </cell>
          <cell r="G2490" t="str">
            <v>Эл.-св. тройник под гор. врезку в магистраль под давлением, 90-25</v>
          </cell>
          <cell r="H2490">
            <v>12891553792</v>
          </cell>
          <cell r="I2490" t="str">
            <v>шт</v>
          </cell>
        </row>
        <row r="2491">
          <cell r="E2491">
            <v>12465621001</v>
          </cell>
          <cell r="F2491">
            <v>12465618944</v>
          </cell>
          <cell r="G2491" t="str">
            <v>Эл.-св. тройник под гор. врезку в магистраль под давлением, 90-32</v>
          </cell>
          <cell r="H2491">
            <v>12465618944</v>
          </cell>
          <cell r="I2491" t="str">
            <v>шт</v>
          </cell>
        </row>
        <row r="2492">
          <cell r="E2492">
            <v>12465721001</v>
          </cell>
          <cell r="F2492">
            <v>12465717248</v>
          </cell>
          <cell r="G2492" t="str">
            <v>Эл.-св. тройник под гор. врезку в магистраль под давлением, 90-40</v>
          </cell>
          <cell r="H2492">
            <v>12465717248</v>
          </cell>
          <cell r="I2492" t="str">
            <v>шт</v>
          </cell>
        </row>
        <row r="2493">
          <cell r="E2493">
            <v>12465821001</v>
          </cell>
          <cell r="F2493">
            <v>12465815552</v>
          </cell>
          <cell r="G2493" t="str">
            <v>Эл.-св. тройник под гор. врезку в магистраль под давлением, 90-50</v>
          </cell>
          <cell r="H2493">
            <v>12465815552</v>
          </cell>
          <cell r="I2493" t="str">
            <v>шт</v>
          </cell>
        </row>
        <row r="2494">
          <cell r="E2494">
            <v>12465921001</v>
          </cell>
          <cell r="F2494">
            <v>12465913856</v>
          </cell>
          <cell r="G2494" t="str">
            <v>Эл.-св. тройник под гор. врезку в магистраль под давлением, 90-63</v>
          </cell>
          <cell r="H2494">
            <v>12465913856</v>
          </cell>
          <cell r="I2494" t="str">
            <v>шт</v>
          </cell>
        </row>
        <row r="2495">
          <cell r="E2495">
            <v>12466021001</v>
          </cell>
          <cell r="F2495">
            <v>12466020352</v>
          </cell>
          <cell r="G2495" t="str">
            <v>Эл.-св. тройник под гор. врезку в магистраль под давлением, 110-32</v>
          </cell>
          <cell r="H2495">
            <v>12466020352</v>
          </cell>
          <cell r="I2495" t="str">
            <v>шт</v>
          </cell>
        </row>
        <row r="2496">
          <cell r="E2496">
            <v>12466121001</v>
          </cell>
          <cell r="F2496">
            <v>12466118656</v>
          </cell>
          <cell r="G2496" t="str">
            <v>Эл.-св. тройник под гор. врезку в магистраль под давлением, 110-40</v>
          </cell>
          <cell r="H2496">
            <v>12466118656</v>
          </cell>
          <cell r="I2496" t="str">
            <v>шт</v>
          </cell>
        </row>
        <row r="2497">
          <cell r="E2497">
            <v>12466221001</v>
          </cell>
          <cell r="F2497">
            <v>12466216960</v>
          </cell>
          <cell r="G2497" t="str">
            <v>Эл.-св. тройник под гор. врезку в магистраль под давлением, 110-50</v>
          </cell>
          <cell r="H2497">
            <v>12466216960</v>
          </cell>
          <cell r="I2497" t="str">
            <v>шт</v>
          </cell>
        </row>
        <row r="2498">
          <cell r="E2498">
            <v>12466321001</v>
          </cell>
          <cell r="F2498">
            <v>12466315264</v>
          </cell>
          <cell r="G2498" t="str">
            <v>Эл.-св. тройник под гор. врезку в магистраль под давлением, 110-63</v>
          </cell>
          <cell r="H2498">
            <v>12466315264</v>
          </cell>
          <cell r="I2498" t="str">
            <v>шт</v>
          </cell>
        </row>
        <row r="2499">
          <cell r="E2499">
            <v>12332621001</v>
          </cell>
          <cell r="F2499">
            <v>12332613632</v>
          </cell>
          <cell r="G2499" t="str">
            <v>Эл.-св. тройник под гор. врезку в магистраль под давлением, 125-32</v>
          </cell>
          <cell r="H2499">
            <v>12332613632</v>
          </cell>
          <cell r="I2499" t="str">
            <v>шт</v>
          </cell>
        </row>
        <row r="2500">
          <cell r="E2500">
            <v>12332721001</v>
          </cell>
          <cell r="F2500">
            <v>12332720128</v>
          </cell>
          <cell r="G2500" t="str">
            <v>Эл.-св. тройник под гор. врезку в магистраль под давлением, 125-40</v>
          </cell>
          <cell r="H2500">
            <v>12332720128</v>
          </cell>
          <cell r="I2500" t="str">
            <v>шт</v>
          </cell>
        </row>
        <row r="2501">
          <cell r="E2501">
            <v>12332821001</v>
          </cell>
          <cell r="F2501">
            <v>12332818432</v>
          </cell>
          <cell r="G2501" t="str">
            <v>Эл.-св. тройник под гор. врезку в магистраль под давлением, 125-50</v>
          </cell>
          <cell r="H2501">
            <v>12332818432</v>
          </cell>
          <cell r="I2501" t="str">
            <v>шт</v>
          </cell>
        </row>
        <row r="2502">
          <cell r="E2502">
            <v>12332921001</v>
          </cell>
          <cell r="F2502">
            <v>12332916736</v>
          </cell>
          <cell r="G2502" t="str">
            <v>Эл.-св. тройник под гор. врезку в магистраль под давлением, 125-63</v>
          </cell>
          <cell r="H2502">
            <v>12332916736</v>
          </cell>
          <cell r="I2502" t="str">
            <v>шт</v>
          </cell>
        </row>
        <row r="2503">
          <cell r="E2503">
            <v>12466421001</v>
          </cell>
          <cell r="F2503">
            <v>12466413568</v>
          </cell>
          <cell r="G2503" t="str">
            <v>Эл.-св. тройник под гор. врезку в магистраль под давлением, 160-32</v>
          </cell>
          <cell r="H2503">
            <v>12466413568</v>
          </cell>
          <cell r="I2503" t="str">
            <v>шт</v>
          </cell>
        </row>
        <row r="2504">
          <cell r="E2504">
            <v>12466521001</v>
          </cell>
          <cell r="F2504">
            <v>12466520064</v>
          </cell>
          <cell r="G2504" t="str">
            <v>Эл.-св. тройник под гор. врезку в магистраль под давлением, 160-40</v>
          </cell>
          <cell r="H2504">
            <v>12466520064</v>
          </cell>
          <cell r="I2504" t="str">
            <v>шт</v>
          </cell>
        </row>
        <row r="2505">
          <cell r="E2505">
            <v>12466621001</v>
          </cell>
          <cell r="F2505">
            <v>12466618368</v>
          </cell>
          <cell r="G2505" t="str">
            <v>Эл.-св. тройник под гор. врезку в магистраль под давлением, 160-50</v>
          </cell>
          <cell r="H2505">
            <v>12466618368</v>
          </cell>
          <cell r="I2505" t="str">
            <v>шт</v>
          </cell>
        </row>
        <row r="2506">
          <cell r="E2506">
            <v>12466721001</v>
          </cell>
          <cell r="F2506">
            <v>12466716672</v>
          </cell>
          <cell r="G2506" t="str">
            <v>Эл.-св. тройник под гор. врезку в магистраль под давлением, 160-63</v>
          </cell>
          <cell r="H2506">
            <v>12466716672</v>
          </cell>
          <cell r="I2506" t="str">
            <v>шт</v>
          </cell>
        </row>
        <row r="2507">
          <cell r="E2507">
            <v>12466716672</v>
          </cell>
          <cell r="F2507">
            <v>12466716672</v>
          </cell>
          <cell r="G2507">
            <v>12466716672</v>
          </cell>
          <cell r="H2507">
            <v>12466716672</v>
          </cell>
          <cell r="I2507">
            <v>12466716672</v>
          </cell>
        </row>
        <row r="2508">
          <cell r="E2508">
            <v>12471321001</v>
          </cell>
          <cell r="F2508">
            <v>12471320576</v>
          </cell>
          <cell r="G2508" t="str">
            <v xml:space="preserve">Эл.-св. концевик PE под фланец, 32 </v>
          </cell>
          <cell r="H2508">
            <v>12471320576</v>
          </cell>
          <cell r="I2508" t="str">
            <v>шт</v>
          </cell>
        </row>
        <row r="2509">
          <cell r="E2509">
            <v>12471421001</v>
          </cell>
          <cell r="F2509">
            <v>12471418880</v>
          </cell>
          <cell r="G2509" t="str">
            <v xml:space="preserve">Эл.-св. концевик PE под фланец, 40 </v>
          </cell>
          <cell r="H2509">
            <v>12471418880</v>
          </cell>
          <cell r="I2509" t="str">
            <v>шт</v>
          </cell>
        </row>
        <row r="2510">
          <cell r="E2510">
            <v>12471521001</v>
          </cell>
          <cell r="F2510">
            <v>12471517184</v>
          </cell>
          <cell r="G2510" t="str">
            <v xml:space="preserve">Эл.-св. концевик PE под фланец, 50 </v>
          </cell>
          <cell r="H2510">
            <v>12471517184</v>
          </cell>
          <cell r="I2510" t="str">
            <v>шт</v>
          </cell>
        </row>
        <row r="2511">
          <cell r="E2511">
            <v>12471621001</v>
          </cell>
          <cell r="F2511">
            <v>12471615488</v>
          </cell>
          <cell r="G2511" t="str">
            <v xml:space="preserve">Эл.-св. концевик PE под фланец, 63 </v>
          </cell>
          <cell r="H2511">
            <v>12471615488</v>
          </cell>
          <cell r="I2511" t="str">
            <v>шт</v>
          </cell>
        </row>
        <row r="2512">
          <cell r="E2512">
            <v>12471721001</v>
          </cell>
          <cell r="F2512">
            <v>12471713792</v>
          </cell>
          <cell r="G2512" t="str">
            <v xml:space="preserve">Эл.-св. концевик PE под фланец, 75 </v>
          </cell>
          <cell r="H2512">
            <v>12471713792</v>
          </cell>
          <cell r="I2512" t="str">
            <v>шт</v>
          </cell>
        </row>
        <row r="2513">
          <cell r="E2513">
            <v>12471821001</v>
          </cell>
          <cell r="F2513">
            <v>12471820288</v>
          </cell>
          <cell r="G2513" t="str">
            <v xml:space="preserve">Эл.-св. концевик PE под фланец, 90 </v>
          </cell>
          <cell r="H2513">
            <v>12471820288</v>
          </cell>
          <cell r="I2513" t="str">
            <v>шт</v>
          </cell>
        </row>
        <row r="2514">
          <cell r="E2514">
            <v>12471921001</v>
          </cell>
          <cell r="F2514">
            <v>12471918592</v>
          </cell>
          <cell r="G2514" t="str">
            <v xml:space="preserve">Эл.-св. концевик PE под фланец, 110 </v>
          </cell>
          <cell r="H2514">
            <v>12471918592</v>
          </cell>
          <cell r="I2514" t="str">
            <v>шт</v>
          </cell>
        </row>
        <row r="2515">
          <cell r="E2515">
            <v>12335921001</v>
          </cell>
          <cell r="F2515">
            <v>12335915008</v>
          </cell>
          <cell r="G2515" t="str">
            <v>Эл.-св. концевик PE под фланец, 125</v>
          </cell>
          <cell r="H2515">
            <v>12335915008</v>
          </cell>
          <cell r="I2515" t="str">
            <v>шт</v>
          </cell>
        </row>
        <row r="2516">
          <cell r="E2516">
            <v>12472021001</v>
          </cell>
          <cell r="F2516">
            <v>12472016896</v>
          </cell>
          <cell r="G2516" t="str">
            <v xml:space="preserve">Эл.-св. концевик PE под фланец, 160 </v>
          </cell>
          <cell r="H2516">
            <v>12472016896</v>
          </cell>
          <cell r="I2516" t="str">
            <v>шт</v>
          </cell>
        </row>
        <row r="2517">
          <cell r="E2517">
            <v>12472016896</v>
          </cell>
          <cell r="F2517">
            <v>12472016896</v>
          </cell>
          <cell r="G2517">
            <v>12472016896</v>
          </cell>
          <cell r="H2517">
            <v>12472016896</v>
          </cell>
          <cell r="I2517">
            <v>12472016896</v>
          </cell>
        </row>
        <row r="2518">
          <cell r="E2518">
            <v>12467221001</v>
          </cell>
          <cell r="F2518">
            <v>12467216384</v>
          </cell>
          <cell r="G2518" t="str">
            <v>Фланец PP со стальным вкладышем, 32</v>
          </cell>
          <cell r="H2518">
            <v>12467216384</v>
          </cell>
          <cell r="I2518" t="str">
            <v>шт</v>
          </cell>
        </row>
        <row r="2519">
          <cell r="E2519">
            <v>12467321001</v>
          </cell>
          <cell r="F2519">
            <v>12467314688</v>
          </cell>
          <cell r="G2519" t="str">
            <v>Фланец PP со стальным вкладышем, 40</v>
          </cell>
          <cell r="H2519">
            <v>12467314688</v>
          </cell>
          <cell r="I2519" t="str">
            <v>шт</v>
          </cell>
        </row>
        <row r="2520">
          <cell r="E2520">
            <v>12467421001</v>
          </cell>
          <cell r="F2520">
            <v>12467412992</v>
          </cell>
          <cell r="G2520" t="str">
            <v>Фланец PP со стальным вкладышем, 50</v>
          </cell>
          <cell r="H2520">
            <v>12467412992</v>
          </cell>
          <cell r="I2520" t="str">
            <v>шт</v>
          </cell>
        </row>
        <row r="2521">
          <cell r="E2521">
            <v>12467521001</v>
          </cell>
          <cell r="F2521">
            <v>12467519488</v>
          </cell>
          <cell r="G2521" t="str">
            <v>Фланец PP со стальным вкладышем, 63</v>
          </cell>
          <cell r="H2521">
            <v>12467519488</v>
          </cell>
          <cell r="I2521" t="str">
            <v>шт</v>
          </cell>
        </row>
        <row r="2522">
          <cell r="E2522">
            <v>12467621001</v>
          </cell>
          <cell r="F2522">
            <v>12467617792</v>
          </cell>
          <cell r="G2522" t="str">
            <v>Фланец PP со стальным вкладышем, 75</v>
          </cell>
          <cell r="H2522">
            <v>12467617792</v>
          </cell>
          <cell r="I2522" t="str">
            <v>шт</v>
          </cell>
        </row>
        <row r="2523">
          <cell r="E2523">
            <v>12467821001</v>
          </cell>
          <cell r="F2523">
            <v>12467814400</v>
          </cell>
          <cell r="G2523" t="str">
            <v>Фланец PP со стальным вкладышем, 90</v>
          </cell>
          <cell r="H2523">
            <v>12467814400</v>
          </cell>
          <cell r="I2523" t="str">
            <v>шт</v>
          </cell>
        </row>
        <row r="2524">
          <cell r="E2524">
            <v>12467921001</v>
          </cell>
          <cell r="F2524">
            <v>12467920896</v>
          </cell>
          <cell r="G2524" t="str">
            <v>Фланец PP со стальным вкладышем, 110</v>
          </cell>
          <cell r="H2524">
            <v>12467920896</v>
          </cell>
          <cell r="I2524" t="str">
            <v>шт</v>
          </cell>
        </row>
        <row r="2525">
          <cell r="E2525">
            <v>12335821001</v>
          </cell>
          <cell r="F2525">
            <v>12335816704</v>
          </cell>
          <cell r="G2525" t="str">
            <v>Фланец PP со стальным вкладышем, 125</v>
          </cell>
          <cell r="H2525">
            <v>12335816704</v>
          </cell>
          <cell r="I2525" t="str">
            <v>шт</v>
          </cell>
        </row>
        <row r="2526">
          <cell r="E2526">
            <v>12468221001</v>
          </cell>
          <cell r="F2526">
            <v>12468215808</v>
          </cell>
          <cell r="G2526" t="str">
            <v>Фланец PP со стальным вкладышем, 160</v>
          </cell>
          <cell r="H2526">
            <v>12468215808</v>
          </cell>
          <cell r="I2526" t="str">
            <v>шт</v>
          </cell>
        </row>
        <row r="2527">
          <cell r="E2527">
            <v>12468215808</v>
          </cell>
          <cell r="F2527">
            <v>12468215808</v>
          </cell>
          <cell r="G2527">
            <v>12468215808</v>
          </cell>
          <cell r="H2527">
            <v>12468215808</v>
          </cell>
          <cell r="I2527">
            <v>12468215808</v>
          </cell>
        </row>
        <row r="2528">
          <cell r="E2528">
            <v>12891161001</v>
          </cell>
          <cell r="F2528">
            <v>12891160576</v>
          </cell>
          <cell r="G2528" t="str">
            <v>Профиль-уплотнение из NPR 32/25</v>
          </cell>
          <cell r="H2528">
            <v>12891160576</v>
          </cell>
          <cell r="I2528" t="str">
            <v>шт</v>
          </cell>
        </row>
        <row r="2529">
          <cell r="E2529">
            <v>12891171001</v>
          </cell>
          <cell r="F2529">
            <v>12891168768</v>
          </cell>
          <cell r="G2529" t="str">
            <v>Профиль-уплотнение из NPR 40/32</v>
          </cell>
          <cell r="H2529">
            <v>12891168768</v>
          </cell>
          <cell r="I2529" t="str">
            <v>шт</v>
          </cell>
        </row>
        <row r="2530">
          <cell r="E2530">
            <v>12891181001</v>
          </cell>
          <cell r="F2530">
            <v>12891176960</v>
          </cell>
          <cell r="G2530" t="str">
            <v>Профиль-уплотнение из NPR 50/40</v>
          </cell>
          <cell r="H2530">
            <v>12891176960</v>
          </cell>
          <cell r="I2530" t="str">
            <v>шт</v>
          </cell>
        </row>
        <row r="2531">
          <cell r="E2531">
            <v>12891211001</v>
          </cell>
          <cell r="F2531">
            <v>12891209728</v>
          </cell>
          <cell r="G2531" t="str">
            <v>Профиль-уплотнение из NPR 63/50</v>
          </cell>
          <cell r="H2531">
            <v>12891209728</v>
          </cell>
          <cell r="I2531" t="str">
            <v>шт</v>
          </cell>
        </row>
        <row r="2532">
          <cell r="E2532">
            <v>12891231001</v>
          </cell>
          <cell r="F2532">
            <v>12891226112</v>
          </cell>
          <cell r="G2532" t="str">
            <v>Профиль-уплотнение из NPR 75/65</v>
          </cell>
          <cell r="H2532">
            <v>12891226112</v>
          </cell>
          <cell r="I2532" t="str">
            <v>шт</v>
          </cell>
        </row>
        <row r="2533">
          <cell r="E2533">
            <v>12891241001</v>
          </cell>
          <cell r="F2533">
            <v>12891234304</v>
          </cell>
          <cell r="G2533" t="str">
            <v>Профиль-уплотнение из NPR 90/80</v>
          </cell>
          <cell r="H2533">
            <v>12891234304</v>
          </cell>
          <cell r="I2533" t="str">
            <v>шт</v>
          </cell>
        </row>
        <row r="2534">
          <cell r="E2534">
            <v>12891251001</v>
          </cell>
          <cell r="F2534">
            <v>12891250688</v>
          </cell>
          <cell r="G2534" t="str">
            <v>Профиль-уплотнение из NPR 110/100</v>
          </cell>
          <cell r="H2534">
            <v>12891250688</v>
          </cell>
          <cell r="I2534" t="str">
            <v>шт</v>
          </cell>
        </row>
        <row r="2535">
          <cell r="E2535">
            <v>12891261001</v>
          </cell>
          <cell r="F2535">
            <v>12891258880</v>
          </cell>
          <cell r="G2535" t="str">
            <v>Профиль-уплотнение из NPR 125/100</v>
          </cell>
          <cell r="H2535">
            <v>12891258880</v>
          </cell>
          <cell r="I2535" t="str">
            <v>шт</v>
          </cell>
        </row>
        <row r="2536">
          <cell r="E2536">
            <v>12891271001</v>
          </cell>
          <cell r="F2536">
            <v>12891267072</v>
          </cell>
          <cell r="G2536" t="str">
            <v>Профиль-уплотнение из NPR 160/150</v>
          </cell>
          <cell r="H2536">
            <v>12891267072</v>
          </cell>
          <cell r="I2536" t="str">
            <v>шт</v>
          </cell>
        </row>
        <row r="2537">
          <cell r="E2537">
            <v>12891267072</v>
          </cell>
          <cell r="F2537">
            <v>12891267072</v>
          </cell>
          <cell r="G2537">
            <v>12891267072</v>
          </cell>
          <cell r="H2537">
            <v>12891267072</v>
          </cell>
          <cell r="I2537">
            <v>12891267072</v>
          </cell>
        </row>
        <row r="2538">
          <cell r="E2538">
            <v>12891267072</v>
          </cell>
          <cell r="F2538">
            <v>12891267072</v>
          </cell>
          <cell r="G2538" t="str">
            <v>4.6 Трубы RAUPEX, SDR 7,4</v>
          </cell>
          <cell r="H2538">
            <v>12891267072</v>
          </cell>
          <cell r="I2538">
            <v>12891267072</v>
          </cell>
        </row>
        <row r="2539">
          <cell r="E2539">
            <v>12891267072</v>
          </cell>
          <cell r="F2539">
            <v>12891267072</v>
          </cell>
          <cell r="G2539" t="str">
            <v>2 Серия, SDR 7,4 (толстостенная)</v>
          </cell>
          <cell r="H2539">
            <v>12891267072</v>
          </cell>
          <cell r="I2539">
            <v>12891267072</v>
          </cell>
        </row>
        <row r="2540">
          <cell r="E2540">
            <v>12891267072</v>
          </cell>
          <cell r="F2540">
            <v>12891267072</v>
          </cell>
          <cell r="G2540" t="str">
            <v>RAUPEX-A-труба, SDR 7,4, серая, толстостенная</v>
          </cell>
          <cell r="H2540">
            <v>12891267072</v>
          </cell>
          <cell r="I2540">
            <v>12891267072</v>
          </cell>
        </row>
        <row r="2541">
          <cell r="E2541">
            <v>11363921005</v>
          </cell>
          <cell r="F2541">
            <v>11363917824</v>
          </cell>
          <cell r="G2541" t="str">
            <v>Труба для промышленности RAUPEX A 20x2,8 прям.отрезки 5м</v>
          </cell>
          <cell r="H2541">
            <v>11363917824</v>
          </cell>
          <cell r="I2541" t="str">
            <v>м</v>
          </cell>
        </row>
        <row r="2542">
          <cell r="E2542">
            <v>11363621005</v>
          </cell>
          <cell r="F2542">
            <v>11363614720</v>
          </cell>
          <cell r="G2542" t="str">
            <v>Труба для промышленности RAUPEX A 25x3,5 прям.отрезки 5м</v>
          </cell>
          <cell r="H2542">
            <v>11363614720</v>
          </cell>
          <cell r="I2542" t="str">
            <v>м</v>
          </cell>
        </row>
        <row r="2543">
          <cell r="E2543">
            <v>11363621100</v>
          </cell>
          <cell r="F2543">
            <v>11363614720</v>
          </cell>
          <cell r="G2543" t="str">
            <v>Труба для промышленности RAUPEX A 25x3,5 бухта 100м</v>
          </cell>
          <cell r="H2543">
            <v>11363614720</v>
          </cell>
          <cell r="I2543" t="str">
            <v>м</v>
          </cell>
        </row>
        <row r="2544">
          <cell r="E2544">
            <v>11363421005</v>
          </cell>
          <cell r="F2544">
            <v>11363418112</v>
          </cell>
          <cell r="G2544" t="str">
            <v>Труба для промышленности RAUPEX A 32x4,4 прям.отрезки 5м</v>
          </cell>
          <cell r="H2544">
            <v>11363418112</v>
          </cell>
          <cell r="I2544" t="str">
            <v>м</v>
          </cell>
        </row>
        <row r="2545">
          <cell r="E2545">
            <v>11363821005</v>
          </cell>
          <cell r="F2545">
            <v>11363819520</v>
          </cell>
          <cell r="G2545" t="str">
            <v>Труба для промышленности RAUPEX A 40x5,5 прям.отрезки 5м</v>
          </cell>
          <cell r="H2545">
            <v>11363819520</v>
          </cell>
          <cell r="I2545" t="str">
            <v>м</v>
          </cell>
        </row>
        <row r="2546">
          <cell r="E2546">
            <v>11363721005</v>
          </cell>
          <cell r="F2546">
            <v>11363713024</v>
          </cell>
          <cell r="G2546" t="str">
            <v>Труба для промышленности RAUPEX A 50x6,9 прям.отрезки 5м</v>
          </cell>
          <cell r="H2546">
            <v>11363713024</v>
          </cell>
          <cell r="I2546" t="str">
            <v>м</v>
          </cell>
        </row>
        <row r="2547">
          <cell r="E2547">
            <v>11363521005</v>
          </cell>
          <cell r="F2547">
            <v>11363516416</v>
          </cell>
          <cell r="G2547" t="str">
            <v>Труба для промышленности RAUPEX A 63x8,7 прям.отрезки 5м</v>
          </cell>
          <cell r="H2547">
            <v>11363516416</v>
          </cell>
          <cell r="I2547" t="str">
            <v>м</v>
          </cell>
        </row>
        <row r="2548">
          <cell r="E2548">
            <v>11363516416</v>
          </cell>
          <cell r="F2548">
            <v>11363516416</v>
          </cell>
          <cell r="G2548">
            <v>11363516416</v>
          </cell>
          <cell r="H2548">
            <v>11363516416</v>
          </cell>
          <cell r="I2548">
            <v>11363516416</v>
          </cell>
        </row>
        <row r="2549">
          <cell r="E2549">
            <v>11363516416</v>
          </cell>
          <cell r="F2549">
            <v>11363516416</v>
          </cell>
          <cell r="G2549" t="str">
            <v>RAUPEX-R-труба, SDR 7,4, зелёная, толстостенная</v>
          </cell>
          <cell r="H2549">
            <v>11363516416</v>
          </cell>
          <cell r="I2549">
            <v>11363516416</v>
          </cell>
        </row>
        <row r="2550">
          <cell r="E2550">
            <v>11040611005</v>
          </cell>
          <cell r="F2550">
            <v>11040604160</v>
          </cell>
          <cell r="G2550" t="str">
            <v>Труба для промышленности RAUPEX K 20x2,8 прям.отрезки 5м</v>
          </cell>
          <cell r="H2550">
            <v>11040604160</v>
          </cell>
          <cell r="I2550" t="str">
            <v>м</v>
          </cell>
        </row>
        <row r="2551">
          <cell r="E2551">
            <v>11040711005</v>
          </cell>
          <cell r="F2551">
            <v>11040710656</v>
          </cell>
          <cell r="G2551" t="str">
            <v>Труба для промышленности RAUPEX K 25x3,5 прям.отрезки 5м</v>
          </cell>
          <cell r="H2551">
            <v>11040710656</v>
          </cell>
          <cell r="I2551" t="str">
            <v>м</v>
          </cell>
        </row>
        <row r="2552">
          <cell r="E2552">
            <v>11040811005</v>
          </cell>
          <cell r="F2552">
            <v>11040808960</v>
          </cell>
          <cell r="G2552" t="str">
            <v>Труба для промышленности RAUPEX K 32x4,4 прям.отрезки 5м</v>
          </cell>
          <cell r="H2552">
            <v>11040808960</v>
          </cell>
          <cell r="I2552" t="str">
            <v>м</v>
          </cell>
        </row>
        <row r="2553">
          <cell r="E2553">
            <v>11040911005</v>
          </cell>
          <cell r="F2553">
            <v>11040907264</v>
          </cell>
          <cell r="G2553" t="str">
            <v>Труба для промышленности RAUPEX K 40x5,5 прям.отрезки 5м</v>
          </cell>
          <cell r="H2553">
            <v>11040907264</v>
          </cell>
          <cell r="I2553" t="str">
            <v>м</v>
          </cell>
        </row>
        <row r="2554">
          <cell r="E2554">
            <v>11041011005</v>
          </cell>
          <cell r="F2554">
            <v>11041005568</v>
          </cell>
          <cell r="G2554" t="str">
            <v>Труба для промышленности RAUPEX K 50x6,9 прям.отрезки 5м</v>
          </cell>
          <cell r="H2554">
            <v>11041005568</v>
          </cell>
          <cell r="I2554" t="str">
            <v>м</v>
          </cell>
        </row>
        <row r="2555">
          <cell r="E2555">
            <v>11041111005</v>
          </cell>
          <cell r="F2555">
            <v>11041103872</v>
          </cell>
          <cell r="G2555" t="str">
            <v>Труба для промышленности RAUPEX K 63x8,7 прям.отрезки 5м</v>
          </cell>
          <cell r="H2555">
            <v>11041103872</v>
          </cell>
          <cell r="I2555" t="str">
            <v>м</v>
          </cell>
        </row>
        <row r="2556">
          <cell r="E2556">
            <v>11041103872</v>
          </cell>
          <cell r="F2556">
            <v>11041103872</v>
          </cell>
          <cell r="G2556">
            <v>11041103872</v>
          </cell>
          <cell r="H2556">
            <v>11041103872</v>
          </cell>
          <cell r="I2556">
            <v>11041103872</v>
          </cell>
        </row>
        <row r="2557">
          <cell r="E2557">
            <v>12434831002</v>
          </cell>
          <cell r="F2557">
            <v>12434825216</v>
          </cell>
          <cell r="G2557" t="str">
            <v>Фиксирующий жёлоб 20, отрезки 4,895м</v>
          </cell>
          <cell r="H2557">
            <v>12434825216</v>
          </cell>
          <cell r="I2557" t="str">
            <v>шт</v>
          </cell>
        </row>
        <row r="2558">
          <cell r="E2558">
            <v>12434931002</v>
          </cell>
          <cell r="F2558">
            <v>12434923520</v>
          </cell>
          <cell r="G2558" t="str">
            <v>Фиксирующий жёлоб 25, отрезки 4,895м</v>
          </cell>
          <cell r="H2558">
            <v>12434923520</v>
          </cell>
          <cell r="I2558" t="str">
            <v>шт</v>
          </cell>
        </row>
        <row r="2559">
          <cell r="E2559">
            <v>12435031002</v>
          </cell>
          <cell r="F2559">
            <v>12435030016</v>
          </cell>
          <cell r="G2559" t="str">
            <v>Фиксирующий жёлоб 32, отрезки 4,885м</v>
          </cell>
          <cell r="H2559">
            <v>12435030016</v>
          </cell>
          <cell r="I2559" t="str">
            <v>шт</v>
          </cell>
        </row>
        <row r="2560">
          <cell r="E2560">
            <v>12435131002</v>
          </cell>
          <cell r="F2560">
            <v>12435128320</v>
          </cell>
          <cell r="G2560" t="str">
            <v>Фиксирующий жёлоб 40, отрезки 4,875м</v>
          </cell>
          <cell r="H2560">
            <v>12435128320</v>
          </cell>
          <cell r="I2560" t="str">
            <v>шт</v>
          </cell>
        </row>
        <row r="2561">
          <cell r="E2561">
            <v>12435231002</v>
          </cell>
          <cell r="F2561">
            <v>12435226624</v>
          </cell>
          <cell r="G2561" t="str">
            <v>Фиксирующий жёлоб 50, отрезки 4,865м</v>
          </cell>
          <cell r="H2561">
            <v>12435226624</v>
          </cell>
          <cell r="I2561" t="str">
            <v>шт</v>
          </cell>
        </row>
        <row r="2562">
          <cell r="E2562">
            <v>12435331002</v>
          </cell>
          <cell r="F2562">
            <v>12435324928</v>
          </cell>
          <cell r="G2562" t="str">
            <v>Фиксирующий жёлоб 63, отрезки 4,850м</v>
          </cell>
          <cell r="H2562">
            <v>12435324928</v>
          </cell>
          <cell r="I2562" t="str">
            <v>шт</v>
          </cell>
        </row>
        <row r="2563">
          <cell r="E2563">
            <v>12228551001</v>
          </cell>
          <cell r="F2563">
            <v>12228550656</v>
          </cell>
          <cell r="G2563" t="str">
            <v>Фиксирующий желоб 75, отрезки 4,825 м</v>
          </cell>
          <cell r="H2563">
            <v>12228550656</v>
          </cell>
          <cell r="I2563" t="str">
            <v>шт</v>
          </cell>
        </row>
        <row r="2564">
          <cell r="E2564">
            <v>12228561001</v>
          </cell>
          <cell r="F2564">
            <v>12228558848</v>
          </cell>
          <cell r="G2564" t="str">
            <v>Фиксирующий желоб 90, отрезки 4,800 м</v>
          </cell>
          <cell r="H2564">
            <v>12228558848</v>
          </cell>
          <cell r="I2564" t="str">
            <v>шт</v>
          </cell>
        </row>
        <row r="2565">
          <cell r="E2565">
            <v>12228571001</v>
          </cell>
          <cell r="F2565">
            <v>12228567040</v>
          </cell>
          <cell r="G2565" t="str">
            <v>Фиксирующий желоб 110, отрезки 4,775 м</v>
          </cell>
          <cell r="H2565">
            <v>12228567040</v>
          </cell>
          <cell r="I2565" t="str">
            <v>шт</v>
          </cell>
        </row>
        <row r="2566">
          <cell r="E2566">
            <v>12316661001</v>
          </cell>
          <cell r="F2566">
            <v>12316655616</v>
          </cell>
          <cell r="G2566" t="str">
            <v>Фиксирующий желоб 125, отрезки 4,775 м</v>
          </cell>
          <cell r="H2566">
            <v>12316655616</v>
          </cell>
          <cell r="I2566" t="str">
            <v>шт</v>
          </cell>
        </row>
        <row r="2567">
          <cell r="E2567">
            <v>12346001001</v>
          </cell>
          <cell r="F2567">
            <v>12345999360</v>
          </cell>
          <cell r="G2567" t="str">
            <v>Фиксирующий желоб 160, отрезки 4,750 м</v>
          </cell>
          <cell r="H2567">
            <v>12345999360</v>
          </cell>
          <cell r="I2567" t="str">
            <v>шт</v>
          </cell>
        </row>
        <row r="2568">
          <cell r="E2568">
            <v>12345999360</v>
          </cell>
          <cell r="F2568">
            <v>12345999360</v>
          </cell>
          <cell r="G2568">
            <v>12345999360</v>
          </cell>
          <cell r="H2568">
            <v>12345999360</v>
          </cell>
          <cell r="I2568">
            <v>12345999360</v>
          </cell>
        </row>
        <row r="2569">
          <cell r="E2569">
            <v>12345999360</v>
          </cell>
          <cell r="F2569">
            <v>12345999360</v>
          </cell>
          <cell r="G2569" t="str">
            <v>4.7 Техника соединения монтажная гильза, SDR 7,4</v>
          </cell>
          <cell r="H2569">
            <v>12345999360</v>
          </cell>
          <cell r="I2569">
            <v>12345999360</v>
          </cell>
        </row>
        <row r="2570">
          <cell r="E2570">
            <v>12596151002</v>
          </cell>
          <cell r="F2570">
            <v>12596150272</v>
          </cell>
          <cell r="G2570" t="str">
            <v>Монтажная гильза 20х2,8</v>
          </cell>
          <cell r="H2570">
            <v>12596150272</v>
          </cell>
          <cell r="I2570" t="str">
            <v>шт</v>
          </cell>
        </row>
        <row r="2571">
          <cell r="E2571">
            <v>12596251402</v>
          </cell>
          <cell r="F2571">
            <v>12596248576</v>
          </cell>
          <cell r="G2571" t="str">
            <v>Монтажная гильза 25х3,5</v>
          </cell>
          <cell r="H2571">
            <v>12596248576</v>
          </cell>
          <cell r="I2571" t="str">
            <v>шт</v>
          </cell>
        </row>
        <row r="2572">
          <cell r="E2572">
            <v>11371661001</v>
          </cell>
          <cell r="F2572">
            <v>11371659264</v>
          </cell>
          <cell r="G2572" t="str">
            <v>Монтажная гильза 32х4,4</v>
          </cell>
          <cell r="H2572">
            <v>11371659264</v>
          </cell>
          <cell r="I2572" t="str">
            <v>шт</v>
          </cell>
        </row>
        <row r="2573">
          <cell r="E2573">
            <v>11372961001</v>
          </cell>
          <cell r="F2573">
            <v>11372953600</v>
          </cell>
          <cell r="G2573" t="str">
            <v>Монтажная гильза 40х5,5</v>
          </cell>
          <cell r="H2573">
            <v>11372953600</v>
          </cell>
          <cell r="I2573" t="str">
            <v>шт</v>
          </cell>
        </row>
        <row r="2574">
          <cell r="E2574">
            <v>11397711002</v>
          </cell>
          <cell r="F2574">
            <v>11397709824</v>
          </cell>
          <cell r="G2574" t="str">
            <v>Монтажная гильза 50х6,9</v>
          </cell>
          <cell r="H2574">
            <v>11397709824</v>
          </cell>
          <cell r="I2574" t="str">
            <v>шт</v>
          </cell>
        </row>
        <row r="2575">
          <cell r="E2575">
            <v>11397811002</v>
          </cell>
          <cell r="F2575">
            <v>11397808128</v>
          </cell>
          <cell r="G2575" t="str">
            <v>Монтажная гильза 63х8,6</v>
          </cell>
          <cell r="H2575">
            <v>11397808128</v>
          </cell>
          <cell r="I2575" t="str">
            <v>шт</v>
          </cell>
        </row>
        <row r="2576">
          <cell r="E2576">
            <v>11397808128</v>
          </cell>
          <cell r="F2576">
            <v>11397808128</v>
          </cell>
          <cell r="G2576">
            <v>11397808128</v>
          </cell>
          <cell r="H2576">
            <v>11397808128</v>
          </cell>
          <cell r="I2576">
            <v>11397808128</v>
          </cell>
        </row>
        <row r="2577">
          <cell r="E2577">
            <v>13129701001</v>
          </cell>
          <cell r="F2577">
            <v>13129695232</v>
          </cell>
          <cell r="G2577" t="str">
            <v>Муфта соединительная равнопроходная 20х2,8</v>
          </cell>
          <cell r="H2577">
            <v>13129695232</v>
          </cell>
          <cell r="I2577" t="str">
            <v>шт</v>
          </cell>
        </row>
        <row r="2578">
          <cell r="E2578">
            <v>13129711001</v>
          </cell>
          <cell r="F2578">
            <v>13129703424</v>
          </cell>
          <cell r="G2578" t="str">
            <v>Муфта соединительная равнопроходная 25х3,5</v>
          </cell>
          <cell r="H2578">
            <v>13129703424</v>
          </cell>
          <cell r="I2578" t="str">
            <v>шт</v>
          </cell>
        </row>
        <row r="2579">
          <cell r="E2579">
            <v>13129731001</v>
          </cell>
          <cell r="F2579">
            <v>13129728000</v>
          </cell>
          <cell r="G2579" t="str">
            <v>Муфта соединительная равнопроходная 32х4,4</v>
          </cell>
          <cell r="H2579">
            <v>13129728000</v>
          </cell>
          <cell r="I2579" t="str">
            <v>шт</v>
          </cell>
        </row>
        <row r="2580">
          <cell r="E2580">
            <v>13129721001</v>
          </cell>
          <cell r="F2580">
            <v>13129719808</v>
          </cell>
          <cell r="G2580" t="str">
            <v>Муфта соединительная равнопроходная 40х5,5</v>
          </cell>
          <cell r="H2580">
            <v>13129719808</v>
          </cell>
          <cell r="I2580" t="str">
            <v>шт</v>
          </cell>
        </row>
        <row r="2581">
          <cell r="E2581">
            <v>11680201001</v>
          </cell>
          <cell r="F2581">
            <v>11680194560</v>
          </cell>
          <cell r="G2581" t="str">
            <v>Муфта соединительная равнопроходная 50х6,9</v>
          </cell>
          <cell r="H2581">
            <v>11680194560</v>
          </cell>
          <cell r="I2581" t="str">
            <v>шт</v>
          </cell>
        </row>
        <row r="2582">
          <cell r="E2582">
            <v>11680221001</v>
          </cell>
          <cell r="F2582">
            <v>11680219136</v>
          </cell>
          <cell r="G2582" t="str">
            <v>Муфта соединительная равнопроходная 63х8,6</v>
          </cell>
          <cell r="H2582">
            <v>11680219136</v>
          </cell>
          <cell r="I2582" t="str">
            <v>шт</v>
          </cell>
        </row>
        <row r="2583">
          <cell r="E2583">
            <v>11680219136</v>
          </cell>
          <cell r="F2583">
            <v>11680219136</v>
          </cell>
          <cell r="G2583">
            <v>11680219136</v>
          </cell>
          <cell r="H2583">
            <v>11680219136</v>
          </cell>
          <cell r="I2583">
            <v>11680219136</v>
          </cell>
        </row>
        <row r="2584">
          <cell r="E2584">
            <v>13129771001</v>
          </cell>
          <cell r="F2584">
            <v>13129768960</v>
          </cell>
          <cell r="G2584" t="str">
            <v>Муфта соединительная переходная 25х3,5 - 20х2,8</v>
          </cell>
          <cell r="H2584">
            <v>13129768960</v>
          </cell>
          <cell r="I2584" t="str">
            <v>шт</v>
          </cell>
        </row>
        <row r="2585">
          <cell r="E2585">
            <v>13129781001</v>
          </cell>
          <cell r="F2585">
            <v>13129777152</v>
          </cell>
          <cell r="G2585" t="str">
            <v>Муфта соединительная переходная 32х4,4 - 25х3,5</v>
          </cell>
          <cell r="H2585">
            <v>13129777152</v>
          </cell>
          <cell r="I2585" t="str">
            <v>шт</v>
          </cell>
        </row>
        <row r="2586">
          <cell r="E2586">
            <v>13129811001</v>
          </cell>
          <cell r="F2586">
            <v>13129809920</v>
          </cell>
          <cell r="G2586" t="str">
            <v>Муфта соединительная переходная 40х5,5 - 25х4,4</v>
          </cell>
          <cell r="H2586">
            <v>13129809920</v>
          </cell>
          <cell r="I2586" t="str">
            <v>шт</v>
          </cell>
        </row>
        <row r="2587">
          <cell r="E2587">
            <v>13129801001</v>
          </cell>
          <cell r="F2587">
            <v>13129793536</v>
          </cell>
          <cell r="G2587" t="str">
            <v>Муфта соединительная переходная 40х5,5 - 32х4,4</v>
          </cell>
          <cell r="H2587">
            <v>13129793536</v>
          </cell>
          <cell r="I2587" t="str">
            <v>шт</v>
          </cell>
        </row>
        <row r="2588">
          <cell r="E2588">
            <v>11680181001</v>
          </cell>
          <cell r="F2588">
            <v>11680178176</v>
          </cell>
          <cell r="G2588" t="str">
            <v>Муфта соединительная переходная 50х6,9 - 32х4,4</v>
          </cell>
          <cell r="H2588">
            <v>11680178176</v>
          </cell>
          <cell r="I2588" t="str">
            <v>шт</v>
          </cell>
        </row>
        <row r="2589">
          <cell r="E2589">
            <v>11680191001</v>
          </cell>
          <cell r="F2589">
            <v>11680186368</v>
          </cell>
          <cell r="G2589" t="str">
            <v>Муфта соединительная переходная 50х6,9 - 40х5,5</v>
          </cell>
          <cell r="H2589">
            <v>11680186368</v>
          </cell>
          <cell r="I2589" t="str">
            <v>шт</v>
          </cell>
        </row>
        <row r="2590">
          <cell r="E2590">
            <v>11680211001</v>
          </cell>
          <cell r="F2590">
            <v>11680210944</v>
          </cell>
          <cell r="G2590" t="str">
            <v>Муфта соединительная переходная 63х8,6 - 50х6,9</v>
          </cell>
          <cell r="H2590">
            <v>11680210944</v>
          </cell>
          <cell r="I2590" t="str">
            <v>шт</v>
          </cell>
        </row>
        <row r="2591">
          <cell r="E2591">
            <v>11680210944</v>
          </cell>
          <cell r="F2591">
            <v>11680210944</v>
          </cell>
          <cell r="G2591">
            <v>11680210944</v>
          </cell>
          <cell r="H2591">
            <v>11680210944</v>
          </cell>
          <cell r="I2591">
            <v>11680210944</v>
          </cell>
        </row>
        <row r="2592">
          <cell r="E2592">
            <v>13129951001</v>
          </cell>
          <cell r="F2592">
            <v>13129949184</v>
          </cell>
          <cell r="G2592" t="str">
            <v>Переходник с наружной резьбой 20x2,8- R 3/4 L15</v>
          </cell>
          <cell r="H2592">
            <v>13129949184</v>
          </cell>
          <cell r="I2592" t="str">
            <v>шт</v>
          </cell>
        </row>
        <row r="2593">
          <cell r="E2593">
            <v>11680911001</v>
          </cell>
          <cell r="F2593">
            <v>11680907264</v>
          </cell>
          <cell r="G2593" t="str">
            <v>Переходник с наружной резьбой 20x2,8- R1 L18</v>
          </cell>
          <cell r="H2593">
            <v>11680907264</v>
          </cell>
          <cell r="I2593" t="str">
            <v>шт</v>
          </cell>
        </row>
        <row r="2594">
          <cell r="E2594">
            <v>13129961001</v>
          </cell>
          <cell r="F2594">
            <v>13129957376</v>
          </cell>
          <cell r="G2594" t="str">
            <v xml:space="preserve">Переходник с наружной резьбой 25x3,5- R 1/2 </v>
          </cell>
          <cell r="H2594">
            <v>13129957376</v>
          </cell>
          <cell r="I2594" t="str">
            <v>шт</v>
          </cell>
        </row>
        <row r="2595">
          <cell r="E2595">
            <v>13129971001</v>
          </cell>
          <cell r="F2595">
            <v>13129965568</v>
          </cell>
          <cell r="G2595" t="str">
            <v>Переходник с наружной резьбой 25x3,5- R 3/4 L18 (LX+G)</v>
          </cell>
          <cell r="H2595">
            <v>13129965568</v>
          </cell>
          <cell r="I2595" t="str">
            <v>шт</v>
          </cell>
        </row>
        <row r="2596">
          <cell r="E2596">
            <v>13129981001</v>
          </cell>
          <cell r="F2596">
            <v>13129973760</v>
          </cell>
          <cell r="G2596" t="str">
            <v>Переходник с наружной резьбой 25x3,5- R1/ L22</v>
          </cell>
          <cell r="H2596">
            <v>13129973760</v>
          </cell>
          <cell r="I2596" t="str">
            <v>шт</v>
          </cell>
        </row>
        <row r="2597">
          <cell r="E2597">
            <v>13129991001</v>
          </cell>
          <cell r="F2597">
            <v>13129990144</v>
          </cell>
          <cell r="G2597" t="str">
            <v xml:space="preserve">Переходник с наружной резьбой 32x4,4- R 3/4 </v>
          </cell>
          <cell r="H2597">
            <v>13129990144</v>
          </cell>
          <cell r="I2597" t="str">
            <v>шт</v>
          </cell>
        </row>
        <row r="2598">
          <cell r="E2598">
            <v>13130581001</v>
          </cell>
          <cell r="F2598">
            <v>13130579968</v>
          </cell>
          <cell r="G2598" t="str">
            <v>Переходник с наружной резьбой 32x4,4- R1/L22 (LX+G)</v>
          </cell>
          <cell r="H2598">
            <v>13130579968</v>
          </cell>
          <cell r="I2598" t="str">
            <v>шт</v>
          </cell>
        </row>
        <row r="2599">
          <cell r="E2599">
            <v>13130601001</v>
          </cell>
          <cell r="F2599">
            <v>13130596352</v>
          </cell>
          <cell r="G2599" t="str">
            <v>Переходник с наружной резьбой 40x5,5- R1 1/4 (LX+G)</v>
          </cell>
          <cell r="H2599">
            <v>13130596352</v>
          </cell>
          <cell r="I2599" t="str">
            <v>шт</v>
          </cell>
        </row>
        <row r="2600">
          <cell r="E2600">
            <v>11681111001</v>
          </cell>
          <cell r="F2600">
            <v>11681103872</v>
          </cell>
          <cell r="G2600" t="str">
            <v xml:space="preserve">Переходник с наружной резьбой 50х6,9- R1 1/2 </v>
          </cell>
          <cell r="H2600">
            <v>11681103872</v>
          </cell>
          <cell r="I2600" t="str">
            <v>шт</v>
          </cell>
        </row>
        <row r="2601">
          <cell r="E2601">
            <v>11681131001</v>
          </cell>
          <cell r="F2601">
            <v>11681128448</v>
          </cell>
          <cell r="G2601" t="str">
            <v xml:space="preserve">Переходник с наружной резьбой 63x8,6- R2 </v>
          </cell>
          <cell r="H2601">
            <v>11681128448</v>
          </cell>
          <cell r="I2601" t="str">
            <v>шт</v>
          </cell>
        </row>
        <row r="2602">
          <cell r="E2602">
            <v>11681128448</v>
          </cell>
          <cell r="F2602">
            <v>11681128448</v>
          </cell>
          <cell r="G2602">
            <v>11681128448</v>
          </cell>
          <cell r="H2602">
            <v>11681128448</v>
          </cell>
          <cell r="I2602">
            <v>11681128448</v>
          </cell>
        </row>
        <row r="2603">
          <cell r="E2603">
            <v>12446661001</v>
          </cell>
          <cell r="F2603">
            <v>12446654464</v>
          </cell>
          <cell r="G2603" t="str">
            <v>Переходник 32x4,4- G 1/2</v>
          </cell>
          <cell r="H2603">
            <v>12446654464</v>
          </cell>
          <cell r="I2603" t="str">
            <v>шт</v>
          </cell>
        </row>
        <row r="2604">
          <cell r="E2604">
            <v>12446761001</v>
          </cell>
          <cell r="F2604">
            <v>12446760960</v>
          </cell>
          <cell r="G2604" t="str">
            <v>Переходник 32x4,4- G 3/4</v>
          </cell>
          <cell r="H2604">
            <v>12446760960</v>
          </cell>
          <cell r="I2604" t="str">
            <v>шт</v>
          </cell>
        </row>
        <row r="2605">
          <cell r="E2605">
            <v>12473661001</v>
          </cell>
          <cell r="F2605">
            <v>12473655296</v>
          </cell>
          <cell r="G2605" t="str">
            <v>Переходник 32x4,4- G1</v>
          </cell>
          <cell r="H2605">
            <v>12473655296</v>
          </cell>
          <cell r="I2605" t="str">
            <v>шт</v>
          </cell>
        </row>
        <row r="2606">
          <cell r="E2606">
            <v>12473655296</v>
          </cell>
          <cell r="F2606">
            <v>12473655296</v>
          </cell>
          <cell r="G2606">
            <v>12473655296</v>
          </cell>
          <cell r="H2606">
            <v>12473655296</v>
          </cell>
          <cell r="I2606">
            <v>12473655296</v>
          </cell>
        </row>
        <row r="2607">
          <cell r="E2607">
            <v>13130641001</v>
          </cell>
          <cell r="F2607">
            <v>13130637312</v>
          </cell>
          <cell r="G2607" t="str">
            <v>Переходник с внутренней резьбой 20х2,8- Rp 1/2</v>
          </cell>
          <cell r="H2607">
            <v>13130637312</v>
          </cell>
          <cell r="I2607" t="str">
            <v>шт</v>
          </cell>
        </row>
        <row r="2608">
          <cell r="E2608">
            <v>13130651001</v>
          </cell>
          <cell r="F2608">
            <v>13130645504</v>
          </cell>
          <cell r="G2608" t="str">
            <v>Переходник с внутренней резьбой 20х2,8- Rp 3/4</v>
          </cell>
          <cell r="H2608">
            <v>13130645504</v>
          </cell>
          <cell r="I2608" t="str">
            <v>шт</v>
          </cell>
        </row>
        <row r="2609">
          <cell r="E2609">
            <v>13130661001</v>
          </cell>
          <cell r="F2609">
            <v>13130653696</v>
          </cell>
          <cell r="G2609" t="str">
            <v>Переходник с внутренней резьбой 25х3,5- Rp 3/4</v>
          </cell>
          <cell r="H2609">
            <v>13130653696</v>
          </cell>
          <cell r="I2609" t="str">
            <v>шт</v>
          </cell>
        </row>
        <row r="2610">
          <cell r="E2610">
            <v>13130671001</v>
          </cell>
          <cell r="F2610">
            <v>13130670080</v>
          </cell>
          <cell r="G2610" t="str">
            <v>Переходник с внутренней резьбой 32x4,4- Rp 3/4</v>
          </cell>
          <cell r="H2610">
            <v>13130670080</v>
          </cell>
          <cell r="I2610" t="str">
            <v>шт</v>
          </cell>
        </row>
        <row r="2611">
          <cell r="E2611">
            <v>13130681001</v>
          </cell>
          <cell r="F2611">
            <v>13130678272</v>
          </cell>
          <cell r="G2611" t="str">
            <v>Переходник с внутренней резьбой 32x4,4- Rp 1</v>
          </cell>
          <cell r="H2611">
            <v>13130678272</v>
          </cell>
          <cell r="I2611" t="str">
            <v>шт</v>
          </cell>
        </row>
        <row r="2612">
          <cell r="E2612">
            <v>13130691001</v>
          </cell>
          <cell r="F2612">
            <v>13130686464</v>
          </cell>
          <cell r="G2612" t="str">
            <v>Переходник с внутренней резьбой 40-Rр 1 1/4</v>
          </cell>
          <cell r="H2612">
            <v>13130686464</v>
          </cell>
          <cell r="I2612" t="str">
            <v>шт</v>
          </cell>
        </row>
        <row r="2613">
          <cell r="E2613">
            <v>13130686464</v>
          </cell>
          <cell r="F2613">
            <v>13130686464</v>
          </cell>
          <cell r="G2613">
            <v>13130686464</v>
          </cell>
          <cell r="H2613">
            <v>13130686464</v>
          </cell>
          <cell r="I2613">
            <v>13130686464</v>
          </cell>
        </row>
        <row r="2614">
          <cell r="E2614">
            <v>11680881001</v>
          </cell>
          <cell r="F2614">
            <v>11680874496</v>
          </cell>
          <cell r="G2614" t="str">
            <v>Переходник с накидной гайкой 20x2,8-G 1/2</v>
          </cell>
          <cell r="H2614">
            <v>11680874496</v>
          </cell>
          <cell r="I2614" t="str">
            <v>шт</v>
          </cell>
        </row>
        <row r="2615">
          <cell r="E2615">
            <v>11680891001</v>
          </cell>
          <cell r="F2615">
            <v>11680890880</v>
          </cell>
          <cell r="G2615" t="str">
            <v>Переходник с накидной гайкой 20x2,8-G 3/4</v>
          </cell>
          <cell r="H2615">
            <v>11680890880</v>
          </cell>
          <cell r="I2615" t="str">
            <v>шт</v>
          </cell>
        </row>
        <row r="2616">
          <cell r="E2616">
            <v>11680961001</v>
          </cell>
          <cell r="F2616">
            <v>11680956416</v>
          </cell>
          <cell r="G2616" t="str">
            <v>Переходник с накидной гайкой 25x3,5-G 3/4</v>
          </cell>
          <cell r="H2616">
            <v>11680956416</v>
          </cell>
          <cell r="I2616" t="str">
            <v>шт</v>
          </cell>
        </row>
        <row r="2617">
          <cell r="E2617">
            <v>11680951001</v>
          </cell>
          <cell r="F2617">
            <v>11680948224</v>
          </cell>
          <cell r="G2617" t="str">
            <v>Переходник с накидной гайкой 25x3,5-G 1</v>
          </cell>
          <cell r="H2617">
            <v>11680948224</v>
          </cell>
          <cell r="I2617" t="str">
            <v>шт</v>
          </cell>
        </row>
        <row r="2618">
          <cell r="E2618">
            <v>11681031001</v>
          </cell>
          <cell r="F2618">
            <v>11681030144</v>
          </cell>
          <cell r="G2618" t="str">
            <v>Переходник с накидной гайкой 32x4,4-G 1</v>
          </cell>
          <cell r="H2618">
            <v>11681030144</v>
          </cell>
          <cell r="I2618" t="str">
            <v>шт</v>
          </cell>
        </row>
        <row r="2619">
          <cell r="E2619">
            <v>11681030144</v>
          </cell>
          <cell r="F2619">
            <v>11681030144</v>
          </cell>
          <cell r="G2619">
            <v>11681030144</v>
          </cell>
          <cell r="H2619">
            <v>11681030144</v>
          </cell>
          <cell r="I2619">
            <v>11681030144</v>
          </cell>
        </row>
        <row r="2620">
          <cell r="E2620">
            <v>12893491001</v>
          </cell>
          <cell r="F2620">
            <v>12893487104</v>
          </cell>
          <cell r="G2620" t="str">
            <v>Переход на сварное соеднинение 25 x 3,5 - 26,9 x 2,3</v>
          </cell>
          <cell r="H2620">
            <v>12893487104</v>
          </cell>
          <cell r="I2620" t="str">
            <v>шт</v>
          </cell>
        </row>
        <row r="2621">
          <cell r="E2621">
            <v>12677011001</v>
          </cell>
          <cell r="F2621">
            <v>12677005312</v>
          </cell>
          <cell r="G2621" t="str">
            <v>Переход на сварное соеднинение 32 x 4,4 - 33,7 x 2,6</v>
          </cell>
          <cell r="H2621">
            <v>12677005312</v>
          </cell>
          <cell r="I2621" t="str">
            <v>шт</v>
          </cell>
        </row>
        <row r="2622">
          <cell r="E2622">
            <v>12677111001</v>
          </cell>
          <cell r="F2622">
            <v>12677103616</v>
          </cell>
          <cell r="G2622" t="str">
            <v>Переход на сварное соеднинение 40 x 5,5 - 42,4 x 2,6</v>
          </cell>
          <cell r="H2622">
            <v>12677103616</v>
          </cell>
          <cell r="I2622" t="str">
            <v>шт</v>
          </cell>
        </row>
        <row r="2623">
          <cell r="E2623">
            <v>13158271001</v>
          </cell>
          <cell r="F2623">
            <v>13158268928</v>
          </cell>
          <cell r="G2623" t="str">
            <v>Переход на сварное соеднинение 50 x 6,9 - 48,3 x 2,6</v>
          </cell>
          <cell r="H2623">
            <v>13158268928</v>
          </cell>
          <cell r="I2623" t="str">
            <v>шт</v>
          </cell>
        </row>
        <row r="2624">
          <cell r="E2624">
            <v>13158281001</v>
          </cell>
          <cell r="F2624">
            <v>13158277120</v>
          </cell>
          <cell r="G2624" t="str">
            <v>Переход на сварное соеднинение 63 x 8,6 - 60,3 x 2,9</v>
          </cell>
          <cell r="H2624">
            <v>13158277120</v>
          </cell>
          <cell r="I2624" t="str">
            <v>шт</v>
          </cell>
        </row>
        <row r="2625">
          <cell r="E2625">
            <v>13158277120</v>
          </cell>
          <cell r="F2625">
            <v>13158277120</v>
          </cell>
          <cell r="G2625">
            <v>13158277120</v>
          </cell>
          <cell r="H2625">
            <v>13158277120</v>
          </cell>
          <cell r="I2625">
            <v>13158277120</v>
          </cell>
        </row>
        <row r="2626">
          <cell r="E2626">
            <v>13129491001</v>
          </cell>
          <cell r="F2626">
            <v>13129490432</v>
          </cell>
          <cell r="G2626" t="str">
            <v>Тройник равнопроходный 20х2,8</v>
          </cell>
          <cell r="H2626">
            <v>13129490432</v>
          </cell>
          <cell r="I2626" t="str">
            <v>шт</v>
          </cell>
        </row>
        <row r="2627">
          <cell r="E2627">
            <v>13129511001</v>
          </cell>
          <cell r="F2627">
            <v>13129506816</v>
          </cell>
          <cell r="G2627" t="str">
            <v>Тройник равнопроходный 25х3,5</v>
          </cell>
          <cell r="H2627">
            <v>13129506816</v>
          </cell>
          <cell r="I2627" t="str">
            <v>шт</v>
          </cell>
        </row>
        <row r="2628">
          <cell r="E2628">
            <v>13129521001</v>
          </cell>
          <cell r="F2628">
            <v>13129515008</v>
          </cell>
          <cell r="G2628" t="str">
            <v>Тройник равнопроходный 32х4,4</v>
          </cell>
          <cell r="H2628">
            <v>13129515008</v>
          </cell>
          <cell r="I2628" t="str">
            <v>шт</v>
          </cell>
        </row>
        <row r="2629">
          <cell r="E2629">
            <v>13129531001</v>
          </cell>
          <cell r="F2629">
            <v>13129523200</v>
          </cell>
          <cell r="G2629" t="str">
            <v>Тройник равнопроходный 40х5,5</v>
          </cell>
          <cell r="H2629">
            <v>13129523200</v>
          </cell>
          <cell r="I2629" t="str">
            <v>шт</v>
          </cell>
        </row>
        <row r="2630">
          <cell r="E2630">
            <v>11680751001</v>
          </cell>
          <cell r="F2630">
            <v>11680743424</v>
          </cell>
          <cell r="G2630" t="str">
            <v>Тройник равнопроходный 50х6,9</v>
          </cell>
          <cell r="H2630">
            <v>11680743424</v>
          </cell>
          <cell r="I2630" t="str">
            <v>шт</v>
          </cell>
        </row>
        <row r="2631">
          <cell r="E2631">
            <v>11680811001</v>
          </cell>
          <cell r="F2631">
            <v>11680808960</v>
          </cell>
          <cell r="G2631" t="str">
            <v>Тройник равнопроходный 63х8,7</v>
          </cell>
          <cell r="H2631">
            <v>11680808960</v>
          </cell>
          <cell r="I2631" t="str">
            <v>шт</v>
          </cell>
        </row>
        <row r="2632">
          <cell r="E2632">
            <v>11680808960</v>
          </cell>
          <cell r="F2632">
            <v>11680808960</v>
          </cell>
          <cell r="G2632">
            <v>11680808960</v>
          </cell>
          <cell r="H2632">
            <v>11680808960</v>
          </cell>
          <cell r="I2632">
            <v>11680808960</v>
          </cell>
        </row>
        <row r="2633">
          <cell r="E2633">
            <v>13129581001</v>
          </cell>
          <cell r="F2633">
            <v>13129580544</v>
          </cell>
          <cell r="G2633" t="str">
            <v>Тройник с уменьшенным боковым проходом 25-20-25</v>
          </cell>
          <cell r="H2633">
            <v>13129580544</v>
          </cell>
          <cell r="I2633" t="str">
            <v>шт</v>
          </cell>
        </row>
        <row r="2634">
          <cell r="E2634">
            <v>11680541001</v>
          </cell>
          <cell r="F2634">
            <v>11680538624</v>
          </cell>
          <cell r="G2634" t="str">
            <v>Тройник с уменьшенным боковым проходом 32-20-32</v>
          </cell>
          <cell r="H2634">
            <v>11680538624</v>
          </cell>
          <cell r="I2634" t="str">
            <v>шт</v>
          </cell>
        </row>
        <row r="2635">
          <cell r="E2635">
            <v>13129601001</v>
          </cell>
          <cell r="F2635">
            <v>13129596928</v>
          </cell>
          <cell r="G2635" t="str">
            <v>Тройник с уменьшенным боковым проходом 32-25-32</v>
          </cell>
          <cell r="H2635">
            <v>13129596928</v>
          </cell>
          <cell r="I2635" t="str">
            <v>шт</v>
          </cell>
        </row>
        <row r="2636">
          <cell r="E2636">
            <v>11680641001</v>
          </cell>
          <cell r="F2636">
            <v>11680636928</v>
          </cell>
          <cell r="G2636" t="str">
            <v>Тройник с уменьшенным боковым проходом 40-20-40</v>
          </cell>
          <cell r="H2636">
            <v>11680636928</v>
          </cell>
          <cell r="I2636" t="str">
            <v>шт</v>
          </cell>
        </row>
        <row r="2637">
          <cell r="E2637">
            <v>11680651001</v>
          </cell>
          <cell r="F2637">
            <v>11680645120</v>
          </cell>
          <cell r="G2637" t="str">
            <v>Тройник с уменьшенным боковым проходом 40-25-40</v>
          </cell>
          <cell r="H2637">
            <v>11680645120</v>
          </cell>
          <cell r="I2637" t="str">
            <v>шт</v>
          </cell>
        </row>
        <row r="2638">
          <cell r="E2638">
            <v>11680671001</v>
          </cell>
          <cell r="F2638">
            <v>11680669696</v>
          </cell>
          <cell r="G2638" t="str">
            <v>Тройник с уменьшенным боковым проходом 40-32-40</v>
          </cell>
          <cell r="H2638">
            <v>11680669696</v>
          </cell>
          <cell r="I2638" t="str">
            <v>шт</v>
          </cell>
        </row>
        <row r="2639">
          <cell r="E2639">
            <v>11680711001</v>
          </cell>
          <cell r="F2639">
            <v>11680710656</v>
          </cell>
          <cell r="G2639" t="str">
            <v>Тройник с уменьшенным боковым проходом 50-25-50</v>
          </cell>
          <cell r="H2639">
            <v>11680710656</v>
          </cell>
          <cell r="I2639" t="str">
            <v>шт</v>
          </cell>
        </row>
        <row r="2640">
          <cell r="E2640">
            <v>11680731001</v>
          </cell>
          <cell r="F2640">
            <v>11680727040</v>
          </cell>
          <cell r="G2640" t="str">
            <v>Тройник с уменьшенным боковым проходом 50-32-50</v>
          </cell>
          <cell r="H2640">
            <v>11680727040</v>
          </cell>
          <cell r="I2640" t="str">
            <v>шт</v>
          </cell>
        </row>
        <row r="2641">
          <cell r="E2641">
            <v>11680741001</v>
          </cell>
          <cell r="F2641">
            <v>11680735232</v>
          </cell>
          <cell r="G2641" t="str">
            <v>Тройник с уменьшенным боковым проходом 50-40-50</v>
          </cell>
          <cell r="H2641">
            <v>11680735232</v>
          </cell>
          <cell r="I2641" t="str">
            <v>шт</v>
          </cell>
        </row>
        <row r="2642">
          <cell r="E2642">
            <v>11680781001</v>
          </cell>
          <cell r="F2642">
            <v>11680776192</v>
          </cell>
          <cell r="G2642" t="str">
            <v>Тройник с уменьшенным боковым проходом 63-32-63</v>
          </cell>
          <cell r="H2642">
            <v>11680776192</v>
          </cell>
          <cell r="I2642" t="str">
            <v>шт</v>
          </cell>
        </row>
        <row r="2643">
          <cell r="E2643">
            <v>11680801001</v>
          </cell>
          <cell r="F2643">
            <v>11680800768</v>
          </cell>
          <cell r="G2643" t="str">
            <v>Тройник с уменьшенным боковым проходом 63-50-63</v>
          </cell>
          <cell r="H2643">
            <v>11680800768</v>
          </cell>
          <cell r="I2643" t="str">
            <v>шт</v>
          </cell>
        </row>
        <row r="2644">
          <cell r="E2644">
            <v>11680800768</v>
          </cell>
          <cell r="F2644">
            <v>11680800768</v>
          </cell>
          <cell r="G2644">
            <v>11680800768</v>
          </cell>
          <cell r="H2644">
            <v>11680800768</v>
          </cell>
          <cell r="I2644">
            <v>11680800768</v>
          </cell>
        </row>
        <row r="2645">
          <cell r="E2645">
            <v>13129641001</v>
          </cell>
          <cell r="F2645">
            <v>13129637888</v>
          </cell>
          <cell r="G2645" t="str">
            <v>Тройник 25-25-20</v>
          </cell>
          <cell r="H2645">
            <v>13129637888</v>
          </cell>
          <cell r="I2645" t="str">
            <v>шт</v>
          </cell>
        </row>
        <row r="2646">
          <cell r="E2646">
            <v>11680591001</v>
          </cell>
          <cell r="F2646">
            <v>11680587776</v>
          </cell>
          <cell r="G2646" t="str">
            <v>Тройник 32-32-25</v>
          </cell>
          <cell r="H2646">
            <v>11680587776</v>
          </cell>
          <cell r="I2646" t="str">
            <v>шт</v>
          </cell>
        </row>
        <row r="2647">
          <cell r="E2647">
            <v>11680587776</v>
          </cell>
          <cell r="F2647">
            <v>11680587776</v>
          </cell>
          <cell r="G2647">
            <v>11680587776</v>
          </cell>
          <cell r="H2647">
            <v>11680587776</v>
          </cell>
          <cell r="I2647">
            <v>11680587776</v>
          </cell>
        </row>
        <row r="2648">
          <cell r="E2648">
            <v>13129651001</v>
          </cell>
          <cell r="F2648">
            <v>13129646080</v>
          </cell>
          <cell r="G2648" t="str">
            <v>Тройник 25-20-20</v>
          </cell>
          <cell r="H2648">
            <v>13129646080</v>
          </cell>
          <cell r="I2648" t="str">
            <v>шт</v>
          </cell>
        </row>
        <row r="2649">
          <cell r="E2649">
            <v>11680531001</v>
          </cell>
          <cell r="F2649">
            <v>11680530432</v>
          </cell>
          <cell r="G2649" t="str">
            <v>Тройник 32-20-25</v>
          </cell>
          <cell r="H2649">
            <v>11680530432</v>
          </cell>
          <cell r="I2649" t="str">
            <v>шт</v>
          </cell>
        </row>
        <row r="2650">
          <cell r="E2650">
            <v>13129661001</v>
          </cell>
          <cell r="F2650">
            <v>13129654272</v>
          </cell>
          <cell r="G2650" t="str">
            <v>Тройник 32-25-25</v>
          </cell>
          <cell r="H2650">
            <v>13129654272</v>
          </cell>
          <cell r="I2650" t="str">
            <v>шт</v>
          </cell>
        </row>
        <row r="2651">
          <cell r="E2651">
            <v>11680661001</v>
          </cell>
          <cell r="F2651">
            <v>11680653312</v>
          </cell>
          <cell r="G2651" t="str">
            <v>Тройник 40-32-32</v>
          </cell>
          <cell r="H2651">
            <v>11680653312</v>
          </cell>
          <cell r="I2651" t="str">
            <v>шт</v>
          </cell>
        </row>
        <row r="2652">
          <cell r="E2652">
            <v>11680721001</v>
          </cell>
          <cell r="F2652">
            <v>11680718848</v>
          </cell>
          <cell r="G2652" t="str">
            <v>Тройник 50-32-40</v>
          </cell>
          <cell r="H2652">
            <v>11680718848</v>
          </cell>
          <cell r="I2652" t="str">
            <v>шт</v>
          </cell>
        </row>
        <row r="2653">
          <cell r="E2653">
            <v>11680718848</v>
          </cell>
          <cell r="F2653">
            <v>11680718848</v>
          </cell>
          <cell r="G2653">
            <v>11680718848</v>
          </cell>
          <cell r="H2653">
            <v>11680718848</v>
          </cell>
          <cell r="I2653">
            <v>11680718848</v>
          </cell>
        </row>
        <row r="2654">
          <cell r="E2654">
            <v>11680391001</v>
          </cell>
          <cell r="F2654">
            <v>11680382976</v>
          </cell>
          <cell r="G2654" t="str">
            <v>Тройник 20-25-20</v>
          </cell>
          <cell r="H2654">
            <v>11680382976</v>
          </cell>
          <cell r="I2654" t="str">
            <v>шт</v>
          </cell>
        </row>
        <row r="2655">
          <cell r="E2655">
            <v>11680382976</v>
          </cell>
          <cell r="F2655">
            <v>11680382976</v>
          </cell>
          <cell r="G2655">
            <v>11680382976</v>
          </cell>
          <cell r="H2655">
            <v>11680382976</v>
          </cell>
          <cell r="I2655">
            <v>11680382976</v>
          </cell>
        </row>
        <row r="2656">
          <cell r="E2656">
            <v>12093471002</v>
          </cell>
          <cell r="F2656">
            <v>12093464576</v>
          </cell>
          <cell r="G2656" t="str">
            <v>Тройник с гор. бок. отводом под 90°, 32-32-32</v>
          </cell>
          <cell r="H2656">
            <v>12093464576</v>
          </cell>
          <cell r="I2656" t="str">
            <v>шт</v>
          </cell>
        </row>
        <row r="2657">
          <cell r="E2657">
            <v>12093464576</v>
          </cell>
          <cell r="F2657">
            <v>12093464576</v>
          </cell>
          <cell r="G2657">
            <v>12093464576</v>
          </cell>
          <cell r="H2657">
            <v>12093464576</v>
          </cell>
          <cell r="I2657">
            <v>12093464576</v>
          </cell>
        </row>
        <row r="2658">
          <cell r="E2658">
            <v>12093481001</v>
          </cell>
          <cell r="F2658">
            <v>12093480960</v>
          </cell>
          <cell r="G2658" t="str">
            <v>Тройник с гор. бок. отводом под 45°, 32-32-32</v>
          </cell>
          <cell r="H2658">
            <v>12093480960</v>
          </cell>
          <cell r="I2658" t="str">
            <v>шт</v>
          </cell>
        </row>
        <row r="2659">
          <cell r="E2659">
            <v>12093480960</v>
          </cell>
          <cell r="F2659">
            <v>12093480960</v>
          </cell>
          <cell r="G2659">
            <v>12093480960</v>
          </cell>
          <cell r="H2659">
            <v>12093480960</v>
          </cell>
          <cell r="I2659">
            <v>12093480960</v>
          </cell>
        </row>
        <row r="2660">
          <cell r="E2660">
            <v>12093491001</v>
          </cell>
          <cell r="F2660">
            <v>12093489152</v>
          </cell>
          <cell r="G2660" t="str">
            <v>Тройник с гор. бок. отводом под 315°, 32-32-32</v>
          </cell>
          <cell r="H2660">
            <v>12093489152</v>
          </cell>
          <cell r="I2660" t="str">
            <v>шт</v>
          </cell>
        </row>
        <row r="2661">
          <cell r="E2661">
            <v>12093489152</v>
          </cell>
          <cell r="F2661">
            <v>12093489152</v>
          </cell>
          <cell r="G2661">
            <v>12093489152</v>
          </cell>
          <cell r="H2661">
            <v>12093489152</v>
          </cell>
          <cell r="I2661">
            <v>12093489152</v>
          </cell>
        </row>
        <row r="2662">
          <cell r="E2662">
            <v>13129671001</v>
          </cell>
          <cell r="F2662">
            <v>13129670656</v>
          </cell>
          <cell r="G2662" t="str">
            <v>Тройник с внутренней резьбой 25x3,5 -Rp 3/4-25</v>
          </cell>
          <cell r="H2662">
            <v>13129670656</v>
          </cell>
          <cell r="I2662" t="str">
            <v>шт</v>
          </cell>
        </row>
        <row r="2663">
          <cell r="E2663">
            <v>11680631001</v>
          </cell>
          <cell r="F2663">
            <v>11680628736</v>
          </cell>
          <cell r="G2663" t="str">
            <v>Тройник с внутренней резьбой 32х4,4 -Rp 3/4-32</v>
          </cell>
          <cell r="H2663">
            <v>11680628736</v>
          </cell>
          <cell r="I2663" t="str">
            <v>шт</v>
          </cell>
        </row>
        <row r="2664">
          <cell r="E2664">
            <v>13129681001</v>
          </cell>
          <cell r="F2664">
            <v>13129678848</v>
          </cell>
          <cell r="G2664" t="str">
            <v>Тройник с внутренней резьбой 32х4,4 -Rp1-32</v>
          </cell>
          <cell r="H2664">
            <v>13129678848</v>
          </cell>
          <cell r="I2664" t="str">
            <v>шт</v>
          </cell>
        </row>
        <row r="2665">
          <cell r="E2665">
            <v>13129678848</v>
          </cell>
          <cell r="F2665">
            <v>13129678848</v>
          </cell>
          <cell r="G2665">
            <v>13129678848</v>
          </cell>
          <cell r="H2665">
            <v>13129678848</v>
          </cell>
          <cell r="I2665">
            <v>13129678848</v>
          </cell>
        </row>
        <row r="2666">
          <cell r="E2666">
            <v>11680621001</v>
          </cell>
          <cell r="F2666">
            <v>11680620544</v>
          </cell>
          <cell r="G2666" t="str">
            <v>Тройник с внутренней резьбой 32х4,4 -Rp 3/4-25</v>
          </cell>
          <cell r="H2666">
            <v>11680620544</v>
          </cell>
          <cell r="I2666" t="str">
            <v>шт</v>
          </cell>
        </row>
        <row r="2667">
          <cell r="E2667">
            <v>11680620544</v>
          </cell>
          <cell r="F2667">
            <v>11680620544</v>
          </cell>
          <cell r="G2667">
            <v>11680620544</v>
          </cell>
          <cell r="H2667">
            <v>11680620544</v>
          </cell>
          <cell r="I2667">
            <v>11680620544</v>
          </cell>
        </row>
        <row r="2668">
          <cell r="E2668">
            <v>12446061001</v>
          </cell>
          <cell r="F2668">
            <v>12446056448</v>
          </cell>
          <cell r="G2668" t="str">
            <v>Тройник с резьб. подключ. под евро-конус на бок. отводе, 32-G 1/2-32</v>
          </cell>
          <cell r="H2668">
            <v>12446056448</v>
          </cell>
          <cell r="I2668" t="str">
            <v>шт</v>
          </cell>
        </row>
        <row r="2669">
          <cell r="E2669">
            <v>12446161001</v>
          </cell>
          <cell r="F2669">
            <v>12446154752</v>
          </cell>
          <cell r="G2669" t="str">
            <v>Тройник с резьб. подключ. под евро-конус на бок. отводе, 32-G 3/4-32</v>
          </cell>
          <cell r="H2669">
            <v>12446154752</v>
          </cell>
          <cell r="I2669" t="str">
            <v>шт</v>
          </cell>
        </row>
        <row r="2670">
          <cell r="E2670">
            <v>12446154752</v>
          </cell>
          <cell r="F2670">
            <v>12446154752</v>
          </cell>
          <cell r="G2670">
            <v>12446154752</v>
          </cell>
          <cell r="H2670">
            <v>12446154752</v>
          </cell>
          <cell r="I2670">
            <v>12446154752</v>
          </cell>
        </row>
        <row r="2671">
          <cell r="E2671">
            <v>11681481001</v>
          </cell>
          <cell r="F2671">
            <v>11681480704</v>
          </cell>
          <cell r="G2671" t="str">
            <v>Угольник 45°, 32x4,4</v>
          </cell>
          <cell r="H2671">
            <v>11681480704</v>
          </cell>
          <cell r="I2671" t="str">
            <v>шт</v>
          </cell>
        </row>
        <row r="2672">
          <cell r="E2672">
            <v>11681521001</v>
          </cell>
          <cell r="F2672">
            <v>11681513472</v>
          </cell>
          <cell r="G2672" t="str">
            <v>Угольник 45°, 50x6,9</v>
          </cell>
          <cell r="H2672">
            <v>11681513472</v>
          </cell>
          <cell r="I2672" t="str">
            <v>шт</v>
          </cell>
        </row>
        <row r="2673">
          <cell r="E2673">
            <v>11681541001</v>
          </cell>
          <cell r="F2673">
            <v>11681538048</v>
          </cell>
          <cell r="G2673" t="str">
            <v>Угольник 45°, 63x8,7</v>
          </cell>
          <cell r="H2673">
            <v>11681538048</v>
          </cell>
          <cell r="I2673" t="str">
            <v>шт</v>
          </cell>
        </row>
        <row r="2674">
          <cell r="E2674">
            <v>13129861001</v>
          </cell>
          <cell r="F2674">
            <v>13129859072</v>
          </cell>
          <cell r="G2674" t="str">
            <v>Угольник 90°, 20х2,8</v>
          </cell>
          <cell r="H2674">
            <v>13129859072</v>
          </cell>
          <cell r="I2674" t="str">
            <v>шт</v>
          </cell>
        </row>
        <row r="2675">
          <cell r="E2675">
            <v>13129871001</v>
          </cell>
          <cell r="F2675">
            <v>13129867264</v>
          </cell>
          <cell r="G2675" t="str">
            <v>Угольник 90°, 25x3,5</v>
          </cell>
          <cell r="H2675">
            <v>13129867264</v>
          </cell>
          <cell r="I2675" t="str">
            <v>шт</v>
          </cell>
        </row>
        <row r="2676">
          <cell r="E2676">
            <v>13129881001</v>
          </cell>
          <cell r="F2676">
            <v>13129875456</v>
          </cell>
          <cell r="G2676" t="str">
            <v>Угольник 90°, 32x4,4</v>
          </cell>
          <cell r="H2676">
            <v>13129875456</v>
          </cell>
          <cell r="I2676" t="str">
            <v>шт</v>
          </cell>
        </row>
        <row r="2677">
          <cell r="E2677">
            <v>13129891001</v>
          </cell>
          <cell r="F2677">
            <v>13129883648</v>
          </cell>
          <cell r="G2677" t="str">
            <v>Угольник 90°, 40x5,5</v>
          </cell>
          <cell r="H2677">
            <v>13129883648</v>
          </cell>
          <cell r="I2677" t="str">
            <v>шт</v>
          </cell>
        </row>
        <row r="2678">
          <cell r="E2678">
            <v>11681531001</v>
          </cell>
          <cell r="F2678">
            <v>11681529856</v>
          </cell>
          <cell r="G2678" t="str">
            <v>Угольник 90°, 50x6,9</v>
          </cell>
          <cell r="H2678">
            <v>11681529856</v>
          </cell>
          <cell r="I2678" t="str">
            <v>шт</v>
          </cell>
        </row>
        <row r="2679">
          <cell r="E2679">
            <v>11681551001</v>
          </cell>
          <cell r="F2679">
            <v>11681546240</v>
          </cell>
          <cell r="G2679" t="str">
            <v>Угольник 90°, 63x8,7</v>
          </cell>
          <cell r="H2679">
            <v>11681546240</v>
          </cell>
          <cell r="I2679" t="str">
            <v>шт</v>
          </cell>
        </row>
        <row r="2680">
          <cell r="E2680">
            <v>11681546240</v>
          </cell>
          <cell r="F2680">
            <v>11681546240</v>
          </cell>
          <cell r="G2680">
            <v>11681546240</v>
          </cell>
          <cell r="H2680">
            <v>11681546240</v>
          </cell>
          <cell r="I2680">
            <v>11681546240</v>
          </cell>
        </row>
        <row r="2681">
          <cell r="E2681">
            <v>11681621001</v>
          </cell>
          <cell r="F2681">
            <v>11681619968</v>
          </cell>
          <cell r="G2681" t="str">
            <v>Уголок-переходник с наружной резьбой 20x2,8-R 1/2</v>
          </cell>
          <cell r="H2681">
            <v>11681619968</v>
          </cell>
          <cell r="I2681" t="str">
            <v>шт</v>
          </cell>
        </row>
        <row r="2682">
          <cell r="E2682">
            <v>11681631001</v>
          </cell>
          <cell r="F2682">
            <v>11681628160</v>
          </cell>
          <cell r="G2682" t="str">
            <v>Уголок-переходник с наружной резьбой 20x2,8-R 3/4</v>
          </cell>
          <cell r="H2682">
            <v>11681628160</v>
          </cell>
          <cell r="I2682" t="str">
            <v>шт</v>
          </cell>
        </row>
        <row r="2683">
          <cell r="E2683">
            <v>13130701001</v>
          </cell>
          <cell r="F2683">
            <v>13130694656</v>
          </cell>
          <cell r="G2683" t="str">
            <v>Уголок-переходник с наружной резьбой 25x3,5-R 3/4</v>
          </cell>
          <cell r="H2683">
            <v>13130694656</v>
          </cell>
          <cell r="I2683" t="str">
            <v>шт</v>
          </cell>
        </row>
        <row r="2684">
          <cell r="E2684">
            <v>13130711001</v>
          </cell>
          <cell r="F2684">
            <v>13130702848</v>
          </cell>
          <cell r="G2684" t="str">
            <v>Уголок-переходник с наружной резьбой 32x4,4-R 1</v>
          </cell>
          <cell r="H2684">
            <v>13130702848</v>
          </cell>
          <cell r="I2684" t="str">
            <v>шт</v>
          </cell>
        </row>
        <row r="2685">
          <cell r="E2685">
            <v>13130702848</v>
          </cell>
          <cell r="F2685">
            <v>13130702848</v>
          </cell>
          <cell r="G2685">
            <v>13130702848</v>
          </cell>
          <cell r="H2685">
            <v>13130702848</v>
          </cell>
          <cell r="I2685">
            <v>13130702848</v>
          </cell>
        </row>
        <row r="2686">
          <cell r="E2686">
            <v>11681581001</v>
          </cell>
          <cell r="F2686">
            <v>11681579008</v>
          </cell>
          <cell r="G2686" t="str">
            <v>Переходник с внутренней резьбой 20х2,8- Rp 1/2</v>
          </cell>
          <cell r="H2686">
            <v>11681579008</v>
          </cell>
          <cell r="I2686" t="str">
            <v>шт</v>
          </cell>
        </row>
        <row r="2687">
          <cell r="E2687">
            <v>11681591001</v>
          </cell>
          <cell r="F2687">
            <v>11681587200</v>
          </cell>
          <cell r="G2687" t="str">
            <v>Переходник с внутренней резьбой 20х2,8- Rp 3/4</v>
          </cell>
          <cell r="H2687">
            <v>11681587200</v>
          </cell>
          <cell r="I2687" t="str">
            <v>шт</v>
          </cell>
        </row>
        <row r="2688">
          <cell r="E2688">
            <v>11681601001</v>
          </cell>
          <cell r="F2688">
            <v>11681595392</v>
          </cell>
          <cell r="G2688" t="str">
            <v>Переходник с внутренней резьбой 25х3,5- Rp1</v>
          </cell>
          <cell r="H2688">
            <v>11681595392</v>
          </cell>
          <cell r="I2688" t="str">
            <v>шт</v>
          </cell>
        </row>
        <row r="2689">
          <cell r="E2689">
            <v>11681595392</v>
          </cell>
          <cell r="F2689">
            <v>11681595392</v>
          </cell>
          <cell r="G2689">
            <v>11681595392</v>
          </cell>
          <cell r="H2689">
            <v>11681595392</v>
          </cell>
          <cell r="I2689">
            <v>11681595392</v>
          </cell>
        </row>
        <row r="2690">
          <cell r="E2690">
            <v>11681311001</v>
          </cell>
          <cell r="F2690">
            <v>11681308672</v>
          </cell>
          <cell r="G2690" t="str">
            <v>Угольник настенный с коротким нарезным патрубком 20x2,8-Rp 1/2</v>
          </cell>
          <cell r="H2690">
            <v>11681308672</v>
          </cell>
          <cell r="I2690" t="str">
            <v>шт</v>
          </cell>
        </row>
        <row r="2691">
          <cell r="E2691">
            <v>13130741001</v>
          </cell>
          <cell r="F2691">
            <v>13130735616</v>
          </cell>
          <cell r="G2691" t="str">
            <v>Угольник настенный с коротким нарезным патрубком 20x2,8-Rp 3/4</v>
          </cell>
          <cell r="H2691">
            <v>13130735616</v>
          </cell>
          <cell r="I2691" t="str">
            <v>шт</v>
          </cell>
        </row>
        <row r="2692">
          <cell r="E2692">
            <v>13130751001</v>
          </cell>
          <cell r="F2692">
            <v>13130743808</v>
          </cell>
          <cell r="G2692" t="str">
            <v>Угольник настенный с коротким нарезным патрубком 25x3,5-Rp 3/4</v>
          </cell>
          <cell r="H2692">
            <v>13130743808</v>
          </cell>
          <cell r="I2692" t="str">
            <v>шт</v>
          </cell>
        </row>
        <row r="2693">
          <cell r="E2693">
            <v>13130743808</v>
          </cell>
          <cell r="F2693">
            <v>13130743808</v>
          </cell>
          <cell r="G2693">
            <v>13130743808</v>
          </cell>
          <cell r="H2693">
            <v>13130743808</v>
          </cell>
          <cell r="I2693">
            <v>13130743808</v>
          </cell>
        </row>
        <row r="2694">
          <cell r="E2694">
            <v>11388911002</v>
          </cell>
          <cell r="F2694">
            <v>11388903424</v>
          </cell>
          <cell r="G2694" t="str">
            <v>Фиксатор поворота с кольцами 90°, 20</v>
          </cell>
          <cell r="H2694">
            <v>11388903424</v>
          </cell>
          <cell r="I2694" t="str">
            <v>шт</v>
          </cell>
        </row>
        <row r="2695">
          <cell r="E2695">
            <v>11383511002</v>
          </cell>
          <cell r="F2695">
            <v>11383504896</v>
          </cell>
          <cell r="G2695" t="str">
            <v>Фиксатор поворота с кольцами 90°, 25</v>
          </cell>
          <cell r="H2695">
            <v>11383504896</v>
          </cell>
          <cell r="I2695" t="str">
            <v>шт</v>
          </cell>
        </row>
        <row r="2696">
          <cell r="E2696">
            <v>11386411002</v>
          </cell>
          <cell r="F2696">
            <v>11386404864</v>
          </cell>
          <cell r="G2696" t="str">
            <v>Фиксатор поворота с кольцами 90°, 32</v>
          </cell>
          <cell r="H2696">
            <v>11386404864</v>
          </cell>
          <cell r="I2696" t="str">
            <v>шт</v>
          </cell>
        </row>
        <row r="2697">
          <cell r="E2697">
            <v>11386404864</v>
          </cell>
          <cell r="F2697">
            <v>11386404864</v>
          </cell>
          <cell r="G2697">
            <v>11386404864</v>
          </cell>
          <cell r="H2697">
            <v>11386404864</v>
          </cell>
          <cell r="I2697">
            <v>11386404864</v>
          </cell>
        </row>
        <row r="2698">
          <cell r="E2698">
            <v>11391311002</v>
          </cell>
          <cell r="F2698">
            <v>11391303680</v>
          </cell>
          <cell r="G2698" t="str">
            <v>Фиксатор поворота с кольцами 45°, 20</v>
          </cell>
          <cell r="H2698">
            <v>11391303680</v>
          </cell>
          <cell r="I2698" t="str">
            <v>шт</v>
          </cell>
        </row>
        <row r="2699">
          <cell r="E2699">
            <v>11389111002</v>
          </cell>
          <cell r="F2699">
            <v>11389108224</v>
          </cell>
          <cell r="G2699" t="str">
            <v>Фиксатор поворота с кольцами 45°, 25</v>
          </cell>
          <cell r="H2699">
            <v>11389108224</v>
          </cell>
          <cell r="I2699" t="str">
            <v>шт</v>
          </cell>
        </row>
        <row r="2700">
          <cell r="E2700">
            <v>11389211002</v>
          </cell>
          <cell r="F2700">
            <v>11389206528</v>
          </cell>
          <cell r="G2700" t="str">
            <v>Фиксатор поворота с кольцами 45°, 32</v>
          </cell>
          <cell r="H2700">
            <v>11389206528</v>
          </cell>
          <cell r="I2700" t="str">
            <v>шт</v>
          </cell>
        </row>
        <row r="2701">
          <cell r="E2701">
            <v>11389206528</v>
          </cell>
          <cell r="F2701">
            <v>11389206528</v>
          </cell>
          <cell r="G2701">
            <v>11389206528</v>
          </cell>
          <cell r="H2701">
            <v>11389206528</v>
          </cell>
          <cell r="I2701">
            <v>11389206528</v>
          </cell>
        </row>
        <row r="2702">
          <cell r="E2702">
            <v>14563021001</v>
          </cell>
          <cell r="F2702">
            <v>14563016704</v>
          </cell>
          <cell r="G2702" t="str">
            <v>Муфта соединительная равнопроходная 50-50 RX+</v>
          </cell>
          <cell r="H2702">
            <v>14563016704</v>
          </cell>
          <cell r="I2702" t="str">
            <v>шт</v>
          </cell>
        </row>
        <row r="2703">
          <cell r="E2703">
            <v>14563031001</v>
          </cell>
          <cell r="F2703">
            <v>14563024896</v>
          </cell>
          <cell r="G2703" t="str">
            <v>Муфта соединительная равнопроходная 63-63 RX+</v>
          </cell>
          <cell r="H2703">
            <v>14563024896</v>
          </cell>
          <cell r="I2703" t="str">
            <v>шт</v>
          </cell>
        </row>
        <row r="2704">
          <cell r="E2704">
            <v>14563024896</v>
          </cell>
          <cell r="F2704">
            <v>14563024896</v>
          </cell>
          <cell r="G2704">
            <v>14563024896</v>
          </cell>
          <cell r="H2704">
            <v>14563024896</v>
          </cell>
          <cell r="I2704">
            <v>14563024896</v>
          </cell>
        </row>
        <row r="2705">
          <cell r="E2705">
            <v>14563951001</v>
          </cell>
          <cell r="F2705">
            <v>14563950592</v>
          </cell>
          <cell r="G2705" t="str">
            <v>Муфта соединительная переходная 40-25 RX+</v>
          </cell>
          <cell r="H2705">
            <v>14563950592</v>
          </cell>
          <cell r="I2705" t="str">
            <v>шт</v>
          </cell>
        </row>
        <row r="2706">
          <cell r="E2706">
            <v>14563041001</v>
          </cell>
          <cell r="F2706">
            <v>14563033088</v>
          </cell>
          <cell r="G2706" t="str">
            <v>Муфта соединительная переходная 50-32 RX+</v>
          </cell>
          <cell r="H2706">
            <v>14563033088</v>
          </cell>
          <cell r="I2706" t="str">
            <v>шт</v>
          </cell>
        </row>
        <row r="2707">
          <cell r="E2707">
            <v>14563051001</v>
          </cell>
          <cell r="F2707">
            <v>14563049472</v>
          </cell>
          <cell r="G2707" t="str">
            <v>Муфта соединительная переходная 50-40 RX+</v>
          </cell>
          <cell r="H2707">
            <v>14563049472</v>
          </cell>
          <cell r="I2707" t="str">
            <v>шт</v>
          </cell>
        </row>
        <row r="2708">
          <cell r="E2708">
            <v>14563061001</v>
          </cell>
          <cell r="F2708">
            <v>14563057664</v>
          </cell>
          <cell r="G2708" t="str">
            <v>Муфта соединительная переходная 63-50 RX+</v>
          </cell>
          <cell r="H2708">
            <v>14563057664</v>
          </cell>
          <cell r="I2708" t="str">
            <v>шт</v>
          </cell>
        </row>
        <row r="2709">
          <cell r="E2709">
            <v>14563057664</v>
          </cell>
          <cell r="F2709">
            <v>14563057664</v>
          </cell>
          <cell r="G2709">
            <v>14563057664</v>
          </cell>
          <cell r="H2709">
            <v>14563057664</v>
          </cell>
          <cell r="I2709">
            <v>14563057664</v>
          </cell>
        </row>
        <row r="2710">
          <cell r="E2710">
            <v>14563141001</v>
          </cell>
          <cell r="F2710" t="str">
            <v>11096741001 латунь</v>
          </cell>
          <cell r="G2710" t="str">
            <v>Переходник с наружной резьбой 20-R 1/2 RX+</v>
          </cell>
          <cell r="H2710">
            <v>14563139584</v>
          </cell>
          <cell r="I2710" t="str">
            <v>шт</v>
          </cell>
        </row>
        <row r="2711">
          <cell r="E2711">
            <v>14563151001</v>
          </cell>
          <cell r="F2711" t="str">
            <v>11096811001 латунь</v>
          </cell>
          <cell r="G2711" t="str">
            <v>Переходник с наружной резьбой 20-R 3/4 RX+</v>
          </cell>
          <cell r="H2711">
            <v>14563147776</v>
          </cell>
          <cell r="I2711" t="str">
            <v>шт</v>
          </cell>
        </row>
        <row r="2712">
          <cell r="E2712">
            <v>14563161001</v>
          </cell>
          <cell r="F2712">
            <v>14563155968</v>
          </cell>
          <cell r="G2712" t="str">
            <v>Переходник с наружной резьбой 20-R 1 RX+</v>
          </cell>
          <cell r="H2712">
            <v>14563155968</v>
          </cell>
          <cell r="I2712" t="str">
            <v>шт</v>
          </cell>
        </row>
        <row r="2713">
          <cell r="E2713">
            <v>14563171001</v>
          </cell>
          <cell r="F2713" t="str">
            <v>11097091001 латунь</v>
          </cell>
          <cell r="G2713" t="str">
            <v>Переходник с наружной резьбой 25-R 1/2 RX+</v>
          </cell>
          <cell r="H2713">
            <v>14563164160</v>
          </cell>
          <cell r="I2713" t="str">
            <v>шт</v>
          </cell>
        </row>
        <row r="2714">
          <cell r="E2714">
            <v>14563181001</v>
          </cell>
          <cell r="F2714" t="str">
            <v>11096821001 латунь</v>
          </cell>
          <cell r="G2714" t="str">
            <v>Переходник с наружной резьбой 25-R 3/4 RX+</v>
          </cell>
          <cell r="H2714">
            <v>14563180544</v>
          </cell>
          <cell r="I2714" t="str">
            <v>шт</v>
          </cell>
        </row>
        <row r="2715">
          <cell r="E2715">
            <v>14563191001</v>
          </cell>
          <cell r="F2715" t="str">
            <v>11096861001 латунь</v>
          </cell>
          <cell r="G2715" t="str">
            <v>Переходник с наружной резьбой 25-R 1 RX+</v>
          </cell>
          <cell r="H2715">
            <v>14563188736</v>
          </cell>
          <cell r="I2715" t="str">
            <v>шт</v>
          </cell>
        </row>
        <row r="2716">
          <cell r="E2716">
            <v>14563201001</v>
          </cell>
          <cell r="F2716">
            <v>14563196928</v>
          </cell>
          <cell r="G2716" t="str">
            <v>Переходник с наружной резьбой 32-R 3/4 RX+</v>
          </cell>
          <cell r="H2716">
            <v>14563196928</v>
          </cell>
          <cell r="I2716" t="str">
            <v>шт</v>
          </cell>
        </row>
        <row r="2717">
          <cell r="E2717">
            <v>14563211001</v>
          </cell>
          <cell r="F2717" t="str">
            <v>11096911001 латунь</v>
          </cell>
          <cell r="G2717" t="str">
            <v>Переходник с наружной резьбой 32-R 1 RX+</v>
          </cell>
          <cell r="H2717">
            <v>14563205120</v>
          </cell>
          <cell r="I2717" t="str">
            <v>шт</v>
          </cell>
        </row>
        <row r="2718">
          <cell r="E2718">
            <v>14563221001</v>
          </cell>
          <cell r="F2718">
            <v>14563213312</v>
          </cell>
          <cell r="G2718" t="str">
            <v>Переходник с наружной резьбой 32-R 1 1/4 RX+</v>
          </cell>
          <cell r="H2718">
            <v>14563213312</v>
          </cell>
          <cell r="I2718" t="str">
            <v>шт</v>
          </cell>
        </row>
        <row r="2719">
          <cell r="E2719">
            <v>14563231001</v>
          </cell>
          <cell r="F2719">
            <v>14563229696</v>
          </cell>
          <cell r="G2719" t="str">
            <v>Переходник с наружной резьбой 40-R 1 1/4 RX+</v>
          </cell>
          <cell r="H2719">
            <v>14563229696</v>
          </cell>
          <cell r="I2719" t="str">
            <v>шт</v>
          </cell>
        </row>
        <row r="2720">
          <cell r="E2720">
            <v>14563241001</v>
          </cell>
          <cell r="F2720">
            <v>14563237888</v>
          </cell>
          <cell r="G2720" t="str">
            <v>Переходник с наружной резьбой 50-R 1 1/4 RX+</v>
          </cell>
          <cell r="H2720">
            <v>14563237888</v>
          </cell>
          <cell r="I2720" t="str">
            <v>шт</v>
          </cell>
        </row>
        <row r="2721">
          <cell r="E2721">
            <v>14563251001</v>
          </cell>
          <cell r="F2721">
            <v>14563246080</v>
          </cell>
          <cell r="G2721" t="str">
            <v>Переходник с наружной резьбой 50-R 1 1/2 RX+</v>
          </cell>
          <cell r="H2721">
            <v>14563246080</v>
          </cell>
          <cell r="I2721" t="str">
            <v>шт</v>
          </cell>
        </row>
        <row r="2722">
          <cell r="E2722">
            <v>14563261001</v>
          </cell>
          <cell r="F2722">
            <v>14563254272</v>
          </cell>
          <cell r="G2722" t="str">
            <v>Переходник с наружной резьбой 63-R 2 RX+</v>
          </cell>
          <cell r="H2722">
            <v>14563254272</v>
          </cell>
          <cell r="I2722" t="str">
            <v>шт</v>
          </cell>
        </row>
        <row r="2723">
          <cell r="E2723">
            <v>14563254272</v>
          </cell>
          <cell r="F2723">
            <v>14563254272</v>
          </cell>
          <cell r="G2723">
            <v>14563254272</v>
          </cell>
          <cell r="H2723">
            <v>14563254272</v>
          </cell>
          <cell r="I2723">
            <v>14563254272</v>
          </cell>
        </row>
        <row r="2724">
          <cell r="E2724">
            <v>14563281001</v>
          </cell>
          <cell r="F2724" t="str">
            <v>11096841001 латунь</v>
          </cell>
          <cell r="G2724" t="str">
            <v>Переходник с внутренней резьбой 20-Rp 1/2 RX+</v>
          </cell>
          <cell r="H2724">
            <v>14563278848</v>
          </cell>
          <cell r="I2724" t="str">
            <v>шт</v>
          </cell>
        </row>
        <row r="2725">
          <cell r="E2725">
            <v>14563291001</v>
          </cell>
          <cell r="F2725" t="str">
            <v>11096921001 латунь</v>
          </cell>
          <cell r="G2725" t="str">
            <v>Переходник с внутренней резьбой 20-Rp 3/4 RX+</v>
          </cell>
          <cell r="H2725">
            <v>14563287040</v>
          </cell>
          <cell r="I2725" t="str">
            <v>шт</v>
          </cell>
        </row>
        <row r="2726">
          <cell r="E2726">
            <v>14563301001</v>
          </cell>
          <cell r="F2726">
            <v>14563295232</v>
          </cell>
          <cell r="G2726" t="str">
            <v>Переходник с внутренней резьбой 25-Rp 1/2 RX+</v>
          </cell>
          <cell r="H2726">
            <v>14563295232</v>
          </cell>
          <cell r="I2726" t="str">
            <v>шт</v>
          </cell>
        </row>
        <row r="2727">
          <cell r="E2727">
            <v>14563311001</v>
          </cell>
          <cell r="F2727" t="str">
            <v>11096941001 латунь</v>
          </cell>
          <cell r="G2727" t="str">
            <v>Переходник с внутренней резьбой 25-Rp 3/4 RX+</v>
          </cell>
          <cell r="H2727">
            <v>14563303424</v>
          </cell>
          <cell r="I2727" t="str">
            <v>шт</v>
          </cell>
        </row>
        <row r="2728">
          <cell r="E2728">
            <v>14564081001</v>
          </cell>
          <cell r="F2728" t="str">
            <v>11097191001 латунь</v>
          </cell>
          <cell r="G2728" t="str">
            <v>Переходник с внутренней резьбой 25-Rp 1 RX+</v>
          </cell>
          <cell r="H2728">
            <v>14564073472</v>
          </cell>
          <cell r="I2728" t="str">
            <v>шт</v>
          </cell>
        </row>
        <row r="2729">
          <cell r="E2729">
            <v>14563321001</v>
          </cell>
          <cell r="F2729">
            <v>14563319808</v>
          </cell>
          <cell r="G2729" t="str">
            <v>Переходник с внутренней резьбой 32-Rp 3/4 RX+</v>
          </cell>
          <cell r="H2729">
            <v>14563319808</v>
          </cell>
          <cell r="I2729" t="str">
            <v>шт</v>
          </cell>
        </row>
        <row r="2730">
          <cell r="E2730">
            <v>14563331001</v>
          </cell>
          <cell r="F2730" t="str">
            <v>11097171001 латунь</v>
          </cell>
          <cell r="G2730" t="str">
            <v>Переходник с внутренней резьбой 32-Rp 1 RX+</v>
          </cell>
          <cell r="H2730">
            <v>14563328000</v>
          </cell>
          <cell r="I2730" t="str">
            <v>шт</v>
          </cell>
        </row>
        <row r="2731">
          <cell r="E2731">
            <v>14563341001</v>
          </cell>
          <cell r="F2731">
            <v>14563336192</v>
          </cell>
          <cell r="G2731" t="str">
            <v>Переходник с внутренней резьбой 40-Rp 1 1/4 RX+</v>
          </cell>
          <cell r="H2731">
            <v>14563336192</v>
          </cell>
          <cell r="I2731" t="str">
            <v>шт</v>
          </cell>
        </row>
        <row r="2732">
          <cell r="E2732">
            <v>14563336192</v>
          </cell>
          <cell r="F2732">
            <v>14563336192</v>
          </cell>
          <cell r="G2732">
            <v>14563336192</v>
          </cell>
          <cell r="H2732">
            <v>14563336192</v>
          </cell>
          <cell r="I2732">
            <v>14563336192</v>
          </cell>
        </row>
        <row r="2733">
          <cell r="E2733">
            <v>14563091001</v>
          </cell>
          <cell r="F2733">
            <v>14563090432</v>
          </cell>
          <cell r="G2733" t="str">
            <v>Угольник 45°, 50 RX+</v>
          </cell>
          <cell r="H2733">
            <v>14563090432</v>
          </cell>
          <cell r="I2733" t="str">
            <v>шт</v>
          </cell>
        </row>
        <row r="2734">
          <cell r="E2734">
            <v>14563101001</v>
          </cell>
          <cell r="F2734">
            <v>14563098624</v>
          </cell>
          <cell r="G2734" t="str">
            <v>Угольник 45°, 63 RX+</v>
          </cell>
          <cell r="H2734">
            <v>14563098624</v>
          </cell>
          <cell r="I2734" t="str">
            <v>шт</v>
          </cell>
        </row>
        <row r="2735">
          <cell r="E2735">
            <v>14563098624</v>
          </cell>
          <cell r="F2735">
            <v>14563098624</v>
          </cell>
          <cell r="G2735">
            <v>14563098624</v>
          </cell>
          <cell r="H2735">
            <v>14563098624</v>
          </cell>
          <cell r="I2735">
            <v>14563098624</v>
          </cell>
        </row>
        <row r="2736">
          <cell r="E2736">
            <v>14562801001</v>
          </cell>
          <cell r="F2736">
            <v>14562795520</v>
          </cell>
          <cell r="G2736" t="str">
            <v>Тройник равнопроходный 50-50-50 RX+</v>
          </cell>
          <cell r="H2736">
            <v>14562795520</v>
          </cell>
          <cell r="I2736" t="str">
            <v>шт</v>
          </cell>
        </row>
        <row r="2737">
          <cell r="E2737">
            <v>14562811001</v>
          </cell>
          <cell r="F2737">
            <v>14562803712</v>
          </cell>
          <cell r="G2737" t="str">
            <v>Тройник равнопроходный 63-63-63 RX+</v>
          </cell>
          <cell r="H2737">
            <v>14562803712</v>
          </cell>
          <cell r="I2737" t="str">
            <v>шт</v>
          </cell>
        </row>
        <row r="2738">
          <cell r="E2738">
            <v>14562803712</v>
          </cell>
          <cell r="F2738">
            <v>14562803712</v>
          </cell>
          <cell r="G2738">
            <v>14562803712</v>
          </cell>
          <cell r="H2738">
            <v>14562803712</v>
          </cell>
          <cell r="I2738">
            <v>14562803712</v>
          </cell>
        </row>
        <row r="2739">
          <cell r="E2739">
            <v>14562821001</v>
          </cell>
          <cell r="F2739">
            <v>14562820096</v>
          </cell>
          <cell r="G2739" t="str">
            <v>Тройник с уменьшенным боковым проходом 50-20-50 RX+</v>
          </cell>
          <cell r="H2739">
            <v>14562820096</v>
          </cell>
          <cell r="I2739" t="str">
            <v>шт</v>
          </cell>
        </row>
        <row r="2740">
          <cell r="E2740">
            <v>14562831001</v>
          </cell>
          <cell r="F2740">
            <v>14562828288</v>
          </cell>
          <cell r="G2740" t="str">
            <v>Тройник с уменьшенным боковым проходом 50-25-50 RX+</v>
          </cell>
          <cell r="H2740">
            <v>14562828288</v>
          </cell>
          <cell r="I2740" t="str">
            <v>шт</v>
          </cell>
        </row>
        <row r="2741">
          <cell r="E2741">
            <v>14562841001</v>
          </cell>
          <cell r="F2741">
            <v>14562836480</v>
          </cell>
          <cell r="G2741" t="str">
            <v>Тройник с уменьшенным боковым проходом 50-32-50 RX+</v>
          </cell>
          <cell r="H2741">
            <v>14562836480</v>
          </cell>
          <cell r="I2741" t="str">
            <v>шт</v>
          </cell>
        </row>
        <row r="2742">
          <cell r="E2742">
            <v>14562851001</v>
          </cell>
          <cell r="F2742">
            <v>14562844672</v>
          </cell>
          <cell r="G2742" t="str">
            <v>Тройник с уменьшенным боковым проходом 50-40-50 RX+</v>
          </cell>
          <cell r="H2742">
            <v>14562844672</v>
          </cell>
          <cell r="I2742" t="str">
            <v>шт</v>
          </cell>
        </row>
        <row r="2743">
          <cell r="E2743">
            <v>14562861001</v>
          </cell>
          <cell r="F2743">
            <v>14562852864</v>
          </cell>
          <cell r="G2743" t="str">
            <v>Тройник с уменьшенным боковым проходом 63-25-63 RX+</v>
          </cell>
          <cell r="H2743">
            <v>14562852864</v>
          </cell>
          <cell r="I2743" t="str">
            <v>шт</v>
          </cell>
        </row>
        <row r="2744">
          <cell r="E2744">
            <v>14562871001</v>
          </cell>
          <cell r="F2744">
            <v>14562869248</v>
          </cell>
          <cell r="G2744" t="str">
            <v>Тройник с уменьшенным боковым проходом 63-32-63 RX+</v>
          </cell>
          <cell r="H2744">
            <v>14562869248</v>
          </cell>
          <cell r="I2744" t="str">
            <v>шт</v>
          </cell>
        </row>
        <row r="2745">
          <cell r="E2745">
            <v>14562881001</v>
          </cell>
          <cell r="F2745">
            <v>14562877440</v>
          </cell>
          <cell r="G2745" t="str">
            <v>Тройник с уменьшенным боковым проходом 63-40-63 RX+</v>
          </cell>
          <cell r="H2745">
            <v>14562877440</v>
          </cell>
          <cell r="I2745" t="str">
            <v>шт</v>
          </cell>
        </row>
        <row r="2746">
          <cell r="E2746">
            <v>14562891001</v>
          </cell>
          <cell r="F2746">
            <v>14562885632</v>
          </cell>
          <cell r="G2746" t="str">
            <v>Тройник с уменьшенным боковым проходом 63-50-63 RX+</v>
          </cell>
          <cell r="H2746">
            <v>14562885632</v>
          </cell>
          <cell r="I2746" t="str">
            <v>шт</v>
          </cell>
        </row>
        <row r="2747">
          <cell r="E2747">
            <v>14562885632</v>
          </cell>
          <cell r="F2747">
            <v>14562885632</v>
          </cell>
          <cell r="G2747">
            <v>14562885632</v>
          </cell>
          <cell r="H2747">
            <v>14562885632</v>
          </cell>
          <cell r="I2747">
            <v>14562885632</v>
          </cell>
        </row>
        <row r="2748">
          <cell r="E2748">
            <v>14562901001</v>
          </cell>
          <cell r="F2748">
            <v>14562893824</v>
          </cell>
          <cell r="G2748" t="str">
            <v>Тройник с уменьшенным боковым и торцевым проходами 50-32-40 RX+</v>
          </cell>
          <cell r="H2748">
            <v>14562893824</v>
          </cell>
          <cell r="I2748" t="str">
            <v>шт</v>
          </cell>
        </row>
        <row r="2749">
          <cell r="E2749">
            <v>14562893824</v>
          </cell>
          <cell r="F2749">
            <v>14562893824</v>
          </cell>
          <cell r="G2749">
            <v>14562893824</v>
          </cell>
          <cell r="H2749">
            <v>14562893824</v>
          </cell>
          <cell r="I2749">
            <v>14562893824</v>
          </cell>
        </row>
        <row r="2750">
          <cell r="E2750">
            <v>14564141001</v>
          </cell>
          <cell r="F2750">
            <v>14564139008</v>
          </cell>
          <cell r="G2750" t="str">
            <v>Тройник с внутр. резьбой на боков. проходе 25-Rp 1/2-25 RX+</v>
          </cell>
          <cell r="H2750">
            <v>14564139008</v>
          </cell>
          <cell r="I2750" t="str">
            <v>шт</v>
          </cell>
        </row>
        <row r="2751">
          <cell r="E2751">
            <v>14562961001</v>
          </cell>
          <cell r="F2751">
            <v>14562959360</v>
          </cell>
          <cell r="G2751" t="str">
            <v>Тройник с внутр. резьбой на боков. проходе 25-Rp 3/4-25 RX+</v>
          </cell>
          <cell r="H2751">
            <v>14562959360</v>
          </cell>
          <cell r="I2751" t="str">
            <v>шт</v>
          </cell>
        </row>
        <row r="2752">
          <cell r="E2752">
            <v>14562981001</v>
          </cell>
          <cell r="F2752">
            <v>14562975744</v>
          </cell>
          <cell r="G2752" t="str">
            <v>Тройник с внутр. резьбой на боков. проходе 32-Rp 3/4-25 RX+</v>
          </cell>
          <cell r="H2752">
            <v>14562975744</v>
          </cell>
          <cell r="I2752" t="str">
            <v>шт</v>
          </cell>
        </row>
        <row r="2753">
          <cell r="E2753">
            <v>14562971001</v>
          </cell>
          <cell r="F2753">
            <v>14562967552</v>
          </cell>
          <cell r="G2753" t="str">
            <v>Тройник с внутр. резьбой на боков. проходе 32-Rp 3/4-32 RX+</v>
          </cell>
          <cell r="H2753">
            <v>14562967552</v>
          </cell>
          <cell r="I2753" t="str">
            <v>шт</v>
          </cell>
        </row>
        <row r="2754">
          <cell r="E2754">
            <v>14562991001</v>
          </cell>
          <cell r="F2754">
            <v>14562983936</v>
          </cell>
          <cell r="G2754" t="str">
            <v>Тройник с внутр. резьбой на боков. проходе 32-Rp 1-32 RX+</v>
          </cell>
          <cell r="H2754">
            <v>14562983936</v>
          </cell>
          <cell r="I2754" t="str">
            <v>шт</v>
          </cell>
        </row>
        <row r="2755">
          <cell r="E2755">
            <v>14563001001</v>
          </cell>
          <cell r="F2755">
            <v>14563000320</v>
          </cell>
          <cell r="G2755" t="str">
            <v>Тройник с внутр. резьбой на боков. проходе 40-Rp 1-40 RX+</v>
          </cell>
          <cell r="H2755">
            <v>14563000320</v>
          </cell>
          <cell r="I2755" t="str">
            <v>шт</v>
          </cell>
        </row>
        <row r="2756">
          <cell r="E2756">
            <v>14563011001</v>
          </cell>
          <cell r="F2756">
            <v>14563008512</v>
          </cell>
          <cell r="G2756" t="str">
            <v>Тройник с внутр. резьбой на боков. проходе 50-Rp 1-50 RX+</v>
          </cell>
          <cell r="H2756">
            <v>14563008512</v>
          </cell>
          <cell r="I2756" t="str">
            <v>шт</v>
          </cell>
        </row>
        <row r="2757">
          <cell r="E2757">
            <v>14563008512</v>
          </cell>
          <cell r="F2757">
            <v>14563008512</v>
          </cell>
          <cell r="G2757">
            <v>14563008512</v>
          </cell>
          <cell r="H2757">
            <v>14563008512</v>
          </cell>
          <cell r="I2757">
            <v>14563008512</v>
          </cell>
        </row>
        <row r="2758">
          <cell r="E2758">
            <v>14563481001</v>
          </cell>
          <cell r="F2758" t="str">
            <v>11096931001 латунь</v>
          </cell>
          <cell r="G2758" t="str">
            <v>Угольник-переходник с наружной резьбой 20-R1/2 RX+</v>
          </cell>
          <cell r="H2758">
            <v>14563475456</v>
          </cell>
          <cell r="I2758" t="str">
            <v>шт</v>
          </cell>
        </row>
        <row r="2759">
          <cell r="E2759">
            <v>14563491001</v>
          </cell>
          <cell r="F2759" t="str">
            <v>11097081001 латунь</v>
          </cell>
          <cell r="G2759" t="str">
            <v>Угольник-переходник с наружной резьбой 20-R 3/4 RX+</v>
          </cell>
          <cell r="H2759">
            <v>14563483648</v>
          </cell>
          <cell r="I2759" t="str">
            <v>шт</v>
          </cell>
        </row>
        <row r="2760">
          <cell r="E2760">
            <v>14563501001</v>
          </cell>
          <cell r="F2760" t="str">
            <v>11097161001 латунь</v>
          </cell>
          <cell r="G2760" t="str">
            <v>Угольник-переходник с наружной резьбой 25-R3/4 RX+</v>
          </cell>
          <cell r="H2760">
            <v>14563500032</v>
          </cell>
          <cell r="I2760" t="str">
            <v>шт</v>
          </cell>
        </row>
        <row r="2761">
          <cell r="E2761">
            <v>14563511001</v>
          </cell>
          <cell r="F2761">
            <v>14563508224</v>
          </cell>
          <cell r="G2761" t="str">
            <v>Угольник-переходник с наружной резьбой 32-R3/4 RX+</v>
          </cell>
          <cell r="H2761">
            <v>14563508224</v>
          </cell>
          <cell r="I2761" t="str">
            <v>шт</v>
          </cell>
        </row>
        <row r="2762">
          <cell r="E2762">
            <v>14563521001</v>
          </cell>
          <cell r="F2762">
            <v>14563516416</v>
          </cell>
          <cell r="G2762" t="str">
            <v>Угольник-переходник с наружной резьбойй 32-R1 RX+</v>
          </cell>
          <cell r="H2762">
            <v>14563516416</v>
          </cell>
          <cell r="I2762" t="str">
            <v>шт</v>
          </cell>
        </row>
        <row r="2763">
          <cell r="E2763">
            <v>14563516416</v>
          </cell>
          <cell r="F2763">
            <v>14563516416</v>
          </cell>
          <cell r="G2763">
            <v>14563516416</v>
          </cell>
          <cell r="H2763">
            <v>14563516416</v>
          </cell>
          <cell r="I2763">
            <v>14563516416</v>
          </cell>
        </row>
        <row r="2764">
          <cell r="E2764">
            <v>14563651001</v>
          </cell>
          <cell r="F2764">
            <v>14563647488</v>
          </cell>
          <cell r="G2764" t="str">
            <v>Угольник настенный с наружной резьбой 20x2,8-R 1/2 RX+</v>
          </cell>
          <cell r="H2764">
            <v>14563647488</v>
          </cell>
          <cell r="I2764" t="str">
            <v>шт</v>
          </cell>
        </row>
        <row r="2765">
          <cell r="E2765">
            <v>14563661001</v>
          </cell>
          <cell r="F2765">
            <v>14563655680</v>
          </cell>
          <cell r="G2765" t="str">
            <v>Угольник настенный с наружной резьбой 20-R 3/4 RX+</v>
          </cell>
          <cell r="H2765">
            <v>14563655680</v>
          </cell>
          <cell r="I2765" t="str">
            <v>шт</v>
          </cell>
        </row>
        <row r="2766">
          <cell r="E2766">
            <v>14563655680</v>
          </cell>
          <cell r="F2766">
            <v>14563655680</v>
          </cell>
          <cell r="G2766">
            <v>14563655680</v>
          </cell>
          <cell r="H2766">
            <v>14563655680</v>
          </cell>
          <cell r="I2766">
            <v>14563655680</v>
          </cell>
        </row>
        <row r="2767">
          <cell r="E2767">
            <v>14563655680</v>
          </cell>
          <cell r="F2767">
            <v>14563655680</v>
          </cell>
          <cell r="G2767" t="str">
            <v>4.8 Техника крепления для труб RAUPEX</v>
          </cell>
          <cell r="H2767">
            <v>14563655680</v>
          </cell>
          <cell r="I2767">
            <v>14563655680</v>
          </cell>
        </row>
        <row r="2768">
          <cell r="E2768">
            <v>12436331001</v>
          </cell>
          <cell r="F2768">
            <v>12436324352</v>
          </cell>
          <cell r="G2768" t="str">
            <v>Клипса для крепления трубы 20</v>
          </cell>
          <cell r="H2768">
            <v>12436324352</v>
          </cell>
          <cell r="I2768" t="str">
            <v>шт</v>
          </cell>
        </row>
        <row r="2769">
          <cell r="E2769">
            <v>12436431001</v>
          </cell>
          <cell r="F2769">
            <v>12436430848</v>
          </cell>
          <cell r="G2769" t="str">
            <v>Клипса для крепления трубы 25</v>
          </cell>
          <cell r="H2769">
            <v>12436430848</v>
          </cell>
          <cell r="I2769" t="str">
            <v>шт</v>
          </cell>
        </row>
        <row r="2770">
          <cell r="E2770">
            <v>12436531001</v>
          </cell>
          <cell r="F2770">
            <v>12436529152</v>
          </cell>
          <cell r="G2770" t="str">
            <v>Клипса для крепления трубы 32</v>
          </cell>
          <cell r="H2770">
            <v>12436529152</v>
          </cell>
          <cell r="I2770" t="str">
            <v>шт</v>
          </cell>
        </row>
        <row r="2771">
          <cell r="E2771">
            <v>12436529152</v>
          </cell>
          <cell r="F2771">
            <v>12436529152</v>
          </cell>
          <cell r="G2771">
            <v>12436529152</v>
          </cell>
          <cell r="H2771">
            <v>12436529152</v>
          </cell>
          <cell r="I2771">
            <v>12436529152</v>
          </cell>
        </row>
        <row r="2772">
          <cell r="E2772">
            <v>12436631001</v>
          </cell>
          <cell r="F2772">
            <v>12436627456</v>
          </cell>
          <cell r="G2772" t="str">
            <v>Клипса с защелкой для крепления трубы 40</v>
          </cell>
          <cell r="H2772">
            <v>12436627456</v>
          </cell>
          <cell r="I2772" t="str">
            <v>шт</v>
          </cell>
        </row>
        <row r="2773">
          <cell r="E2773">
            <v>12436731001</v>
          </cell>
          <cell r="F2773">
            <v>12436725760</v>
          </cell>
          <cell r="G2773" t="str">
            <v>Клипса с защелкой для крепления трубы 50</v>
          </cell>
          <cell r="H2773">
            <v>12436725760</v>
          </cell>
          <cell r="I2773" t="str">
            <v>шт</v>
          </cell>
        </row>
        <row r="2774">
          <cell r="E2774">
            <v>12436831001</v>
          </cell>
          <cell r="F2774">
            <v>12436824064</v>
          </cell>
          <cell r="G2774" t="str">
            <v>Клипса с защелкой для крепления трубы 63</v>
          </cell>
          <cell r="H2774">
            <v>12436824064</v>
          </cell>
          <cell r="I2774" t="str">
            <v>шт</v>
          </cell>
        </row>
        <row r="2775">
          <cell r="E2775">
            <v>12436931001</v>
          </cell>
          <cell r="F2775">
            <v>12436930560</v>
          </cell>
          <cell r="G2775" t="str">
            <v>Клипса с защелкой для крепления трубы 75</v>
          </cell>
          <cell r="H2775">
            <v>12436930560</v>
          </cell>
          <cell r="I2775" t="str">
            <v>шт</v>
          </cell>
        </row>
        <row r="2776">
          <cell r="E2776">
            <v>12437031001</v>
          </cell>
          <cell r="F2776">
            <v>12437028864</v>
          </cell>
          <cell r="G2776" t="str">
            <v>Клипса с защелкой для крепления трубы 90</v>
          </cell>
          <cell r="H2776">
            <v>12437028864</v>
          </cell>
          <cell r="I2776" t="str">
            <v>шт</v>
          </cell>
        </row>
        <row r="2777">
          <cell r="E2777">
            <v>12437131001</v>
          </cell>
          <cell r="F2777">
            <v>12437127168</v>
          </cell>
          <cell r="G2777" t="str">
            <v>Клипса с защелкой для крепления трубы 110</v>
          </cell>
          <cell r="H2777">
            <v>12437127168</v>
          </cell>
          <cell r="I2777" t="str">
            <v>шт</v>
          </cell>
        </row>
        <row r="2778">
          <cell r="E2778">
            <v>12493501001</v>
          </cell>
          <cell r="F2778">
            <v>12493496320</v>
          </cell>
          <cell r="G2778" t="str">
            <v>Клипса с защелкой для крепления трубы 125</v>
          </cell>
          <cell r="H2778">
            <v>12493496320</v>
          </cell>
          <cell r="I2778" t="str">
            <v>шт</v>
          </cell>
        </row>
        <row r="2779">
          <cell r="E2779">
            <v>12437231001</v>
          </cell>
          <cell r="F2779">
            <v>12437225472</v>
          </cell>
          <cell r="G2779" t="str">
            <v>Клипса с защелкой для крепления трубы 160</v>
          </cell>
          <cell r="H2779">
            <v>12437225472</v>
          </cell>
          <cell r="I2779" t="str">
            <v>шт</v>
          </cell>
        </row>
        <row r="2780">
          <cell r="E2780">
            <v>12437225472</v>
          </cell>
          <cell r="F2780">
            <v>12437225472</v>
          </cell>
          <cell r="G2780">
            <v>12437225472</v>
          </cell>
          <cell r="H2780">
            <v>12437225472</v>
          </cell>
          <cell r="I2780">
            <v>12437225472</v>
          </cell>
        </row>
        <row r="2781">
          <cell r="E2781">
            <v>12437931001</v>
          </cell>
          <cell r="F2781">
            <v>12437929984</v>
          </cell>
          <cell r="G2781" t="str">
            <v>Распорка для соединения с клеммами для крепления труб</v>
          </cell>
          <cell r="H2781">
            <v>12437929984</v>
          </cell>
          <cell r="I2781" t="str">
            <v>шт</v>
          </cell>
        </row>
        <row r="2782">
          <cell r="E2782">
            <v>12437929984</v>
          </cell>
          <cell r="F2782">
            <v>12437929984</v>
          </cell>
          <cell r="G2782">
            <v>12437929984</v>
          </cell>
          <cell r="H2782">
            <v>12437929984</v>
          </cell>
          <cell r="I2782">
            <v>12437929984</v>
          </cell>
        </row>
        <row r="2783">
          <cell r="E2783">
            <v>12437929984</v>
          </cell>
          <cell r="F2783">
            <v>12437929984</v>
          </cell>
          <cell r="G2783" t="str">
            <v>4.9 Техника быстрого крепления и комплектующие пневмотических систем</v>
          </cell>
          <cell r="H2783">
            <v>12437929984</v>
          </cell>
          <cell r="I2783">
            <v>12437929984</v>
          </cell>
        </row>
        <row r="2784">
          <cell r="E2784">
            <v>12496671001</v>
          </cell>
          <cell r="F2784">
            <v>12496666624</v>
          </cell>
          <cell r="G2784" t="str">
            <v>Быстрый разъем NP 7.2 пластмассовый с внутр. резьбой G1/2"</v>
          </cell>
          <cell r="H2784">
            <v>12496666624</v>
          </cell>
          <cell r="I2784" t="str">
            <v>шт</v>
          </cell>
        </row>
        <row r="2785">
          <cell r="E2785">
            <v>12496771001</v>
          </cell>
          <cell r="F2785">
            <v>12496764928</v>
          </cell>
          <cell r="G2785" t="str">
            <v>Быстрый разъем NP 7.2 пластмассовый с наруж. резьбой G1/2"</v>
          </cell>
          <cell r="H2785">
            <v>12496764928</v>
          </cell>
          <cell r="I2785" t="str">
            <v>шт</v>
          </cell>
        </row>
        <row r="2786">
          <cell r="E2786">
            <v>12496871001</v>
          </cell>
          <cell r="F2786">
            <v>12496863232</v>
          </cell>
          <cell r="G2786" t="str">
            <v>Быстрый разъем NP 7.2 пластмассовый для шланга Dу 9мм</v>
          </cell>
          <cell r="H2786">
            <v>12496863232</v>
          </cell>
          <cell r="I2786" t="str">
            <v>шт</v>
          </cell>
        </row>
        <row r="2787">
          <cell r="E2787">
            <v>12496971001</v>
          </cell>
          <cell r="F2787">
            <v>12496969728</v>
          </cell>
          <cell r="G2787" t="str">
            <v>Быстрый разъем NP 7.2 пластмассовый для шланга Dу 13мм</v>
          </cell>
          <cell r="H2787">
            <v>12496969728</v>
          </cell>
          <cell r="I2787" t="str">
            <v>шт</v>
          </cell>
        </row>
        <row r="2788">
          <cell r="E2788">
            <v>12496969728</v>
          </cell>
          <cell r="F2788">
            <v>12496969728</v>
          </cell>
          <cell r="G2788">
            <v>12496969728</v>
          </cell>
          <cell r="H2788">
            <v>12496969728</v>
          </cell>
          <cell r="I2788">
            <v>12496969728</v>
          </cell>
        </row>
        <row r="2789">
          <cell r="E2789">
            <v>12497071001</v>
          </cell>
          <cell r="F2789">
            <v>12497068032</v>
          </cell>
          <cell r="G2789" t="str">
            <v>Распред. коллектор с 2 быстр. разъемами NP 7.2 и наруж. резьбой G1/2"</v>
          </cell>
          <cell r="H2789">
            <v>12497068032</v>
          </cell>
          <cell r="I2789" t="str">
            <v>шт</v>
          </cell>
        </row>
        <row r="2790">
          <cell r="E2790">
            <v>12497068032</v>
          </cell>
          <cell r="F2790">
            <v>12497068032</v>
          </cell>
          <cell r="G2790">
            <v>12497068032</v>
          </cell>
          <cell r="H2790">
            <v>12497068032</v>
          </cell>
          <cell r="I2790">
            <v>12497068032</v>
          </cell>
        </row>
        <row r="2791">
          <cell r="E2791">
            <v>12493801001</v>
          </cell>
          <cell r="F2791">
            <v>12493799424</v>
          </cell>
          <cell r="G2791" t="str">
            <v xml:space="preserve">Розетка с 3 отводами вн. рез. G1/2" для сжат. воздуха и штуцером 32x2,9 под надвижную гильзу </v>
          </cell>
          <cell r="H2791">
            <v>12493799424</v>
          </cell>
          <cell r="I2791" t="str">
            <v>шт</v>
          </cell>
        </row>
        <row r="2792">
          <cell r="E2792">
            <v>12493799424</v>
          </cell>
          <cell r="F2792">
            <v>12493799424</v>
          </cell>
          <cell r="G2792">
            <v>12493799424</v>
          </cell>
          <cell r="H2792">
            <v>12493799424</v>
          </cell>
          <cell r="I2792">
            <v>12493799424</v>
          </cell>
        </row>
        <row r="2793">
          <cell r="E2793">
            <v>12493901001</v>
          </cell>
          <cell r="F2793">
            <v>12493897728</v>
          </cell>
          <cell r="G2793" t="str">
            <v>Розетка с 3 отводами вн. рез. G1/2" для сжат. воздуха и вн. рез. G1"</v>
          </cell>
          <cell r="H2793">
            <v>12493897728</v>
          </cell>
          <cell r="I2793" t="str">
            <v>шт</v>
          </cell>
        </row>
        <row r="2794">
          <cell r="E2794">
            <v>12493897728</v>
          </cell>
          <cell r="F2794">
            <v>12493897728</v>
          </cell>
          <cell r="G2794">
            <v>12493897728</v>
          </cell>
          <cell r="H2794">
            <v>12493897728</v>
          </cell>
          <cell r="I2794">
            <v>12493897728</v>
          </cell>
        </row>
        <row r="2795">
          <cell r="E2795">
            <v>12494001001</v>
          </cell>
          <cell r="F2795">
            <v>12493996032</v>
          </cell>
          <cell r="G2795" t="str">
            <v>Кронштейн стальной для тройной розетки сжатого воздуха</v>
          </cell>
          <cell r="H2795">
            <v>12493996032</v>
          </cell>
          <cell r="I2795" t="str">
            <v>шт</v>
          </cell>
        </row>
        <row r="2796">
          <cell r="E2796">
            <v>12493996032</v>
          </cell>
          <cell r="F2796">
            <v>12493996032</v>
          </cell>
          <cell r="G2796">
            <v>12493996032</v>
          </cell>
          <cell r="H2796">
            <v>12493996032</v>
          </cell>
          <cell r="I2796">
            <v>12493996032</v>
          </cell>
        </row>
        <row r="2797">
          <cell r="E2797">
            <v>12494101001</v>
          </cell>
          <cell r="F2797">
            <v>12494094336</v>
          </cell>
          <cell r="G2797" t="str">
            <v>Заглушка с нар. рез. G1/2" для розетки сжатого воздуха</v>
          </cell>
          <cell r="H2797">
            <v>12494094336</v>
          </cell>
          <cell r="I2797" t="str">
            <v>шт</v>
          </cell>
        </row>
        <row r="2798">
          <cell r="E2798">
            <v>12494094336</v>
          </cell>
          <cell r="F2798">
            <v>12494094336</v>
          </cell>
          <cell r="G2798">
            <v>12494094336</v>
          </cell>
          <cell r="H2798">
            <v>12494094336</v>
          </cell>
          <cell r="I2798">
            <v>12494094336</v>
          </cell>
        </row>
        <row r="2799">
          <cell r="E2799">
            <v>12497171001</v>
          </cell>
          <cell r="F2799">
            <v>12497166336</v>
          </cell>
          <cell r="G2799" t="str">
            <v>Штуцер стальной NP 7.2 для подключения шланга Dу 9мм</v>
          </cell>
          <cell r="H2799">
            <v>12497166336</v>
          </cell>
          <cell r="I2799" t="str">
            <v>шт</v>
          </cell>
        </row>
        <row r="2800">
          <cell r="E2800">
            <v>12497271001</v>
          </cell>
          <cell r="F2800">
            <v>12497264640</v>
          </cell>
          <cell r="G2800" t="str">
            <v>Штуцер стальной NP 7.2 для подключения шланга Dу 13мм</v>
          </cell>
          <cell r="H2800">
            <v>12497264640</v>
          </cell>
          <cell r="I2800" t="str">
            <v>шт</v>
          </cell>
        </row>
        <row r="2801">
          <cell r="E2801">
            <v>12497371001</v>
          </cell>
          <cell r="F2801">
            <v>12497362944</v>
          </cell>
          <cell r="G2801" t="str">
            <v>Штуцер стальной NP 7.2 с нар. рез. G1/4"</v>
          </cell>
          <cell r="H2801">
            <v>12497362944</v>
          </cell>
          <cell r="I2801" t="str">
            <v>шт</v>
          </cell>
        </row>
        <row r="2802">
          <cell r="E2802">
            <v>12497471001</v>
          </cell>
          <cell r="F2802">
            <v>12497469440</v>
          </cell>
          <cell r="G2802" t="str">
            <v>Штуцер стальной NP 7.2 с нар. рез. G3/8"</v>
          </cell>
          <cell r="H2802">
            <v>12497469440</v>
          </cell>
          <cell r="I2802" t="str">
            <v>шт</v>
          </cell>
        </row>
        <row r="2803">
          <cell r="E2803">
            <v>12497571001</v>
          </cell>
          <cell r="F2803">
            <v>12497567744</v>
          </cell>
          <cell r="G2803" t="str">
            <v>Штуцер стальной NP 7.2 с нар. рез. G 1/2"</v>
          </cell>
          <cell r="H2803">
            <v>12497567744</v>
          </cell>
          <cell r="I2803" t="str">
            <v>шт</v>
          </cell>
        </row>
        <row r="2804">
          <cell r="E2804">
            <v>12497567744</v>
          </cell>
          <cell r="F2804">
            <v>12497567744</v>
          </cell>
          <cell r="G2804">
            <v>12497567744</v>
          </cell>
          <cell r="H2804">
            <v>12497567744</v>
          </cell>
          <cell r="I2804">
            <v>12497567744</v>
          </cell>
        </row>
        <row r="2805">
          <cell r="E2805">
            <v>12492701001</v>
          </cell>
          <cell r="F2805">
            <v>12492693504</v>
          </cell>
          <cell r="G2805" t="str">
            <v>Пружинное кольцо для закрепления шланга Dу 9мм на штуцере</v>
          </cell>
          <cell r="H2805">
            <v>12492693504</v>
          </cell>
          <cell r="I2805" t="str">
            <v>шт</v>
          </cell>
        </row>
        <row r="2806">
          <cell r="E2806">
            <v>12492801001</v>
          </cell>
          <cell r="F2806">
            <v>12492800000</v>
          </cell>
          <cell r="G2806" t="str">
            <v>Пружинное кольцо для закрепления шланга Dу 13мм на штуцере</v>
          </cell>
          <cell r="H2806">
            <v>12492800000</v>
          </cell>
          <cell r="I2806" t="str">
            <v>шт</v>
          </cell>
        </row>
        <row r="2807">
          <cell r="E2807">
            <v>12492800000</v>
          </cell>
          <cell r="F2807">
            <v>12492800000</v>
          </cell>
          <cell r="G2807">
            <v>12492800000</v>
          </cell>
          <cell r="H2807">
            <v>12492800000</v>
          </cell>
          <cell r="I2807">
            <v>12492800000</v>
          </cell>
        </row>
        <row r="2808">
          <cell r="E2808">
            <v>12492601001</v>
          </cell>
          <cell r="F2808">
            <v>12492595200</v>
          </cell>
          <cell r="G2808" t="str">
            <v>Пневмопистолет с метал. форсункой с вн. рез. G1/4"</v>
          </cell>
          <cell r="H2808">
            <v>12492595200</v>
          </cell>
          <cell r="I2808" t="str">
            <v>шт</v>
          </cell>
        </row>
        <row r="2809">
          <cell r="E2809">
            <v>12492595200</v>
          </cell>
          <cell r="F2809">
            <v>12492595200</v>
          </cell>
          <cell r="G2809">
            <v>12492595200</v>
          </cell>
          <cell r="H2809">
            <v>12492595200</v>
          </cell>
          <cell r="I2809">
            <v>12492595200</v>
          </cell>
        </row>
        <row r="2810">
          <cell r="E2810">
            <v>10285611002</v>
          </cell>
          <cell r="F2810">
            <v>10285604864</v>
          </cell>
          <cell r="G2810" t="str">
            <v>Шланг ПВХ с арм. нитью RAUFILAM E, Dвн. 9x3мм, в рулоне 50 м</v>
          </cell>
          <cell r="H2810">
            <v>10285604864</v>
          </cell>
          <cell r="I2810" t="str">
            <v>м</v>
          </cell>
        </row>
        <row r="2811">
          <cell r="E2811">
            <v>10286011002</v>
          </cell>
          <cell r="F2811">
            <v>10286006272</v>
          </cell>
          <cell r="G2811" t="str">
            <v>Шланг ПВХ с арм. нитью RAUFILAM E, Dвн. 13.2x3.3мм, в рулоне 50 м</v>
          </cell>
          <cell r="H2811">
            <v>10286006272</v>
          </cell>
          <cell r="I2811" t="str">
            <v>м</v>
          </cell>
        </row>
        <row r="2812">
          <cell r="E2812">
            <v>10286006272</v>
          </cell>
          <cell r="F2812">
            <v>10286006272</v>
          </cell>
          <cell r="G2812">
            <v>10286006272</v>
          </cell>
          <cell r="H2812">
            <v>10286006272</v>
          </cell>
          <cell r="I2812">
            <v>10286006272</v>
          </cell>
        </row>
        <row r="2813">
          <cell r="E2813">
            <v>12496571001</v>
          </cell>
          <cell r="F2813">
            <v>12496568320</v>
          </cell>
          <cell r="G2813" t="str">
            <v>Быстрый разъем NP 7.2 со штуцером под надвиж. гильзу 20x1,9мм, SDR 11</v>
          </cell>
          <cell r="H2813">
            <v>12496568320</v>
          </cell>
          <cell r="I2813" t="str">
            <v>шт</v>
          </cell>
        </row>
        <row r="2814">
          <cell r="E2814">
            <v>12496568320</v>
          </cell>
          <cell r="F2814">
            <v>12496568320</v>
          </cell>
          <cell r="G2814">
            <v>12496568320</v>
          </cell>
          <cell r="H2814">
            <v>12496568320</v>
          </cell>
          <cell r="I2814">
            <v>12496568320</v>
          </cell>
        </row>
        <row r="2815">
          <cell r="E2815">
            <v>12496568320</v>
          </cell>
          <cell r="F2815">
            <v>12496568320</v>
          </cell>
          <cell r="G2815" t="str">
            <v xml:space="preserve">5.1 Трубы SDR 11 </v>
          </cell>
          <cell r="H2815">
            <v>12496568320</v>
          </cell>
          <cell r="I2815">
            <v>12496568320</v>
          </cell>
        </row>
        <row r="2816">
          <cell r="E2816">
            <v>12496568320</v>
          </cell>
          <cell r="F2816">
            <v>12496568320</v>
          </cell>
          <cell r="G2816" t="str">
            <v>Серия 1 (тонкостенная)</v>
          </cell>
          <cell r="H2816">
            <v>12496568320</v>
          </cell>
          <cell r="I2816">
            <v>12496568320</v>
          </cell>
        </row>
        <row r="2817">
          <cell r="E2817">
            <v>12496568320</v>
          </cell>
          <cell r="F2817">
            <v>12496568320</v>
          </cell>
          <cell r="G2817" t="str">
            <v>UNO (светлосерая одинарная)</v>
          </cell>
          <cell r="H2817">
            <v>12496568320</v>
          </cell>
          <cell r="I2817">
            <v>12496568320</v>
          </cell>
        </row>
        <row r="2818">
          <cell r="E2818">
            <v>13521611001</v>
          </cell>
          <cell r="F2818">
            <v>13521608704</v>
          </cell>
          <cell r="G2818" t="str">
            <v>Tруба RAUTHERMEX UNO серия 1 25/91 макс. длина в бухте 560 м.</v>
          </cell>
          <cell r="H2818">
            <v>13521608704</v>
          </cell>
          <cell r="I2818" t="str">
            <v>м</v>
          </cell>
        </row>
        <row r="2819">
          <cell r="E2819">
            <v>13521711001</v>
          </cell>
          <cell r="F2819">
            <v>13521707008</v>
          </cell>
          <cell r="G2819" t="str">
            <v>Tруба RAUTHERMEX UNO серия 1 32/91 макс. длина в бухте 560 м.</v>
          </cell>
          <cell r="H2819">
            <v>13521707008</v>
          </cell>
          <cell r="I2819" t="str">
            <v>м</v>
          </cell>
        </row>
        <row r="2820">
          <cell r="E2820">
            <v>13521811001</v>
          </cell>
          <cell r="F2820">
            <v>13521805312</v>
          </cell>
          <cell r="G2820" t="str">
            <v>Tруба RAUTHERMEX UNO серия 1 40/91 макс. длина в бухте 560 м.</v>
          </cell>
          <cell r="H2820">
            <v>13521805312</v>
          </cell>
          <cell r="I2820" t="str">
            <v>м</v>
          </cell>
        </row>
        <row r="2821">
          <cell r="E2821">
            <v>13521911001</v>
          </cell>
          <cell r="F2821">
            <v>13521903616</v>
          </cell>
          <cell r="G2821" t="str">
            <v>Tруба RAUTHERMEX UNO серия 1 50/111 макс. длина в бухте 380 м.</v>
          </cell>
          <cell r="H2821">
            <v>13521903616</v>
          </cell>
          <cell r="I2821" t="str">
            <v>м</v>
          </cell>
        </row>
        <row r="2822">
          <cell r="E2822">
            <v>13522011001</v>
          </cell>
          <cell r="F2822">
            <v>13522010112</v>
          </cell>
          <cell r="G2822" t="str">
            <v>Tруба RAUTHERMEX UNO серия 1 63/126 макс. длина в бухте 280 м.</v>
          </cell>
          <cell r="H2822">
            <v>13522010112</v>
          </cell>
          <cell r="I2822" t="str">
            <v>м</v>
          </cell>
        </row>
        <row r="2823">
          <cell r="E2823">
            <v>13522111001</v>
          </cell>
          <cell r="F2823">
            <v>13522108416</v>
          </cell>
          <cell r="G2823" t="str">
            <v>Tруба RAUTHERMEX UNO серия 1 75/162 макс. длина в бухте 144 м.</v>
          </cell>
          <cell r="H2823">
            <v>13522108416</v>
          </cell>
          <cell r="I2823" t="str">
            <v>м</v>
          </cell>
        </row>
        <row r="2824">
          <cell r="E2824">
            <v>13522211001</v>
          </cell>
          <cell r="F2824">
            <v>13522206720</v>
          </cell>
          <cell r="G2824" t="str">
            <v>Tруба RAUTHERMEX UNO серия 1 90/162 макс. длина в бухте 144 м.</v>
          </cell>
          <cell r="H2824">
            <v>13522206720</v>
          </cell>
          <cell r="I2824" t="str">
            <v>м</v>
          </cell>
        </row>
        <row r="2825">
          <cell r="E2825">
            <v>13522311001</v>
          </cell>
          <cell r="F2825">
            <v>13522305024</v>
          </cell>
          <cell r="G2825" t="str">
            <v>Tруба RAUTHERMEX UNO серия 1 110/162 макс. длина в бухте 144 м.</v>
          </cell>
          <cell r="H2825">
            <v>13522305024</v>
          </cell>
          <cell r="I2825" t="str">
            <v>м</v>
          </cell>
        </row>
        <row r="2826">
          <cell r="E2826">
            <v>13522411002</v>
          </cell>
          <cell r="F2826">
            <v>13522403328</v>
          </cell>
          <cell r="G2826" t="str">
            <v>Tруба RAUTHERMEX UNO серия 1 125/182 макс. длина в бухте 86 м.</v>
          </cell>
          <cell r="H2826">
            <v>13522403328</v>
          </cell>
          <cell r="I2826" t="str">
            <v>м</v>
          </cell>
        </row>
        <row r="2827">
          <cell r="E2827">
            <v>13038671001</v>
          </cell>
          <cell r="F2827">
            <v>13038665728</v>
          </cell>
          <cell r="G2827" t="str">
            <v>Tруба RAUTHERMEX UNO серия 1 140/202 макс. длина в бухте 75 м.</v>
          </cell>
          <cell r="H2827">
            <v>13038665728</v>
          </cell>
          <cell r="I2827" t="str">
            <v>м</v>
          </cell>
        </row>
        <row r="2828">
          <cell r="E2828">
            <v>13522511001</v>
          </cell>
          <cell r="F2828">
            <v>13522509824</v>
          </cell>
          <cell r="G2828" t="str">
            <v>Tруба RAUTHERMEX UNO серия 1 160/250 отркезки 12 м.</v>
          </cell>
          <cell r="H2828">
            <v>13522509824</v>
          </cell>
          <cell r="I2828" t="str">
            <v>м</v>
          </cell>
        </row>
        <row r="2829">
          <cell r="E2829">
            <v>13522509824</v>
          </cell>
          <cell r="F2829">
            <v>13522509824</v>
          </cell>
          <cell r="G2829">
            <v>13522509824</v>
          </cell>
          <cell r="H2829">
            <v>13522509824</v>
          </cell>
          <cell r="I2829">
            <v>13522509824</v>
          </cell>
        </row>
        <row r="2830">
          <cell r="E2830">
            <v>13522509824</v>
          </cell>
          <cell r="F2830">
            <v>13522509824</v>
          </cell>
          <cell r="G2830" t="str">
            <v xml:space="preserve">DUO (светлосерая двойная) </v>
          </cell>
          <cell r="H2830">
            <v>13522509824</v>
          </cell>
          <cell r="I2830">
            <v>13522509824</v>
          </cell>
        </row>
        <row r="2831">
          <cell r="E2831">
            <v>13566421001</v>
          </cell>
          <cell r="F2831">
            <v>13566418944</v>
          </cell>
          <cell r="G2831" t="str">
            <v>Tруба RAUTHERMEX DUO 20+20/111 макс. длина в бухте 400 м.</v>
          </cell>
          <cell r="H2831">
            <v>13566418944</v>
          </cell>
          <cell r="I2831" t="str">
            <v>м</v>
          </cell>
        </row>
        <row r="2832">
          <cell r="E2832">
            <v>13522611001</v>
          </cell>
          <cell r="F2832">
            <v>13522608128</v>
          </cell>
          <cell r="G2832" t="str">
            <v>Tруба RAUTHERMEX DUO 25+25/111 макс. длина в бухте 380 м.</v>
          </cell>
          <cell r="H2832">
            <v>13522608128</v>
          </cell>
          <cell r="I2832" t="str">
            <v>м</v>
          </cell>
        </row>
        <row r="2833">
          <cell r="E2833">
            <v>13522711001</v>
          </cell>
          <cell r="F2833">
            <v>13522706432</v>
          </cell>
          <cell r="G2833" t="str">
            <v>Tруба RAUTHERMEX DUO 32+32/111 макс. длина в бухте 380 м.</v>
          </cell>
          <cell r="H2833">
            <v>13522706432</v>
          </cell>
          <cell r="I2833" t="str">
            <v>м</v>
          </cell>
        </row>
        <row r="2834">
          <cell r="E2834">
            <v>13522811001</v>
          </cell>
          <cell r="F2834">
            <v>13522804736</v>
          </cell>
          <cell r="G2834" t="str">
            <v>Tруба RAUTHERMEX DUO 40+40/126 макс. длина в бухте 280 м.</v>
          </cell>
          <cell r="H2834">
            <v>13522804736</v>
          </cell>
          <cell r="I2834" t="str">
            <v>м</v>
          </cell>
        </row>
        <row r="2835">
          <cell r="E2835">
            <v>13522911001</v>
          </cell>
          <cell r="F2835">
            <v>13522903040</v>
          </cell>
          <cell r="G2835" t="str">
            <v>Tруба RAUTHERMEX DUO 50+50/162 макс. длина в бухте 144 м.</v>
          </cell>
          <cell r="H2835">
            <v>13522903040</v>
          </cell>
          <cell r="I2835" t="str">
            <v>м</v>
          </cell>
        </row>
        <row r="2836">
          <cell r="E2836">
            <v>13523011001</v>
          </cell>
          <cell r="F2836">
            <v>13523009536</v>
          </cell>
          <cell r="G2836" t="str">
            <v>Tруба RAUTHERMEX DUO 63+63/182 макс. длина в бухте 86 м.</v>
          </cell>
          <cell r="H2836">
            <v>13523009536</v>
          </cell>
          <cell r="I2836" t="str">
            <v>м</v>
          </cell>
        </row>
        <row r="2837">
          <cell r="E2837">
            <v>13566711001</v>
          </cell>
          <cell r="F2837">
            <v>13566705664</v>
          </cell>
          <cell r="G2837" t="str">
            <v>Tруба RAUTHERMEX DUO 75+75/202 макс. длина в бухте 75 м.</v>
          </cell>
          <cell r="H2837">
            <v>13566705664</v>
          </cell>
          <cell r="I2837" t="str">
            <v>м</v>
          </cell>
        </row>
        <row r="2838">
          <cell r="E2838">
            <v>13566705664</v>
          </cell>
          <cell r="F2838">
            <v>13566705664</v>
          </cell>
          <cell r="G2838">
            <v>13566705664</v>
          </cell>
          <cell r="H2838">
            <v>13566705664</v>
          </cell>
          <cell r="I2838">
            <v>13566705664</v>
          </cell>
        </row>
        <row r="2839">
          <cell r="E2839">
            <v>13566705664</v>
          </cell>
          <cell r="F2839">
            <v>13566705664</v>
          </cell>
          <cell r="G2839" t="str">
            <v>UNO PLUS(светлосерая одинарная)</v>
          </cell>
          <cell r="H2839">
            <v>13566705664</v>
          </cell>
          <cell r="I2839">
            <v>13566705664</v>
          </cell>
        </row>
        <row r="2840">
          <cell r="E2840">
            <v>13528851001</v>
          </cell>
          <cell r="F2840">
            <v>13528850432</v>
          </cell>
          <cell r="G2840" t="str">
            <v>Tруба RAUTHERMEX UNO Plus 32/111 макс. длина в бухте 380 м.</v>
          </cell>
          <cell r="H2840">
            <v>13528850432</v>
          </cell>
          <cell r="I2840" t="str">
            <v>м</v>
          </cell>
        </row>
        <row r="2841">
          <cell r="E2841">
            <v>13528951001</v>
          </cell>
          <cell r="F2841">
            <v>13528948736</v>
          </cell>
          <cell r="G2841" t="str">
            <v>Tруба RAUTHERMEX UNO Plus 40/126 макс. длина в бухте 280 м.</v>
          </cell>
          <cell r="H2841">
            <v>13528948736</v>
          </cell>
          <cell r="I2841" t="str">
            <v>м</v>
          </cell>
        </row>
        <row r="2842">
          <cell r="E2842">
            <v>13529051001</v>
          </cell>
          <cell r="F2842">
            <v>13529047040</v>
          </cell>
          <cell r="G2842" t="str">
            <v>Tруба RAUTHERMEX UNO Plus 50/126 макс. длина в бухте 280 м.</v>
          </cell>
          <cell r="H2842">
            <v>13529047040</v>
          </cell>
          <cell r="I2842" t="str">
            <v>м</v>
          </cell>
        </row>
        <row r="2843">
          <cell r="E2843">
            <v>13529151001</v>
          </cell>
          <cell r="F2843">
            <v>13529145344</v>
          </cell>
          <cell r="G2843" t="str">
            <v>Tруба RAUTHERMEX UNO Plus 63/142 макс. длина в бухте 140 м.</v>
          </cell>
          <cell r="H2843">
            <v>13529145344</v>
          </cell>
          <cell r="I2843" t="str">
            <v>м</v>
          </cell>
        </row>
        <row r="2844">
          <cell r="E2844">
            <v>13529251001</v>
          </cell>
          <cell r="F2844">
            <v>13529243648</v>
          </cell>
          <cell r="G2844" t="str">
            <v>Tруба RAUTHERMEX UNO Plus 90/182 макс. длина в бухте 86 м.</v>
          </cell>
          <cell r="H2844">
            <v>13529243648</v>
          </cell>
          <cell r="I2844" t="str">
            <v>м</v>
          </cell>
        </row>
        <row r="2845">
          <cell r="E2845">
            <v>13529351001</v>
          </cell>
          <cell r="F2845">
            <v>13529350144</v>
          </cell>
          <cell r="G2845" t="str">
            <v>Tруба RAUTHERMEX UNO Plus 110/182 макс. длина в бухте 86 м.</v>
          </cell>
          <cell r="H2845">
            <v>13529350144</v>
          </cell>
          <cell r="I2845" t="str">
            <v>м</v>
          </cell>
        </row>
        <row r="2846">
          <cell r="E2846">
            <v>13566651001</v>
          </cell>
          <cell r="F2846">
            <v>13566648320</v>
          </cell>
          <cell r="G2846" t="str">
            <v>Tруба RAUTHERMEX UNO PlusPlus 110/202 макс. длина в бухте 75 м.</v>
          </cell>
          <cell r="H2846">
            <v>13566648320</v>
          </cell>
          <cell r="I2846" t="str">
            <v>м</v>
          </cell>
        </row>
        <row r="2847">
          <cell r="E2847">
            <v>13566371001</v>
          </cell>
          <cell r="F2847">
            <v>13566369792</v>
          </cell>
          <cell r="G2847" t="str">
            <v>Tруба RAUTHERMEX UNO Plus 125/202 макс. длина в бухте 75 м.</v>
          </cell>
          <cell r="H2847">
            <v>13566369792</v>
          </cell>
          <cell r="I2847" t="str">
            <v>м</v>
          </cell>
        </row>
        <row r="2848">
          <cell r="E2848">
            <v>13566369792</v>
          </cell>
          <cell r="F2848">
            <v>13566369792</v>
          </cell>
          <cell r="G2848">
            <v>13566369792</v>
          </cell>
          <cell r="H2848">
            <v>13566369792</v>
          </cell>
          <cell r="I2848">
            <v>13566369792</v>
          </cell>
        </row>
        <row r="2849">
          <cell r="E2849">
            <v>13566369792</v>
          </cell>
          <cell r="F2849">
            <v>13566369792</v>
          </cell>
          <cell r="G2849" t="str">
            <v xml:space="preserve">DUO PLUS (светлосерая двойная) </v>
          </cell>
          <cell r="H2849">
            <v>13566369792</v>
          </cell>
          <cell r="I2849">
            <v>13566369792</v>
          </cell>
        </row>
        <row r="2850">
          <cell r="E2850">
            <v>13529451001</v>
          </cell>
          <cell r="F2850">
            <v>13529448448</v>
          </cell>
          <cell r="G2850" t="str">
            <v>Tруба RAUTHERMEX DUO Plus 32+32/126 макс. длина в бухте 280 м.</v>
          </cell>
          <cell r="H2850">
            <v>13529448448</v>
          </cell>
          <cell r="I2850" t="str">
            <v>м</v>
          </cell>
        </row>
        <row r="2851">
          <cell r="E2851">
            <v>13529551001</v>
          </cell>
          <cell r="F2851">
            <v>13529546752</v>
          </cell>
          <cell r="G2851" t="str">
            <v>Tруба RAUTHERMEX DUO Plus 40+40/142 макс. длина в бухте 140 м.</v>
          </cell>
          <cell r="H2851">
            <v>13529546752</v>
          </cell>
          <cell r="I2851" t="str">
            <v>м</v>
          </cell>
        </row>
        <row r="2852">
          <cell r="E2852">
            <v>13529651001</v>
          </cell>
          <cell r="F2852">
            <v>13529645056</v>
          </cell>
          <cell r="G2852" t="str">
            <v>Tруба RAUTHERMEX DUO Plus 50+50/182 макс. длина в бухте 86 м.</v>
          </cell>
          <cell r="H2852">
            <v>13529645056</v>
          </cell>
          <cell r="I2852" t="str">
            <v>м</v>
          </cell>
        </row>
        <row r="2853">
          <cell r="E2853">
            <v>13566121001</v>
          </cell>
          <cell r="F2853">
            <v>13566115840</v>
          </cell>
          <cell r="G2853" t="str">
            <v>Tруба RAUTHERMEX DUO Plus 63+63/202 макс. длина в бухте 75 м.</v>
          </cell>
          <cell r="H2853">
            <v>13566115840</v>
          </cell>
          <cell r="I2853" t="str">
            <v>м</v>
          </cell>
        </row>
        <row r="2854">
          <cell r="E2854">
            <v>13566115840</v>
          </cell>
          <cell r="F2854">
            <v>13566115840</v>
          </cell>
          <cell r="G2854">
            <v>13566115840</v>
          </cell>
          <cell r="H2854">
            <v>13566115840</v>
          </cell>
          <cell r="I2854">
            <v>13566115840</v>
          </cell>
        </row>
        <row r="2855">
          <cell r="E2855">
            <v>13566115840</v>
          </cell>
          <cell r="F2855">
            <v>13566115840</v>
          </cell>
          <cell r="G2855" t="str">
            <v>Вводы в здание UNO SDR 11</v>
          </cell>
          <cell r="H2855">
            <v>13566115840</v>
          </cell>
          <cell r="I2855">
            <v>13566115840</v>
          </cell>
        </row>
        <row r="2856">
          <cell r="E2856">
            <v>12400041001</v>
          </cell>
          <cell r="F2856">
            <v>12400033792</v>
          </cell>
          <cell r="G2856" t="str">
            <v>Ввод в здание угловой RAUTHERMEX UNO серия 1 SDR 11 25/91</v>
          </cell>
          <cell r="H2856">
            <v>12400033792</v>
          </cell>
          <cell r="I2856" t="str">
            <v>шт</v>
          </cell>
        </row>
        <row r="2857">
          <cell r="E2857">
            <v>12400641001</v>
          </cell>
          <cell r="F2857">
            <v>12400640000</v>
          </cell>
          <cell r="G2857" t="str">
            <v>Ввод в здание угловой RAUTHERMEX UNO серия 1 SDR 11 32/91</v>
          </cell>
          <cell r="H2857">
            <v>12400640000</v>
          </cell>
          <cell r="I2857" t="str">
            <v>шт</v>
          </cell>
        </row>
        <row r="2858">
          <cell r="E2858">
            <v>12400741001</v>
          </cell>
          <cell r="F2858">
            <v>12400738304</v>
          </cell>
          <cell r="G2858" t="str">
            <v>Ввод в здание угловой RAUTHERMEX UNO серия 1 SDR 11 40/91</v>
          </cell>
          <cell r="H2858">
            <v>12400738304</v>
          </cell>
          <cell r="I2858" t="str">
            <v>шт</v>
          </cell>
        </row>
        <row r="2859">
          <cell r="E2859">
            <v>12400841001</v>
          </cell>
          <cell r="F2859">
            <v>12400836608</v>
          </cell>
          <cell r="G2859" t="str">
            <v>Ввод в здание угловой RAUTHERMEX UNO серия 1 SDR 11 50/11</v>
          </cell>
          <cell r="H2859">
            <v>12400836608</v>
          </cell>
          <cell r="I2859" t="str">
            <v>шт</v>
          </cell>
        </row>
        <row r="2860">
          <cell r="E2860">
            <v>12400941001</v>
          </cell>
          <cell r="F2860">
            <v>12400934912</v>
          </cell>
          <cell r="G2860" t="str">
            <v>Ввод в здание угловой RAUTHERMEX UNO серия 1 SDR 11 63/126</v>
          </cell>
          <cell r="H2860">
            <v>12400934912</v>
          </cell>
          <cell r="I2860" t="str">
            <v>шт</v>
          </cell>
        </row>
        <row r="2861">
          <cell r="E2861">
            <v>12400541001</v>
          </cell>
          <cell r="F2861">
            <v>12400533504</v>
          </cell>
          <cell r="G2861" t="str">
            <v>Ввод в здание угловой RAUTHERMEX UNO серия 1 SDR 11 75/162</v>
          </cell>
          <cell r="H2861">
            <v>12400533504</v>
          </cell>
          <cell r="I2861" t="str">
            <v>шт</v>
          </cell>
        </row>
        <row r="2862">
          <cell r="E2862">
            <v>12401141001</v>
          </cell>
          <cell r="F2862">
            <v>12401139712</v>
          </cell>
          <cell r="G2862" t="str">
            <v>Ввод в здание угловой RAUTHERMEX UNO серия 1 SDR 11 90/162</v>
          </cell>
          <cell r="H2862">
            <v>12401139712</v>
          </cell>
          <cell r="I2862" t="str">
            <v>шт</v>
          </cell>
        </row>
        <row r="2863">
          <cell r="E2863">
            <v>12401241001</v>
          </cell>
          <cell r="F2863">
            <v>12401238016</v>
          </cell>
          <cell r="G2863" t="str">
            <v>Ввод в здание угловой RAUTHERMEX UNO серия 1 SDR 11 110/162</v>
          </cell>
          <cell r="H2863">
            <v>12401238016</v>
          </cell>
          <cell r="I2863" t="str">
            <v>шт</v>
          </cell>
        </row>
        <row r="2864">
          <cell r="E2864">
            <v>12228271001</v>
          </cell>
          <cell r="F2864">
            <v>12228263936</v>
          </cell>
          <cell r="G2864" t="str">
            <v>Ввод в здание угловой RAUTHERMEX UNO серия 1 SDR 11 125/182</v>
          </cell>
          <cell r="H2864">
            <v>12228263936</v>
          </cell>
          <cell r="I2864" t="str">
            <v>шт</v>
          </cell>
        </row>
        <row r="2865">
          <cell r="E2865">
            <v>12228371001</v>
          </cell>
          <cell r="F2865">
            <v>12228370432</v>
          </cell>
          <cell r="G2865" t="str">
            <v>Ввод в здание угловой RAUTHERMEX UNO серия 1 SDR 11 160/250</v>
          </cell>
          <cell r="H2865">
            <v>12228370432</v>
          </cell>
          <cell r="I2865" t="str">
            <v>шт</v>
          </cell>
        </row>
        <row r="2866">
          <cell r="E2866">
            <v>12228370432</v>
          </cell>
          <cell r="F2866">
            <v>12228370432</v>
          </cell>
          <cell r="G2866">
            <v>12228370432</v>
          </cell>
          <cell r="H2866">
            <v>12228370432</v>
          </cell>
          <cell r="I2866">
            <v>12228370432</v>
          </cell>
        </row>
        <row r="2867">
          <cell r="E2867">
            <v>12228370432</v>
          </cell>
          <cell r="F2867">
            <v>12228370432</v>
          </cell>
          <cell r="G2867" t="str">
            <v>Вводы в здание DUO SDR 11</v>
          </cell>
          <cell r="H2867">
            <v>12228370432</v>
          </cell>
          <cell r="I2867">
            <v>12228370432</v>
          </cell>
        </row>
        <row r="2868">
          <cell r="E2868">
            <v>12401941001</v>
          </cell>
          <cell r="F2868">
            <v>12401934336</v>
          </cell>
          <cell r="G2868" t="str">
            <v>Ввод в здание угловой RAUTHERMEX DUO серия 1 SDR 11 25+25/111</v>
          </cell>
          <cell r="H2868">
            <v>12401934336</v>
          </cell>
          <cell r="I2868" t="str">
            <v>шт</v>
          </cell>
        </row>
        <row r="2869">
          <cell r="E2869">
            <v>12402241001</v>
          </cell>
          <cell r="F2869">
            <v>12402237440</v>
          </cell>
          <cell r="G2869" t="str">
            <v>Ввод в здание угловой RAUTHERMEX DUO серия 1 SDR 11 32+32/111</v>
          </cell>
          <cell r="H2869">
            <v>12402237440</v>
          </cell>
          <cell r="I2869" t="str">
            <v>шт</v>
          </cell>
        </row>
        <row r="2870">
          <cell r="E2870">
            <v>12402341001</v>
          </cell>
          <cell r="F2870">
            <v>12402335744</v>
          </cell>
          <cell r="G2870" t="str">
            <v>Ввод в здание угловой RAUTHERMEX DUO серия 1 SDR 11 40+40/126</v>
          </cell>
          <cell r="H2870">
            <v>12402335744</v>
          </cell>
          <cell r="I2870" t="str">
            <v>шт</v>
          </cell>
        </row>
        <row r="2871">
          <cell r="E2871">
            <v>12402441001</v>
          </cell>
          <cell r="F2871">
            <v>12402434048</v>
          </cell>
          <cell r="G2871" t="str">
            <v>Ввод в здание угловой RAUTHERMEX DUO серия 1 SDR 11 50+50/162</v>
          </cell>
          <cell r="H2871">
            <v>12402434048</v>
          </cell>
          <cell r="I2871" t="str">
            <v>шт</v>
          </cell>
        </row>
        <row r="2872">
          <cell r="E2872">
            <v>12437881001</v>
          </cell>
          <cell r="F2872">
            <v>12437880832</v>
          </cell>
          <cell r="G2872" t="str">
            <v>Ввод в здание угловой RAUTHERMEX DUO серия 1 SDR 11 63+63/182</v>
          </cell>
          <cell r="H2872">
            <v>12437880832</v>
          </cell>
          <cell r="I2872" t="str">
            <v>шт</v>
          </cell>
        </row>
        <row r="2873">
          <cell r="E2873">
            <v>13153751001</v>
          </cell>
          <cell r="F2873">
            <v>13153746944</v>
          </cell>
          <cell r="G2873" t="str">
            <v>Ввод в здание угловой RAUTHERMEX DUO серия 1 SDR 11 75+75/202</v>
          </cell>
          <cell r="H2873">
            <v>13153746944</v>
          </cell>
          <cell r="I2873" t="str">
            <v>шт</v>
          </cell>
        </row>
        <row r="2874">
          <cell r="E2874">
            <v>13153746944</v>
          </cell>
          <cell r="F2874">
            <v>13153746944</v>
          </cell>
          <cell r="G2874">
            <v>13153746944</v>
          </cell>
          <cell r="H2874">
            <v>13153746944</v>
          </cell>
          <cell r="I2874">
            <v>13153746944</v>
          </cell>
        </row>
        <row r="2875">
          <cell r="E2875">
            <v>13153746944</v>
          </cell>
          <cell r="F2875">
            <v>13153746944</v>
          </cell>
          <cell r="G2875" t="str">
            <v>Разветвитель SDR 11</v>
          </cell>
          <cell r="H2875">
            <v>13153746944</v>
          </cell>
          <cell r="I2875">
            <v>13153746944</v>
          </cell>
        </row>
        <row r="2876">
          <cell r="E2876">
            <v>12403141001</v>
          </cell>
          <cell r="F2876">
            <v>12403138560</v>
          </cell>
          <cell r="G2876" t="str">
            <v>Разветвитель 25/91- 25+25/111</v>
          </cell>
          <cell r="H2876">
            <v>12403138560</v>
          </cell>
          <cell r="I2876" t="str">
            <v>шт</v>
          </cell>
        </row>
        <row r="2877">
          <cell r="E2877">
            <v>12403541001</v>
          </cell>
          <cell r="F2877">
            <v>12403539968</v>
          </cell>
          <cell r="G2877" t="str">
            <v>Разветвитель 32/76 - 32+32/111</v>
          </cell>
          <cell r="H2877">
            <v>12403539968</v>
          </cell>
          <cell r="I2877" t="str">
            <v>шт</v>
          </cell>
        </row>
        <row r="2878">
          <cell r="E2878">
            <v>12403641001</v>
          </cell>
          <cell r="F2878">
            <v>12403638272</v>
          </cell>
          <cell r="G2878" t="str">
            <v>Разветвитель 40/91 - 40+40/126</v>
          </cell>
          <cell r="H2878">
            <v>12403638272</v>
          </cell>
          <cell r="I2878" t="str">
            <v>шт</v>
          </cell>
        </row>
        <row r="2879">
          <cell r="E2879">
            <v>12403741001</v>
          </cell>
          <cell r="F2879">
            <v>12403736576</v>
          </cell>
          <cell r="G2879" t="str">
            <v>Разветвитель 50/111 - 50+50/162</v>
          </cell>
          <cell r="H2879">
            <v>12403736576</v>
          </cell>
          <cell r="I2879" t="str">
            <v>шт</v>
          </cell>
        </row>
        <row r="2880">
          <cell r="E2880">
            <v>12394231001</v>
          </cell>
          <cell r="F2880">
            <v>12394225664</v>
          </cell>
          <cell r="G2880" t="str">
            <v>Разветвитель 63/162 - 63+63/182</v>
          </cell>
          <cell r="H2880">
            <v>12394225664</v>
          </cell>
          <cell r="I2880" t="str">
            <v>шт</v>
          </cell>
        </row>
        <row r="2881">
          <cell r="E2881">
            <v>13149441001</v>
          </cell>
          <cell r="F2881">
            <v>13149437952</v>
          </cell>
          <cell r="G2881" t="str">
            <v>Разветвитель 75/162 - 75+75/225</v>
          </cell>
          <cell r="H2881">
            <v>13149437952</v>
          </cell>
          <cell r="I2881" t="str">
            <v>шт</v>
          </cell>
        </row>
        <row r="2882">
          <cell r="E2882">
            <v>13149437952</v>
          </cell>
          <cell r="F2882">
            <v>13149437952</v>
          </cell>
          <cell r="G2882">
            <v>13149437952</v>
          </cell>
          <cell r="H2882">
            <v>13149437952</v>
          </cell>
          <cell r="I2882">
            <v>13149437952</v>
          </cell>
        </row>
        <row r="2883">
          <cell r="E2883">
            <v>13149437952</v>
          </cell>
          <cell r="F2883">
            <v>13149437952</v>
          </cell>
          <cell r="G2883" t="str">
            <v>Шахта для систем теплоснабжения</v>
          </cell>
          <cell r="H2883">
            <v>13149437952</v>
          </cell>
          <cell r="I2883">
            <v>13149437952</v>
          </cell>
        </row>
        <row r="2884">
          <cell r="E2884">
            <v>12085581001</v>
          </cell>
          <cell r="F2884">
            <v>12085575680</v>
          </cell>
          <cell r="G2884" t="str">
            <v>Шахта для систем теплоснабжения 800 мм</v>
          </cell>
          <cell r="H2884">
            <v>12085575680</v>
          </cell>
          <cell r="I2884" t="str">
            <v>шт</v>
          </cell>
        </row>
        <row r="2885">
          <cell r="E2885">
            <v>12979911033</v>
          </cell>
          <cell r="F2885">
            <v>12979904512</v>
          </cell>
          <cell r="G2885" t="str">
            <v>Термоусадочный шланг для соединения шахты</v>
          </cell>
          <cell r="H2885">
            <v>12979904512</v>
          </cell>
          <cell r="I2885" t="str">
            <v>шт</v>
          </cell>
        </row>
        <row r="2886">
          <cell r="E2886">
            <v>12979904512</v>
          </cell>
          <cell r="F2886">
            <v>12979904512</v>
          </cell>
          <cell r="G2886">
            <v>12979904512</v>
          </cell>
          <cell r="H2886">
            <v>12979904512</v>
          </cell>
          <cell r="I2886">
            <v>12979904512</v>
          </cell>
        </row>
        <row r="2887">
          <cell r="E2887">
            <v>12979904512</v>
          </cell>
          <cell r="F2887">
            <v>12979904512</v>
          </cell>
          <cell r="G2887" t="str">
            <v>Вводы в здание, стальные</v>
          </cell>
          <cell r="H2887">
            <v>12979904512</v>
          </cell>
          <cell r="I2887">
            <v>12979904512</v>
          </cell>
        </row>
        <row r="2888">
          <cell r="E2888">
            <v>12091381001</v>
          </cell>
          <cell r="F2888">
            <v>12091375616</v>
          </cell>
          <cell r="G2888" t="str">
            <v>Ввод в здание стальной 140 / 225</v>
          </cell>
          <cell r="H2888">
            <v>12091375616</v>
          </cell>
          <cell r="I2888" t="str">
            <v>шт</v>
          </cell>
        </row>
        <row r="2889">
          <cell r="E2889">
            <v>12012271001</v>
          </cell>
          <cell r="F2889">
            <v>12012265472</v>
          </cell>
          <cell r="G2889" t="str">
            <v>Ввод в здание стальной 160 / 250</v>
          </cell>
          <cell r="H2889">
            <v>12012265472</v>
          </cell>
          <cell r="I2889" t="str">
            <v>шт</v>
          </cell>
        </row>
        <row r="2890">
          <cell r="E2890">
            <v>12012265472</v>
          </cell>
          <cell r="F2890">
            <v>12012265472</v>
          </cell>
          <cell r="G2890">
            <v>12012265472</v>
          </cell>
          <cell r="H2890">
            <v>12012265472</v>
          </cell>
          <cell r="I2890">
            <v>12012265472</v>
          </cell>
        </row>
        <row r="2891">
          <cell r="E2891">
            <v>12012265472</v>
          </cell>
          <cell r="F2891">
            <v>12012265472</v>
          </cell>
          <cell r="G2891">
            <v>12012265472</v>
          </cell>
          <cell r="H2891">
            <v>12012265472</v>
          </cell>
          <cell r="I2891">
            <v>12012265472</v>
          </cell>
        </row>
        <row r="2892">
          <cell r="E2892">
            <v>12012265472</v>
          </cell>
          <cell r="F2892">
            <v>12012265472</v>
          </cell>
          <cell r="G2892" t="str">
            <v>5.2 Техника соединения на надвижной гильзе SDR 11</v>
          </cell>
          <cell r="H2892">
            <v>12012265472</v>
          </cell>
          <cell r="I2892">
            <v>12012265472</v>
          </cell>
        </row>
        <row r="2893">
          <cell r="E2893">
            <v>11395621001</v>
          </cell>
          <cell r="F2893">
            <v>11395620864</v>
          </cell>
          <cell r="G2893" t="str">
            <v>Монтажная гильза 20х1,9</v>
          </cell>
          <cell r="H2893">
            <v>11395620864</v>
          </cell>
          <cell r="I2893" t="str">
            <v>шт</v>
          </cell>
        </row>
        <row r="2894">
          <cell r="E2894">
            <v>11395721001</v>
          </cell>
          <cell r="F2894">
            <v>11395719168</v>
          </cell>
          <cell r="G2894" t="str">
            <v>Монтажная гильза 25х2,3</v>
          </cell>
          <cell r="H2894">
            <v>11395719168</v>
          </cell>
          <cell r="I2894" t="str">
            <v>шт</v>
          </cell>
        </row>
        <row r="2895">
          <cell r="E2895">
            <v>11394921001</v>
          </cell>
          <cell r="F2895">
            <v>11394916352</v>
          </cell>
          <cell r="G2895" t="str">
            <v>Монтажная гильза 32х2,9</v>
          </cell>
          <cell r="H2895">
            <v>11394916352</v>
          </cell>
          <cell r="I2895" t="str">
            <v>шт</v>
          </cell>
        </row>
        <row r="2896">
          <cell r="E2896">
            <v>11386831001</v>
          </cell>
          <cell r="F2896">
            <v>11386830848</v>
          </cell>
          <cell r="G2896" t="str">
            <v>Монтажная гильза 40х3,7</v>
          </cell>
          <cell r="H2896">
            <v>11386830848</v>
          </cell>
          <cell r="I2896" t="str">
            <v>шт</v>
          </cell>
        </row>
        <row r="2897">
          <cell r="E2897">
            <v>11386931001</v>
          </cell>
          <cell r="F2897">
            <v>11386929152</v>
          </cell>
          <cell r="G2897" t="str">
            <v>Монтажная гильза 50х4,6</v>
          </cell>
          <cell r="H2897">
            <v>11386929152</v>
          </cell>
          <cell r="I2897" t="str">
            <v>шт</v>
          </cell>
        </row>
        <row r="2898">
          <cell r="E2898">
            <v>11387031001</v>
          </cell>
          <cell r="F2898">
            <v>11387027456</v>
          </cell>
          <cell r="G2898" t="str">
            <v>Монтажная гильза 63х5,8</v>
          </cell>
          <cell r="H2898">
            <v>11387027456</v>
          </cell>
          <cell r="I2898" t="str">
            <v>шт</v>
          </cell>
        </row>
        <row r="2899">
          <cell r="E2899">
            <v>12676711002</v>
          </cell>
          <cell r="F2899">
            <v>12676710400</v>
          </cell>
          <cell r="G2899" t="str">
            <v>Монтажная гильза 75х6,8</v>
          </cell>
          <cell r="H2899">
            <v>12676710400</v>
          </cell>
          <cell r="I2899" t="str">
            <v>шт</v>
          </cell>
        </row>
        <row r="2900">
          <cell r="E2900">
            <v>12676811002</v>
          </cell>
          <cell r="F2900">
            <v>12676808704</v>
          </cell>
          <cell r="G2900" t="str">
            <v>Монтажная гильза 90х8,2</v>
          </cell>
          <cell r="H2900">
            <v>12676808704</v>
          </cell>
          <cell r="I2900" t="str">
            <v>шт</v>
          </cell>
        </row>
        <row r="2901">
          <cell r="E2901">
            <v>12676911002</v>
          </cell>
          <cell r="F2901">
            <v>12676907008</v>
          </cell>
          <cell r="G2901" t="str">
            <v>Монтажная гильза 110х10,0</v>
          </cell>
          <cell r="H2901">
            <v>12676907008</v>
          </cell>
          <cell r="I2901" t="str">
            <v>шт</v>
          </cell>
        </row>
        <row r="2902">
          <cell r="E2902">
            <v>12352291002</v>
          </cell>
          <cell r="F2902">
            <v>12352290816</v>
          </cell>
          <cell r="G2902" t="str">
            <v>Монтажная гильза 125х11,4</v>
          </cell>
          <cell r="H2902">
            <v>12352290816</v>
          </cell>
          <cell r="I2902" t="str">
            <v>шт</v>
          </cell>
        </row>
        <row r="2903">
          <cell r="E2903">
            <v>12062561002</v>
          </cell>
          <cell r="F2903">
            <v>12062556160</v>
          </cell>
          <cell r="G2903" t="str">
            <v>Монтажная гильза 140х12,7</v>
          </cell>
          <cell r="H2903">
            <v>12062556160</v>
          </cell>
          <cell r="I2903" t="str">
            <v>шт</v>
          </cell>
        </row>
        <row r="2904">
          <cell r="E2904">
            <v>12343241002</v>
          </cell>
          <cell r="F2904">
            <v>12343238656</v>
          </cell>
          <cell r="G2904" t="str">
            <v>Монтажная гильза 160х14,6</v>
          </cell>
          <cell r="H2904">
            <v>12343238656</v>
          </cell>
          <cell r="I2904" t="str">
            <v>шт</v>
          </cell>
        </row>
        <row r="2905">
          <cell r="E2905">
            <v>12343238656</v>
          </cell>
          <cell r="F2905">
            <v>12343238656</v>
          </cell>
          <cell r="G2905">
            <v>12343238656</v>
          </cell>
          <cell r="H2905">
            <v>12343238656</v>
          </cell>
          <cell r="I2905">
            <v>12343238656</v>
          </cell>
        </row>
        <row r="2906">
          <cell r="E2906">
            <v>11690081001</v>
          </cell>
          <cell r="F2906">
            <v>11690074112</v>
          </cell>
          <cell r="G2906" t="str">
            <v>Муфта соединительная равнопроходная 20x1,9 LX</v>
          </cell>
          <cell r="H2906">
            <v>11690074112</v>
          </cell>
          <cell r="I2906" t="str">
            <v>шт</v>
          </cell>
        </row>
        <row r="2907">
          <cell r="E2907">
            <v>11690101001</v>
          </cell>
          <cell r="F2907">
            <v>11690098688</v>
          </cell>
          <cell r="G2907" t="str">
            <v>Муфта соединительная равнопроходная 25х2,3 LX</v>
          </cell>
          <cell r="H2907">
            <v>11690098688</v>
          </cell>
          <cell r="I2907" t="str">
            <v>шт</v>
          </cell>
        </row>
        <row r="2908">
          <cell r="E2908">
            <v>11690131001</v>
          </cell>
          <cell r="F2908">
            <v>11690123264</v>
          </cell>
          <cell r="G2908" t="str">
            <v>Муфта соединительная равнопроходная 32х2,9 LX</v>
          </cell>
          <cell r="H2908">
            <v>11690123264</v>
          </cell>
          <cell r="I2908" t="str">
            <v>шт</v>
          </cell>
        </row>
        <row r="2909">
          <cell r="E2909">
            <v>11690151001</v>
          </cell>
          <cell r="F2909">
            <v>11690147840</v>
          </cell>
          <cell r="G2909" t="str">
            <v>Муфта соединительная равнопроходная 40х3,7 LX</v>
          </cell>
          <cell r="H2909">
            <v>11690147840</v>
          </cell>
          <cell r="I2909" t="str">
            <v>шт</v>
          </cell>
        </row>
        <row r="2910">
          <cell r="E2910">
            <v>11691441001</v>
          </cell>
          <cell r="F2910">
            <v>11691433984</v>
          </cell>
          <cell r="G2910" t="str">
            <v>Муфта соединительная равнопроходная 50х4,6 LX</v>
          </cell>
          <cell r="H2910">
            <v>11691433984</v>
          </cell>
          <cell r="I2910" t="str">
            <v>шт</v>
          </cell>
        </row>
        <row r="2911">
          <cell r="E2911">
            <v>11691421001</v>
          </cell>
          <cell r="F2911">
            <v>11691417600</v>
          </cell>
          <cell r="G2911" t="str">
            <v>Муфта соединительная равнопроходная 63х5,7 LX</v>
          </cell>
          <cell r="H2911">
            <v>11691417600</v>
          </cell>
          <cell r="I2911" t="str">
            <v>шт</v>
          </cell>
        </row>
        <row r="2912">
          <cell r="E2912">
            <v>12676111001</v>
          </cell>
          <cell r="F2912">
            <v>12676104192</v>
          </cell>
          <cell r="G2912" t="str">
            <v>Муфта соединительная равнопроходная 75х6,8</v>
          </cell>
          <cell r="H2912">
            <v>12676104192</v>
          </cell>
          <cell r="I2912" t="str">
            <v>шт</v>
          </cell>
        </row>
        <row r="2913">
          <cell r="E2913">
            <v>12676211001</v>
          </cell>
          <cell r="F2913">
            <v>12676210688</v>
          </cell>
          <cell r="G2913" t="str">
            <v>Муфта соединительная равнопроходная 90х8,2</v>
          </cell>
          <cell r="H2913">
            <v>12676210688</v>
          </cell>
          <cell r="I2913" t="str">
            <v>шт</v>
          </cell>
        </row>
        <row r="2914">
          <cell r="E2914">
            <v>12676311001</v>
          </cell>
          <cell r="F2914">
            <v>12676308992</v>
          </cell>
          <cell r="G2914" t="str">
            <v>Муфта соединительная равнопроходная 110х10</v>
          </cell>
          <cell r="H2914">
            <v>12676308992</v>
          </cell>
          <cell r="I2914" t="str">
            <v>шт</v>
          </cell>
        </row>
        <row r="2915">
          <cell r="E2915">
            <v>12352191001</v>
          </cell>
          <cell r="F2915">
            <v>12352184320</v>
          </cell>
          <cell r="G2915" t="str">
            <v>Муфта соединительная равнопроходная 125х11,4</v>
          </cell>
          <cell r="H2915">
            <v>12352184320</v>
          </cell>
          <cell r="I2915" t="str">
            <v>шт</v>
          </cell>
        </row>
        <row r="2916">
          <cell r="E2916">
            <v>12062571001</v>
          </cell>
          <cell r="F2916">
            <v>12062564352</v>
          </cell>
          <cell r="G2916" t="str">
            <v>Муфта соединительная равнопроходная 140х12,7</v>
          </cell>
          <cell r="H2916">
            <v>12062564352</v>
          </cell>
          <cell r="I2916" t="str">
            <v>шт</v>
          </cell>
        </row>
        <row r="2917">
          <cell r="E2917">
            <v>12343341001</v>
          </cell>
          <cell r="F2917">
            <v>12343336960</v>
          </cell>
          <cell r="G2917" t="str">
            <v>Муфта соединительная равнопроходная 160х14,6</v>
          </cell>
          <cell r="H2917">
            <v>12343336960</v>
          </cell>
          <cell r="I2917" t="str">
            <v>шт</v>
          </cell>
        </row>
        <row r="2918">
          <cell r="E2918">
            <v>12343336960</v>
          </cell>
          <cell r="F2918">
            <v>12343336960</v>
          </cell>
          <cell r="G2918">
            <v>12343336960</v>
          </cell>
          <cell r="H2918">
            <v>12343336960</v>
          </cell>
          <cell r="I2918">
            <v>12343336960</v>
          </cell>
        </row>
        <row r="2919">
          <cell r="E2919">
            <v>11690121001</v>
          </cell>
          <cell r="F2919">
            <v>11690115072</v>
          </cell>
          <cell r="G2919" t="str">
            <v>Муфта соединительная переходная 25х2,3 - 20х1,9 LX</v>
          </cell>
          <cell r="H2919">
            <v>11690115072</v>
          </cell>
          <cell r="I2919" t="str">
            <v>шт</v>
          </cell>
        </row>
        <row r="2920">
          <cell r="E2920">
            <v>11690141001</v>
          </cell>
          <cell r="F2920">
            <v>11690139648</v>
          </cell>
          <cell r="G2920" t="str">
            <v>Муфта соединительная переходная 32х2,9 - 25х2,3 LX</v>
          </cell>
          <cell r="H2920">
            <v>11690139648</v>
          </cell>
          <cell r="I2920" t="str">
            <v>шт</v>
          </cell>
        </row>
        <row r="2921">
          <cell r="E2921">
            <v>11690161001</v>
          </cell>
          <cell r="F2921">
            <v>11690156032</v>
          </cell>
          <cell r="G2921" t="str">
            <v>Муфта соединительная переходная 40х3,7 - 20х1,9 LX</v>
          </cell>
          <cell r="H2921">
            <v>11690156032</v>
          </cell>
          <cell r="I2921" t="str">
            <v>шт</v>
          </cell>
        </row>
        <row r="2922">
          <cell r="E2922">
            <v>11690171001</v>
          </cell>
          <cell r="F2922">
            <v>11690164224</v>
          </cell>
          <cell r="G2922" t="str">
            <v>Муфта соединительная переходная 40х3,7 - 32х2,9 LX</v>
          </cell>
          <cell r="H2922">
            <v>11690164224</v>
          </cell>
          <cell r="I2922" t="str">
            <v>шт</v>
          </cell>
        </row>
        <row r="2923">
          <cell r="E2923">
            <v>11691701001</v>
          </cell>
          <cell r="F2923">
            <v>11691696128</v>
          </cell>
          <cell r="G2923" t="str">
            <v>Муфта соединительная переходная 50х4,6 - 32х2,9 LX</v>
          </cell>
          <cell r="H2923">
            <v>11691696128</v>
          </cell>
          <cell r="I2923" t="str">
            <v>шт</v>
          </cell>
        </row>
        <row r="2924">
          <cell r="E2924">
            <v>11691471001</v>
          </cell>
          <cell r="F2924">
            <v>11691466752</v>
          </cell>
          <cell r="G2924" t="str">
            <v>Муфта соединительная переходная 50х4,6 - 40х3,7 LX</v>
          </cell>
          <cell r="H2924">
            <v>11691466752</v>
          </cell>
          <cell r="I2924" t="str">
            <v>шт</v>
          </cell>
        </row>
        <row r="2925">
          <cell r="E2925">
            <v>11691481001</v>
          </cell>
          <cell r="F2925">
            <v>11691474944</v>
          </cell>
          <cell r="G2925" t="str">
            <v>Муфта соединительная переходная 63х5,7 - 50х4,6 LX</v>
          </cell>
          <cell r="H2925">
            <v>11691474944</v>
          </cell>
          <cell r="I2925" t="str">
            <v>шт</v>
          </cell>
        </row>
        <row r="2926">
          <cell r="E2926">
            <v>12676411001</v>
          </cell>
          <cell r="F2926">
            <v>12676407296</v>
          </cell>
          <cell r="G2926" t="str">
            <v>Муфта соединительная переходная 75х6,8 - 63х5,7</v>
          </cell>
          <cell r="H2926">
            <v>12676407296</v>
          </cell>
          <cell r="I2926" t="str">
            <v>шт</v>
          </cell>
        </row>
        <row r="2927">
          <cell r="E2927">
            <v>12676511001</v>
          </cell>
          <cell r="F2927">
            <v>12676505600</v>
          </cell>
          <cell r="G2927" t="str">
            <v>Муфта соединительная переходная 90х8,2 - 75х6,8</v>
          </cell>
          <cell r="H2927">
            <v>12676505600</v>
          </cell>
          <cell r="I2927" t="str">
            <v>шт</v>
          </cell>
        </row>
        <row r="2928">
          <cell r="E2928">
            <v>12676611001</v>
          </cell>
          <cell r="F2928">
            <v>12676603904</v>
          </cell>
          <cell r="G2928" t="str">
            <v>Муфта соединительная переходная 110х10 - 90х8,2</v>
          </cell>
          <cell r="H2928">
            <v>12676603904</v>
          </cell>
          <cell r="I2928" t="str">
            <v>шт</v>
          </cell>
        </row>
        <row r="2929">
          <cell r="E2929">
            <v>12676603904</v>
          </cell>
          <cell r="F2929">
            <v>12676603904</v>
          </cell>
          <cell r="G2929">
            <v>12676603904</v>
          </cell>
          <cell r="H2929">
            <v>12676603904</v>
          </cell>
          <cell r="I2929">
            <v>12676603904</v>
          </cell>
        </row>
        <row r="2930">
          <cell r="E2930">
            <v>11690451001</v>
          </cell>
          <cell r="F2930">
            <v>11690450944</v>
          </cell>
          <cell r="G2930" t="str">
            <v>Тройник равнопроходный 20х1,9 LX</v>
          </cell>
          <cell r="H2930">
            <v>11690450944</v>
          </cell>
          <cell r="I2930" t="str">
            <v>шт</v>
          </cell>
        </row>
        <row r="2931">
          <cell r="E2931">
            <v>11690561001</v>
          </cell>
          <cell r="F2931">
            <v>11690557440</v>
          </cell>
          <cell r="G2931" t="str">
            <v>Тройник равнопроходный 25х2,3 LX</v>
          </cell>
          <cell r="H2931">
            <v>11690557440</v>
          </cell>
          <cell r="I2931" t="str">
            <v>шт</v>
          </cell>
        </row>
        <row r="2932">
          <cell r="E2932">
            <v>11690631001</v>
          </cell>
          <cell r="F2932">
            <v>11690622976</v>
          </cell>
          <cell r="G2932" t="str">
            <v>Тройник равнопроходный 32х2,9 LX</v>
          </cell>
          <cell r="H2932">
            <v>11690622976</v>
          </cell>
          <cell r="I2932" t="str">
            <v>шт</v>
          </cell>
        </row>
        <row r="2933">
          <cell r="E2933">
            <v>11690721001</v>
          </cell>
          <cell r="F2933">
            <v>11690713088</v>
          </cell>
          <cell r="G2933" t="str">
            <v>Тройник равнопроходный 40х3,7 LX</v>
          </cell>
          <cell r="H2933">
            <v>11690713088</v>
          </cell>
          <cell r="I2933" t="str">
            <v>шт</v>
          </cell>
        </row>
        <row r="2934">
          <cell r="E2934">
            <v>11691561001</v>
          </cell>
          <cell r="F2934">
            <v>11691556864</v>
          </cell>
          <cell r="G2934" t="str">
            <v>Тройник равнопроходный 50х4,6 LX</v>
          </cell>
          <cell r="H2934">
            <v>11691556864</v>
          </cell>
          <cell r="I2934" t="str">
            <v>шт</v>
          </cell>
        </row>
        <row r="2935">
          <cell r="E2935">
            <v>11691671001</v>
          </cell>
          <cell r="F2935">
            <v>11691663360</v>
          </cell>
          <cell r="G2935" t="str">
            <v>Тройник равнопроходный 63х5,7 LX</v>
          </cell>
          <cell r="H2935">
            <v>11691663360</v>
          </cell>
          <cell r="I2935" t="str">
            <v>шт</v>
          </cell>
        </row>
        <row r="2936">
          <cell r="E2936">
            <v>12219461001</v>
          </cell>
          <cell r="F2936">
            <v>12219457536</v>
          </cell>
          <cell r="G2936" t="str">
            <v>Тройник равнопроходный 75x6,8</v>
          </cell>
          <cell r="H2936">
            <v>12219457536</v>
          </cell>
          <cell r="I2936" t="str">
            <v>шт</v>
          </cell>
        </row>
        <row r="2937">
          <cell r="E2937">
            <v>12219481001</v>
          </cell>
          <cell r="F2937">
            <v>12219473920</v>
          </cell>
          <cell r="G2937" t="str">
            <v>Тройник равнопроходный 90x8,2</v>
          </cell>
          <cell r="H2937">
            <v>12219473920</v>
          </cell>
          <cell r="I2937" t="str">
            <v>шт</v>
          </cell>
        </row>
        <row r="2938">
          <cell r="E2938">
            <v>12219531001</v>
          </cell>
          <cell r="F2938">
            <v>12219523072</v>
          </cell>
          <cell r="G2938" t="str">
            <v>Тройник равнопроходный 110x10</v>
          </cell>
          <cell r="H2938">
            <v>12219523072</v>
          </cell>
          <cell r="I2938" t="str">
            <v>шт</v>
          </cell>
        </row>
        <row r="2939">
          <cell r="E2939">
            <v>12219523072</v>
          </cell>
          <cell r="F2939">
            <v>12219523072</v>
          </cell>
          <cell r="G2939">
            <v>12219523072</v>
          </cell>
          <cell r="H2939">
            <v>12219523072</v>
          </cell>
          <cell r="I2939">
            <v>12219523072</v>
          </cell>
        </row>
        <row r="2940">
          <cell r="E2940">
            <v>11690491001</v>
          </cell>
          <cell r="F2940">
            <v>11690483712</v>
          </cell>
          <cell r="G2940" t="str">
            <v>Тройник 25-20-20 LX</v>
          </cell>
          <cell r="H2940">
            <v>11690483712</v>
          </cell>
          <cell r="I2940" t="str">
            <v>шт</v>
          </cell>
        </row>
        <row r="2941">
          <cell r="E2941">
            <v>11690601001</v>
          </cell>
          <cell r="F2941">
            <v>11690598400</v>
          </cell>
          <cell r="G2941" t="str">
            <v>Тройник 32-25-25 LX</v>
          </cell>
          <cell r="H2941">
            <v>11690598400</v>
          </cell>
          <cell r="I2941" t="str">
            <v>шт</v>
          </cell>
        </row>
        <row r="2942">
          <cell r="E2942">
            <v>11690701001</v>
          </cell>
          <cell r="F2942">
            <v>11690696704</v>
          </cell>
          <cell r="G2942" t="str">
            <v>Тройник 40-32-32 LX</v>
          </cell>
          <cell r="H2942">
            <v>11690696704</v>
          </cell>
          <cell r="I2942" t="str">
            <v>шт</v>
          </cell>
        </row>
        <row r="2943">
          <cell r="E2943">
            <v>11691531001</v>
          </cell>
          <cell r="F2943">
            <v>11691524096</v>
          </cell>
          <cell r="G2943" t="str">
            <v>Тройник 50-32-40 LX</v>
          </cell>
          <cell r="H2943">
            <v>11691524096</v>
          </cell>
          <cell r="I2943" t="str">
            <v>шт</v>
          </cell>
        </row>
        <row r="2944">
          <cell r="E2944">
            <v>11691511001</v>
          </cell>
          <cell r="F2944">
            <v>11691507712</v>
          </cell>
          <cell r="G2944" t="str">
            <v>Тройник 50-25-40 LX</v>
          </cell>
          <cell r="H2944">
            <v>11691507712</v>
          </cell>
          <cell r="I2944" t="str">
            <v>шт</v>
          </cell>
        </row>
        <row r="2945">
          <cell r="E2945">
            <v>11691601001</v>
          </cell>
          <cell r="F2945">
            <v>11691597824</v>
          </cell>
          <cell r="G2945" t="str">
            <v>Тройник 63-32-50 LX</v>
          </cell>
          <cell r="H2945">
            <v>11691597824</v>
          </cell>
          <cell r="I2945" t="str">
            <v>шт</v>
          </cell>
        </row>
        <row r="2946">
          <cell r="E2946">
            <v>11691621001</v>
          </cell>
          <cell r="F2946">
            <v>11691614208</v>
          </cell>
          <cell r="G2946" t="str">
            <v>Тройник 63-40-40 LX</v>
          </cell>
          <cell r="H2946">
            <v>11691614208</v>
          </cell>
          <cell r="I2946" t="str">
            <v>шт</v>
          </cell>
        </row>
        <row r="2947">
          <cell r="E2947">
            <v>11691631001</v>
          </cell>
          <cell r="F2947">
            <v>11691630592</v>
          </cell>
          <cell r="G2947" t="str">
            <v>Тройник 63-40-50 LX</v>
          </cell>
          <cell r="H2947">
            <v>11691630592</v>
          </cell>
          <cell r="I2947" t="str">
            <v>шт</v>
          </cell>
        </row>
        <row r="2948">
          <cell r="E2948">
            <v>11691651001</v>
          </cell>
          <cell r="F2948">
            <v>11691646976</v>
          </cell>
          <cell r="G2948" t="str">
            <v>Тройник 63-50-50 LX</v>
          </cell>
          <cell r="H2948">
            <v>11691646976</v>
          </cell>
          <cell r="I2948" t="str">
            <v>шт</v>
          </cell>
        </row>
        <row r="2949">
          <cell r="E2949">
            <v>12219351001</v>
          </cell>
          <cell r="F2949">
            <v>12219342848</v>
          </cell>
          <cell r="G2949" t="str">
            <v>Тройник 75-32-63</v>
          </cell>
          <cell r="H2949">
            <v>12219342848</v>
          </cell>
          <cell r="I2949" t="str">
            <v>шт</v>
          </cell>
        </row>
        <row r="2950">
          <cell r="E2950">
            <v>12219381001</v>
          </cell>
          <cell r="F2950">
            <v>12219375616</v>
          </cell>
          <cell r="G2950" t="str">
            <v>Тройник 75-50-63</v>
          </cell>
          <cell r="H2950">
            <v>12219375616</v>
          </cell>
          <cell r="I2950" t="str">
            <v>шт</v>
          </cell>
        </row>
        <row r="2951">
          <cell r="E2951">
            <v>12219431001</v>
          </cell>
          <cell r="F2951">
            <v>12219424768</v>
          </cell>
          <cell r="G2951" t="str">
            <v>Тройник 75-63-63</v>
          </cell>
          <cell r="H2951">
            <v>12219424768</v>
          </cell>
          <cell r="I2951" t="str">
            <v>шт</v>
          </cell>
        </row>
        <row r="2952">
          <cell r="E2952">
            <v>12219424768</v>
          </cell>
          <cell r="F2952">
            <v>12219424768</v>
          </cell>
          <cell r="G2952">
            <v>12219424768</v>
          </cell>
          <cell r="H2952">
            <v>12219424768</v>
          </cell>
          <cell r="I2952">
            <v>12219424768</v>
          </cell>
        </row>
        <row r="2953">
          <cell r="E2953">
            <v>11690531001</v>
          </cell>
          <cell r="F2953">
            <v>11690524672</v>
          </cell>
          <cell r="G2953" t="str">
            <v>Тройник с уменьшенным боковым проходом 25-20-25 LX</v>
          </cell>
          <cell r="H2953">
            <v>11690524672</v>
          </cell>
          <cell r="I2953" t="str">
            <v>шт</v>
          </cell>
        </row>
        <row r="2954">
          <cell r="E2954">
            <v>11690591001</v>
          </cell>
          <cell r="F2954">
            <v>11690590208</v>
          </cell>
          <cell r="G2954" t="str">
            <v>Тройник с уменьшенным боковым проходом 32-20-32 LX</v>
          </cell>
          <cell r="H2954">
            <v>11690590208</v>
          </cell>
          <cell r="I2954" t="str">
            <v>шт</v>
          </cell>
        </row>
        <row r="2955">
          <cell r="E2955">
            <v>11690611001</v>
          </cell>
          <cell r="F2955">
            <v>11690606592</v>
          </cell>
          <cell r="G2955" t="str">
            <v>Тройник с уменьшенным боковым проходом 32-25-32 LX</v>
          </cell>
          <cell r="H2955">
            <v>11690606592</v>
          </cell>
          <cell r="I2955" t="str">
            <v>шт</v>
          </cell>
        </row>
        <row r="2956">
          <cell r="E2956">
            <v>11690681001</v>
          </cell>
          <cell r="F2956">
            <v>11690680320</v>
          </cell>
          <cell r="G2956" t="str">
            <v>Тройник с уменьшенным боковым проходом 40-20-40 LX</v>
          </cell>
          <cell r="H2956">
            <v>11690680320</v>
          </cell>
          <cell r="I2956" t="str">
            <v>шт</v>
          </cell>
        </row>
        <row r="2957">
          <cell r="E2957">
            <v>11690691001</v>
          </cell>
          <cell r="F2957">
            <v>11690688512</v>
          </cell>
          <cell r="G2957" t="str">
            <v>Тройник с уменьшенным боковым проходом 40-25-40 LX</v>
          </cell>
          <cell r="H2957">
            <v>11690688512</v>
          </cell>
          <cell r="I2957" t="str">
            <v>шт</v>
          </cell>
        </row>
        <row r="2958">
          <cell r="E2958">
            <v>11690711001</v>
          </cell>
          <cell r="F2958">
            <v>11690704896</v>
          </cell>
          <cell r="G2958" t="str">
            <v>Тройник с уменьшенным боковым проходом 40-32-40 LX</v>
          </cell>
          <cell r="H2958">
            <v>11690704896</v>
          </cell>
          <cell r="I2958" t="str">
            <v>шт</v>
          </cell>
        </row>
        <row r="2959">
          <cell r="E2959">
            <v>11690771001</v>
          </cell>
          <cell r="F2959">
            <v>11690770432</v>
          </cell>
          <cell r="G2959" t="str">
            <v>Тройник с уменьшенным боковым проходом 50-20-50 LX</v>
          </cell>
          <cell r="H2959">
            <v>11690770432</v>
          </cell>
          <cell r="I2959" t="str">
            <v>шт</v>
          </cell>
        </row>
        <row r="2960">
          <cell r="E2960">
            <v>11691521001</v>
          </cell>
          <cell r="F2960">
            <v>11691515904</v>
          </cell>
          <cell r="G2960" t="str">
            <v>Тройник с уменьшенным боковым проходом 50-25-50 LX</v>
          </cell>
          <cell r="H2960">
            <v>11691515904</v>
          </cell>
          <cell r="I2960" t="str">
            <v>шт</v>
          </cell>
        </row>
        <row r="2961">
          <cell r="E2961">
            <v>11691541001</v>
          </cell>
          <cell r="F2961">
            <v>11691540480</v>
          </cell>
          <cell r="G2961" t="str">
            <v>Тройник с уменьшенным боковым проходом 50-32-50 LX</v>
          </cell>
          <cell r="H2961">
            <v>11691540480</v>
          </cell>
          <cell r="I2961" t="str">
            <v>шт</v>
          </cell>
        </row>
        <row r="2962">
          <cell r="E2962">
            <v>11691551001</v>
          </cell>
          <cell r="F2962">
            <v>11691548672</v>
          </cell>
          <cell r="G2962" t="str">
            <v>Тройник с уменьшенным боковым проходом 50-40-50 LX</v>
          </cell>
          <cell r="H2962">
            <v>11691548672</v>
          </cell>
          <cell r="I2962" t="str">
            <v>шт</v>
          </cell>
        </row>
        <row r="2963">
          <cell r="E2963">
            <v>12444321001</v>
          </cell>
          <cell r="F2963">
            <v>12444319744</v>
          </cell>
          <cell r="G2963" t="str">
            <v>Тройник с уменьшенным боковым проходом 63-20-63 LX</v>
          </cell>
          <cell r="H2963">
            <v>12444319744</v>
          </cell>
          <cell r="I2963" t="str">
            <v>шт</v>
          </cell>
        </row>
        <row r="2964">
          <cell r="E2964">
            <v>11691591001</v>
          </cell>
          <cell r="F2964">
            <v>11691589632</v>
          </cell>
          <cell r="G2964" t="str">
            <v>Тройник с уменьшенным боковым проходом 63-25-63 LX</v>
          </cell>
          <cell r="H2964">
            <v>11691589632</v>
          </cell>
          <cell r="I2964" t="str">
            <v>шт</v>
          </cell>
        </row>
        <row r="2965">
          <cell r="E2965">
            <v>11691611001</v>
          </cell>
          <cell r="F2965">
            <v>11691606016</v>
          </cell>
          <cell r="G2965" t="str">
            <v>Тройник с уменьшенным боковым проходом 63-32-63 LX</v>
          </cell>
          <cell r="H2965">
            <v>11691606016</v>
          </cell>
          <cell r="I2965" t="str">
            <v>шт</v>
          </cell>
        </row>
        <row r="2966">
          <cell r="E2966">
            <v>11691641001</v>
          </cell>
          <cell r="F2966">
            <v>11691638784</v>
          </cell>
          <cell r="G2966" t="str">
            <v>Тройник с уменьшенным боковым проходом 63-40-63 LX</v>
          </cell>
          <cell r="H2966">
            <v>11691638784</v>
          </cell>
          <cell r="I2966" t="str">
            <v>шт</v>
          </cell>
        </row>
        <row r="2967">
          <cell r="E2967">
            <v>11691661001</v>
          </cell>
          <cell r="F2967">
            <v>11691655168</v>
          </cell>
          <cell r="G2967" t="str">
            <v>Тройник с уменьшенным боковым проходом 63-50-63 LX</v>
          </cell>
          <cell r="H2967">
            <v>11691655168</v>
          </cell>
          <cell r="I2967" t="str">
            <v>шт</v>
          </cell>
        </row>
        <row r="2968">
          <cell r="E2968">
            <v>12219341001</v>
          </cell>
          <cell r="F2968">
            <v>12219334656</v>
          </cell>
          <cell r="G2968" t="str">
            <v>Тройник с уменьшенным боковым проходом 75-25-75</v>
          </cell>
          <cell r="H2968">
            <v>12219334656</v>
          </cell>
          <cell r="I2968" t="str">
            <v>шт</v>
          </cell>
        </row>
        <row r="2969">
          <cell r="E2969">
            <v>12677911001</v>
          </cell>
          <cell r="F2969">
            <v>12677906432</v>
          </cell>
          <cell r="G2969" t="str">
            <v>Тройник с уменьшенным боковым проходом 75-32-75</v>
          </cell>
          <cell r="H2969">
            <v>12677906432</v>
          </cell>
          <cell r="I2969" t="str">
            <v>шт</v>
          </cell>
        </row>
        <row r="2970">
          <cell r="E2970">
            <v>12219361001</v>
          </cell>
          <cell r="F2970">
            <v>12219359232</v>
          </cell>
          <cell r="G2970" t="str">
            <v>Тройник с уменьшенным боковым проходом 75-40-75</v>
          </cell>
          <cell r="H2970">
            <v>12219359232</v>
          </cell>
          <cell r="I2970" t="str">
            <v>шт</v>
          </cell>
        </row>
        <row r="2971">
          <cell r="E2971">
            <v>12313261001</v>
          </cell>
          <cell r="F2971">
            <v>12313255936</v>
          </cell>
          <cell r="G2971" t="str">
            <v>Тройник с уменьшенным боковым проходом 75-50-75</v>
          </cell>
          <cell r="H2971">
            <v>12313255936</v>
          </cell>
          <cell r="I2971" t="str">
            <v>шт</v>
          </cell>
        </row>
        <row r="2972">
          <cell r="E2972">
            <v>12219441001</v>
          </cell>
          <cell r="F2972">
            <v>12219432960</v>
          </cell>
          <cell r="G2972" t="str">
            <v>Тройник с уменьшенным боковым проходом 75-63-75</v>
          </cell>
          <cell r="H2972">
            <v>12219432960</v>
          </cell>
          <cell r="I2972" t="str">
            <v>шт</v>
          </cell>
        </row>
        <row r="2973">
          <cell r="E2973">
            <v>12313361001</v>
          </cell>
          <cell r="F2973">
            <v>12313354240</v>
          </cell>
          <cell r="G2973" t="str">
            <v>Тройник с уменьшенным боковым проходом 90-32-90</v>
          </cell>
          <cell r="H2973">
            <v>12313354240</v>
          </cell>
          <cell r="I2973" t="str">
            <v>шт</v>
          </cell>
        </row>
        <row r="2974">
          <cell r="E2974">
            <v>12219451001</v>
          </cell>
          <cell r="F2974">
            <v>12219449344</v>
          </cell>
          <cell r="G2974" t="str">
            <v>Тройник с уменьшенным боковым проходом 90-40-90</v>
          </cell>
          <cell r="H2974">
            <v>12219449344</v>
          </cell>
          <cell r="I2974" t="str">
            <v>шт</v>
          </cell>
        </row>
        <row r="2975">
          <cell r="E2975">
            <v>12313461001</v>
          </cell>
          <cell r="F2975">
            <v>12313460736</v>
          </cell>
          <cell r="G2975" t="str">
            <v>Тройник с уменьшенным боковым проходом 90-63-90</v>
          </cell>
          <cell r="H2975">
            <v>12313460736</v>
          </cell>
          <cell r="I2975" t="str">
            <v>шт</v>
          </cell>
        </row>
        <row r="2976">
          <cell r="E2976">
            <v>12313561001</v>
          </cell>
          <cell r="F2976">
            <v>12313559040</v>
          </cell>
          <cell r="G2976" t="str">
            <v>Тройник с уменьшенным боковым проходом 110-32-110</v>
          </cell>
          <cell r="H2976">
            <v>12313559040</v>
          </cell>
          <cell r="I2976" t="str">
            <v>шт</v>
          </cell>
        </row>
        <row r="2977">
          <cell r="E2977">
            <v>12219501001</v>
          </cell>
          <cell r="F2977">
            <v>12219498496</v>
          </cell>
          <cell r="G2977" t="str">
            <v>Тройник с уменьшенным боковым проходом 110-50-110</v>
          </cell>
          <cell r="H2977">
            <v>12219498496</v>
          </cell>
          <cell r="I2977" t="str">
            <v>шт</v>
          </cell>
        </row>
        <row r="2978">
          <cell r="E2978">
            <v>12313661001</v>
          </cell>
          <cell r="F2978">
            <v>12313657344</v>
          </cell>
          <cell r="G2978" t="str">
            <v>Тройник с уменьшенным боковым проходом 110-63-110</v>
          </cell>
          <cell r="H2978">
            <v>12313657344</v>
          </cell>
          <cell r="I2978" t="str">
            <v>шт</v>
          </cell>
        </row>
        <row r="2979">
          <cell r="E2979">
            <v>12313657344</v>
          </cell>
          <cell r="F2979">
            <v>12313657344</v>
          </cell>
          <cell r="G2979">
            <v>12313657344</v>
          </cell>
          <cell r="H2979">
            <v>12313657344</v>
          </cell>
          <cell r="I2979">
            <v>12313657344</v>
          </cell>
        </row>
        <row r="2980">
          <cell r="E2980">
            <v>11690471001</v>
          </cell>
          <cell r="F2980">
            <v>11690467328</v>
          </cell>
          <cell r="G2980" t="str">
            <v>Тройник SDR 11, 20-25-20 LX</v>
          </cell>
          <cell r="H2980">
            <v>11690467328</v>
          </cell>
          <cell r="I2980" t="str">
            <v>шт</v>
          </cell>
        </row>
        <row r="2981">
          <cell r="E2981">
            <v>12677811001</v>
          </cell>
          <cell r="F2981">
            <v>12677808128</v>
          </cell>
          <cell r="G2981" t="str">
            <v>Тройник SDR 11, 63-75-63</v>
          </cell>
          <cell r="H2981">
            <v>12677808128</v>
          </cell>
          <cell r="I2981" t="str">
            <v>шт</v>
          </cell>
        </row>
        <row r="2982">
          <cell r="E2982">
            <v>12677808128</v>
          </cell>
          <cell r="F2982">
            <v>12677808128</v>
          </cell>
          <cell r="G2982">
            <v>12677808128</v>
          </cell>
          <cell r="H2982">
            <v>12677808128</v>
          </cell>
          <cell r="I2982">
            <v>12677808128</v>
          </cell>
        </row>
        <row r="2983">
          <cell r="E2983">
            <v>11690551001</v>
          </cell>
          <cell r="F2983">
            <v>11690549248</v>
          </cell>
          <cell r="G2983" t="str">
            <v>Тройник SDR 11, 25-25-20 LX</v>
          </cell>
          <cell r="H2983">
            <v>11690549248</v>
          </cell>
          <cell r="I2983" t="str">
            <v>шт</v>
          </cell>
        </row>
        <row r="2984">
          <cell r="E2984">
            <v>11690621001</v>
          </cell>
          <cell r="F2984">
            <v>11690614784</v>
          </cell>
          <cell r="G2984" t="str">
            <v>Тройник SDR 11, 32-32-25 LX</v>
          </cell>
          <cell r="H2984">
            <v>11690614784</v>
          </cell>
          <cell r="I2984" t="str">
            <v>шт</v>
          </cell>
        </row>
        <row r="2985">
          <cell r="E2985">
            <v>11690614784</v>
          </cell>
          <cell r="F2985">
            <v>11690614784</v>
          </cell>
          <cell r="G2985">
            <v>11690614784</v>
          </cell>
          <cell r="H2985">
            <v>11690614784</v>
          </cell>
          <cell r="I2985">
            <v>11690614784</v>
          </cell>
        </row>
        <row r="2986">
          <cell r="E2986">
            <v>12226841001</v>
          </cell>
          <cell r="F2986">
            <v>12226838528</v>
          </cell>
          <cell r="G2986" t="str">
            <v>Тройник в комплекте с монтажными гильзами 40-25-32</v>
          </cell>
          <cell r="H2986">
            <v>12226838528</v>
          </cell>
          <cell r="I2986" t="str">
            <v>шт</v>
          </cell>
        </row>
        <row r="2987">
          <cell r="E2987">
            <v>12227041001</v>
          </cell>
          <cell r="F2987">
            <v>12227035136</v>
          </cell>
          <cell r="G2987" t="str">
            <v>Тройник в комплекте с монтажными гильзами 50-40-40</v>
          </cell>
          <cell r="H2987">
            <v>12227035136</v>
          </cell>
          <cell r="I2987" t="str">
            <v>шт</v>
          </cell>
        </row>
        <row r="2988">
          <cell r="E2988">
            <v>12227141001</v>
          </cell>
          <cell r="F2988">
            <v>12227133440</v>
          </cell>
          <cell r="G2988" t="str">
            <v>Тройник в комплекте с монтажными гильзами 63-25-50</v>
          </cell>
          <cell r="H2988">
            <v>12227133440</v>
          </cell>
          <cell r="I2988" t="str">
            <v>шт</v>
          </cell>
        </row>
        <row r="2989">
          <cell r="E2989">
            <v>12411941001</v>
          </cell>
          <cell r="F2989">
            <v>12411936768</v>
          </cell>
          <cell r="G2989" t="str">
            <v>Тройник в комплекте с монтажными гильзами 75-25-63</v>
          </cell>
          <cell r="H2989">
            <v>12411936768</v>
          </cell>
          <cell r="I2989" t="str">
            <v>шт</v>
          </cell>
        </row>
        <row r="2990">
          <cell r="E2990">
            <v>12412141001</v>
          </cell>
          <cell r="F2990">
            <v>12412133376</v>
          </cell>
          <cell r="G2990" t="str">
            <v>Тройник в комплекте с монтажными гильзами 75-40-63</v>
          </cell>
          <cell r="H2990">
            <v>12412133376</v>
          </cell>
          <cell r="I2990" t="str">
            <v>шт</v>
          </cell>
        </row>
        <row r="2991">
          <cell r="E2991">
            <v>12413041001</v>
          </cell>
          <cell r="F2991">
            <v>12413034496</v>
          </cell>
          <cell r="G2991" t="str">
            <v>Тройник в комплекте с монтажными гильзами 90-25-75</v>
          </cell>
          <cell r="H2991">
            <v>12413034496</v>
          </cell>
          <cell r="I2991" t="str">
            <v>шт</v>
          </cell>
        </row>
        <row r="2992">
          <cell r="E2992">
            <v>12413141001</v>
          </cell>
          <cell r="F2992">
            <v>12413140992</v>
          </cell>
          <cell r="G2992" t="str">
            <v>Тройник в комплекте с монтажными гильзами 90-32-75</v>
          </cell>
          <cell r="H2992">
            <v>12413140992</v>
          </cell>
          <cell r="I2992" t="str">
            <v>шт</v>
          </cell>
        </row>
        <row r="2993">
          <cell r="E2993">
            <v>12413241001</v>
          </cell>
          <cell r="F2993">
            <v>12413239296</v>
          </cell>
          <cell r="G2993" t="str">
            <v>Тройник в комплекте с монтажными гильзами 90-40-75</v>
          </cell>
          <cell r="H2993">
            <v>12413239296</v>
          </cell>
          <cell r="I2993" t="str">
            <v>шт</v>
          </cell>
        </row>
        <row r="2994">
          <cell r="E2994">
            <v>12413341001</v>
          </cell>
          <cell r="F2994">
            <v>12413337600</v>
          </cell>
          <cell r="G2994" t="str">
            <v>Тройник в комплекте с монтажными гильзами 90-50-75</v>
          </cell>
          <cell r="H2994">
            <v>12413337600</v>
          </cell>
          <cell r="I2994" t="str">
            <v>шт</v>
          </cell>
        </row>
        <row r="2995">
          <cell r="E2995">
            <v>12413441001</v>
          </cell>
          <cell r="F2995">
            <v>12413435904</v>
          </cell>
          <cell r="G2995" t="str">
            <v>Тройник в комплекте с монтажными гильзами 90-63-75</v>
          </cell>
          <cell r="H2995">
            <v>12413435904</v>
          </cell>
          <cell r="I2995" t="str">
            <v>шт</v>
          </cell>
        </row>
        <row r="2996">
          <cell r="E2996">
            <v>12413541001</v>
          </cell>
          <cell r="F2996">
            <v>12413534208</v>
          </cell>
          <cell r="G2996" t="str">
            <v>Тройник в комплекте с монтажными гильзами 90-75-75</v>
          </cell>
          <cell r="H2996">
            <v>12413534208</v>
          </cell>
          <cell r="I2996" t="str">
            <v>шт</v>
          </cell>
        </row>
        <row r="2997">
          <cell r="E2997">
            <v>12414341001</v>
          </cell>
          <cell r="F2997">
            <v>12414337024</v>
          </cell>
          <cell r="G2997" t="str">
            <v>Тройник в комплекте с монтажными гильзами 110-25-90</v>
          </cell>
          <cell r="H2997">
            <v>12414337024</v>
          </cell>
          <cell r="I2997" t="str">
            <v>шт</v>
          </cell>
        </row>
        <row r="2998">
          <cell r="E2998">
            <v>12414441001</v>
          </cell>
          <cell r="F2998">
            <v>12414435328</v>
          </cell>
          <cell r="G2998" t="str">
            <v>Тройник в комплекте с монтажными гильзами 110-32-90</v>
          </cell>
          <cell r="H2998">
            <v>12414435328</v>
          </cell>
          <cell r="I2998" t="str">
            <v>шт</v>
          </cell>
        </row>
        <row r="2999">
          <cell r="E2999">
            <v>12414541001</v>
          </cell>
          <cell r="F2999">
            <v>12414533632</v>
          </cell>
          <cell r="G2999" t="str">
            <v>Тройник в комплекте с монтажными гильзами 110-40-90</v>
          </cell>
          <cell r="H2999">
            <v>12414533632</v>
          </cell>
          <cell r="I2999" t="str">
            <v>шт</v>
          </cell>
        </row>
        <row r="3000">
          <cell r="E3000">
            <v>12414641001</v>
          </cell>
          <cell r="F3000">
            <v>12414640128</v>
          </cell>
          <cell r="G3000" t="str">
            <v>Тройник в комплекте с монтажными гильзами 110-50-90</v>
          </cell>
          <cell r="H3000">
            <v>12414640128</v>
          </cell>
          <cell r="I3000" t="str">
            <v>шт</v>
          </cell>
        </row>
        <row r="3001">
          <cell r="E3001">
            <v>12414741001</v>
          </cell>
          <cell r="F3001">
            <v>12414738432</v>
          </cell>
          <cell r="G3001" t="str">
            <v>Тройник в комплекте с монтажными гильзами 110-63-90</v>
          </cell>
          <cell r="H3001">
            <v>12414738432</v>
          </cell>
          <cell r="I3001" t="str">
            <v>шт</v>
          </cell>
        </row>
        <row r="3002">
          <cell r="E3002">
            <v>12414841001</v>
          </cell>
          <cell r="F3002">
            <v>12414836736</v>
          </cell>
          <cell r="G3002" t="str">
            <v>Тройник в комплекте с монтажными гильзами 110-75-90</v>
          </cell>
          <cell r="H3002">
            <v>12414836736</v>
          </cell>
          <cell r="I3002" t="str">
            <v>шт</v>
          </cell>
        </row>
        <row r="3003">
          <cell r="E3003">
            <v>12414941001</v>
          </cell>
          <cell r="F3003">
            <v>12414935040</v>
          </cell>
          <cell r="G3003" t="str">
            <v>Тройник в комплекте с монтажными гильзами 110-90-90</v>
          </cell>
          <cell r="H3003">
            <v>12414935040</v>
          </cell>
          <cell r="I3003" t="str">
            <v>шт</v>
          </cell>
        </row>
        <row r="3004">
          <cell r="E3004">
            <v>13103181001</v>
          </cell>
          <cell r="F3004">
            <v>13103177728</v>
          </cell>
          <cell r="G3004" t="str">
            <v>Тройник в комплекте с монтажными гильзами 125-25-110</v>
          </cell>
          <cell r="H3004">
            <v>13103177728</v>
          </cell>
          <cell r="I3004" t="str">
            <v>шт</v>
          </cell>
        </row>
        <row r="3005">
          <cell r="E3005">
            <v>13103171001</v>
          </cell>
          <cell r="F3005">
            <v>13103169536</v>
          </cell>
          <cell r="G3005" t="str">
            <v>Тройник в комплекте с монтажными гильзами 125-32-110</v>
          </cell>
          <cell r="H3005">
            <v>13103169536</v>
          </cell>
          <cell r="I3005" t="str">
            <v>шт</v>
          </cell>
        </row>
        <row r="3006">
          <cell r="E3006">
            <v>13103161001</v>
          </cell>
          <cell r="F3006">
            <v>13103153152</v>
          </cell>
          <cell r="G3006" t="str">
            <v>Тройник в комплекте с монтажными гильзами 125-40-110</v>
          </cell>
          <cell r="H3006">
            <v>13103153152</v>
          </cell>
          <cell r="I3006" t="str">
            <v>шт</v>
          </cell>
        </row>
        <row r="3007">
          <cell r="E3007">
            <v>13103081001</v>
          </cell>
          <cell r="F3007">
            <v>13103079424</v>
          </cell>
          <cell r="G3007" t="str">
            <v>Тройник в комплекте с монтажными гильзами 125-50-110</v>
          </cell>
          <cell r="H3007">
            <v>13103079424</v>
          </cell>
          <cell r="I3007" t="str">
            <v>шт</v>
          </cell>
        </row>
        <row r="3008">
          <cell r="E3008">
            <v>13103071001</v>
          </cell>
          <cell r="F3008">
            <v>13103063040</v>
          </cell>
          <cell r="G3008" t="str">
            <v>Тройник в комплекте с монтажными гильзами 125-63-110</v>
          </cell>
          <cell r="H3008">
            <v>13103063040</v>
          </cell>
          <cell r="I3008" t="str">
            <v>шт</v>
          </cell>
        </row>
        <row r="3009">
          <cell r="E3009">
            <v>13103061001</v>
          </cell>
          <cell r="F3009">
            <v>13103054848</v>
          </cell>
          <cell r="G3009" t="str">
            <v>Тройник в комплекте с монтажными гильзами 125-75-110</v>
          </cell>
          <cell r="H3009">
            <v>13103054848</v>
          </cell>
          <cell r="I3009" t="str">
            <v>шт</v>
          </cell>
        </row>
        <row r="3010">
          <cell r="E3010">
            <v>13018891001</v>
          </cell>
          <cell r="F3010">
            <v>13018890240</v>
          </cell>
          <cell r="G3010" t="str">
            <v>Тройник в комплекте с монтажными гильзами 125-90-110</v>
          </cell>
          <cell r="H3010">
            <v>13018890240</v>
          </cell>
          <cell r="I3010" t="str">
            <v>шт</v>
          </cell>
        </row>
        <row r="3011">
          <cell r="E3011">
            <v>13018881001</v>
          </cell>
          <cell r="F3011">
            <v>13018873856</v>
          </cell>
          <cell r="G3011" t="str">
            <v>Тройник в комплекте с монтажными гильзами 125-110-110</v>
          </cell>
          <cell r="H3011">
            <v>13018873856</v>
          </cell>
          <cell r="I3011" t="str">
            <v>шт</v>
          </cell>
        </row>
        <row r="3012">
          <cell r="E3012">
            <v>13018971001</v>
          </cell>
          <cell r="F3012">
            <v>13018963968</v>
          </cell>
          <cell r="G3012" t="str">
            <v>Тройник в комплекте с монтажными гильзами 125-125-110</v>
          </cell>
          <cell r="H3012">
            <v>13018963968</v>
          </cell>
          <cell r="I3012" t="str">
            <v>шт</v>
          </cell>
        </row>
        <row r="3013">
          <cell r="E3013">
            <v>13018963968</v>
          </cell>
          <cell r="F3013">
            <v>13018963968</v>
          </cell>
          <cell r="G3013">
            <v>13018963968</v>
          </cell>
          <cell r="H3013">
            <v>13018963968</v>
          </cell>
          <cell r="I3013">
            <v>13018963968</v>
          </cell>
        </row>
        <row r="3014">
          <cell r="E3014">
            <v>12413641001</v>
          </cell>
          <cell r="F3014">
            <v>12413640704</v>
          </cell>
          <cell r="G3014" t="str">
            <v>Тройник в комплекте с монтажными гильзами 90-25-90</v>
          </cell>
          <cell r="H3014">
            <v>12413640704</v>
          </cell>
          <cell r="I3014" t="str">
            <v>шт</v>
          </cell>
        </row>
        <row r="3015">
          <cell r="E3015">
            <v>12413941001</v>
          </cell>
          <cell r="F3015">
            <v>12413935616</v>
          </cell>
          <cell r="G3015" t="str">
            <v>Тройник в комплекте с монтажными гильзами 90-50-90</v>
          </cell>
          <cell r="H3015">
            <v>12413935616</v>
          </cell>
          <cell r="I3015" t="str">
            <v>шт</v>
          </cell>
        </row>
        <row r="3016">
          <cell r="E3016">
            <v>12414141001</v>
          </cell>
          <cell r="F3016">
            <v>12414140416</v>
          </cell>
          <cell r="G3016" t="str">
            <v>Тройник в комплекте с монтажными гильзами 90-75-90</v>
          </cell>
          <cell r="H3016">
            <v>12414140416</v>
          </cell>
          <cell r="I3016" t="str">
            <v>шт</v>
          </cell>
        </row>
        <row r="3017">
          <cell r="E3017">
            <v>12415041001</v>
          </cell>
          <cell r="F3017">
            <v>12415033344</v>
          </cell>
          <cell r="G3017" t="str">
            <v>Тройник в комплекте с монтажными гильзами 110-25-110</v>
          </cell>
          <cell r="H3017">
            <v>12415033344</v>
          </cell>
          <cell r="I3017" t="str">
            <v>шт</v>
          </cell>
        </row>
        <row r="3018">
          <cell r="E3018">
            <v>12415241001</v>
          </cell>
          <cell r="F3018">
            <v>12415238144</v>
          </cell>
          <cell r="G3018" t="str">
            <v>Тройник в комплекте с монтажными гильзами 110-40-110</v>
          </cell>
          <cell r="H3018">
            <v>12415238144</v>
          </cell>
          <cell r="I3018" t="str">
            <v>шт</v>
          </cell>
        </row>
        <row r="3019">
          <cell r="E3019">
            <v>12415541001</v>
          </cell>
          <cell r="F3019">
            <v>12415533056</v>
          </cell>
          <cell r="G3019" t="str">
            <v>Тройник в комплекте с монтажными гильзами 110-75-110</v>
          </cell>
          <cell r="H3019">
            <v>12415533056</v>
          </cell>
          <cell r="I3019" t="str">
            <v>шт</v>
          </cell>
        </row>
        <row r="3020">
          <cell r="E3020">
            <v>12415641001</v>
          </cell>
          <cell r="F3020">
            <v>12415639552</v>
          </cell>
          <cell r="G3020" t="str">
            <v>Тройник в комплекте с монтажными гильзами 110-90-110</v>
          </cell>
          <cell r="H3020">
            <v>12415639552</v>
          </cell>
          <cell r="I3020" t="str">
            <v>шт</v>
          </cell>
        </row>
        <row r="3021">
          <cell r="E3021">
            <v>13019061001</v>
          </cell>
          <cell r="F3021">
            <v>13019054080</v>
          </cell>
          <cell r="G3021" t="str">
            <v>Тройник в комплекте с монтажными гильзами 125-25-125</v>
          </cell>
          <cell r="H3021">
            <v>13019054080</v>
          </cell>
          <cell r="I3021" t="str">
            <v>шт</v>
          </cell>
        </row>
        <row r="3022">
          <cell r="E3022">
            <v>13019051001</v>
          </cell>
          <cell r="F3022">
            <v>13019045888</v>
          </cell>
          <cell r="G3022" t="str">
            <v>Тройник в комплекте с монтажными гильзами 125-32-125</v>
          </cell>
          <cell r="H3022">
            <v>13019045888</v>
          </cell>
          <cell r="I3022" t="str">
            <v>шт</v>
          </cell>
        </row>
        <row r="3023">
          <cell r="E3023">
            <v>13040041001</v>
          </cell>
          <cell r="F3023">
            <v>13040033792</v>
          </cell>
          <cell r="G3023" t="str">
            <v>Тройник в комплекте с монтажными гильзами 125-40-125</v>
          </cell>
          <cell r="H3023">
            <v>13040033792</v>
          </cell>
          <cell r="I3023" t="str">
            <v>шт</v>
          </cell>
        </row>
        <row r="3024">
          <cell r="E3024">
            <v>13018961001</v>
          </cell>
          <cell r="F3024">
            <v>13018955776</v>
          </cell>
          <cell r="G3024" t="str">
            <v>Тройник в комплекте с монтажными гильзами 125-50-125</v>
          </cell>
          <cell r="H3024">
            <v>13018955776</v>
          </cell>
          <cell r="I3024" t="str">
            <v>шт</v>
          </cell>
        </row>
        <row r="3025">
          <cell r="E3025">
            <v>13018951001</v>
          </cell>
          <cell r="F3025">
            <v>13018947584</v>
          </cell>
          <cell r="G3025" t="str">
            <v>Тройник в комплекте с монтажными гильзами 125-63-125</v>
          </cell>
          <cell r="H3025">
            <v>13018947584</v>
          </cell>
          <cell r="I3025" t="str">
            <v>шт</v>
          </cell>
        </row>
        <row r="3026">
          <cell r="E3026">
            <v>13528961001</v>
          </cell>
          <cell r="F3026">
            <v>13528956928</v>
          </cell>
          <cell r="G3026" t="str">
            <v>Тройник в комплекте с монтажными гильзами 125-75-125</v>
          </cell>
          <cell r="H3026">
            <v>13528956928</v>
          </cell>
          <cell r="I3026" t="str">
            <v>шт</v>
          </cell>
        </row>
        <row r="3027">
          <cell r="E3027">
            <v>13528971001</v>
          </cell>
          <cell r="F3027">
            <v>13528965120</v>
          </cell>
          <cell r="G3027" t="str">
            <v>Тройник в комплекте с монтажными гильзами 125-90-125</v>
          </cell>
          <cell r="H3027">
            <v>13528965120</v>
          </cell>
          <cell r="I3027" t="str">
            <v>шт</v>
          </cell>
        </row>
        <row r="3028">
          <cell r="E3028">
            <v>13528991001</v>
          </cell>
          <cell r="F3028">
            <v>13528989696</v>
          </cell>
          <cell r="G3028" t="str">
            <v>Тройник в комплекте с монтажными гильзами 125-110-125</v>
          </cell>
          <cell r="H3028">
            <v>13528989696</v>
          </cell>
          <cell r="I3028" t="str">
            <v>шт</v>
          </cell>
        </row>
        <row r="3029">
          <cell r="E3029">
            <v>13528981001</v>
          </cell>
          <cell r="F3029">
            <v>13528973312</v>
          </cell>
          <cell r="G3029" t="str">
            <v>Тройник в комплекте с монтажными гильзами 125-125-125</v>
          </cell>
          <cell r="H3029">
            <v>13528973312</v>
          </cell>
          <cell r="I3029" t="str">
            <v>шт</v>
          </cell>
        </row>
        <row r="3030">
          <cell r="E3030">
            <v>13528973312</v>
          </cell>
          <cell r="F3030">
            <v>13528973312</v>
          </cell>
          <cell r="G3030">
            <v>13528973312</v>
          </cell>
          <cell r="H3030">
            <v>13528973312</v>
          </cell>
          <cell r="I3030">
            <v>13528973312</v>
          </cell>
        </row>
        <row r="3031">
          <cell r="E3031">
            <v>12014111001</v>
          </cell>
          <cell r="F3031">
            <v>12014108672</v>
          </cell>
          <cell r="G3031" t="str">
            <v>Тройник стальной предизолированный 125-125-125</v>
          </cell>
          <cell r="H3031">
            <v>12014108672</v>
          </cell>
          <cell r="I3031" t="str">
            <v>шт</v>
          </cell>
        </row>
        <row r="3032">
          <cell r="E3032">
            <v>12014131001</v>
          </cell>
          <cell r="F3032">
            <v>12014125056</v>
          </cell>
          <cell r="G3032" t="str">
            <v>Тройник стальной предизолированный 160-160-160</v>
          </cell>
          <cell r="H3032">
            <v>12014125056</v>
          </cell>
          <cell r="I3032" t="str">
            <v>шт</v>
          </cell>
        </row>
        <row r="3033">
          <cell r="E3033">
            <v>12014125056</v>
          </cell>
          <cell r="F3033">
            <v>12014125056</v>
          </cell>
          <cell r="G3033">
            <v>12014125056</v>
          </cell>
          <cell r="H3033">
            <v>12014125056</v>
          </cell>
          <cell r="I3033">
            <v>12014125056</v>
          </cell>
        </row>
        <row r="3034">
          <cell r="E3034">
            <v>11690481001</v>
          </cell>
          <cell r="F3034">
            <v>11690475520</v>
          </cell>
          <cell r="G3034" t="str">
            <v>Тройник с внутренней резьбой 20-Rp 1/2-20 LX</v>
          </cell>
          <cell r="H3034">
            <v>11690475520</v>
          </cell>
          <cell r="I3034" t="str">
            <v>шт</v>
          </cell>
        </row>
        <row r="3035">
          <cell r="E3035">
            <v>11690571001</v>
          </cell>
          <cell r="F3035">
            <v>11690565632</v>
          </cell>
          <cell r="G3035" t="str">
            <v>Тройник с внутренней резьбой 25-Rp 1/2-25 LX</v>
          </cell>
          <cell r="H3035">
            <v>11690565632</v>
          </cell>
          <cell r="I3035" t="str">
            <v>шт</v>
          </cell>
        </row>
        <row r="3036">
          <cell r="E3036">
            <v>11690581001</v>
          </cell>
          <cell r="F3036">
            <v>11690573824</v>
          </cell>
          <cell r="G3036" t="str">
            <v>Тройник с внутренней резьбой 25-Rp 3/4-25 LX</v>
          </cell>
          <cell r="H3036">
            <v>11690573824</v>
          </cell>
          <cell r="I3036" t="str">
            <v>шт</v>
          </cell>
        </row>
        <row r="3037">
          <cell r="E3037">
            <v>11690641001</v>
          </cell>
          <cell r="F3037">
            <v>11690639360</v>
          </cell>
          <cell r="G3037" t="str">
            <v>Тройник с внутренней резьбой 32-Rp 1/2-32 LX</v>
          </cell>
          <cell r="H3037">
            <v>11690639360</v>
          </cell>
          <cell r="I3037" t="str">
            <v>шт</v>
          </cell>
        </row>
        <row r="3038">
          <cell r="E3038">
            <v>11690671001</v>
          </cell>
          <cell r="F3038">
            <v>11690663936</v>
          </cell>
          <cell r="G3038" t="str">
            <v>Тройник с внутренней резьбой 32-Rp 3/4-32 LX</v>
          </cell>
          <cell r="H3038">
            <v>11690663936</v>
          </cell>
          <cell r="I3038" t="str">
            <v>шт</v>
          </cell>
        </row>
        <row r="3039">
          <cell r="E3039">
            <v>11690651001</v>
          </cell>
          <cell r="F3039">
            <v>11690647552</v>
          </cell>
          <cell r="G3039" t="str">
            <v>Тройник с внутренней резьбой 32-Rp 1-32 LX</v>
          </cell>
          <cell r="H3039">
            <v>11690647552</v>
          </cell>
          <cell r="I3039" t="str">
            <v>шт</v>
          </cell>
        </row>
        <row r="3040">
          <cell r="E3040">
            <v>11690731001</v>
          </cell>
          <cell r="F3040">
            <v>11690729472</v>
          </cell>
          <cell r="G3040" t="str">
            <v>Тройник с внутренней резьбой 40-Rp 1/2-40 LX</v>
          </cell>
          <cell r="H3040">
            <v>11690729472</v>
          </cell>
          <cell r="I3040" t="str">
            <v>шт</v>
          </cell>
        </row>
        <row r="3041">
          <cell r="E3041">
            <v>11690761001</v>
          </cell>
          <cell r="F3041">
            <v>11690754048</v>
          </cell>
          <cell r="G3041" t="str">
            <v>Тройник с внутренней резьбой 40-Rp 3/4-40 LX</v>
          </cell>
          <cell r="H3041">
            <v>11690754048</v>
          </cell>
          <cell r="I3041" t="str">
            <v>шт</v>
          </cell>
        </row>
        <row r="3042">
          <cell r="E3042">
            <v>11690751001</v>
          </cell>
          <cell r="F3042">
            <v>11690745856</v>
          </cell>
          <cell r="G3042" t="str">
            <v>Тройник с внутренней резьбой 40-Rp 1-40 LX</v>
          </cell>
          <cell r="H3042">
            <v>11690745856</v>
          </cell>
          <cell r="I3042" t="str">
            <v>шт</v>
          </cell>
        </row>
        <row r="3043">
          <cell r="E3043">
            <v>11690791001</v>
          </cell>
          <cell r="F3043">
            <v>11690786816</v>
          </cell>
          <cell r="G3043" t="str">
            <v>Тройник с внутренней резьбой 50-Rp 1/2-50 LX</v>
          </cell>
          <cell r="H3043">
            <v>11690786816</v>
          </cell>
          <cell r="I3043" t="str">
            <v>шт</v>
          </cell>
        </row>
        <row r="3044">
          <cell r="E3044">
            <v>11690801001</v>
          </cell>
          <cell r="F3044">
            <v>11690795008</v>
          </cell>
          <cell r="G3044" t="str">
            <v>Тройник с внутренней резьбой 50-Rp 3/4-50 LX</v>
          </cell>
          <cell r="H3044">
            <v>11690795008</v>
          </cell>
          <cell r="I3044" t="str">
            <v>шт</v>
          </cell>
        </row>
        <row r="3045">
          <cell r="E3045">
            <v>11691581001</v>
          </cell>
          <cell r="F3045">
            <v>11691573248</v>
          </cell>
          <cell r="G3045" t="str">
            <v>Тройник с внутренней резьбой 50-Rp 1-50 LX</v>
          </cell>
          <cell r="H3045">
            <v>11691573248</v>
          </cell>
          <cell r="I3045" t="str">
            <v>шт</v>
          </cell>
        </row>
        <row r="3046">
          <cell r="E3046">
            <v>11690781001</v>
          </cell>
          <cell r="F3046">
            <v>11690778624</v>
          </cell>
          <cell r="G3046" t="str">
            <v>Тройник с внутренней резьбой 50-Rp 1 1/4-50 LX</v>
          </cell>
          <cell r="H3046">
            <v>11690778624</v>
          </cell>
          <cell r="I3046" t="str">
            <v>шт</v>
          </cell>
        </row>
        <row r="3047">
          <cell r="E3047">
            <v>11690821001</v>
          </cell>
          <cell r="F3047">
            <v>11690819584</v>
          </cell>
          <cell r="G3047" t="str">
            <v>Тройник с внутренней резьбой 63-Rp 1/2-63 LX</v>
          </cell>
          <cell r="H3047">
            <v>11690819584</v>
          </cell>
          <cell r="I3047" t="str">
            <v>шт</v>
          </cell>
        </row>
        <row r="3048">
          <cell r="E3048">
            <v>11690831001</v>
          </cell>
          <cell r="F3048">
            <v>11690827776</v>
          </cell>
          <cell r="G3048" t="str">
            <v>Тройник с внутренней резьбой 63-Rp 3/4-63 LX</v>
          </cell>
          <cell r="H3048">
            <v>11690827776</v>
          </cell>
          <cell r="I3048" t="str">
            <v>шт</v>
          </cell>
        </row>
        <row r="3049">
          <cell r="E3049">
            <v>11690827776</v>
          </cell>
          <cell r="F3049">
            <v>11690827776</v>
          </cell>
          <cell r="G3049">
            <v>11690827776</v>
          </cell>
          <cell r="H3049">
            <v>11690827776</v>
          </cell>
          <cell r="I3049">
            <v>11690827776</v>
          </cell>
        </row>
        <row r="3050">
          <cell r="E3050">
            <v>11690741001</v>
          </cell>
          <cell r="F3050">
            <v>11690737664</v>
          </cell>
          <cell r="G3050" t="str">
            <v>Тройник разнопроходной с внутренней резьбой 40-Rp 1-32 LX</v>
          </cell>
          <cell r="H3050">
            <v>11690737664</v>
          </cell>
          <cell r="I3050" t="str">
            <v>шт</v>
          </cell>
        </row>
        <row r="3051">
          <cell r="E3051">
            <v>11691571001</v>
          </cell>
          <cell r="F3051">
            <v>11691565056</v>
          </cell>
          <cell r="G3051" t="str">
            <v>Тройник разнопроходной с внутренней резьбой 50-Rp 1/4-40 LX</v>
          </cell>
          <cell r="H3051">
            <v>11691565056</v>
          </cell>
          <cell r="I3051" t="str">
            <v>шт</v>
          </cell>
        </row>
        <row r="3052">
          <cell r="E3052">
            <v>11691565056</v>
          </cell>
          <cell r="F3052">
            <v>11691565056</v>
          </cell>
          <cell r="G3052">
            <v>11691565056</v>
          </cell>
          <cell r="H3052">
            <v>11691565056</v>
          </cell>
          <cell r="I3052">
            <v>11691565056</v>
          </cell>
        </row>
        <row r="3053">
          <cell r="E3053">
            <v>11691251001</v>
          </cell>
          <cell r="F3053">
            <v>11691245568</v>
          </cell>
          <cell r="G3053" t="str">
            <v>Угольник 45° 25х2,3 LX</v>
          </cell>
          <cell r="H3053">
            <v>11691245568</v>
          </cell>
          <cell r="I3053" t="str">
            <v>шт</v>
          </cell>
        </row>
        <row r="3054">
          <cell r="E3054">
            <v>11691271001</v>
          </cell>
          <cell r="F3054">
            <v>11691270144</v>
          </cell>
          <cell r="G3054" t="str">
            <v>Угольник 45° 32х2,9 LX</v>
          </cell>
          <cell r="H3054">
            <v>11691270144</v>
          </cell>
          <cell r="I3054" t="str">
            <v>шт</v>
          </cell>
        </row>
        <row r="3055">
          <cell r="E3055">
            <v>11691291001</v>
          </cell>
          <cell r="F3055">
            <v>11691286528</v>
          </cell>
          <cell r="G3055" t="str">
            <v>Угольник 45° 40х3,7 LX</v>
          </cell>
          <cell r="H3055">
            <v>11691286528</v>
          </cell>
          <cell r="I3055" t="str">
            <v>шт</v>
          </cell>
        </row>
        <row r="3056">
          <cell r="E3056">
            <v>11691311001</v>
          </cell>
          <cell r="F3056">
            <v>11691302912</v>
          </cell>
          <cell r="G3056" t="str">
            <v>Угольник 45° 50х4,6 LX</v>
          </cell>
          <cell r="H3056">
            <v>11691302912</v>
          </cell>
          <cell r="I3056" t="str">
            <v>шт</v>
          </cell>
        </row>
        <row r="3057">
          <cell r="E3057">
            <v>11691501001</v>
          </cell>
          <cell r="F3057">
            <v>11691499520</v>
          </cell>
          <cell r="G3057" t="str">
            <v>Угольник 45° 63х5,8 LX</v>
          </cell>
          <cell r="H3057">
            <v>11691499520</v>
          </cell>
          <cell r="I3057" t="str">
            <v>шт</v>
          </cell>
        </row>
        <row r="3058">
          <cell r="E3058">
            <v>12378361001</v>
          </cell>
          <cell r="F3058">
            <v>12378357760</v>
          </cell>
          <cell r="G3058" t="str">
            <v>Угольник 45° 75х6,8</v>
          </cell>
          <cell r="H3058">
            <v>12378357760</v>
          </cell>
          <cell r="I3058" t="str">
            <v>шт</v>
          </cell>
        </row>
        <row r="3059">
          <cell r="E3059">
            <v>12378357760</v>
          </cell>
          <cell r="F3059">
            <v>12378357760</v>
          </cell>
          <cell r="G3059">
            <v>12378357760</v>
          </cell>
          <cell r="H3059">
            <v>12378357760</v>
          </cell>
          <cell r="I3059">
            <v>12378357760</v>
          </cell>
        </row>
        <row r="3060">
          <cell r="E3060">
            <v>11691241001</v>
          </cell>
          <cell r="F3060">
            <v>11691237376</v>
          </cell>
          <cell r="G3060" t="str">
            <v>Угольник 90° 20х1,9 LX</v>
          </cell>
          <cell r="H3060">
            <v>11691237376</v>
          </cell>
          <cell r="I3060" t="str">
            <v>шт</v>
          </cell>
        </row>
        <row r="3061">
          <cell r="E3061">
            <v>11691261001</v>
          </cell>
          <cell r="F3061">
            <v>11691253760</v>
          </cell>
          <cell r="G3061" t="str">
            <v>Угольник 90° 25х2,3 LX</v>
          </cell>
          <cell r="H3061">
            <v>11691253760</v>
          </cell>
          <cell r="I3061" t="str">
            <v>шт</v>
          </cell>
        </row>
        <row r="3062">
          <cell r="E3062">
            <v>11691281001</v>
          </cell>
          <cell r="F3062">
            <v>11691278336</v>
          </cell>
          <cell r="G3062" t="str">
            <v>Угольник 90° 32х2,9 LX</v>
          </cell>
          <cell r="H3062">
            <v>11691278336</v>
          </cell>
          <cell r="I3062" t="str">
            <v>шт</v>
          </cell>
        </row>
        <row r="3063">
          <cell r="E3063">
            <v>11691301001</v>
          </cell>
          <cell r="F3063">
            <v>11691294720</v>
          </cell>
          <cell r="G3063" t="str">
            <v>Угольник 90° 40х3,7 LX</v>
          </cell>
          <cell r="H3063">
            <v>11691294720</v>
          </cell>
          <cell r="I3063" t="str">
            <v>шт</v>
          </cell>
        </row>
        <row r="3064">
          <cell r="E3064">
            <v>11691451001</v>
          </cell>
          <cell r="F3064">
            <v>11691450368</v>
          </cell>
          <cell r="G3064" t="str">
            <v>Угольник 90° 50х4,6 LX</v>
          </cell>
          <cell r="H3064">
            <v>11691450368</v>
          </cell>
          <cell r="I3064" t="str">
            <v>шт</v>
          </cell>
        </row>
        <row r="3065">
          <cell r="E3065">
            <v>11691461001</v>
          </cell>
          <cell r="F3065">
            <v>11691458560</v>
          </cell>
          <cell r="G3065" t="str">
            <v>Угольник 90° 63х5,8 LX</v>
          </cell>
          <cell r="H3065">
            <v>11691458560</v>
          </cell>
          <cell r="I3065" t="str">
            <v>шт</v>
          </cell>
        </row>
        <row r="3066">
          <cell r="E3066">
            <v>12677511001</v>
          </cell>
          <cell r="F3066">
            <v>12677505024</v>
          </cell>
          <cell r="G3066" t="str">
            <v>Угольник 90° 75х6,8</v>
          </cell>
          <cell r="H3066">
            <v>12677505024</v>
          </cell>
          <cell r="I3066" t="str">
            <v>шт</v>
          </cell>
        </row>
        <row r="3067">
          <cell r="E3067">
            <v>12677611001</v>
          </cell>
          <cell r="F3067">
            <v>12677603328</v>
          </cell>
          <cell r="G3067" t="str">
            <v>Угольник 90° 90х8,2</v>
          </cell>
          <cell r="H3067">
            <v>12677603328</v>
          </cell>
          <cell r="I3067" t="str">
            <v>шт</v>
          </cell>
        </row>
        <row r="3068">
          <cell r="E3068">
            <v>12677711001</v>
          </cell>
          <cell r="F3068">
            <v>12677709824</v>
          </cell>
          <cell r="G3068" t="str">
            <v>Угольник 90° 110х10</v>
          </cell>
          <cell r="H3068">
            <v>12677709824</v>
          </cell>
          <cell r="I3068" t="str">
            <v>шт</v>
          </cell>
        </row>
        <row r="3069">
          <cell r="E3069">
            <v>12677709824</v>
          </cell>
          <cell r="F3069">
            <v>12677709824</v>
          </cell>
          <cell r="G3069">
            <v>12677709824</v>
          </cell>
          <cell r="H3069">
            <v>12677709824</v>
          </cell>
          <cell r="I3069">
            <v>12677709824</v>
          </cell>
        </row>
        <row r="3070">
          <cell r="E3070">
            <v>11690971001</v>
          </cell>
          <cell r="F3070">
            <v>11690967040</v>
          </cell>
          <cell r="G3070" t="str">
            <v>Переходник с наружной резьбой 20х1,9 -R 1/2/L15 LX</v>
          </cell>
          <cell r="H3070">
            <v>11690967040</v>
          </cell>
          <cell r="I3070" t="str">
            <v>шт</v>
          </cell>
        </row>
        <row r="3071">
          <cell r="E3071">
            <v>11690981001</v>
          </cell>
          <cell r="F3071">
            <v>11690975232</v>
          </cell>
          <cell r="G3071" t="str">
            <v>Переходник с наружной резьбой 20х1,9 -R 3/4/L18 LX</v>
          </cell>
          <cell r="H3071">
            <v>11690975232</v>
          </cell>
          <cell r="I3071" t="str">
            <v>шт</v>
          </cell>
        </row>
        <row r="3072">
          <cell r="E3072">
            <v>11691051001</v>
          </cell>
          <cell r="F3072">
            <v>11691048960</v>
          </cell>
          <cell r="G3072" t="str">
            <v>Переходник с наружной резьбой 25х2,3 -R 3/4 LX</v>
          </cell>
          <cell r="H3072">
            <v>11691048960</v>
          </cell>
          <cell r="I3072" t="str">
            <v>шт</v>
          </cell>
        </row>
        <row r="3073">
          <cell r="E3073">
            <v>11691041001</v>
          </cell>
          <cell r="F3073">
            <v>11691040768</v>
          </cell>
          <cell r="G3073" t="str">
            <v>Переходник с наружной резьбой 25х2,3- R 1/L22  LX</v>
          </cell>
          <cell r="H3073">
            <v>11691040768</v>
          </cell>
          <cell r="I3073" t="str">
            <v>шт</v>
          </cell>
        </row>
        <row r="3074">
          <cell r="E3074">
            <v>11691091001</v>
          </cell>
          <cell r="F3074">
            <v>11691089920</v>
          </cell>
          <cell r="G3074" t="str">
            <v>Переходник с наружной резьбой 32х2,9- R 1/L22 LX</v>
          </cell>
          <cell r="H3074">
            <v>11691089920</v>
          </cell>
          <cell r="I3074" t="str">
            <v>шт</v>
          </cell>
        </row>
        <row r="3075">
          <cell r="E3075">
            <v>11691111001</v>
          </cell>
          <cell r="F3075">
            <v>11691106304</v>
          </cell>
          <cell r="G3075" t="str">
            <v>Переходник с наружной резьбой 40х3,7- R 1 1/4 LX</v>
          </cell>
          <cell r="H3075">
            <v>11691106304</v>
          </cell>
          <cell r="I3075" t="str">
            <v>шт</v>
          </cell>
        </row>
        <row r="3076">
          <cell r="E3076">
            <v>11691491001</v>
          </cell>
          <cell r="F3076">
            <v>11691483136</v>
          </cell>
          <cell r="G3076" t="str">
            <v>Переходник с наружной резьбой 50х4,6- R 1 1/4 LX</v>
          </cell>
          <cell r="H3076">
            <v>11691483136</v>
          </cell>
          <cell r="I3076" t="str">
            <v>шт</v>
          </cell>
        </row>
        <row r="3077">
          <cell r="E3077">
            <v>11691431001</v>
          </cell>
          <cell r="F3077">
            <v>11691425792</v>
          </cell>
          <cell r="G3077" t="str">
            <v>Переходник с наружной резьбой 50х4,6- R 1 1/2 LX</v>
          </cell>
          <cell r="H3077">
            <v>11691425792</v>
          </cell>
          <cell r="I3077" t="str">
            <v>шт</v>
          </cell>
        </row>
        <row r="3078">
          <cell r="E3078">
            <v>11691411001</v>
          </cell>
          <cell r="F3078">
            <v>11691409408</v>
          </cell>
          <cell r="G3078" t="str">
            <v>Переходник с наружной резьбой 63х5,7- R 2 LX</v>
          </cell>
          <cell r="H3078">
            <v>11691409408</v>
          </cell>
          <cell r="I3078" t="str">
            <v>шт</v>
          </cell>
        </row>
        <row r="3079">
          <cell r="E3079">
            <v>12675811001</v>
          </cell>
          <cell r="F3079">
            <v>12675809280</v>
          </cell>
          <cell r="G3079" t="str">
            <v>Переходник с наружной резьбой 75х6,8- R 2 1/2</v>
          </cell>
          <cell r="H3079">
            <v>12675809280</v>
          </cell>
          <cell r="I3079" t="str">
            <v>шт</v>
          </cell>
        </row>
        <row r="3080">
          <cell r="E3080">
            <v>12675911001</v>
          </cell>
          <cell r="F3080">
            <v>12675907584</v>
          </cell>
          <cell r="G3080" t="str">
            <v xml:space="preserve">Переходник с наружной резьбой 90х8,2- R 3 </v>
          </cell>
          <cell r="H3080">
            <v>12675907584</v>
          </cell>
          <cell r="I3080" t="str">
            <v>шт</v>
          </cell>
        </row>
        <row r="3081">
          <cell r="E3081">
            <v>12676011001</v>
          </cell>
          <cell r="F3081">
            <v>12676005888</v>
          </cell>
          <cell r="G3081" t="str">
            <v xml:space="preserve">Переходник с наружной резьбой 110х10- R 4 </v>
          </cell>
          <cell r="H3081">
            <v>12676005888</v>
          </cell>
          <cell r="I3081" t="str">
            <v>шт</v>
          </cell>
        </row>
        <row r="3082">
          <cell r="E3082">
            <v>12352391001</v>
          </cell>
          <cell r="F3082">
            <v>12352389120</v>
          </cell>
          <cell r="G3082" t="str">
            <v>Переходник с наружной резьбой 125х11,4- R 5</v>
          </cell>
          <cell r="H3082">
            <v>12352389120</v>
          </cell>
          <cell r="I3082" t="str">
            <v>шт</v>
          </cell>
        </row>
        <row r="3083">
          <cell r="E3083">
            <v>12352389120</v>
          </cell>
          <cell r="F3083">
            <v>12352389120</v>
          </cell>
          <cell r="G3083">
            <v>12352389120</v>
          </cell>
          <cell r="H3083">
            <v>12352389120</v>
          </cell>
          <cell r="I3083">
            <v>12352389120</v>
          </cell>
        </row>
        <row r="3084">
          <cell r="E3084">
            <v>13800911001</v>
          </cell>
          <cell r="F3084">
            <v>13800906752</v>
          </cell>
          <cell r="G3084" t="str">
            <v>Заглушка 3/4"</v>
          </cell>
          <cell r="H3084">
            <v>13800906752</v>
          </cell>
          <cell r="I3084" t="str">
            <v>шт</v>
          </cell>
        </row>
        <row r="3085">
          <cell r="E3085">
            <v>13800941001</v>
          </cell>
          <cell r="F3085">
            <v>13800939520</v>
          </cell>
          <cell r="G3085" t="str">
            <v>Заглушка 1 1/4"</v>
          </cell>
          <cell r="H3085">
            <v>13800939520</v>
          </cell>
          <cell r="I3085" t="str">
            <v>шт</v>
          </cell>
        </row>
        <row r="3086">
          <cell r="E3086">
            <v>13800951001</v>
          </cell>
          <cell r="F3086">
            <v>13800947712</v>
          </cell>
          <cell r="G3086" t="str">
            <v>Заглушка 1 1/2"</v>
          </cell>
          <cell r="H3086">
            <v>13800947712</v>
          </cell>
          <cell r="I3086" t="str">
            <v>шт</v>
          </cell>
        </row>
        <row r="3087">
          <cell r="E3087">
            <v>13800931001</v>
          </cell>
          <cell r="F3087">
            <v>13800923136</v>
          </cell>
          <cell r="G3087" t="str">
            <v>Заглушка 1"</v>
          </cell>
          <cell r="H3087">
            <v>13800923136</v>
          </cell>
          <cell r="I3087" t="str">
            <v>шт</v>
          </cell>
        </row>
        <row r="3088">
          <cell r="E3088">
            <v>13800961001</v>
          </cell>
          <cell r="F3088">
            <v>13800955904</v>
          </cell>
          <cell r="G3088" t="str">
            <v>Заглушка 2"</v>
          </cell>
          <cell r="H3088">
            <v>13800955904</v>
          </cell>
          <cell r="I3088" t="str">
            <v>шт</v>
          </cell>
        </row>
        <row r="3089">
          <cell r="E3089">
            <v>13800971001</v>
          </cell>
          <cell r="F3089">
            <v>13800964096</v>
          </cell>
          <cell r="G3089" t="str">
            <v>Заглушка 2 1/2"</v>
          </cell>
          <cell r="H3089">
            <v>13800964096</v>
          </cell>
          <cell r="I3089" t="str">
            <v>шт</v>
          </cell>
        </row>
        <row r="3090">
          <cell r="E3090">
            <v>13800964096</v>
          </cell>
          <cell r="F3090">
            <v>13800964096</v>
          </cell>
          <cell r="G3090">
            <v>13800964096</v>
          </cell>
          <cell r="H3090">
            <v>13800964096</v>
          </cell>
          <cell r="I3090">
            <v>13800964096</v>
          </cell>
        </row>
        <row r="3091">
          <cell r="E3091">
            <v>13106811001</v>
          </cell>
          <cell r="F3091">
            <v>13106806784</v>
          </cell>
          <cell r="G3091" t="str">
            <v>Резьбозажимное соединение 25х2,3 на 3/4“</v>
          </cell>
          <cell r="H3091">
            <v>13106806784</v>
          </cell>
          <cell r="I3091" t="str">
            <v>шт</v>
          </cell>
        </row>
        <row r="3092">
          <cell r="E3092">
            <v>12870831001</v>
          </cell>
          <cell r="F3092">
            <v>12870828032</v>
          </cell>
          <cell r="G3092" t="str">
            <v>Резьбозажимное соединение 32х2,9 на 1 “</v>
          </cell>
          <cell r="H3092">
            <v>12870828032</v>
          </cell>
          <cell r="I3092" t="str">
            <v>шт</v>
          </cell>
        </row>
        <row r="3093">
          <cell r="E3093">
            <v>11312771001</v>
          </cell>
          <cell r="F3093">
            <v>11312766976</v>
          </cell>
          <cell r="G3093" t="str">
            <v>Резьбозажимное соединение 40х3,6 на 1 1/4“</v>
          </cell>
          <cell r="H3093">
            <v>11312766976</v>
          </cell>
          <cell r="I3093" t="str">
            <v>шт</v>
          </cell>
        </row>
        <row r="3094">
          <cell r="E3094">
            <v>13555341001</v>
          </cell>
          <cell r="F3094">
            <v>13555335168</v>
          </cell>
          <cell r="G3094" t="str">
            <v>Резьбозажимное соединение 50х4,6 на 1 1/2 “</v>
          </cell>
          <cell r="H3094">
            <v>13555335168</v>
          </cell>
          <cell r="I3094" t="str">
            <v>шт</v>
          </cell>
        </row>
        <row r="3095">
          <cell r="E3095">
            <v>13555335168</v>
          </cell>
          <cell r="F3095">
            <v>13555335168</v>
          </cell>
          <cell r="G3095">
            <v>13555335168</v>
          </cell>
          <cell r="H3095">
            <v>13555335168</v>
          </cell>
          <cell r="I3095">
            <v>13555335168</v>
          </cell>
        </row>
        <row r="3096">
          <cell r="E3096">
            <v>11690991001</v>
          </cell>
          <cell r="F3096">
            <v>11690983424</v>
          </cell>
          <cell r="G3096" t="str">
            <v>Переходник с внутренней резьбой 20х1,9- Rp 1/2 LX</v>
          </cell>
          <cell r="H3096">
            <v>11690983424</v>
          </cell>
          <cell r="I3096" t="str">
            <v>шт</v>
          </cell>
        </row>
        <row r="3097">
          <cell r="E3097">
            <v>11691001001</v>
          </cell>
          <cell r="F3097">
            <v>11690999808</v>
          </cell>
          <cell r="G3097" t="str">
            <v>Переходник с внутренней резьбой 20х1,9- Rp 3/4 LX</v>
          </cell>
          <cell r="H3097">
            <v>11690999808</v>
          </cell>
          <cell r="I3097" t="str">
            <v>шт</v>
          </cell>
        </row>
        <row r="3098">
          <cell r="E3098">
            <v>11691071001</v>
          </cell>
          <cell r="F3098">
            <v>11691065344</v>
          </cell>
          <cell r="G3098" t="str">
            <v>Переходник с внутренней резьбой 25х2,3- Rp 3/4 LX</v>
          </cell>
          <cell r="H3098">
            <v>11691065344</v>
          </cell>
          <cell r="I3098" t="str">
            <v>шт</v>
          </cell>
        </row>
        <row r="3099">
          <cell r="E3099">
            <v>11691061001</v>
          </cell>
          <cell r="F3099">
            <v>11691057152</v>
          </cell>
          <cell r="G3099" t="str">
            <v>Переходник с внутренней резьбой 25х2,3- Rp 1 LX</v>
          </cell>
          <cell r="H3099">
            <v>11691057152</v>
          </cell>
          <cell r="I3099" t="str">
            <v>шт</v>
          </cell>
        </row>
        <row r="3100">
          <cell r="E3100">
            <v>11691101001</v>
          </cell>
          <cell r="F3100">
            <v>11691098112</v>
          </cell>
          <cell r="G3100" t="str">
            <v>Переходник с внутренней резьбой 32x2,9- Rp1 LX</v>
          </cell>
          <cell r="H3100">
            <v>11691098112</v>
          </cell>
          <cell r="I3100" t="str">
            <v>шт</v>
          </cell>
        </row>
        <row r="3101">
          <cell r="E3101">
            <v>11691098112</v>
          </cell>
          <cell r="F3101">
            <v>11691098112</v>
          </cell>
          <cell r="G3101">
            <v>11691098112</v>
          </cell>
          <cell r="H3101">
            <v>11691098112</v>
          </cell>
          <cell r="I3101">
            <v>11691098112</v>
          </cell>
        </row>
        <row r="3102">
          <cell r="E3102">
            <v>12671611001</v>
          </cell>
          <cell r="F3102">
            <v>12671606784</v>
          </cell>
          <cell r="G3102" t="str">
            <v>Переход на сварное соединение 25х2,3-26,9х2,3</v>
          </cell>
          <cell r="H3102">
            <v>12671606784</v>
          </cell>
          <cell r="I3102" t="str">
            <v>шт</v>
          </cell>
        </row>
        <row r="3103">
          <cell r="E3103">
            <v>12671811001</v>
          </cell>
          <cell r="F3103">
            <v>12671803392</v>
          </cell>
          <cell r="G3103" t="str">
            <v>Переход на сварное соединение 32х2,9-33,7х2,6</v>
          </cell>
          <cell r="H3103">
            <v>12671803392</v>
          </cell>
          <cell r="I3103" t="str">
            <v>шт</v>
          </cell>
        </row>
        <row r="3104">
          <cell r="E3104">
            <v>12672011001</v>
          </cell>
          <cell r="F3104">
            <v>12672008192</v>
          </cell>
          <cell r="G3104" t="str">
            <v>Переход на сварное соединение 40х3,7-42,4х2,6</v>
          </cell>
          <cell r="H3104">
            <v>12672008192</v>
          </cell>
          <cell r="I3104" t="str">
            <v>шт</v>
          </cell>
        </row>
        <row r="3105">
          <cell r="E3105">
            <v>12672211001</v>
          </cell>
          <cell r="F3105">
            <v>12672204800</v>
          </cell>
          <cell r="G3105" t="str">
            <v>Переход на сварное соединение 50х4,6-48,3х2,6</v>
          </cell>
          <cell r="H3105">
            <v>12672204800</v>
          </cell>
          <cell r="I3105" t="str">
            <v>шт</v>
          </cell>
        </row>
        <row r="3106">
          <cell r="E3106">
            <v>12672411001</v>
          </cell>
          <cell r="F3106">
            <v>12672409600</v>
          </cell>
          <cell r="G3106" t="str">
            <v>Переход на сварное соединение 63х5,7-60,3х2,9</v>
          </cell>
          <cell r="H3106">
            <v>12672409600</v>
          </cell>
          <cell r="I3106" t="str">
            <v>шт</v>
          </cell>
        </row>
        <row r="3107">
          <cell r="E3107">
            <v>12672611001</v>
          </cell>
          <cell r="F3107">
            <v>12672606208</v>
          </cell>
          <cell r="G3107" t="str">
            <v>Переход на сварное соединение 75х6,8-76,1х2,9</v>
          </cell>
          <cell r="H3107">
            <v>12672606208</v>
          </cell>
          <cell r="I3107" t="str">
            <v>шт</v>
          </cell>
        </row>
        <row r="3108">
          <cell r="E3108">
            <v>12672811001</v>
          </cell>
          <cell r="F3108">
            <v>12672802816</v>
          </cell>
          <cell r="G3108" t="str">
            <v>Переход на сварное соединение 90х8,2-88,9х3,2</v>
          </cell>
          <cell r="H3108">
            <v>12672802816</v>
          </cell>
          <cell r="I3108" t="str">
            <v>шт</v>
          </cell>
        </row>
        <row r="3109">
          <cell r="E3109">
            <v>12673011001</v>
          </cell>
          <cell r="F3109">
            <v>12673007616</v>
          </cell>
          <cell r="G3109" t="str">
            <v>Переход на сварное соединение 110х10,0-114,3х3,6</v>
          </cell>
          <cell r="H3109">
            <v>12673007616</v>
          </cell>
          <cell r="I3109" t="str">
            <v>шт</v>
          </cell>
        </row>
        <row r="3110">
          <cell r="E3110">
            <v>12062531001</v>
          </cell>
          <cell r="F3110">
            <v>12062523392</v>
          </cell>
          <cell r="G3110" t="str">
            <v>Переход на сварное соединение 140x12,7-139,7x3,6</v>
          </cell>
          <cell r="H3110">
            <v>12062523392</v>
          </cell>
          <cell r="I3110" t="str">
            <v>шт</v>
          </cell>
        </row>
        <row r="3111">
          <cell r="E3111">
            <v>12352091001</v>
          </cell>
          <cell r="F3111">
            <v>12352086016</v>
          </cell>
          <cell r="G3111" t="str">
            <v>Переход на сварное соединение 125х10,0-139,7х3,6</v>
          </cell>
          <cell r="H3111">
            <v>12352086016</v>
          </cell>
          <cell r="I3111" t="str">
            <v>шт</v>
          </cell>
        </row>
        <row r="3112">
          <cell r="E3112">
            <v>12316261001</v>
          </cell>
          <cell r="F3112">
            <v>12316254208</v>
          </cell>
          <cell r="G3112" t="str">
            <v>Переход на сварное соединение 160х10,0-168,3х3,6</v>
          </cell>
          <cell r="H3112">
            <v>12316254208</v>
          </cell>
          <cell r="I3112" t="str">
            <v>шт</v>
          </cell>
        </row>
        <row r="3113">
          <cell r="E3113">
            <v>12316254208</v>
          </cell>
          <cell r="F3113">
            <v>12316254208</v>
          </cell>
          <cell r="G3113">
            <v>12316254208</v>
          </cell>
          <cell r="H3113">
            <v>12316254208</v>
          </cell>
          <cell r="I3113">
            <v>12316254208</v>
          </cell>
        </row>
        <row r="3114">
          <cell r="E3114">
            <v>11691381001</v>
          </cell>
          <cell r="F3114">
            <v>11691376640</v>
          </cell>
          <cell r="G3114" t="str">
            <v xml:space="preserve">Угольник-переходник с наружной резьбой 20-R 1/2 </v>
          </cell>
          <cell r="H3114">
            <v>11691376640</v>
          </cell>
          <cell r="I3114" t="str">
            <v>шт</v>
          </cell>
        </row>
        <row r="3115">
          <cell r="E3115">
            <v>11691391001</v>
          </cell>
          <cell r="F3115">
            <v>11691384832</v>
          </cell>
          <cell r="G3115" t="str">
            <v xml:space="preserve">Угольник-переходник с наружной резьбой 20-R 3/4 </v>
          </cell>
          <cell r="H3115">
            <v>11691384832</v>
          </cell>
          <cell r="I3115" t="str">
            <v>шт</v>
          </cell>
        </row>
        <row r="3116">
          <cell r="E3116">
            <v>11691401001</v>
          </cell>
          <cell r="F3116">
            <v>11691393024</v>
          </cell>
          <cell r="G3116" t="str">
            <v xml:space="preserve">Угольник-переходник с наружной резьбой 25-R 3/4 </v>
          </cell>
          <cell r="H3116">
            <v>11691393024</v>
          </cell>
          <cell r="I3116" t="str">
            <v>шт</v>
          </cell>
        </row>
        <row r="3117">
          <cell r="E3117">
            <v>11690261001</v>
          </cell>
          <cell r="F3117">
            <v>11690254336</v>
          </cell>
          <cell r="G3117" t="str">
            <v>Угольник-переходник с наружной резьбой 32-R 1</v>
          </cell>
          <cell r="H3117">
            <v>11690254336</v>
          </cell>
          <cell r="I3117" t="str">
            <v>шт</v>
          </cell>
        </row>
        <row r="3118">
          <cell r="E3118">
            <v>11690254336</v>
          </cell>
          <cell r="F3118">
            <v>11690254336</v>
          </cell>
          <cell r="G3118">
            <v>11690254336</v>
          </cell>
          <cell r="H3118">
            <v>11690254336</v>
          </cell>
          <cell r="I3118">
            <v>11690254336</v>
          </cell>
        </row>
        <row r="3119">
          <cell r="E3119">
            <v>11690254336</v>
          </cell>
          <cell r="F3119">
            <v>11690254336</v>
          </cell>
          <cell r="G3119" t="str">
            <v>5.3 Запорная арматура для ввода трубы SDR 11</v>
          </cell>
          <cell r="H3119">
            <v>11690254336</v>
          </cell>
          <cell r="I3119">
            <v>11690254336</v>
          </cell>
        </row>
        <row r="3120">
          <cell r="E3120">
            <v>13532851001</v>
          </cell>
          <cell r="F3120">
            <v>13532848128</v>
          </cell>
          <cell r="G3120" t="str">
            <v>Запорная арматура для ввода трубы RTX UNO 25 со штуцерами под монтажные гильзы</v>
          </cell>
          <cell r="H3120">
            <v>13532848128</v>
          </cell>
          <cell r="I3120" t="str">
            <v>шт</v>
          </cell>
        </row>
        <row r="3121">
          <cell r="E3121">
            <v>13529261001</v>
          </cell>
          <cell r="F3121">
            <v>13529260032</v>
          </cell>
          <cell r="G3121" t="str">
            <v>Запорная арматура для ввода трубы RTX UNO 32 со штуцерами под монтажные гильзы</v>
          </cell>
          <cell r="H3121">
            <v>13529260032</v>
          </cell>
          <cell r="I3121" t="str">
            <v>шт</v>
          </cell>
        </row>
        <row r="3122">
          <cell r="E3122">
            <v>13529271001</v>
          </cell>
          <cell r="F3122">
            <v>13529268224</v>
          </cell>
          <cell r="G3122" t="str">
            <v>Запорная арматура для ввода трубы RTX UNO 40 со штуцерами под монтажные гильзы</v>
          </cell>
          <cell r="H3122">
            <v>13529268224</v>
          </cell>
          <cell r="I3122" t="str">
            <v>шт</v>
          </cell>
        </row>
        <row r="3123">
          <cell r="E3123">
            <v>13529371001</v>
          </cell>
          <cell r="F3123">
            <v>13529366528</v>
          </cell>
          <cell r="G3123" t="str">
            <v>Запорная арматура для ввода трубы RTX UNO 50 со штуцерами под монтажные гильзы</v>
          </cell>
          <cell r="H3123">
            <v>13529366528</v>
          </cell>
          <cell r="I3123" t="str">
            <v>шт</v>
          </cell>
        </row>
        <row r="3124">
          <cell r="E3124">
            <v>13529281001</v>
          </cell>
          <cell r="F3124">
            <v>13529276416</v>
          </cell>
          <cell r="G3124" t="str">
            <v>Запорная арматура для ввода трубы RTX UNO 63 со штуцерами под монтажные гильзы</v>
          </cell>
          <cell r="H3124">
            <v>13529276416</v>
          </cell>
          <cell r="I3124" t="str">
            <v>шт</v>
          </cell>
        </row>
        <row r="3125">
          <cell r="E3125">
            <v>13529191001</v>
          </cell>
          <cell r="F3125">
            <v>13529186304</v>
          </cell>
          <cell r="G3125" t="str">
            <v>Запорная арматура для ввода трубы RTX UNO 75 со штуцерами под монтажные гильзы</v>
          </cell>
          <cell r="H3125">
            <v>13529186304</v>
          </cell>
          <cell r="I3125" t="str">
            <v>шт</v>
          </cell>
        </row>
        <row r="3126">
          <cell r="E3126">
            <v>13529241001</v>
          </cell>
          <cell r="F3126">
            <v>13529235456</v>
          </cell>
          <cell r="G3126" t="str">
            <v>Запорная арматура для ввода трубы RTX UNO 50 со штуцерами под монтажные гильзы</v>
          </cell>
          <cell r="H3126">
            <v>13529235456</v>
          </cell>
          <cell r="I3126" t="str">
            <v>шт</v>
          </cell>
        </row>
        <row r="3127">
          <cell r="E3127">
            <v>13529751001</v>
          </cell>
          <cell r="F3127">
            <v>13529743360</v>
          </cell>
          <cell r="G3127" t="str">
            <v>Запорная арматура для ввода трубы RTX UNO 63 со штуцерами под монтажные гильзы</v>
          </cell>
          <cell r="H3127">
            <v>13529743360</v>
          </cell>
          <cell r="I3127" t="str">
            <v>шт</v>
          </cell>
        </row>
        <row r="3128">
          <cell r="E3128">
            <v>13529231001</v>
          </cell>
          <cell r="F3128">
            <v>13529227264</v>
          </cell>
          <cell r="G3128" t="str">
            <v>Запорная арматура для ввода трубы RTX UNO 75 со штуцерами под монтажные гильзы</v>
          </cell>
          <cell r="H3128">
            <v>13529227264</v>
          </cell>
          <cell r="I3128" t="str">
            <v>шт</v>
          </cell>
        </row>
        <row r="3129">
          <cell r="E3129">
            <v>13529227264</v>
          </cell>
          <cell r="F3129">
            <v>13529227264</v>
          </cell>
          <cell r="G3129">
            <v>13529227264</v>
          </cell>
          <cell r="H3129">
            <v>13529227264</v>
          </cell>
          <cell r="I3129">
            <v>13529227264</v>
          </cell>
        </row>
        <row r="3130">
          <cell r="E3130">
            <v>13532951001</v>
          </cell>
          <cell r="F3130">
            <v>13532946432</v>
          </cell>
          <cell r="G3130" t="str">
            <v>Запорная арматура для ввода трубы RTX DUO 25 со штуцерами под монтажные гильзы</v>
          </cell>
          <cell r="H3130">
            <v>13532946432</v>
          </cell>
          <cell r="I3130" t="str">
            <v>шт</v>
          </cell>
        </row>
        <row r="3131">
          <cell r="E3131">
            <v>13533051001</v>
          </cell>
          <cell r="F3131">
            <v>13533044736</v>
          </cell>
          <cell r="G3131" t="str">
            <v>Запорная арматура для ввода трубы RTX DUO 32 со штуцерами под монтажные гильзы</v>
          </cell>
          <cell r="H3131">
            <v>13533044736</v>
          </cell>
          <cell r="I3131" t="str">
            <v>шт</v>
          </cell>
        </row>
        <row r="3132">
          <cell r="E3132">
            <v>13533151001</v>
          </cell>
          <cell r="F3132">
            <v>13533143040</v>
          </cell>
          <cell r="G3132" t="str">
            <v>Запорная арматура для ввода трубы RTX DUO 40 со штуцерами под монтажные гильзы</v>
          </cell>
          <cell r="H3132">
            <v>13533143040</v>
          </cell>
          <cell r="I3132" t="str">
            <v>шт</v>
          </cell>
        </row>
        <row r="3133">
          <cell r="E3133">
            <v>13533251001</v>
          </cell>
          <cell r="F3133">
            <v>13533249536</v>
          </cell>
          <cell r="G3133" t="str">
            <v>Запорная арматура для ввода трубы RTX DUO 50 со штуцерами под монтажные гильзы</v>
          </cell>
          <cell r="H3133">
            <v>13533249536</v>
          </cell>
          <cell r="I3133" t="str">
            <v>шт</v>
          </cell>
        </row>
        <row r="3134">
          <cell r="E3134">
            <v>13533351001</v>
          </cell>
          <cell r="F3134">
            <v>13533347840</v>
          </cell>
          <cell r="G3134" t="str">
            <v>Запорная арматура для ввода трубы RTX DUO 63 со штуцерами под монтажные гильзы</v>
          </cell>
          <cell r="H3134">
            <v>13533347840</v>
          </cell>
          <cell r="I3134" t="str">
            <v>шт</v>
          </cell>
        </row>
        <row r="3135">
          <cell r="E3135">
            <v>13576001001</v>
          </cell>
          <cell r="F3135">
            <v>13575995392</v>
          </cell>
          <cell r="G3135" t="str">
            <v>Запорная арматура для ввода трубы RTX DUO 75 со штуцерами под монтажные гильзы</v>
          </cell>
          <cell r="H3135">
            <v>13575995392</v>
          </cell>
          <cell r="I3135" t="str">
            <v>шт</v>
          </cell>
        </row>
        <row r="3136">
          <cell r="E3136">
            <v>13575995392</v>
          </cell>
          <cell r="F3136">
            <v>13575995392</v>
          </cell>
          <cell r="G3136">
            <v>13575995392</v>
          </cell>
          <cell r="H3136">
            <v>13575995392</v>
          </cell>
          <cell r="I3136">
            <v>13575995392</v>
          </cell>
        </row>
        <row r="3137">
          <cell r="E3137">
            <v>13575995392</v>
          </cell>
          <cell r="F3137">
            <v>13575995392</v>
          </cell>
          <cell r="G3137" t="str">
            <v>5.4 Шаровые краны со штуцерами под надвижную гильзу, SDR 11</v>
          </cell>
          <cell r="H3137">
            <v>13575995392</v>
          </cell>
          <cell r="I3137">
            <v>13575995392</v>
          </cell>
        </row>
        <row r="3138">
          <cell r="E3138">
            <v>12331431001</v>
          </cell>
          <cell r="F3138">
            <v>12331425792</v>
          </cell>
          <cell r="G3138" t="str">
            <v>Шаровой кран со штуцерами под надвижную гильзу 20x1,9 - 20x1,9</v>
          </cell>
          <cell r="H3138">
            <v>12331425792</v>
          </cell>
          <cell r="I3138" t="str">
            <v>шт</v>
          </cell>
        </row>
        <row r="3139">
          <cell r="E3139">
            <v>11601621001</v>
          </cell>
          <cell r="F3139">
            <v>11601616896</v>
          </cell>
          <cell r="G3139" t="str">
            <v>Шаровой кран со штуцерами под надвижную гильзу 25x2,3 - 25x2,3</v>
          </cell>
          <cell r="H3139">
            <v>11601616896</v>
          </cell>
          <cell r="I3139" t="str">
            <v>шт</v>
          </cell>
        </row>
        <row r="3140">
          <cell r="E3140">
            <v>12331831001</v>
          </cell>
          <cell r="F3140">
            <v>12331827200</v>
          </cell>
          <cell r="G3140" t="str">
            <v>Шаровой кран со штуцерами под надвижную гильзу 32x2,9 - 32x2,9</v>
          </cell>
          <cell r="H3140">
            <v>12331827200</v>
          </cell>
          <cell r="I3140" t="str">
            <v>шт</v>
          </cell>
        </row>
        <row r="3141">
          <cell r="E3141">
            <v>12332131001</v>
          </cell>
          <cell r="F3141">
            <v>12332130304</v>
          </cell>
          <cell r="G3141" t="str">
            <v>Шаровой кран со штуцерами под надвижную гильзу 40x3,7 - 40x3,7</v>
          </cell>
          <cell r="H3141">
            <v>12332130304</v>
          </cell>
          <cell r="I3141" t="str">
            <v>шт</v>
          </cell>
        </row>
        <row r="3142">
          <cell r="E3142">
            <v>11602121001</v>
          </cell>
          <cell r="F3142">
            <v>11602116608</v>
          </cell>
          <cell r="G3142" t="str">
            <v>Шаровой кран со штуцерами под надвижную гильзу 50x4,6 - 50x4,6</v>
          </cell>
          <cell r="H3142">
            <v>11602116608</v>
          </cell>
          <cell r="I3142" t="str">
            <v>шт</v>
          </cell>
        </row>
        <row r="3143">
          <cell r="E3143">
            <v>11602221001</v>
          </cell>
          <cell r="F3143">
            <v>11602214912</v>
          </cell>
          <cell r="G3143" t="str">
            <v>Шаровой кран со штуцерами под надвижную гильзу 63x5,8 - 63x5,8</v>
          </cell>
          <cell r="H3143">
            <v>11602214912</v>
          </cell>
          <cell r="I3143" t="str">
            <v>шт</v>
          </cell>
        </row>
        <row r="3144">
          <cell r="E3144">
            <v>12331531001</v>
          </cell>
          <cell r="F3144">
            <v>12331524096</v>
          </cell>
          <cell r="G3144" t="str">
            <v>Шаровой кран со штуцером под гильзу и нар. резьбой, 220х1,9-R 3/4</v>
          </cell>
          <cell r="H3144">
            <v>12331524096</v>
          </cell>
          <cell r="I3144" t="str">
            <v>шт</v>
          </cell>
        </row>
        <row r="3145">
          <cell r="E3145">
            <v>11601721001</v>
          </cell>
          <cell r="F3145">
            <v>11601715200</v>
          </cell>
          <cell r="G3145" t="str">
            <v>Шаровой кран со штуцером под гильзу и нар. резьбой, 25x2,3-R 1</v>
          </cell>
          <cell r="H3145">
            <v>11601715200</v>
          </cell>
          <cell r="I3145" t="str">
            <v>шт</v>
          </cell>
        </row>
        <row r="3146">
          <cell r="E3146">
            <v>11601921001</v>
          </cell>
          <cell r="F3146">
            <v>11601920000</v>
          </cell>
          <cell r="G3146" t="str">
            <v>Шаровой кран со штуцером под гильзу и нар. резьбой, 32x2,9-R 1</v>
          </cell>
          <cell r="H3146">
            <v>11601920000</v>
          </cell>
          <cell r="I3146" t="str">
            <v>шт</v>
          </cell>
        </row>
        <row r="3147">
          <cell r="E3147">
            <v>11601920000</v>
          </cell>
          <cell r="F3147">
            <v>11601920000</v>
          </cell>
          <cell r="G3147">
            <v>11601920000</v>
          </cell>
          <cell r="H3147">
            <v>11601920000</v>
          </cell>
          <cell r="I3147">
            <v>11601920000</v>
          </cell>
        </row>
        <row r="3148">
          <cell r="E3148">
            <v>11601920000</v>
          </cell>
          <cell r="F3148">
            <v>11601920000</v>
          </cell>
          <cell r="G3148" t="str">
            <v>5.5 Техника соединения электросварная муфта FUSAPEX</v>
          </cell>
          <cell r="H3148">
            <v>11601920000</v>
          </cell>
          <cell r="I3148">
            <v>11601920000</v>
          </cell>
        </row>
        <row r="3149">
          <cell r="E3149">
            <v>12033911001</v>
          </cell>
          <cell r="F3149">
            <v>12033908736</v>
          </cell>
          <cell r="G3149" t="str">
            <v>FUSAPEX Электросварная муфта 50</v>
          </cell>
          <cell r="H3149">
            <v>12033908736</v>
          </cell>
          <cell r="I3149" t="str">
            <v>шт</v>
          </cell>
        </row>
        <row r="3150">
          <cell r="E3150">
            <v>12033931001</v>
          </cell>
          <cell r="F3150">
            <v>12033925120</v>
          </cell>
          <cell r="G3150" t="str">
            <v>FUSAPEX Электросварная муфта 63</v>
          </cell>
          <cell r="H3150">
            <v>12033925120</v>
          </cell>
          <cell r="I3150" t="str">
            <v>шт</v>
          </cell>
        </row>
        <row r="3151">
          <cell r="E3151">
            <v>12219541001</v>
          </cell>
          <cell r="F3151">
            <v>12219539456</v>
          </cell>
          <cell r="G3151" t="str">
            <v>FUSAPEX Электросварная муфта 75</v>
          </cell>
          <cell r="H3151">
            <v>12219539456</v>
          </cell>
          <cell r="I3151" t="str">
            <v>шт</v>
          </cell>
        </row>
        <row r="3152">
          <cell r="E3152">
            <v>12219551001</v>
          </cell>
          <cell r="F3152">
            <v>12219547648</v>
          </cell>
          <cell r="G3152" t="str">
            <v>FUSAPEX Электросварная муфта 90</v>
          </cell>
          <cell r="H3152">
            <v>12219547648</v>
          </cell>
          <cell r="I3152" t="str">
            <v>шт</v>
          </cell>
        </row>
        <row r="3153">
          <cell r="E3153">
            <v>12219561001</v>
          </cell>
          <cell r="F3153">
            <v>12219555840</v>
          </cell>
          <cell r="G3153" t="str">
            <v>FUSAPEX Электросварная муфта 110</v>
          </cell>
          <cell r="H3153">
            <v>12219555840</v>
          </cell>
          <cell r="I3153" t="str">
            <v>шт</v>
          </cell>
        </row>
        <row r="3154">
          <cell r="E3154">
            <v>12219581001</v>
          </cell>
          <cell r="F3154">
            <v>12219580416</v>
          </cell>
          <cell r="G3154" t="str">
            <v>FUSAPEX Электросварная муфта 125</v>
          </cell>
          <cell r="H3154">
            <v>12219580416</v>
          </cell>
          <cell r="I3154" t="str">
            <v>шт</v>
          </cell>
        </row>
        <row r="3155">
          <cell r="E3155">
            <v>12219601001</v>
          </cell>
          <cell r="F3155">
            <v>12219596800</v>
          </cell>
          <cell r="G3155" t="str">
            <v>FUSAPEX Электросварная муфта 160</v>
          </cell>
          <cell r="H3155">
            <v>12219596800</v>
          </cell>
          <cell r="I3155" t="str">
            <v>шт</v>
          </cell>
        </row>
        <row r="3156">
          <cell r="E3156">
            <v>12219596800</v>
          </cell>
          <cell r="F3156">
            <v>12219596800</v>
          </cell>
          <cell r="G3156">
            <v>12219596800</v>
          </cell>
          <cell r="H3156">
            <v>12219596800</v>
          </cell>
          <cell r="I3156">
            <v>12219596800</v>
          </cell>
        </row>
        <row r="3157">
          <cell r="E3157">
            <v>12143981001</v>
          </cell>
          <cell r="F3157">
            <v>12143976448</v>
          </cell>
          <cell r="G3157" t="str">
            <v>FUSAPEX Электросварной переходник SDR 11 63-50</v>
          </cell>
          <cell r="H3157">
            <v>12143976448</v>
          </cell>
          <cell r="I3157" t="str">
            <v>шт</v>
          </cell>
        </row>
        <row r="3158">
          <cell r="E3158">
            <v>12143991001</v>
          </cell>
          <cell r="F3158">
            <v>12143984640</v>
          </cell>
          <cell r="G3158" t="str">
            <v>FUSAPEX Электросварной переходник SDR 11 75-50</v>
          </cell>
          <cell r="H3158">
            <v>12143984640</v>
          </cell>
          <cell r="I3158" t="str">
            <v>шт</v>
          </cell>
        </row>
        <row r="3159">
          <cell r="E3159">
            <v>12144011001</v>
          </cell>
          <cell r="F3159">
            <v>12144009216</v>
          </cell>
          <cell r="G3159" t="str">
            <v>FUSAPEX Электросварной переходник SDR 11 75-63</v>
          </cell>
          <cell r="H3159">
            <v>12144009216</v>
          </cell>
          <cell r="I3159" t="str">
            <v>шт</v>
          </cell>
        </row>
        <row r="3160">
          <cell r="E3160">
            <v>12144021001</v>
          </cell>
          <cell r="F3160">
            <v>12144017408</v>
          </cell>
          <cell r="G3160" t="str">
            <v>FUSAPEX Электросварной переходник SDR 11 90-50</v>
          </cell>
          <cell r="H3160">
            <v>12144017408</v>
          </cell>
          <cell r="I3160" t="str">
            <v>шт</v>
          </cell>
        </row>
        <row r="3161">
          <cell r="E3161">
            <v>12144031001</v>
          </cell>
          <cell r="F3161">
            <v>12144025600</v>
          </cell>
          <cell r="G3161" t="str">
            <v>FUSAPEX Электросварной переходник SDR 11 90-63</v>
          </cell>
          <cell r="H3161">
            <v>12144025600</v>
          </cell>
          <cell r="I3161" t="str">
            <v>шт</v>
          </cell>
        </row>
        <row r="3162">
          <cell r="E3162">
            <v>12036041001</v>
          </cell>
          <cell r="F3162">
            <v>12036038656</v>
          </cell>
          <cell r="G3162" t="str">
            <v>FUSAPEX Электросварной переходник SDR 11 90-75</v>
          </cell>
          <cell r="H3162">
            <v>12036038656</v>
          </cell>
          <cell r="I3162" t="str">
            <v>шт</v>
          </cell>
        </row>
        <row r="3163">
          <cell r="E3163">
            <v>12144051001</v>
          </cell>
          <cell r="F3163">
            <v>12144050176</v>
          </cell>
          <cell r="G3163" t="str">
            <v>FUSAPEX Электросварной переходник SDR 11 110-50</v>
          </cell>
          <cell r="H3163">
            <v>12144050176</v>
          </cell>
          <cell r="I3163" t="str">
            <v>шт</v>
          </cell>
        </row>
        <row r="3164">
          <cell r="E3164">
            <v>12144061001</v>
          </cell>
          <cell r="F3164">
            <v>12144058368</v>
          </cell>
          <cell r="G3164" t="str">
            <v>FUSAPEX Электросварной переходник SDR 11 110-63</v>
          </cell>
          <cell r="H3164">
            <v>12144058368</v>
          </cell>
          <cell r="I3164" t="str">
            <v>шт</v>
          </cell>
        </row>
        <row r="3165">
          <cell r="E3165">
            <v>12036051001</v>
          </cell>
          <cell r="F3165">
            <v>12036046848</v>
          </cell>
          <cell r="G3165" t="str">
            <v>FUSAPEX Электросварной переходник SDR 11 110-75</v>
          </cell>
          <cell r="H3165">
            <v>12036046848</v>
          </cell>
          <cell r="I3165" t="str">
            <v>шт</v>
          </cell>
        </row>
        <row r="3166">
          <cell r="E3166">
            <v>12036071001</v>
          </cell>
          <cell r="F3166">
            <v>12036063232</v>
          </cell>
          <cell r="G3166" t="str">
            <v>FUSAPEX Электросварной переходник SDR 11 110-90</v>
          </cell>
          <cell r="H3166">
            <v>12036063232</v>
          </cell>
          <cell r="I3166" t="str">
            <v>шт</v>
          </cell>
        </row>
        <row r="3167">
          <cell r="E3167">
            <v>12144071001</v>
          </cell>
          <cell r="F3167">
            <v>12144066560</v>
          </cell>
          <cell r="G3167" t="str">
            <v>FUSAPEX Электросварной переходник SDR 11 125-50</v>
          </cell>
          <cell r="H3167">
            <v>12144066560</v>
          </cell>
          <cell r="I3167" t="str">
            <v>шт</v>
          </cell>
        </row>
        <row r="3168">
          <cell r="E3168">
            <v>12144081001</v>
          </cell>
          <cell r="F3168">
            <v>12144074752</v>
          </cell>
          <cell r="G3168" t="str">
            <v>FUSAPEX Электросварной переходник SDR 11 125-63</v>
          </cell>
          <cell r="H3168">
            <v>12144074752</v>
          </cell>
          <cell r="I3168" t="str">
            <v>шт</v>
          </cell>
        </row>
        <row r="3169">
          <cell r="E3169">
            <v>12036081001</v>
          </cell>
          <cell r="F3169">
            <v>12036079616</v>
          </cell>
          <cell r="G3169" t="str">
            <v>FUSAPEX Электросварной переходник SDR 11 125-75</v>
          </cell>
          <cell r="H3169">
            <v>12036079616</v>
          </cell>
          <cell r="I3169" t="str">
            <v>шт</v>
          </cell>
        </row>
        <row r="3170">
          <cell r="E3170">
            <v>12036111001</v>
          </cell>
          <cell r="F3170">
            <v>12036104192</v>
          </cell>
          <cell r="G3170" t="str">
            <v>FUSAPEX Электросварной переходник SDR 11 125-90</v>
          </cell>
          <cell r="H3170">
            <v>12036104192</v>
          </cell>
          <cell r="I3170" t="str">
            <v>шт</v>
          </cell>
        </row>
        <row r="3171">
          <cell r="E3171">
            <v>12036141001</v>
          </cell>
          <cell r="F3171">
            <v>12036136960</v>
          </cell>
          <cell r="G3171" t="str">
            <v>FUSAPEX Электросварной переходник SDR 11 125-110</v>
          </cell>
          <cell r="H3171">
            <v>12036136960</v>
          </cell>
          <cell r="I3171" t="str">
            <v>шт</v>
          </cell>
        </row>
        <row r="3172">
          <cell r="E3172">
            <v>12036151001</v>
          </cell>
          <cell r="F3172">
            <v>12036145152</v>
          </cell>
          <cell r="G3172" t="str">
            <v>FUSAPEX Электросварной переходник SDR 11 160-75</v>
          </cell>
          <cell r="H3172">
            <v>12036145152</v>
          </cell>
          <cell r="I3172" t="str">
            <v>шт</v>
          </cell>
        </row>
        <row r="3173">
          <cell r="E3173">
            <v>12036161001</v>
          </cell>
          <cell r="F3173">
            <v>12036153344</v>
          </cell>
          <cell r="G3173" t="str">
            <v>FUSAPEX Электросварной переходник SDR 11 160-90</v>
          </cell>
          <cell r="H3173">
            <v>12036153344</v>
          </cell>
          <cell r="I3173" t="str">
            <v>шт</v>
          </cell>
        </row>
        <row r="3174">
          <cell r="E3174">
            <v>12036171001</v>
          </cell>
          <cell r="F3174">
            <v>12036169728</v>
          </cell>
          <cell r="G3174" t="str">
            <v>FUSAPEX Электросварной переходник SDR 11 160-110</v>
          </cell>
          <cell r="H3174">
            <v>12036169728</v>
          </cell>
          <cell r="I3174" t="str">
            <v>шт</v>
          </cell>
        </row>
        <row r="3175">
          <cell r="E3175">
            <v>12036181001</v>
          </cell>
          <cell r="F3175">
            <v>12036177920</v>
          </cell>
          <cell r="G3175" t="str">
            <v>FUSAPEX Электросварной переходник SDR 11 160-125</v>
          </cell>
          <cell r="H3175">
            <v>12036177920</v>
          </cell>
          <cell r="I3175" t="str">
            <v>шт</v>
          </cell>
        </row>
        <row r="3176">
          <cell r="E3176">
            <v>12036177920</v>
          </cell>
          <cell r="F3176">
            <v>12036177920</v>
          </cell>
          <cell r="G3176">
            <v>12036177920</v>
          </cell>
          <cell r="H3176">
            <v>12036177920</v>
          </cell>
          <cell r="I3176">
            <v>12036177920</v>
          </cell>
        </row>
        <row r="3177">
          <cell r="E3177">
            <v>12085231001</v>
          </cell>
          <cell r="F3177">
            <v>12085223424</v>
          </cell>
          <cell r="G3177" t="str">
            <v>FUSAPEX Эл.-сварная муфта с наружн.резьбой из латуни 50 - R 1 1/2"</v>
          </cell>
          <cell r="H3177">
            <v>12085223424</v>
          </cell>
          <cell r="I3177" t="str">
            <v>шт</v>
          </cell>
        </row>
        <row r="3178">
          <cell r="E3178">
            <v>12085241001</v>
          </cell>
          <cell r="F3178">
            <v>12085239808</v>
          </cell>
          <cell r="G3178" t="str">
            <v>FUSAPEX Эл.-сварная муфта с наружн.резьбой из латуни 63 - R 2"</v>
          </cell>
          <cell r="H3178">
            <v>12085239808</v>
          </cell>
          <cell r="I3178" t="str">
            <v>шт</v>
          </cell>
        </row>
        <row r="3179">
          <cell r="E3179">
            <v>12887151001</v>
          </cell>
          <cell r="F3179">
            <v>12887146496</v>
          </cell>
          <cell r="G3179" t="str">
            <v>FUSAPEX Эл.-сварная муфта с наружн.резьбой из латуни 75 - R 2 1/2"</v>
          </cell>
          <cell r="H3179">
            <v>12887146496</v>
          </cell>
          <cell r="I3179" t="str">
            <v>шт</v>
          </cell>
        </row>
        <row r="3180">
          <cell r="E3180">
            <v>12887146496</v>
          </cell>
          <cell r="F3180">
            <v>12887146496</v>
          </cell>
          <cell r="G3180">
            <v>12887146496</v>
          </cell>
          <cell r="H3180">
            <v>12887146496</v>
          </cell>
          <cell r="I3180">
            <v>12887146496</v>
          </cell>
        </row>
        <row r="3181">
          <cell r="E3181">
            <v>11055791001</v>
          </cell>
          <cell r="F3181">
            <v>11055783936</v>
          </cell>
          <cell r="G3181" t="str">
            <v>FUSAPEX Фланцевый переходник SDR 11 50/40</v>
          </cell>
          <cell r="H3181">
            <v>11055783936</v>
          </cell>
          <cell r="I3181" t="str">
            <v>шт</v>
          </cell>
        </row>
        <row r="3182">
          <cell r="E3182">
            <v>11022841001</v>
          </cell>
          <cell r="F3182">
            <v>11022835712</v>
          </cell>
          <cell r="G3182" t="str">
            <v>FUSAPEX Фланцевый переходник SDR 11 63/50</v>
          </cell>
          <cell r="H3182">
            <v>11022835712</v>
          </cell>
          <cell r="I3182" t="str">
            <v>шт</v>
          </cell>
        </row>
        <row r="3183">
          <cell r="E3183">
            <v>12031281001</v>
          </cell>
          <cell r="F3183">
            <v>12031279104</v>
          </cell>
          <cell r="G3183" t="str">
            <v>FUSAPEX Фланцевый переходник SDR 11 75/65</v>
          </cell>
          <cell r="H3183">
            <v>12031279104</v>
          </cell>
          <cell r="I3183" t="str">
            <v>шт</v>
          </cell>
        </row>
        <row r="3184">
          <cell r="E3184">
            <v>12299981001</v>
          </cell>
          <cell r="F3184">
            <v>12299976704</v>
          </cell>
          <cell r="G3184" t="str">
            <v>FUSAPEX Фланцевый переходник SDR 11 90/80</v>
          </cell>
          <cell r="H3184">
            <v>12299976704</v>
          </cell>
          <cell r="I3184" t="str">
            <v>шт</v>
          </cell>
        </row>
        <row r="3185">
          <cell r="E3185">
            <v>12299991001</v>
          </cell>
          <cell r="F3185">
            <v>12299984896</v>
          </cell>
          <cell r="G3185" t="str">
            <v>FUSAPEX Фланцевый переходник SDR 11 110/100</v>
          </cell>
          <cell r="H3185">
            <v>12299984896</v>
          </cell>
          <cell r="I3185" t="str">
            <v>шт</v>
          </cell>
        </row>
        <row r="3186">
          <cell r="E3186">
            <v>12887131001</v>
          </cell>
          <cell r="F3186">
            <v>12887130112</v>
          </cell>
          <cell r="G3186" t="str">
            <v>FUSAPEX Фланцевый переходник SDR 11 125/100</v>
          </cell>
          <cell r="H3186">
            <v>12887130112</v>
          </cell>
          <cell r="I3186" t="str">
            <v>шт</v>
          </cell>
        </row>
        <row r="3187">
          <cell r="E3187">
            <v>12887130112</v>
          </cell>
          <cell r="F3187">
            <v>12887130112</v>
          </cell>
          <cell r="G3187">
            <v>12887130112</v>
          </cell>
          <cell r="H3187">
            <v>12887130112</v>
          </cell>
          <cell r="I3187">
            <v>12887130112</v>
          </cell>
        </row>
        <row r="3188">
          <cell r="E3188">
            <v>12052581001</v>
          </cell>
          <cell r="F3188">
            <v>12052578304</v>
          </cell>
          <cell r="G3188" t="str">
            <v>Профиль-уплотнение из EPDM 50/40</v>
          </cell>
          <cell r="H3188">
            <v>12052578304</v>
          </cell>
          <cell r="I3188" t="str">
            <v>шт</v>
          </cell>
        </row>
        <row r="3189">
          <cell r="E3189">
            <v>12052631001</v>
          </cell>
          <cell r="F3189">
            <v>12052627456</v>
          </cell>
          <cell r="G3189" t="str">
            <v>Профиль-уплотнение из EPDM 63/50</v>
          </cell>
          <cell r="H3189">
            <v>12052627456</v>
          </cell>
          <cell r="I3189" t="str">
            <v>шт</v>
          </cell>
        </row>
        <row r="3190">
          <cell r="E3190">
            <v>12052651001</v>
          </cell>
          <cell r="F3190">
            <v>12052643840</v>
          </cell>
          <cell r="G3190" t="str">
            <v>Профиль-уплотнение из EPDM 75/65</v>
          </cell>
          <cell r="H3190">
            <v>12052643840</v>
          </cell>
          <cell r="I3190" t="str">
            <v>шт</v>
          </cell>
        </row>
        <row r="3191">
          <cell r="E3191">
            <v>12052661001</v>
          </cell>
          <cell r="F3191">
            <v>12052660224</v>
          </cell>
          <cell r="G3191" t="str">
            <v>Профиль-уплотнение из EPDM 90/80</v>
          </cell>
          <cell r="H3191">
            <v>12052660224</v>
          </cell>
          <cell r="I3191" t="str">
            <v>шт</v>
          </cell>
        </row>
        <row r="3192">
          <cell r="E3192">
            <v>12052671001</v>
          </cell>
          <cell r="F3192">
            <v>12052668416</v>
          </cell>
          <cell r="G3192" t="str">
            <v>Профиль-уплотнение из EPDM 110/100 и 125/100</v>
          </cell>
          <cell r="H3192">
            <v>12052668416</v>
          </cell>
          <cell r="I3192" t="str">
            <v>шт</v>
          </cell>
        </row>
        <row r="3193">
          <cell r="E3193">
            <v>12052668416</v>
          </cell>
          <cell r="F3193">
            <v>12052668416</v>
          </cell>
          <cell r="G3193">
            <v>12052668416</v>
          </cell>
          <cell r="H3193">
            <v>12052668416</v>
          </cell>
          <cell r="I3193">
            <v>12052668416</v>
          </cell>
        </row>
        <row r="3194">
          <cell r="E3194">
            <v>12895091001</v>
          </cell>
          <cell r="F3194">
            <v>12895084544</v>
          </cell>
          <cell r="G3194" t="str">
            <v>FUSAPEX Электросварной угольник 90 град. 75</v>
          </cell>
          <cell r="H3194">
            <v>12895084544</v>
          </cell>
          <cell r="I3194" t="str">
            <v>шт</v>
          </cell>
        </row>
        <row r="3195">
          <cell r="E3195">
            <v>12895111001</v>
          </cell>
          <cell r="F3195">
            <v>12895109120</v>
          </cell>
          <cell r="G3195" t="str">
            <v>FUSAPEX Электросварной угольник 90 град. 90</v>
          </cell>
          <cell r="H3195">
            <v>12895109120</v>
          </cell>
          <cell r="I3195" t="str">
            <v>шт</v>
          </cell>
        </row>
        <row r="3196">
          <cell r="E3196">
            <v>12895141001</v>
          </cell>
          <cell r="F3196">
            <v>12895133696</v>
          </cell>
          <cell r="G3196" t="str">
            <v>FUSAPEX Электросварной угольник 90 град. 110</v>
          </cell>
          <cell r="H3196">
            <v>12895133696</v>
          </cell>
          <cell r="I3196" t="str">
            <v>шт</v>
          </cell>
        </row>
        <row r="3197">
          <cell r="E3197">
            <v>12895161001</v>
          </cell>
          <cell r="F3197">
            <v>12895158272</v>
          </cell>
          <cell r="G3197" t="str">
            <v>FUSAPEX Электросварной угольник 90 град. 125</v>
          </cell>
          <cell r="H3197">
            <v>12895158272</v>
          </cell>
          <cell r="I3197" t="str">
            <v>шт</v>
          </cell>
        </row>
        <row r="3198">
          <cell r="E3198">
            <v>12895158272</v>
          </cell>
          <cell r="F3198">
            <v>12895158272</v>
          </cell>
          <cell r="G3198">
            <v>12895158272</v>
          </cell>
          <cell r="H3198">
            <v>12895158272</v>
          </cell>
          <cell r="I3198">
            <v>12895158272</v>
          </cell>
        </row>
        <row r="3199">
          <cell r="E3199">
            <v>12064291001</v>
          </cell>
          <cell r="F3199">
            <v>12064284672</v>
          </cell>
          <cell r="G3199" t="str">
            <v>FUSAPEX Электросварной тройник для труб SDR 11 50-50-50</v>
          </cell>
          <cell r="H3199">
            <v>12064284672</v>
          </cell>
          <cell r="I3199" t="str">
            <v>шт</v>
          </cell>
        </row>
        <row r="3200">
          <cell r="E3200">
            <v>12064331001</v>
          </cell>
          <cell r="F3200">
            <v>12064325632</v>
          </cell>
          <cell r="G3200" t="str">
            <v>FUSAPEX Электросварной тройник для труб SDR 11 63-63-63</v>
          </cell>
          <cell r="H3200">
            <v>12064325632</v>
          </cell>
          <cell r="I3200" t="str">
            <v>шт</v>
          </cell>
        </row>
        <row r="3201">
          <cell r="E3201">
            <v>12064351001</v>
          </cell>
          <cell r="F3201">
            <v>12064350208</v>
          </cell>
          <cell r="G3201" t="str">
            <v>FUSAPEX Электросварной тройник для труб SDR 11 75-75-75</v>
          </cell>
          <cell r="H3201">
            <v>12064350208</v>
          </cell>
          <cell r="I3201" t="str">
            <v>шт</v>
          </cell>
        </row>
        <row r="3202">
          <cell r="E3202">
            <v>12064371001</v>
          </cell>
          <cell r="F3202">
            <v>12064366592</v>
          </cell>
          <cell r="G3202" t="str">
            <v>FUSAPEX Электросварной тройник для труб SDR 11 90-90-90</v>
          </cell>
          <cell r="H3202">
            <v>12064366592</v>
          </cell>
          <cell r="I3202" t="str">
            <v>шт</v>
          </cell>
        </row>
        <row r="3203">
          <cell r="E3203">
            <v>12064381001</v>
          </cell>
          <cell r="F3203">
            <v>12064374784</v>
          </cell>
          <cell r="G3203" t="str">
            <v>FUSAPEX Электросварной тройник для труб SDR 11 110-110-110</v>
          </cell>
          <cell r="H3203">
            <v>12064374784</v>
          </cell>
          <cell r="I3203" t="str">
            <v>шт</v>
          </cell>
        </row>
        <row r="3204">
          <cell r="E3204">
            <v>12064391001</v>
          </cell>
          <cell r="F3204">
            <v>12064382976</v>
          </cell>
          <cell r="G3204" t="str">
            <v>FUSAPEX Электросварной тройник для труб SDR 11 125-125-125</v>
          </cell>
          <cell r="H3204">
            <v>12064382976</v>
          </cell>
          <cell r="I3204" t="str">
            <v>шт</v>
          </cell>
        </row>
        <row r="3205">
          <cell r="E3205">
            <v>12064382976</v>
          </cell>
          <cell r="F3205">
            <v>12064382976</v>
          </cell>
          <cell r="G3205">
            <v>12064382976</v>
          </cell>
          <cell r="H3205">
            <v>12064382976</v>
          </cell>
          <cell r="I3205">
            <v>12064382976</v>
          </cell>
        </row>
        <row r="3206">
          <cell r="E3206">
            <v>12064382976</v>
          </cell>
          <cell r="F3206">
            <v>12064382976</v>
          </cell>
          <cell r="G3206" t="str">
            <v>5.6 Трубы SDR 7,4</v>
          </cell>
          <cell r="H3206">
            <v>12064382976</v>
          </cell>
          <cell r="I3206">
            <v>12064382976</v>
          </cell>
        </row>
        <row r="3207">
          <cell r="E3207">
            <v>12064382976</v>
          </cell>
          <cell r="F3207">
            <v>12064382976</v>
          </cell>
          <cell r="G3207" t="str">
            <v>Серия 2 (тонкостенная)</v>
          </cell>
          <cell r="H3207">
            <v>12064382976</v>
          </cell>
          <cell r="I3207">
            <v>12064382976</v>
          </cell>
        </row>
        <row r="3208">
          <cell r="E3208">
            <v>12064382976</v>
          </cell>
          <cell r="F3208">
            <v>12064382976</v>
          </cell>
          <cell r="G3208" t="str">
            <v>UNO (чёрная двойная)</v>
          </cell>
          <cell r="H3208">
            <v>12064382976</v>
          </cell>
          <cell r="I3208">
            <v>12064382976</v>
          </cell>
        </row>
        <row r="3209">
          <cell r="E3209">
            <v>12861141001</v>
          </cell>
          <cell r="F3209">
            <v>12861136896</v>
          </cell>
          <cell r="G3209" t="str">
            <v>Tруба RAUTHERMEX UNO серия 2 SDR 7,4 20/76</v>
          </cell>
          <cell r="H3209">
            <v>12861136896</v>
          </cell>
          <cell r="I3209" t="str">
            <v>м</v>
          </cell>
        </row>
        <row r="3210">
          <cell r="E3210">
            <v>12861241001</v>
          </cell>
          <cell r="F3210">
            <v>12861235200</v>
          </cell>
          <cell r="G3210" t="str">
            <v>Tруба RAUTHERMEX UNO серия 2 SDR 7,4 25/76</v>
          </cell>
          <cell r="H3210">
            <v>12861235200</v>
          </cell>
          <cell r="I3210" t="str">
            <v>м</v>
          </cell>
        </row>
        <row r="3211">
          <cell r="E3211">
            <v>12861341001</v>
          </cell>
          <cell r="F3211">
            <v>12861333504</v>
          </cell>
          <cell r="G3211" t="str">
            <v>Tруба RAUTHERMEX UNO серия 2 SDR 7,4 32/76</v>
          </cell>
          <cell r="H3211">
            <v>12861333504</v>
          </cell>
          <cell r="I3211" t="str">
            <v>м</v>
          </cell>
        </row>
        <row r="3212">
          <cell r="E3212">
            <v>12861441001</v>
          </cell>
          <cell r="F3212">
            <v>12861440000</v>
          </cell>
          <cell r="G3212" t="str">
            <v>Tруба RAUTHERMEX UNO серия 2 SDR 7,4 40/91</v>
          </cell>
          <cell r="H3212">
            <v>12861440000</v>
          </cell>
          <cell r="I3212" t="str">
            <v>м</v>
          </cell>
        </row>
        <row r="3213">
          <cell r="E3213">
            <v>12861541001</v>
          </cell>
          <cell r="F3213">
            <v>12861538304</v>
          </cell>
          <cell r="G3213" t="str">
            <v>Tруба RAUTHERMEX UNO серия 2 SDR 7,4 50/111</v>
          </cell>
          <cell r="H3213">
            <v>12861538304</v>
          </cell>
          <cell r="I3213" t="str">
            <v>м</v>
          </cell>
        </row>
        <row r="3214">
          <cell r="E3214">
            <v>12861641001</v>
          </cell>
          <cell r="F3214">
            <v>12861636608</v>
          </cell>
          <cell r="G3214" t="str">
            <v>Tруба RAUTHERMEX UNO серия 2 SDR 7,4 63/126</v>
          </cell>
          <cell r="H3214">
            <v>12861636608</v>
          </cell>
          <cell r="I3214" t="str">
            <v>м</v>
          </cell>
        </row>
        <row r="3215">
          <cell r="E3215">
            <v>12861636608</v>
          </cell>
          <cell r="F3215">
            <v>12861636608</v>
          </cell>
          <cell r="G3215">
            <v>12861636608</v>
          </cell>
          <cell r="H3215">
            <v>12861636608</v>
          </cell>
          <cell r="I3215">
            <v>12861636608</v>
          </cell>
        </row>
        <row r="3216">
          <cell r="E3216">
            <v>12861636608</v>
          </cell>
          <cell r="F3216">
            <v>12861636608</v>
          </cell>
          <cell r="G3216" t="str">
            <v>DUO (чёрная двойная)</v>
          </cell>
          <cell r="H3216">
            <v>12861636608</v>
          </cell>
          <cell r="I3216">
            <v>12861636608</v>
          </cell>
        </row>
        <row r="3217">
          <cell r="E3217">
            <v>12861741001</v>
          </cell>
          <cell r="F3217">
            <v>12861734912</v>
          </cell>
          <cell r="G3217" t="str">
            <v>Tруба RAUTHERMEX DUO серия 2 25+20/91</v>
          </cell>
          <cell r="H3217">
            <v>12861734912</v>
          </cell>
          <cell r="I3217" t="str">
            <v>м</v>
          </cell>
        </row>
        <row r="3218">
          <cell r="E3218">
            <v>12861841001</v>
          </cell>
          <cell r="F3218">
            <v>12861833216</v>
          </cell>
          <cell r="G3218" t="str">
            <v>Tруба RAUTHERMEX DUO серия 2 32+20/111</v>
          </cell>
          <cell r="H3218">
            <v>12861833216</v>
          </cell>
          <cell r="I3218" t="str">
            <v>м</v>
          </cell>
        </row>
        <row r="3219">
          <cell r="E3219">
            <v>12861941001</v>
          </cell>
          <cell r="F3219">
            <v>12861939712</v>
          </cell>
          <cell r="G3219" t="str">
            <v>Tруба RAUTHERMEX DUO серия 2 40+25/126</v>
          </cell>
          <cell r="H3219">
            <v>12861939712</v>
          </cell>
          <cell r="I3219" t="str">
            <v>м</v>
          </cell>
        </row>
        <row r="3220">
          <cell r="E3220">
            <v>12862041001</v>
          </cell>
          <cell r="F3220">
            <v>12862038016</v>
          </cell>
          <cell r="G3220" t="str">
            <v>Tруба RAUTHERMEX DUO серия 2 50+32/140</v>
          </cell>
          <cell r="H3220">
            <v>12862038016</v>
          </cell>
          <cell r="I3220" t="str">
            <v>м</v>
          </cell>
        </row>
        <row r="3221">
          <cell r="E3221">
            <v>12862038016</v>
          </cell>
          <cell r="F3221">
            <v>12862038016</v>
          </cell>
          <cell r="G3221">
            <v>12862038016</v>
          </cell>
          <cell r="H3221">
            <v>12862038016</v>
          </cell>
          <cell r="I3221">
            <v>12862038016</v>
          </cell>
        </row>
        <row r="3222">
          <cell r="E3222">
            <v>12862038016</v>
          </cell>
          <cell r="F3222">
            <v>12862038016</v>
          </cell>
          <cell r="G3222" t="str">
            <v>Вводы в здание UNO SDR 7,4</v>
          </cell>
          <cell r="H3222">
            <v>12862038016</v>
          </cell>
          <cell r="I3222">
            <v>12862038016</v>
          </cell>
        </row>
        <row r="3223">
          <cell r="E3223">
            <v>12227241001</v>
          </cell>
          <cell r="F3223">
            <v>12227239936</v>
          </cell>
          <cell r="G3223" t="str">
            <v>Ввод в здание угловой RAUTHERMEX UNO серия 2 SDR 7,4 20/76</v>
          </cell>
          <cell r="H3223">
            <v>12227239936</v>
          </cell>
          <cell r="I3223" t="str">
            <v>шт</v>
          </cell>
        </row>
        <row r="3224">
          <cell r="E3224">
            <v>12227341001</v>
          </cell>
          <cell r="F3224">
            <v>12227338240</v>
          </cell>
          <cell r="G3224" t="str">
            <v>Ввод в здание угловой RAUTHERMEX UNO серия 2 SDR 7,4 25/76</v>
          </cell>
          <cell r="H3224">
            <v>12227338240</v>
          </cell>
          <cell r="I3224" t="str">
            <v>шт</v>
          </cell>
        </row>
        <row r="3225">
          <cell r="E3225">
            <v>12401541001</v>
          </cell>
          <cell r="F3225">
            <v>12401532928</v>
          </cell>
          <cell r="G3225" t="str">
            <v>Ввод в здание угловой RAUTHERMEX UNO серия 2 SDR 7,4 32/76</v>
          </cell>
          <cell r="H3225">
            <v>12401532928</v>
          </cell>
          <cell r="I3225" t="str">
            <v>шт</v>
          </cell>
        </row>
        <row r="3226">
          <cell r="E3226">
            <v>12401641001</v>
          </cell>
          <cell r="F3226">
            <v>12401639424</v>
          </cell>
          <cell r="G3226" t="str">
            <v>Ввод в здание угловой RAUTHERMEX UNO серия 2 SDR 7,4 40/91</v>
          </cell>
          <cell r="H3226">
            <v>12401639424</v>
          </cell>
          <cell r="I3226" t="str">
            <v>шт</v>
          </cell>
        </row>
        <row r="3227">
          <cell r="E3227">
            <v>12401741001</v>
          </cell>
          <cell r="F3227">
            <v>12401737728</v>
          </cell>
          <cell r="G3227" t="str">
            <v>Ввод в здание угловой RAUTHERMEX UNO серия 2 SDR 7,4 50/111</v>
          </cell>
          <cell r="H3227">
            <v>12401737728</v>
          </cell>
          <cell r="I3227" t="str">
            <v>шт</v>
          </cell>
        </row>
        <row r="3228">
          <cell r="E3228">
            <v>12401841001</v>
          </cell>
          <cell r="F3228">
            <v>12401836032</v>
          </cell>
          <cell r="G3228" t="str">
            <v>Ввод в здание угловой RAUTHERMEX UNO серия 2 SDR 7,4 63/126</v>
          </cell>
          <cell r="H3228">
            <v>12401836032</v>
          </cell>
          <cell r="I3228" t="str">
            <v>шт</v>
          </cell>
        </row>
        <row r="3229">
          <cell r="E3229">
            <v>12401836032</v>
          </cell>
          <cell r="F3229">
            <v>12401836032</v>
          </cell>
          <cell r="G3229">
            <v>12401836032</v>
          </cell>
          <cell r="H3229">
            <v>12401836032</v>
          </cell>
          <cell r="I3229">
            <v>12401836032</v>
          </cell>
        </row>
        <row r="3230">
          <cell r="E3230">
            <v>12401836032</v>
          </cell>
          <cell r="F3230">
            <v>12401836032</v>
          </cell>
          <cell r="G3230" t="str">
            <v>Вводы в здание DUO 7,4</v>
          </cell>
          <cell r="H3230">
            <v>12401836032</v>
          </cell>
          <cell r="I3230">
            <v>12401836032</v>
          </cell>
        </row>
        <row r="3231">
          <cell r="E3231">
            <v>12227441001</v>
          </cell>
          <cell r="F3231">
            <v>12227436544</v>
          </cell>
          <cell r="G3231" t="str">
            <v>Ввод в здание угловой RAUTHERMEX DUO серия 2 SDR 7,4 25+20/91</v>
          </cell>
          <cell r="H3231">
            <v>12227436544</v>
          </cell>
          <cell r="I3231" t="str">
            <v>шт</v>
          </cell>
        </row>
        <row r="3232">
          <cell r="E3232">
            <v>12227541001</v>
          </cell>
          <cell r="F3232">
            <v>12227534848</v>
          </cell>
          <cell r="G3232" t="str">
            <v>Ввод в здание угловой RAUTHERMEX DUO серия 2 SDR 7,4 32+20/111</v>
          </cell>
          <cell r="H3232">
            <v>12227534848</v>
          </cell>
          <cell r="I3232" t="str">
            <v>шт</v>
          </cell>
        </row>
        <row r="3233">
          <cell r="E3233">
            <v>12227641001</v>
          </cell>
          <cell r="F3233">
            <v>12227633152</v>
          </cell>
          <cell r="G3233" t="str">
            <v>Ввод в здание угловой RAUTHERMEX DUO серия 2 SDR 7,4 40+25/126</v>
          </cell>
          <cell r="H3233">
            <v>12227633152</v>
          </cell>
          <cell r="I3233" t="str">
            <v>шт</v>
          </cell>
        </row>
        <row r="3234">
          <cell r="E3234">
            <v>12403041001</v>
          </cell>
          <cell r="F3234">
            <v>12403040256</v>
          </cell>
          <cell r="G3234" t="str">
            <v>Ввод в здание угловой RAUTHERMEX DUO серия 2 SDR 7,4 50+32/126</v>
          </cell>
          <cell r="H3234">
            <v>12403040256</v>
          </cell>
          <cell r="I3234" t="str">
            <v>шт</v>
          </cell>
        </row>
        <row r="3235">
          <cell r="E3235">
            <v>12403040256</v>
          </cell>
          <cell r="F3235">
            <v>12403040256</v>
          </cell>
          <cell r="G3235">
            <v>12403040256</v>
          </cell>
          <cell r="H3235">
            <v>12403040256</v>
          </cell>
          <cell r="I3235">
            <v>12403040256</v>
          </cell>
        </row>
        <row r="3236">
          <cell r="E3236">
            <v>12403040256</v>
          </cell>
          <cell r="F3236">
            <v>12403040256</v>
          </cell>
          <cell r="G3236" t="str">
            <v>STRONG DUO 7,4</v>
          </cell>
          <cell r="H3236">
            <v>12403040256</v>
          </cell>
          <cell r="I3236">
            <v>12403040256</v>
          </cell>
        </row>
        <row r="3237">
          <cell r="E3237">
            <v>14501021001</v>
          </cell>
          <cell r="F3237">
            <v>14501019648</v>
          </cell>
          <cell r="G3237" t="str">
            <v>Tруба RAUTHERMEX STRONG DUO SDR 7,4 25+25/111</v>
          </cell>
          <cell r="H3237">
            <v>14501019648</v>
          </cell>
          <cell r="I3237" t="str">
            <v>м</v>
          </cell>
        </row>
        <row r="3238">
          <cell r="E3238">
            <v>14500941001</v>
          </cell>
          <cell r="F3238">
            <v>14500937728</v>
          </cell>
          <cell r="G3238" t="str">
            <v>Tруба RAUTHERMEX STRONG DUO SDR 7,4 25+25/126</v>
          </cell>
          <cell r="H3238">
            <v>14500937728</v>
          </cell>
          <cell r="I3238" t="str">
            <v>м</v>
          </cell>
        </row>
        <row r="3239">
          <cell r="E3239">
            <v>14501031001</v>
          </cell>
          <cell r="F3239">
            <v>14501027840</v>
          </cell>
          <cell r="G3239" t="str">
            <v>Tруба RAUTHERMEX STRONG DUO SDR 7,4 32+32/111</v>
          </cell>
          <cell r="H3239">
            <v>14501027840</v>
          </cell>
          <cell r="I3239" t="str">
            <v>м</v>
          </cell>
        </row>
        <row r="3240">
          <cell r="E3240">
            <v>14501071001</v>
          </cell>
          <cell r="F3240">
            <v>14501068800</v>
          </cell>
          <cell r="G3240" t="str">
            <v>Tруба RAUTHERMEX STRONG DUO SDR 7,4 32+32/126</v>
          </cell>
          <cell r="H3240">
            <v>14501068800</v>
          </cell>
          <cell r="I3240" t="str">
            <v>м</v>
          </cell>
        </row>
        <row r="3241">
          <cell r="E3241">
            <v>14500951001</v>
          </cell>
          <cell r="F3241">
            <v>14500945920</v>
          </cell>
          <cell r="G3241" t="str">
            <v>Tруба RAUTHERMEX STRONG DUO SDR 7,4 32+32/142</v>
          </cell>
          <cell r="H3241">
            <v>14500945920</v>
          </cell>
          <cell r="I3241" t="str">
            <v>м</v>
          </cell>
        </row>
        <row r="3242">
          <cell r="E3242">
            <v>14501041001</v>
          </cell>
          <cell r="F3242">
            <v>14501036032</v>
          </cell>
          <cell r="G3242" t="str">
            <v>Tруба RAUTHERMEX STRONG DUO SDR 7,4 40+40/126</v>
          </cell>
          <cell r="H3242">
            <v>14501036032</v>
          </cell>
          <cell r="I3242" t="str">
            <v>м</v>
          </cell>
        </row>
        <row r="3243">
          <cell r="E3243">
            <v>14501081001</v>
          </cell>
          <cell r="F3243">
            <v>14501076992</v>
          </cell>
          <cell r="G3243" t="str">
            <v>Tруба RAUTHERMEX STRONG DUO SDR 7,4 40+40/142</v>
          </cell>
          <cell r="H3243">
            <v>14501076992</v>
          </cell>
          <cell r="I3243" t="str">
            <v>м</v>
          </cell>
        </row>
        <row r="3244">
          <cell r="E3244">
            <v>14500961001</v>
          </cell>
          <cell r="F3244">
            <v>14500954112</v>
          </cell>
          <cell r="G3244" t="str">
            <v>Tруба RAUTHERMEX STRONG DUO SDR 7,4 40+40/162</v>
          </cell>
          <cell r="H3244">
            <v>14500954112</v>
          </cell>
          <cell r="I3244" t="str">
            <v>м</v>
          </cell>
        </row>
        <row r="3245">
          <cell r="E3245">
            <v>14501051001</v>
          </cell>
          <cell r="F3245">
            <v>14501044224</v>
          </cell>
          <cell r="G3245" t="str">
            <v>Tруба RAUTHERMEX STRONG DUO SDR 7,4 50+50/162</v>
          </cell>
          <cell r="H3245">
            <v>14501044224</v>
          </cell>
          <cell r="I3245" t="str">
            <v>м</v>
          </cell>
        </row>
        <row r="3246">
          <cell r="E3246">
            <v>14500991001</v>
          </cell>
          <cell r="F3246">
            <v>14500986880</v>
          </cell>
          <cell r="G3246" t="str">
            <v>Tруба RAUTHERMEX STRONG DUO SDR 7,4 50+50/182</v>
          </cell>
          <cell r="H3246">
            <v>14500986880</v>
          </cell>
          <cell r="I3246" t="str">
            <v>м</v>
          </cell>
        </row>
        <row r="3247">
          <cell r="E3247">
            <v>14500971001</v>
          </cell>
          <cell r="F3247">
            <v>14500970496</v>
          </cell>
          <cell r="G3247" t="str">
            <v>Tруба RAUTHERMEX STRONG DUO SDR 7,4 50+50/202</v>
          </cell>
          <cell r="H3247">
            <v>14500970496</v>
          </cell>
          <cell r="I3247" t="str">
            <v>м</v>
          </cell>
        </row>
        <row r="3248">
          <cell r="E3248">
            <v>14501061001</v>
          </cell>
          <cell r="F3248">
            <v>14501060608</v>
          </cell>
          <cell r="G3248" t="str">
            <v>Tруба RAUTHERMEX STRONG DUO SDR 7,4 63+63/182</v>
          </cell>
          <cell r="H3248">
            <v>14501060608</v>
          </cell>
          <cell r="I3248" t="str">
            <v>м</v>
          </cell>
        </row>
        <row r="3249">
          <cell r="E3249">
            <v>14500981001</v>
          </cell>
          <cell r="F3249">
            <v>14500978688</v>
          </cell>
          <cell r="G3249" t="str">
            <v>Tруба RAUTHERMEX STRONG DUO SDR 7,4 63+63/202</v>
          </cell>
          <cell r="H3249">
            <v>14500978688</v>
          </cell>
          <cell r="I3249" t="str">
            <v>м</v>
          </cell>
        </row>
        <row r="3250">
          <cell r="E3250">
            <v>14500978688</v>
          </cell>
          <cell r="F3250">
            <v>14500978688</v>
          </cell>
          <cell r="G3250">
            <v>14500978688</v>
          </cell>
          <cell r="H3250">
            <v>14500978688</v>
          </cell>
          <cell r="I3250">
            <v>14500978688</v>
          </cell>
        </row>
        <row r="3251">
          <cell r="E3251">
            <v>14500978688</v>
          </cell>
          <cell r="F3251">
            <v>14500978688</v>
          </cell>
          <cell r="G3251" t="str">
            <v>5.7 Техника соединения на надвижной гильзе SDR 7,4</v>
          </cell>
          <cell r="H3251">
            <v>14500978688</v>
          </cell>
          <cell r="I3251">
            <v>14500978688</v>
          </cell>
        </row>
        <row r="3252">
          <cell r="E3252">
            <v>12596151002</v>
          </cell>
          <cell r="F3252">
            <v>12596150272</v>
          </cell>
          <cell r="G3252" t="str">
            <v>Монтажная гильза 20x2,8</v>
          </cell>
          <cell r="H3252">
            <v>12596150272</v>
          </cell>
          <cell r="I3252" t="str">
            <v>шт</v>
          </cell>
        </row>
        <row r="3253">
          <cell r="E3253">
            <v>12596251002</v>
          </cell>
          <cell r="F3253">
            <v>12596248576</v>
          </cell>
          <cell r="G3253" t="str">
            <v>Монтажная гильза 25x3,5</v>
          </cell>
          <cell r="H3253">
            <v>12596248576</v>
          </cell>
          <cell r="I3253" t="str">
            <v>шт</v>
          </cell>
        </row>
        <row r="3254">
          <cell r="E3254">
            <v>11371661001</v>
          </cell>
          <cell r="F3254">
            <v>11371659264</v>
          </cell>
          <cell r="G3254" t="str">
            <v>Монтажная гильза 32x4,4</v>
          </cell>
          <cell r="H3254">
            <v>11371659264</v>
          </cell>
          <cell r="I3254" t="str">
            <v>шт</v>
          </cell>
        </row>
        <row r="3255">
          <cell r="E3255">
            <v>11372961001</v>
          </cell>
          <cell r="F3255">
            <v>11372953600</v>
          </cell>
          <cell r="G3255" t="str">
            <v>Монтажная гильза 40x5,5</v>
          </cell>
          <cell r="H3255">
            <v>11372953600</v>
          </cell>
          <cell r="I3255" t="str">
            <v>шт</v>
          </cell>
        </row>
        <row r="3256">
          <cell r="E3256">
            <v>11397711002</v>
          </cell>
          <cell r="F3256">
            <v>11397709824</v>
          </cell>
          <cell r="G3256" t="str">
            <v>Монтажная гильза 50х6,9</v>
          </cell>
          <cell r="H3256">
            <v>11397709824</v>
          </cell>
          <cell r="I3256" t="str">
            <v>шт</v>
          </cell>
        </row>
        <row r="3257">
          <cell r="E3257">
            <v>11397811002</v>
          </cell>
          <cell r="F3257">
            <v>11397808128</v>
          </cell>
          <cell r="G3257" t="str">
            <v>Монтажная гильза 63х8,6</v>
          </cell>
          <cell r="H3257">
            <v>11397808128</v>
          </cell>
          <cell r="I3257" t="str">
            <v>шт</v>
          </cell>
        </row>
        <row r="3258">
          <cell r="E3258">
            <v>11397808128</v>
          </cell>
          <cell r="F3258">
            <v>11397808128</v>
          </cell>
          <cell r="G3258">
            <v>11397808128</v>
          </cell>
          <cell r="H3258">
            <v>11397808128</v>
          </cell>
          <cell r="I3258">
            <v>11397808128</v>
          </cell>
        </row>
        <row r="3259">
          <cell r="E3259">
            <v>13129701001</v>
          </cell>
          <cell r="F3259">
            <v>13129695232</v>
          </cell>
          <cell r="G3259" t="str">
            <v>Муфта соединительная равнопроходная 20x2,8</v>
          </cell>
          <cell r="H3259">
            <v>13129695232</v>
          </cell>
          <cell r="I3259" t="str">
            <v>шт</v>
          </cell>
        </row>
        <row r="3260">
          <cell r="E3260">
            <v>13129711001</v>
          </cell>
          <cell r="F3260">
            <v>13129703424</v>
          </cell>
          <cell r="G3260" t="str">
            <v>Муфта соединительная равнопроходная 25x3,5</v>
          </cell>
          <cell r="H3260">
            <v>13129703424</v>
          </cell>
          <cell r="I3260" t="str">
            <v>шт</v>
          </cell>
        </row>
        <row r="3261">
          <cell r="E3261">
            <v>13129731001</v>
          </cell>
          <cell r="F3261">
            <v>13129728000</v>
          </cell>
          <cell r="G3261" t="str">
            <v>Муфта соединительная равнопроходная 32х4,4</v>
          </cell>
          <cell r="H3261">
            <v>13129728000</v>
          </cell>
          <cell r="I3261" t="str">
            <v>шт</v>
          </cell>
        </row>
        <row r="3262">
          <cell r="E3262">
            <v>13129721001</v>
          </cell>
          <cell r="F3262">
            <v>13129719808</v>
          </cell>
          <cell r="G3262" t="str">
            <v>Муфта соединительная равнопроходная 40х5,5</v>
          </cell>
          <cell r="H3262">
            <v>13129719808</v>
          </cell>
          <cell r="I3262" t="str">
            <v>шт</v>
          </cell>
        </row>
        <row r="3263">
          <cell r="E3263">
            <v>14563021001</v>
          </cell>
          <cell r="F3263">
            <v>14563016704</v>
          </cell>
          <cell r="G3263" t="str">
            <v>Муфта соединительная равнопроходная 50х6,9 RX+</v>
          </cell>
          <cell r="H3263">
            <v>14563016704</v>
          </cell>
          <cell r="I3263" t="str">
            <v>шт</v>
          </cell>
        </row>
        <row r="3264">
          <cell r="E3264">
            <v>14563031001</v>
          </cell>
          <cell r="F3264">
            <v>14563024896</v>
          </cell>
          <cell r="G3264" t="str">
            <v>Муфта соединительная равнопроходная 63х8,6 RX+</v>
          </cell>
          <cell r="H3264">
            <v>14563024896</v>
          </cell>
          <cell r="I3264" t="str">
            <v>шт</v>
          </cell>
        </row>
        <row r="3265">
          <cell r="E3265">
            <v>14563024896</v>
          </cell>
          <cell r="F3265">
            <v>14563024896</v>
          </cell>
          <cell r="G3265">
            <v>14563024896</v>
          </cell>
          <cell r="H3265">
            <v>14563024896</v>
          </cell>
          <cell r="I3265">
            <v>14563024896</v>
          </cell>
        </row>
        <row r="3266">
          <cell r="E3266">
            <v>13129771001</v>
          </cell>
          <cell r="F3266">
            <v>13129768960</v>
          </cell>
          <cell r="G3266" t="str">
            <v>Муфта соединительная переходная 25x3,5 - 20x2,8</v>
          </cell>
          <cell r="H3266">
            <v>13129768960</v>
          </cell>
          <cell r="I3266" t="str">
            <v>шт</v>
          </cell>
        </row>
        <row r="3267">
          <cell r="E3267">
            <v>13129781001</v>
          </cell>
          <cell r="F3267">
            <v>13129777152</v>
          </cell>
          <cell r="G3267" t="str">
            <v>Муфта соединительная переходная 32х4,4 - 25х3,5</v>
          </cell>
          <cell r="H3267">
            <v>13129777152</v>
          </cell>
          <cell r="I3267" t="str">
            <v>шт</v>
          </cell>
        </row>
        <row r="3268">
          <cell r="E3268">
            <v>13129811001</v>
          </cell>
          <cell r="F3268">
            <v>13129809920</v>
          </cell>
          <cell r="G3268" t="str">
            <v>Муфта соединительная переходная 40х5,5 - 25х3,5</v>
          </cell>
          <cell r="H3268">
            <v>13129809920</v>
          </cell>
          <cell r="I3268" t="str">
            <v>шт</v>
          </cell>
        </row>
        <row r="3269">
          <cell r="E3269">
            <v>14563951001</v>
          </cell>
          <cell r="F3269">
            <v>14563950592</v>
          </cell>
          <cell r="G3269" t="str">
            <v>Муфта соединительная переходная 40х5,5 - 25х3,5 RX+</v>
          </cell>
          <cell r="H3269">
            <v>14563950592</v>
          </cell>
          <cell r="I3269" t="str">
            <v>шт</v>
          </cell>
        </row>
        <row r="3270">
          <cell r="E3270">
            <v>13129801001</v>
          </cell>
          <cell r="F3270">
            <v>13129793536</v>
          </cell>
          <cell r="G3270" t="str">
            <v>Муфта соединительная переходная 40х5,5 - 32х4,4</v>
          </cell>
          <cell r="H3270">
            <v>13129793536</v>
          </cell>
          <cell r="I3270" t="str">
            <v>шт</v>
          </cell>
        </row>
        <row r="3271">
          <cell r="E3271">
            <v>14563041001</v>
          </cell>
          <cell r="F3271">
            <v>14563033088</v>
          </cell>
          <cell r="G3271" t="str">
            <v>Муфта соединительная переходная 50х6,9 - 32х4,4 RX+</v>
          </cell>
          <cell r="H3271">
            <v>14563033088</v>
          </cell>
          <cell r="I3271" t="str">
            <v>шт</v>
          </cell>
        </row>
        <row r="3272">
          <cell r="E3272">
            <v>14563051001</v>
          </cell>
          <cell r="F3272">
            <v>14563049472</v>
          </cell>
          <cell r="G3272" t="str">
            <v>Муфта соединительная переходная 50х6,9 - 40х5,5 RX+</v>
          </cell>
          <cell r="H3272">
            <v>14563049472</v>
          </cell>
          <cell r="I3272" t="str">
            <v>шт</v>
          </cell>
        </row>
        <row r="3273">
          <cell r="E3273">
            <v>14563061001</v>
          </cell>
          <cell r="F3273">
            <v>14563057664</v>
          </cell>
          <cell r="G3273" t="str">
            <v>Муфта соединительная переходная 63х8,6 - 50х6,9 RX+</v>
          </cell>
          <cell r="H3273">
            <v>14563057664</v>
          </cell>
          <cell r="I3273" t="str">
            <v>шт</v>
          </cell>
        </row>
        <row r="3274">
          <cell r="E3274">
            <v>14563057664</v>
          </cell>
          <cell r="F3274">
            <v>14563057664</v>
          </cell>
          <cell r="G3274">
            <v>14563057664</v>
          </cell>
          <cell r="H3274">
            <v>14563057664</v>
          </cell>
          <cell r="I3274">
            <v>14563057664</v>
          </cell>
        </row>
        <row r="3275">
          <cell r="E3275">
            <v>13129491001</v>
          </cell>
          <cell r="F3275">
            <v>13129490432</v>
          </cell>
          <cell r="G3275" t="str">
            <v>Тройник равнопроходный 20x2,8</v>
          </cell>
          <cell r="H3275">
            <v>13129490432</v>
          </cell>
          <cell r="I3275" t="str">
            <v>шт</v>
          </cell>
        </row>
        <row r="3276">
          <cell r="E3276">
            <v>13129511001</v>
          </cell>
          <cell r="F3276">
            <v>13129506816</v>
          </cell>
          <cell r="G3276" t="str">
            <v>Тройник равнопроходный 25x3,5</v>
          </cell>
          <cell r="H3276">
            <v>13129506816</v>
          </cell>
          <cell r="I3276" t="str">
            <v>шт</v>
          </cell>
        </row>
        <row r="3277">
          <cell r="E3277">
            <v>13129521001</v>
          </cell>
          <cell r="F3277">
            <v>13129515008</v>
          </cell>
          <cell r="G3277" t="str">
            <v>Тройник равнопроходный 32х4,4</v>
          </cell>
          <cell r="H3277">
            <v>13129515008</v>
          </cell>
          <cell r="I3277" t="str">
            <v>шт</v>
          </cell>
        </row>
        <row r="3278">
          <cell r="E3278">
            <v>13129531001</v>
          </cell>
          <cell r="F3278">
            <v>13129523200</v>
          </cell>
          <cell r="G3278" t="str">
            <v>Тройник равнопроходный 40х5,5</v>
          </cell>
          <cell r="H3278">
            <v>13129523200</v>
          </cell>
          <cell r="I3278" t="str">
            <v>шт</v>
          </cell>
        </row>
        <row r="3279">
          <cell r="E3279">
            <v>14562801001</v>
          </cell>
          <cell r="F3279">
            <v>14562795520</v>
          </cell>
          <cell r="G3279" t="str">
            <v>Тройник равнопроходный 50х6,9 RX+</v>
          </cell>
          <cell r="H3279">
            <v>14562795520</v>
          </cell>
          <cell r="I3279" t="str">
            <v>шт</v>
          </cell>
        </row>
        <row r="3280">
          <cell r="E3280">
            <v>14562811001</v>
          </cell>
          <cell r="F3280">
            <v>14562803712</v>
          </cell>
          <cell r="G3280" t="str">
            <v>Тройник равнопроходный 63х8,6 RX+</v>
          </cell>
          <cell r="H3280">
            <v>14562803712</v>
          </cell>
          <cell r="I3280" t="str">
            <v>шт</v>
          </cell>
        </row>
        <row r="3281">
          <cell r="E3281">
            <v>14562803712</v>
          </cell>
          <cell r="F3281">
            <v>14562803712</v>
          </cell>
          <cell r="G3281">
            <v>14562803712</v>
          </cell>
          <cell r="H3281">
            <v>14562803712</v>
          </cell>
          <cell r="I3281">
            <v>14562803712</v>
          </cell>
        </row>
        <row r="3282">
          <cell r="E3282">
            <v>13129581001</v>
          </cell>
          <cell r="F3282">
            <v>13129580544</v>
          </cell>
          <cell r="G3282" t="str">
            <v>Тройник с уменьшенным боковым проходом 25-20-25</v>
          </cell>
          <cell r="H3282">
            <v>13129580544</v>
          </cell>
          <cell r="I3282" t="str">
            <v>шт</v>
          </cell>
        </row>
        <row r="3283">
          <cell r="E3283">
            <v>11680541001</v>
          </cell>
          <cell r="F3283">
            <v>11680538624</v>
          </cell>
          <cell r="G3283" t="str">
            <v>Тройник с уменьшенным боковым проходом 32-20-32</v>
          </cell>
          <cell r="H3283">
            <v>11680538624</v>
          </cell>
          <cell r="I3283" t="str">
            <v>шт</v>
          </cell>
        </row>
        <row r="3284">
          <cell r="E3284">
            <v>13129601001</v>
          </cell>
          <cell r="F3284">
            <v>13129596928</v>
          </cell>
          <cell r="G3284" t="str">
            <v>Тройник с уменьшенным боковым проходом 32-25-32</v>
          </cell>
          <cell r="H3284">
            <v>13129596928</v>
          </cell>
          <cell r="I3284" t="str">
            <v>шт</v>
          </cell>
        </row>
        <row r="3285">
          <cell r="E3285">
            <v>11680641001</v>
          </cell>
          <cell r="F3285">
            <v>11680636928</v>
          </cell>
          <cell r="G3285" t="str">
            <v>Тройник с уменьшенным боковым проходом 40-20-40</v>
          </cell>
          <cell r="H3285">
            <v>11680636928</v>
          </cell>
          <cell r="I3285" t="str">
            <v>шт</v>
          </cell>
        </row>
        <row r="3286">
          <cell r="E3286">
            <v>11680651001</v>
          </cell>
          <cell r="F3286">
            <v>11680645120</v>
          </cell>
          <cell r="G3286" t="str">
            <v>Тройник с уменьшенным боковым проходом 40-25-40</v>
          </cell>
          <cell r="H3286">
            <v>11680645120</v>
          </cell>
          <cell r="I3286" t="str">
            <v>шт</v>
          </cell>
        </row>
        <row r="3287">
          <cell r="E3287">
            <v>11680671001</v>
          </cell>
          <cell r="F3287">
            <v>11680669696</v>
          </cell>
          <cell r="G3287" t="str">
            <v>Тройник с уменьшенным боковым проходом 40-32-40</v>
          </cell>
          <cell r="H3287">
            <v>11680669696</v>
          </cell>
          <cell r="I3287" t="str">
            <v>шт</v>
          </cell>
        </row>
        <row r="3288">
          <cell r="E3288">
            <v>14562821001</v>
          </cell>
          <cell r="F3288">
            <v>14562820096</v>
          </cell>
          <cell r="G3288" t="str">
            <v>Тройник с уменьшенным боковым проходом 50-20-50 RX+</v>
          </cell>
          <cell r="H3288">
            <v>14562820096</v>
          </cell>
          <cell r="I3288" t="str">
            <v>шт</v>
          </cell>
        </row>
        <row r="3289">
          <cell r="E3289">
            <v>14562831001</v>
          </cell>
          <cell r="F3289">
            <v>14562828288</v>
          </cell>
          <cell r="G3289" t="str">
            <v>Тройник с уменьшенным боковым проходом 50-25-50 RX+</v>
          </cell>
          <cell r="H3289">
            <v>14562828288</v>
          </cell>
          <cell r="I3289" t="str">
            <v>шт</v>
          </cell>
        </row>
        <row r="3290">
          <cell r="E3290">
            <v>14562841001</v>
          </cell>
          <cell r="F3290">
            <v>14562836480</v>
          </cell>
          <cell r="G3290" t="str">
            <v>Тройник с уменьшенным боковым проходом 50-32-50 RX+</v>
          </cell>
          <cell r="H3290">
            <v>14562836480</v>
          </cell>
          <cell r="I3290" t="str">
            <v>шт</v>
          </cell>
        </row>
        <row r="3291">
          <cell r="E3291">
            <v>14562851001</v>
          </cell>
          <cell r="F3291">
            <v>14562844672</v>
          </cell>
          <cell r="G3291" t="str">
            <v>Тройник с уменьшенным боковым проходом 50-40-50 RX+</v>
          </cell>
          <cell r="H3291">
            <v>14562844672</v>
          </cell>
          <cell r="I3291" t="str">
            <v>шт</v>
          </cell>
        </row>
        <row r="3292">
          <cell r="E3292">
            <v>14562861001</v>
          </cell>
          <cell r="F3292">
            <v>14562852864</v>
          </cell>
          <cell r="G3292" t="str">
            <v>Тройник с уменьшенным боковым проходом 63-25-63 RX+</v>
          </cell>
          <cell r="H3292">
            <v>14562852864</v>
          </cell>
          <cell r="I3292" t="str">
            <v>шт</v>
          </cell>
        </row>
        <row r="3293">
          <cell r="E3293">
            <v>14562871001</v>
          </cell>
          <cell r="F3293">
            <v>14562869248</v>
          </cell>
          <cell r="G3293" t="str">
            <v>Тройник с уменьшенным боковым проходом 63-32-63 RX+</v>
          </cell>
          <cell r="H3293">
            <v>14562869248</v>
          </cell>
          <cell r="I3293" t="str">
            <v>шт</v>
          </cell>
        </row>
        <row r="3294">
          <cell r="E3294">
            <v>14562881001</v>
          </cell>
          <cell r="F3294">
            <v>14562877440</v>
          </cell>
          <cell r="G3294" t="str">
            <v>Тройник с уменьшенным боковым проходом 63-40-63 RX+</v>
          </cell>
          <cell r="H3294">
            <v>14562877440</v>
          </cell>
          <cell r="I3294" t="str">
            <v>шт</v>
          </cell>
        </row>
        <row r="3295">
          <cell r="E3295">
            <v>14562891001</v>
          </cell>
          <cell r="F3295">
            <v>14562885632</v>
          </cell>
          <cell r="G3295" t="str">
            <v>Тройник с уменьшенным боковым проходом 63-50-63 RX+</v>
          </cell>
          <cell r="H3295">
            <v>14562885632</v>
          </cell>
          <cell r="I3295" t="str">
            <v>шт</v>
          </cell>
        </row>
        <row r="3296">
          <cell r="E3296">
            <v>13129641001</v>
          </cell>
          <cell r="F3296">
            <v>13129637888</v>
          </cell>
          <cell r="G3296" t="str">
            <v>Тройник с уменьшенным боковым проходом 25-25-20</v>
          </cell>
          <cell r="H3296">
            <v>13129637888</v>
          </cell>
          <cell r="I3296" t="str">
            <v>шт</v>
          </cell>
        </row>
        <row r="3297">
          <cell r="E3297">
            <v>11680591001</v>
          </cell>
          <cell r="F3297">
            <v>11680587776</v>
          </cell>
          <cell r="G3297" t="str">
            <v>Тройник с уменьшенным боковым проходом 32-32-25</v>
          </cell>
          <cell r="H3297">
            <v>11680587776</v>
          </cell>
          <cell r="I3297" t="str">
            <v>шт</v>
          </cell>
        </row>
        <row r="3298">
          <cell r="E3298">
            <v>11680587776</v>
          </cell>
          <cell r="F3298">
            <v>11680587776</v>
          </cell>
          <cell r="G3298">
            <v>11680587776</v>
          </cell>
          <cell r="H3298">
            <v>11680587776</v>
          </cell>
          <cell r="I3298">
            <v>11680587776</v>
          </cell>
        </row>
        <row r="3299">
          <cell r="E3299">
            <v>13129651001</v>
          </cell>
          <cell r="F3299">
            <v>13129646080</v>
          </cell>
          <cell r="G3299" t="str">
            <v>Тройник 25-20-20</v>
          </cell>
          <cell r="H3299">
            <v>13129646080</v>
          </cell>
          <cell r="I3299" t="str">
            <v>шт</v>
          </cell>
        </row>
        <row r="3300">
          <cell r="E3300">
            <v>11680531001</v>
          </cell>
          <cell r="F3300">
            <v>11680530432</v>
          </cell>
          <cell r="G3300" t="str">
            <v>Тройник 32-25-20</v>
          </cell>
          <cell r="H3300">
            <v>11680530432</v>
          </cell>
          <cell r="I3300" t="str">
            <v>шт</v>
          </cell>
        </row>
        <row r="3301">
          <cell r="E3301">
            <v>13129661001</v>
          </cell>
          <cell r="F3301">
            <v>13129654272</v>
          </cell>
          <cell r="G3301" t="str">
            <v>Тройник 32-20-25</v>
          </cell>
          <cell r="H3301">
            <v>13129654272</v>
          </cell>
          <cell r="I3301" t="str">
            <v>шт</v>
          </cell>
        </row>
        <row r="3302">
          <cell r="E3302">
            <v>11680661001</v>
          </cell>
          <cell r="F3302">
            <v>11680653312</v>
          </cell>
          <cell r="G3302" t="str">
            <v>Тройник 40-32-32</v>
          </cell>
          <cell r="H3302">
            <v>11680653312</v>
          </cell>
          <cell r="I3302" t="str">
            <v>шт</v>
          </cell>
        </row>
        <row r="3303">
          <cell r="E3303">
            <v>14562901001</v>
          </cell>
          <cell r="F3303">
            <v>14562893824</v>
          </cell>
          <cell r="G3303" t="str">
            <v>Тройник 50-32-40 RX+</v>
          </cell>
          <cell r="H3303">
            <v>14562893824</v>
          </cell>
          <cell r="I3303" t="str">
            <v>шт</v>
          </cell>
        </row>
        <row r="3304">
          <cell r="E3304">
            <v>14562893824</v>
          </cell>
          <cell r="F3304">
            <v>14562893824</v>
          </cell>
          <cell r="G3304">
            <v>14562893824</v>
          </cell>
          <cell r="H3304">
            <v>14562893824</v>
          </cell>
          <cell r="I3304">
            <v>14562893824</v>
          </cell>
        </row>
        <row r="3305">
          <cell r="E3305">
            <v>11680391001</v>
          </cell>
          <cell r="F3305">
            <v>11680382976</v>
          </cell>
          <cell r="G3305" t="str">
            <v>Тройник 20-25-20</v>
          </cell>
          <cell r="H3305">
            <v>11680382976</v>
          </cell>
          <cell r="I3305" t="str">
            <v>шт</v>
          </cell>
        </row>
        <row r="3306">
          <cell r="E3306">
            <v>11680382976</v>
          </cell>
          <cell r="F3306">
            <v>11680382976</v>
          </cell>
          <cell r="G3306">
            <v>11680382976</v>
          </cell>
          <cell r="H3306">
            <v>11680382976</v>
          </cell>
          <cell r="I3306">
            <v>11680382976</v>
          </cell>
        </row>
        <row r="3307">
          <cell r="E3307">
            <v>14562961001</v>
          </cell>
          <cell r="F3307">
            <v>14562959360</v>
          </cell>
          <cell r="G3307" t="str">
            <v>Тройник с внутр.резьбой на боков.проходе 25x3,5-Rp 3/4-25 RX+</v>
          </cell>
          <cell r="H3307">
            <v>14562959360</v>
          </cell>
          <cell r="I3307" t="str">
            <v>шт</v>
          </cell>
        </row>
        <row r="3308">
          <cell r="E3308">
            <v>14562971001</v>
          </cell>
          <cell r="F3308">
            <v>14562967552</v>
          </cell>
          <cell r="G3308" t="str">
            <v>Тройник с внутр.резьбой на боков.проходе 32x4,4-Rp3/4-32 RX+</v>
          </cell>
          <cell r="H3308">
            <v>14562967552</v>
          </cell>
          <cell r="I3308" t="str">
            <v>шт</v>
          </cell>
        </row>
        <row r="3309">
          <cell r="E3309">
            <v>14562991001</v>
          </cell>
          <cell r="F3309">
            <v>14562983936</v>
          </cell>
          <cell r="G3309" t="str">
            <v>Тройник с внутр.резьбой на боков.проходе 32x4,4-Rp1-32 RX+</v>
          </cell>
          <cell r="H3309">
            <v>14562983936</v>
          </cell>
          <cell r="I3309" t="str">
            <v>шт</v>
          </cell>
        </row>
        <row r="3310">
          <cell r="E3310">
            <v>14563001001</v>
          </cell>
          <cell r="F3310">
            <v>14563000320</v>
          </cell>
          <cell r="G3310" t="str">
            <v>Тройник с внутр.резьбой на боков.проходе 40x5,5-Rp1-40 RX+</v>
          </cell>
          <cell r="H3310">
            <v>14563000320</v>
          </cell>
          <cell r="I3310" t="str">
            <v>шт</v>
          </cell>
        </row>
        <row r="3311">
          <cell r="E3311">
            <v>14563000320</v>
          </cell>
          <cell r="F3311">
            <v>14563000320</v>
          </cell>
          <cell r="G3311">
            <v>14563000320</v>
          </cell>
          <cell r="H3311">
            <v>14563000320</v>
          </cell>
          <cell r="I3311">
            <v>14563000320</v>
          </cell>
        </row>
        <row r="3312">
          <cell r="E3312">
            <v>11680621001</v>
          </cell>
          <cell r="F3312">
            <v>11680620544</v>
          </cell>
          <cell r="G3312" t="str">
            <v>Тройник с внутренней резьбой 32х4,4 -Rp 3/4-25</v>
          </cell>
          <cell r="H3312">
            <v>11680620544</v>
          </cell>
          <cell r="I3312" t="str">
            <v>шт</v>
          </cell>
        </row>
        <row r="3313">
          <cell r="E3313">
            <v>11680620544</v>
          </cell>
          <cell r="F3313">
            <v>11680620544</v>
          </cell>
          <cell r="G3313">
            <v>11680620544</v>
          </cell>
          <cell r="H3313">
            <v>11680620544</v>
          </cell>
          <cell r="I3313">
            <v>11680620544</v>
          </cell>
        </row>
        <row r="3314">
          <cell r="E3314">
            <v>12893491001</v>
          </cell>
          <cell r="F3314">
            <v>12893487104</v>
          </cell>
          <cell r="G3314" t="str">
            <v>Переходник на сварное соединение 25х3,5 - 26,9х2,3</v>
          </cell>
          <cell r="H3314">
            <v>12893487104</v>
          </cell>
          <cell r="I3314" t="str">
            <v>шт</v>
          </cell>
        </row>
        <row r="3315">
          <cell r="E3315">
            <v>12677011001</v>
          </cell>
          <cell r="F3315">
            <v>12677005312</v>
          </cell>
          <cell r="G3315" t="str">
            <v>Переходник на сварное соединение 32х4,4 - 33,7х2,6</v>
          </cell>
          <cell r="H3315">
            <v>12677005312</v>
          </cell>
          <cell r="I3315" t="str">
            <v>шт</v>
          </cell>
        </row>
        <row r="3316">
          <cell r="E3316">
            <v>12677111001</v>
          </cell>
          <cell r="F3316">
            <v>12677103616</v>
          </cell>
          <cell r="G3316" t="str">
            <v>Переходник на сварное соединение 40х5,5 - 42,4х2,6</v>
          </cell>
          <cell r="H3316">
            <v>12677103616</v>
          </cell>
          <cell r="I3316" t="str">
            <v>шт</v>
          </cell>
        </row>
        <row r="3317">
          <cell r="E3317">
            <v>13158271001</v>
          </cell>
          <cell r="F3317">
            <v>13158268928</v>
          </cell>
          <cell r="G3317" t="str">
            <v>Переходник на сварное соединение 50х6,9 - 48,3х2,6</v>
          </cell>
          <cell r="H3317">
            <v>13158268928</v>
          </cell>
          <cell r="I3317" t="str">
            <v>шт</v>
          </cell>
        </row>
        <row r="3318">
          <cell r="E3318">
            <v>13158281001</v>
          </cell>
          <cell r="F3318">
            <v>13158277120</v>
          </cell>
          <cell r="G3318" t="str">
            <v>Переходник на сварное соединение 63х8,6 - 60,3х2,9</v>
          </cell>
          <cell r="H3318">
            <v>13158277120</v>
          </cell>
          <cell r="I3318" t="str">
            <v>шт</v>
          </cell>
        </row>
        <row r="3319">
          <cell r="E3319">
            <v>13158277120</v>
          </cell>
          <cell r="F3319">
            <v>13158277120</v>
          </cell>
          <cell r="G3319">
            <v>13158277120</v>
          </cell>
          <cell r="H3319">
            <v>13158277120</v>
          </cell>
          <cell r="I3319">
            <v>13158277120</v>
          </cell>
        </row>
        <row r="3320">
          <cell r="E3320">
            <v>14563281001</v>
          </cell>
          <cell r="F3320" t="str">
            <v>11096841001 латунь</v>
          </cell>
          <cell r="G3320" t="str">
            <v>Переходник с внутренней резьбой 20-Rp1/2 RX+</v>
          </cell>
          <cell r="H3320">
            <v>14563278848</v>
          </cell>
          <cell r="I3320" t="str">
            <v>шт</v>
          </cell>
        </row>
        <row r="3321">
          <cell r="E3321">
            <v>14563291001</v>
          </cell>
          <cell r="F3321" t="str">
            <v>11096921001 латунь</v>
          </cell>
          <cell r="G3321" t="str">
            <v>Переходник с внутренней резьбой 20-Rp3/4 RX+</v>
          </cell>
          <cell r="H3321">
            <v>14563287040</v>
          </cell>
          <cell r="I3321" t="str">
            <v>шт</v>
          </cell>
        </row>
        <row r="3322">
          <cell r="E3322">
            <v>14563301001</v>
          </cell>
          <cell r="F3322">
            <v>14563295232</v>
          </cell>
          <cell r="G3322" t="str">
            <v>Переходник с внутренней резьбой 25-Rp1/2 RX+</v>
          </cell>
          <cell r="H3322">
            <v>14563295232</v>
          </cell>
          <cell r="I3322" t="str">
            <v>шт</v>
          </cell>
        </row>
        <row r="3323">
          <cell r="E3323">
            <v>14563311001</v>
          </cell>
          <cell r="F3323" t="str">
            <v>11096941001 латунь</v>
          </cell>
          <cell r="G3323" t="str">
            <v>Переходник с внутренней резьбой 25-Rp3/4 RX+</v>
          </cell>
          <cell r="H3323">
            <v>14563303424</v>
          </cell>
          <cell r="I3323" t="str">
            <v>шт</v>
          </cell>
        </row>
        <row r="3324">
          <cell r="E3324">
            <v>14563321001</v>
          </cell>
          <cell r="F3324">
            <v>14563319808</v>
          </cell>
          <cell r="G3324" t="str">
            <v>Переходник с внутренней резьбой 32x4,4-Rp3/4 RX+</v>
          </cell>
          <cell r="H3324">
            <v>14563319808</v>
          </cell>
          <cell r="I3324" t="str">
            <v>шт</v>
          </cell>
        </row>
        <row r="3325">
          <cell r="E3325">
            <v>14563331001</v>
          </cell>
          <cell r="F3325" t="str">
            <v>11097171001 латунь</v>
          </cell>
          <cell r="G3325" t="str">
            <v>Переходник с внутренней резьбой 32x4,4-Rp1 RX+</v>
          </cell>
          <cell r="H3325">
            <v>14563328000</v>
          </cell>
          <cell r="I3325" t="str">
            <v>шт</v>
          </cell>
        </row>
        <row r="3326">
          <cell r="E3326">
            <v>14563341001</v>
          </cell>
          <cell r="F3326">
            <v>14563336192</v>
          </cell>
          <cell r="G3326" t="str">
            <v>Переходник с внутренней резьбой 40-Rр 1 1/4 RX+</v>
          </cell>
          <cell r="H3326">
            <v>14563336192</v>
          </cell>
          <cell r="I3326" t="str">
            <v>шт</v>
          </cell>
        </row>
        <row r="3327">
          <cell r="E3327">
            <v>14563336192</v>
          </cell>
          <cell r="F3327">
            <v>14563336192</v>
          </cell>
          <cell r="G3327">
            <v>14563336192</v>
          </cell>
          <cell r="H3327">
            <v>14563336192</v>
          </cell>
          <cell r="I3327">
            <v>14563336192</v>
          </cell>
        </row>
        <row r="3328">
          <cell r="E3328">
            <v>14563141001</v>
          </cell>
          <cell r="F3328" t="str">
            <v>11096741001 латунь</v>
          </cell>
          <cell r="G3328" t="str">
            <v>Переходник с наружной резьбой 20-R 1/2 RX+</v>
          </cell>
          <cell r="H3328">
            <v>14563139584</v>
          </cell>
          <cell r="I3328" t="str">
            <v>шт</v>
          </cell>
        </row>
        <row r="3329">
          <cell r="E3329">
            <v>14563151001</v>
          </cell>
          <cell r="F3329" t="str">
            <v>11096811001 латунь</v>
          </cell>
          <cell r="G3329" t="str">
            <v>Переходник с наружной резьбой 20-R 3/4 -L15 RX+</v>
          </cell>
          <cell r="H3329">
            <v>14563147776</v>
          </cell>
          <cell r="I3329" t="str">
            <v>шт</v>
          </cell>
        </row>
        <row r="3330">
          <cell r="E3330">
            <v>14563161001</v>
          </cell>
          <cell r="F3330">
            <v>14563155968</v>
          </cell>
          <cell r="G3330" t="str">
            <v>Переходник с наружной резьбой 20x2,8- R1 L18 RX+</v>
          </cell>
          <cell r="H3330">
            <v>14563155968</v>
          </cell>
          <cell r="I3330" t="str">
            <v>шт</v>
          </cell>
        </row>
        <row r="3331">
          <cell r="E3331">
            <v>14563171001</v>
          </cell>
          <cell r="F3331" t="str">
            <v>11097091001 латунь</v>
          </cell>
          <cell r="G3331" t="str">
            <v>Переходник с наружной резьбой 25-R1/2 RX+</v>
          </cell>
          <cell r="H3331">
            <v>14563164160</v>
          </cell>
          <cell r="I3331" t="str">
            <v>шт</v>
          </cell>
        </row>
        <row r="3332">
          <cell r="E3332">
            <v>14563181001</v>
          </cell>
          <cell r="F3332" t="str">
            <v>11096821001 латунь</v>
          </cell>
          <cell r="G3332" t="str">
            <v>Переходник с наружной резьбой 25-R3/4/L18 RX+</v>
          </cell>
          <cell r="H3332">
            <v>14563180544</v>
          </cell>
          <cell r="I3332" t="str">
            <v>шт</v>
          </cell>
        </row>
        <row r="3333">
          <cell r="E3333">
            <v>14563191001</v>
          </cell>
          <cell r="F3333" t="str">
            <v>11096861001 латунь</v>
          </cell>
          <cell r="G3333" t="str">
            <v>Переходник с наружной резьбой 25-R1/L22 RX+</v>
          </cell>
          <cell r="H3333">
            <v>14563188736</v>
          </cell>
          <cell r="I3333" t="str">
            <v>шт</v>
          </cell>
        </row>
        <row r="3334">
          <cell r="E3334">
            <v>14563201001</v>
          </cell>
          <cell r="F3334">
            <v>14563196928</v>
          </cell>
          <cell r="G3334" t="str">
            <v>Переходник с наружной резьбой 32x4,4-R3/4 RX+</v>
          </cell>
          <cell r="H3334">
            <v>14563196928</v>
          </cell>
          <cell r="I3334" t="str">
            <v>шт</v>
          </cell>
        </row>
        <row r="3335">
          <cell r="E3335">
            <v>14563211001</v>
          </cell>
          <cell r="F3335" t="str">
            <v>11096911001 латунь</v>
          </cell>
          <cell r="G3335" t="str">
            <v>Переходник с наружной резьбой 32x4,4-R1/L22 RX+</v>
          </cell>
          <cell r="H3335">
            <v>14563205120</v>
          </cell>
          <cell r="I3335" t="str">
            <v>шт</v>
          </cell>
        </row>
        <row r="3336">
          <cell r="E3336">
            <v>14563221001</v>
          </cell>
          <cell r="F3336">
            <v>14563213312</v>
          </cell>
          <cell r="G3336" t="str">
            <v>Переходник с наружной резьбой 32-R 1 1/4 RX+</v>
          </cell>
          <cell r="H3336">
            <v>14563213312</v>
          </cell>
          <cell r="I3336" t="str">
            <v>шт</v>
          </cell>
        </row>
        <row r="3337">
          <cell r="E3337">
            <v>14563231001</v>
          </cell>
          <cell r="F3337">
            <v>14563229696</v>
          </cell>
          <cell r="G3337" t="str">
            <v>Переходник с наружной резьбой 40x5,5-R1 1/4 RX+</v>
          </cell>
          <cell r="H3337">
            <v>14563229696</v>
          </cell>
          <cell r="I3337" t="str">
            <v>шт</v>
          </cell>
        </row>
        <row r="3338">
          <cell r="E3338">
            <v>14563241001</v>
          </cell>
          <cell r="F3338">
            <v>14563237888</v>
          </cell>
          <cell r="G3338" t="str">
            <v>Переходник с наружной резьбой 50x6,9-R1 1/4 RX+</v>
          </cell>
          <cell r="H3338">
            <v>14563237888</v>
          </cell>
          <cell r="I3338" t="str">
            <v>шт</v>
          </cell>
        </row>
        <row r="3339">
          <cell r="E3339">
            <v>14563251001</v>
          </cell>
          <cell r="F3339">
            <v>14563246080</v>
          </cell>
          <cell r="G3339" t="str">
            <v>Переходник с наружной резьбой 50x6,9-R1 1/2 RX+</v>
          </cell>
          <cell r="H3339">
            <v>14563246080</v>
          </cell>
          <cell r="I3339" t="str">
            <v>шт</v>
          </cell>
        </row>
        <row r="3340">
          <cell r="E3340">
            <v>14563261001</v>
          </cell>
          <cell r="F3340">
            <v>14563254272</v>
          </cell>
          <cell r="G3340" t="str">
            <v>Переходник с наружной резьбой 63x8,6-R2 RX+</v>
          </cell>
          <cell r="H3340">
            <v>14563254272</v>
          </cell>
          <cell r="I3340" t="str">
            <v>шт</v>
          </cell>
        </row>
        <row r="3341">
          <cell r="E3341">
            <v>14563254272</v>
          </cell>
          <cell r="F3341">
            <v>14563254272</v>
          </cell>
          <cell r="G3341">
            <v>14563254272</v>
          </cell>
          <cell r="H3341">
            <v>14563254272</v>
          </cell>
          <cell r="I3341">
            <v>14563254272</v>
          </cell>
        </row>
        <row r="3342">
          <cell r="E3342">
            <v>11680881001</v>
          </cell>
          <cell r="F3342">
            <v>11680874496</v>
          </cell>
          <cell r="G3342" t="str">
            <v>Переходник с накидной гайкой 20-G1/2</v>
          </cell>
          <cell r="H3342">
            <v>11680874496</v>
          </cell>
          <cell r="I3342" t="str">
            <v>шт</v>
          </cell>
        </row>
        <row r="3343">
          <cell r="E3343">
            <v>11680891001</v>
          </cell>
          <cell r="F3343">
            <v>11680890880</v>
          </cell>
          <cell r="G3343" t="str">
            <v>Переходник с накидной гайкой 20-G3/4</v>
          </cell>
          <cell r="H3343">
            <v>11680890880</v>
          </cell>
          <cell r="I3343" t="str">
            <v>шт</v>
          </cell>
        </row>
        <row r="3344">
          <cell r="E3344">
            <v>11680961001</v>
          </cell>
          <cell r="F3344">
            <v>11680956416</v>
          </cell>
          <cell r="G3344" t="str">
            <v>Переходник с накидной гайкой 25-G3/4</v>
          </cell>
          <cell r="H3344">
            <v>11680956416</v>
          </cell>
          <cell r="I3344" t="str">
            <v>шт</v>
          </cell>
        </row>
        <row r="3345">
          <cell r="E3345">
            <v>11680951001</v>
          </cell>
          <cell r="F3345">
            <v>11680948224</v>
          </cell>
          <cell r="G3345" t="str">
            <v>Переходник с накидной гайкой 25-G1</v>
          </cell>
          <cell r="H3345">
            <v>11680948224</v>
          </cell>
          <cell r="I3345" t="str">
            <v>шт</v>
          </cell>
        </row>
        <row r="3346">
          <cell r="E3346">
            <v>11681031001</v>
          </cell>
          <cell r="F3346">
            <v>11681030144</v>
          </cell>
          <cell r="G3346" t="str">
            <v>Переходник с накидной гайкой 32-G1</v>
          </cell>
          <cell r="H3346">
            <v>11681030144</v>
          </cell>
          <cell r="I3346" t="str">
            <v>шт</v>
          </cell>
        </row>
        <row r="3347">
          <cell r="E3347">
            <v>11681030144</v>
          </cell>
          <cell r="F3347">
            <v>11681030144</v>
          </cell>
          <cell r="G3347">
            <v>11681030144</v>
          </cell>
          <cell r="H3347">
            <v>11681030144</v>
          </cell>
          <cell r="I3347">
            <v>11681030144</v>
          </cell>
        </row>
        <row r="3348">
          <cell r="E3348">
            <v>14563481001</v>
          </cell>
          <cell r="F3348" t="str">
            <v>11096931001 латунь</v>
          </cell>
          <cell r="G3348" t="str">
            <v>Угольник-переходник с наружной резьбой 20-R1/2 RX+</v>
          </cell>
          <cell r="H3348">
            <v>14563475456</v>
          </cell>
          <cell r="I3348" t="str">
            <v>шт</v>
          </cell>
        </row>
        <row r="3349">
          <cell r="E3349">
            <v>14563491001</v>
          </cell>
          <cell r="F3349" t="str">
            <v>11097081001 латунь</v>
          </cell>
          <cell r="G3349" t="str">
            <v>Угольник-переходник с наружной резьбой 20-R 3/4 RX+</v>
          </cell>
          <cell r="H3349">
            <v>14563483648</v>
          </cell>
          <cell r="I3349" t="str">
            <v>шт</v>
          </cell>
        </row>
        <row r="3350">
          <cell r="E3350">
            <v>14563501001</v>
          </cell>
          <cell r="F3350" t="str">
            <v>11097161001 латунь</v>
          </cell>
          <cell r="G3350" t="str">
            <v>Угольник-переходник с наружной резьбой 25-R3/4 RX+</v>
          </cell>
          <cell r="H3350">
            <v>14563500032</v>
          </cell>
          <cell r="I3350" t="str">
            <v>шт</v>
          </cell>
        </row>
        <row r="3351">
          <cell r="E3351">
            <v>14563511001</v>
          </cell>
          <cell r="F3351">
            <v>14563508224</v>
          </cell>
          <cell r="G3351" t="str">
            <v>Угольник-переходник с наружной резьбой 32-R3/4 RX+</v>
          </cell>
          <cell r="H3351">
            <v>14563508224</v>
          </cell>
          <cell r="I3351" t="str">
            <v>шт</v>
          </cell>
        </row>
        <row r="3352">
          <cell r="E3352">
            <v>14563521001</v>
          </cell>
          <cell r="F3352">
            <v>14563516416</v>
          </cell>
          <cell r="G3352" t="str">
            <v>Угольник-переходник с наружной резьбойй 32-R1 RX+</v>
          </cell>
          <cell r="H3352">
            <v>14563516416</v>
          </cell>
          <cell r="I3352" t="str">
            <v>шт</v>
          </cell>
        </row>
        <row r="3353">
          <cell r="E3353">
            <v>14563516416</v>
          </cell>
          <cell r="F3353">
            <v>14563516416</v>
          </cell>
          <cell r="G3353">
            <v>14563516416</v>
          </cell>
          <cell r="H3353">
            <v>14563516416</v>
          </cell>
          <cell r="I3353">
            <v>14563516416</v>
          </cell>
        </row>
        <row r="3354">
          <cell r="E3354">
            <v>11681581001</v>
          </cell>
          <cell r="F3354">
            <v>11681579008</v>
          </cell>
          <cell r="G3354" t="str">
            <v>Переходник с внутренней резьбой 20-Rp1/2</v>
          </cell>
          <cell r="H3354">
            <v>11681579008</v>
          </cell>
          <cell r="I3354" t="str">
            <v>шт</v>
          </cell>
        </row>
        <row r="3355">
          <cell r="E3355">
            <v>11681591001</v>
          </cell>
          <cell r="F3355">
            <v>11681587200</v>
          </cell>
          <cell r="G3355" t="str">
            <v>Переходник с внутренней резьбой 20-Rp3/4</v>
          </cell>
          <cell r="H3355">
            <v>11681587200</v>
          </cell>
          <cell r="I3355" t="str">
            <v>шт</v>
          </cell>
        </row>
        <row r="3356">
          <cell r="E3356">
            <v>11681601001</v>
          </cell>
          <cell r="F3356">
            <v>11681595392</v>
          </cell>
          <cell r="G3356" t="str">
            <v>Переходник с внутренней резьбой 25-Rp1</v>
          </cell>
          <cell r="H3356">
            <v>11681595392</v>
          </cell>
          <cell r="I3356" t="str">
            <v>шт</v>
          </cell>
        </row>
        <row r="3357">
          <cell r="E3357">
            <v>11681595392</v>
          </cell>
          <cell r="F3357">
            <v>11681595392</v>
          </cell>
          <cell r="G3357">
            <v>11681595392</v>
          </cell>
          <cell r="H3357">
            <v>11681595392</v>
          </cell>
          <cell r="I3357">
            <v>11681595392</v>
          </cell>
        </row>
        <row r="3358">
          <cell r="E3358">
            <v>13129861001</v>
          </cell>
          <cell r="F3358">
            <v>13129859072</v>
          </cell>
          <cell r="G3358" t="str">
            <v>Угольник 90° 20x2,8</v>
          </cell>
          <cell r="H3358">
            <v>13129859072</v>
          </cell>
          <cell r="I3358" t="str">
            <v>шт</v>
          </cell>
        </row>
        <row r="3359">
          <cell r="E3359">
            <v>13129871001</v>
          </cell>
          <cell r="F3359">
            <v>13129867264</v>
          </cell>
          <cell r="G3359" t="str">
            <v>Угольник 90° 25x3,5</v>
          </cell>
          <cell r="H3359">
            <v>13129867264</v>
          </cell>
          <cell r="I3359" t="str">
            <v>шт</v>
          </cell>
        </row>
        <row r="3360">
          <cell r="E3360">
            <v>13129881001</v>
          </cell>
          <cell r="F3360">
            <v>13129875456</v>
          </cell>
          <cell r="G3360" t="str">
            <v>Угольник 90° 32x4,4</v>
          </cell>
          <cell r="H3360">
            <v>13129875456</v>
          </cell>
          <cell r="I3360" t="str">
            <v>шт</v>
          </cell>
        </row>
        <row r="3361">
          <cell r="E3361">
            <v>13129891001</v>
          </cell>
          <cell r="F3361">
            <v>13129883648</v>
          </cell>
          <cell r="G3361" t="str">
            <v>Угольник 90° 40x5,5</v>
          </cell>
          <cell r="H3361">
            <v>13129883648</v>
          </cell>
          <cell r="I3361" t="str">
            <v>шт</v>
          </cell>
        </row>
        <row r="3362">
          <cell r="E3362">
            <v>11681531001</v>
          </cell>
          <cell r="F3362">
            <v>11681529856</v>
          </cell>
          <cell r="G3362" t="str">
            <v>Угольник 90° 50x6,9</v>
          </cell>
          <cell r="H3362">
            <v>11681529856</v>
          </cell>
          <cell r="I3362" t="str">
            <v>шт</v>
          </cell>
        </row>
        <row r="3363">
          <cell r="E3363">
            <v>11681551001</v>
          </cell>
          <cell r="F3363">
            <v>11681546240</v>
          </cell>
          <cell r="G3363" t="str">
            <v>Угольник 90° 63x8,6</v>
          </cell>
          <cell r="H3363">
            <v>11681546240</v>
          </cell>
          <cell r="I3363" t="str">
            <v>шт</v>
          </cell>
        </row>
        <row r="3364">
          <cell r="E3364">
            <v>11681546240</v>
          </cell>
          <cell r="F3364">
            <v>11681546240</v>
          </cell>
          <cell r="G3364">
            <v>11681546240</v>
          </cell>
          <cell r="H3364">
            <v>11681546240</v>
          </cell>
          <cell r="I3364">
            <v>11681546240</v>
          </cell>
        </row>
        <row r="3365">
          <cell r="E3365">
            <v>11681481001</v>
          </cell>
          <cell r="F3365">
            <v>11681480704</v>
          </cell>
          <cell r="G3365" t="str">
            <v>Угольник 45° 32x4,4</v>
          </cell>
          <cell r="H3365">
            <v>11681480704</v>
          </cell>
          <cell r="I3365" t="str">
            <v>шт</v>
          </cell>
        </row>
        <row r="3366">
          <cell r="E3366">
            <v>14563091001</v>
          </cell>
          <cell r="F3366">
            <v>14563090432</v>
          </cell>
          <cell r="G3366" t="str">
            <v>Угольник 45° 50x6,9 RX+</v>
          </cell>
          <cell r="H3366">
            <v>14563090432</v>
          </cell>
          <cell r="I3366" t="str">
            <v>шт</v>
          </cell>
        </row>
        <row r="3367">
          <cell r="E3367">
            <v>14563101001</v>
          </cell>
          <cell r="F3367">
            <v>14563098624</v>
          </cell>
          <cell r="G3367" t="str">
            <v>Угольник 45° 63x8,6 RX+</v>
          </cell>
          <cell r="H3367">
            <v>14563098624</v>
          </cell>
          <cell r="I3367" t="str">
            <v>шт</v>
          </cell>
        </row>
        <row r="3368">
          <cell r="E3368">
            <v>14563098624</v>
          </cell>
          <cell r="F3368">
            <v>14563098624</v>
          </cell>
          <cell r="G3368">
            <v>14563098624</v>
          </cell>
          <cell r="H3368">
            <v>14563098624</v>
          </cell>
          <cell r="I3368">
            <v>14563098624</v>
          </cell>
        </row>
        <row r="3369">
          <cell r="E3369">
            <v>14563098624</v>
          </cell>
          <cell r="F3369">
            <v>14563098624</v>
          </cell>
          <cell r="G3369" t="str">
            <v>5.8 RAUTHERMEX COOL для холодного водоснабжения SDR 11</v>
          </cell>
          <cell r="H3369">
            <v>14563098624</v>
          </cell>
          <cell r="I3369">
            <v>14563098624</v>
          </cell>
        </row>
        <row r="3370">
          <cell r="E3370">
            <v>14563098624</v>
          </cell>
          <cell r="F3370">
            <v>14563098624</v>
          </cell>
          <cell r="G3370" t="str">
            <v>Труба серия 1, SDR 11 с каналом под электрический кабель</v>
          </cell>
          <cell r="H3370">
            <v>14563098624</v>
          </cell>
          <cell r="I3370">
            <v>14563098624</v>
          </cell>
        </row>
        <row r="3371">
          <cell r="E3371">
            <v>12867411001</v>
          </cell>
          <cell r="F3371">
            <v>12867403776</v>
          </cell>
          <cell r="G3371" t="str">
            <v>Труба для холодного водоснабжения 25/76</v>
          </cell>
          <cell r="H3371">
            <v>12867403776</v>
          </cell>
          <cell r="I3371" t="str">
            <v>м</v>
          </cell>
        </row>
        <row r="3372">
          <cell r="E3372">
            <v>12867511001</v>
          </cell>
          <cell r="F3372">
            <v>12867510272</v>
          </cell>
          <cell r="G3372" t="str">
            <v>Труба для холодного водоснабжения 32/76</v>
          </cell>
          <cell r="H3372">
            <v>12867510272</v>
          </cell>
          <cell r="I3372" t="str">
            <v>м</v>
          </cell>
        </row>
        <row r="3373">
          <cell r="E3373">
            <v>12867611001</v>
          </cell>
          <cell r="F3373">
            <v>12867608576</v>
          </cell>
          <cell r="G3373" t="str">
            <v>Труба для холодного водоснабжения 40/91</v>
          </cell>
          <cell r="H3373">
            <v>12867608576</v>
          </cell>
          <cell r="I3373" t="str">
            <v>м</v>
          </cell>
        </row>
        <row r="3374">
          <cell r="E3374">
            <v>12867711001</v>
          </cell>
          <cell r="F3374">
            <v>12867706880</v>
          </cell>
          <cell r="G3374" t="str">
            <v>Труба для холодного водоснабжения 50/91</v>
          </cell>
          <cell r="H3374">
            <v>12867706880</v>
          </cell>
          <cell r="I3374" t="str">
            <v>м</v>
          </cell>
        </row>
        <row r="3375">
          <cell r="E3375">
            <v>12867811001</v>
          </cell>
          <cell r="F3375">
            <v>12867805184</v>
          </cell>
          <cell r="G3375" t="str">
            <v>Труба для холодного водоснабжения 63/126</v>
          </cell>
          <cell r="H3375">
            <v>12867805184</v>
          </cell>
          <cell r="I3375" t="str">
            <v>м</v>
          </cell>
        </row>
        <row r="3376">
          <cell r="E3376">
            <v>12867911001</v>
          </cell>
          <cell r="F3376">
            <v>12867903488</v>
          </cell>
          <cell r="G3376" t="str">
            <v>Труба для холодного водоснабжения 75/126</v>
          </cell>
          <cell r="H3376">
            <v>12867903488</v>
          </cell>
          <cell r="I3376" t="str">
            <v>м</v>
          </cell>
        </row>
        <row r="3377">
          <cell r="E3377">
            <v>12868011001</v>
          </cell>
          <cell r="F3377">
            <v>12868009984</v>
          </cell>
          <cell r="G3377" t="str">
            <v>Труба для холодного водоснабжения 90/162</v>
          </cell>
          <cell r="H3377">
            <v>12868009984</v>
          </cell>
          <cell r="I3377" t="str">
            <v>м</v>
          </cell>
        </row>
        <row r="3378">
          <cell r="E3378">
            <v>12868111001</v>
          </cell>
          <cell r="F3378">
            <v>12868108288</v>
          </cell>
          <cell r="G3378" t="str">
            <v>Труба для холодного водоснабжения 110/162</v>
          </cell>
          <cell r="H3378">
            <v>12868108288</v>
          </cell>
          <cell r="I3378" t="str">
            <v>м</v>
          </cell>
        </row>
        <row r="3379">
          <cell r="E3379">
            <v>12868108288</v>
          </cell>
          <cell r="F3379">
            <v>12868108288</v>
          </cell>
          <cell r="G3379">
            <v>12868108288</v>
          </cell>
          <cell r="H3379">
            <v>12868108288</v>
          </cell>
          <cell r="I3379">
            <v>12868108288</v>
          </cell>
        </row>
        <row r="3380">
          <cell r="E3380">
            <v>12868108288</v>
          </cell>
          <cell r="F3380">
            <v>12868108288</v>
          </cell>
          <cell r="G3380" t="str">
            <v>Труба серия 1, SDR 11 без канала под электрический кабель</v>
          </cell>
          <cell r="H3380">
            <v>12868108288</v>
          </cell>
          <cell r="I3380">
            <v>12868108288</v>
          </cell>
        </row>
        <row r="3381">
          <cell r="E3381">
            <v>12868211001</v>
          </cell>
          <cell r="F3381">
            <v>12868206592</v>
          </cell>
          <cell r="G3381" t="str">
            <v>Труба для холодного водоснабжения 25/76</v>
          </cell>
          <cell r="H3381">
            <v>12868206592</v>
          </cell>
          <cell r="I3381" t="str">
            <v>м</v>
          </cell>
        </row>
        <row r="3382">
          <cell r="E3382">
            <v>12868311001</v>
          </cell>
          <cell r="F3382">
            <v>12868304896</v>
          </cell>
          <cell r="G3382" t="str">
            <v>Труба для холодного водоснабжения 32/76</v>
          </cell>
          <cell r="H3382">
            <v>12868304896</v>
          </cell>
          <cell r="I3382" t="str">
            <v>м</v>
          </cell>
        </row>
        <row r="3383">
          <cell r="E3383">
            <v>12868411001</v>
          </cell>
          <cell r="F3383">
            <v>12868403200</v>
          </cell>
          <cell r="G3383" t="str">
            <v>Труба для холодного водоснабжения 40/91</v>
          </cell>
          <cell r="H3383">
            <v>12868403200</v>
          </cell>
          <cell r="I3383" t="str">
            <v>м</v>
          </cell>
        </row>
        <row r="3384">
          <cell r="E3384">
            <v>12868511001</v>
          </cell>
          <cell r="F3384">
            <v>12868509696</v>
          </cell>
          <cell r="G3384" t="str">
            <v>Труба для холодного водоснабжения 50/91</v>
          </cell>
          <cell r="H3384">
            <v>12868509696</v>
          </cell>
          <cell r="I3384" t="str">
            <v>м</v>
          </cell>
        </row>
        <row r="3385">
          <cell r="E3385">
            <v>12868611001</v>
          </cell>
          <cell r="F3385">
            <v>12868608000</v>
          </cell>
          <cell r="G3385" t="str">
            <v>Труба для холодного водоснабжения 63/126</v>
          </cell>
          <cell r="H3385">
            <v>12868608000</v>
          </cell>
          <cell r="I3385" t="str">
            <v>м</v>
          </cell>
        </row>
        <row r="3386">
          <cell r="E3386">
            <v>12868711001</v>
          </cell>
          <cell r="F3386">
            <v>12868706304</v>
          </cell>
          <cell r="G3386" t="str">
            <v>Труба для холодного водоснабжения 75/126</v>
          </cell>
          <cell r="H3386">
            <v>12868706304</v>
          </cell>
          <cell r="I3386" t="str">
            <v>м</v>
          </cell>
        </row>
        <row r="3387">
          <cell r="E3387">
            <v>12868811001</v>
          </cell>
          <cell r="F3387">
            <v>12868804608</v>
          </cell>
          <cell r="G3387" t="str">
            <v>Труба для холодного водоснабжения 90/162</v>
          </cell>
          <cell r="H3387">
            <v>12868804608</v>
          </cell>
          <cell r="I3387" t="str">
            <v>м</v>
          </cell>
        </row>
        <row r="3388">
          <cell r="E3388">
            <v>12868911001</v>
          </cell>
          <cell r="F3388">
            <v>12868902912</v>
          </cell>
          <cell r="G3388" t="str">
            <v>Труба для холодного водоснабжения 110/162</v>
          </cell>
          <cell r="H3388">
            <v>12868902912</v>
          </cell>
          <cell r="I3388" t="str">
            <v>м</v>
          </cell>
        </row>
        <row r="3389">
          <cell r="E3389">
            <v>12868902912</v>
          </cell>
          <cell r="F3389">
            <v>12868902912</v>
          </cell>
          <cell r="G3389">
            <v>12868902912</v>
          </cell>
          <cell r="H3389">
            <v>12868902912</v>
          </cell>
          <cell r="I3389">
            <v>12868902912</v>
          </cell>
        </row>
        <row r="3390">
          <cell r="E3390">
            <v>12868902912</v>
          </cell>
          <cell r="F3390">
            <v>12868902912</v>
          </cell>
          <cell r="G3390" t="str">
            <v>Комплектующие RAUTHERMEX COOL</v>
          </cell>
          <cell r="H3390">
            <v>12868902912</v>
          </cell>
          <cell r="I3390">
            <v>12868902912</v>
          </cell>
        </row>
        <row r="3391">
          <cell r="E3391">
            <v>12876511001</v>
          </cell>
          <cell r="F3391">
            <v>12876505088</v>
          </cell>
          <cell r="G3391" t="str">
            <v>Соединение греющий кабель/ кабель электроснабжения</v>
          </cell>
          <cell r="H3391">
            <v>12876505088</v>
          </cell>
          <cell r="I3391" t="str">
            <v>шт</v>
          </cell>
        </row>
        <row r="3392">
          <cell r="E3392">
            <v>12876611001</v>
          </cell>
          <cell r="F3392">
            <v>12876603392</v>
          </cell>
          <cell r="G3392" t="str">
            <v>Соединительный элемент для греющего кабеля</v>
          </cell>
          <cell r="H3392">
            <v>12876603392</v>
          </cell>
          <cell r="I3392" t="str">
            <v>шт</v>
          </cell>
        </row>
        <row r="3393">
          <cell r="E3393">
            <v>12876711001</v>
          </cell>
          <cell r="F3393">
            <v>12876709888</v>
          </cell>
          <cell r="G3393" t="str">
            <v>Наконечник для греющего кабеля</v>
          </cell>
          <cell r="H3393">
            <v>12876709888</v>
          </cell>
          <cell r="I3393" t="str">
            <v>шт</v>
          </cell>
        </row>
        <row r="3394">
          <cell r="E3394">
            <v>12876811001</v>
          </cell>
          <cell r="F3394">
            <v>12876808192</v>
          </cell>
          <cell r="G3394" t="str">
            <v>Тройник для греющего кабеля</v>
          </cell>
          <cell r="H3394">
            <v>12876808192</v>
          </cell>
          <cell r="I3394" t="str">
            <v>шт</v>
          </cell>
        </row>
        <row r="3395">
          <cell r="E3395">
            <v>12876911001</v>
          </cell>
          <cell r="F3395">
            <v>12876906496</v>
          </cell>
          <cell r="G3395" t="str">
            <v>Комплект для изоляции термодатчика для труб 76-92</v>
          </cell>
          <cell r="H3395">
            <v>12876906496</v>
          </cell>
          <cell r="I3395" t="str">
            <v>шт</v>
          </cell>
        </row>
        <row r="3396">
          <cell r="E3396">
            <v>12877011001</v>
          </cell>
          <cell r="F3396">
            <v>12877004800</v>
          </cell>
          <cell r="G3396" t="str">
            <v>Комплект для изоляции термодатчика для труб 111-126</v>
          </cell>
          <cell r="H3396">
            <v>12877004800</v>
          </cell>
          <cell r="I3396" t="str">
            <v>шт</v>
          </cell>
        </row>
        <row r="3397">
          <cell r="E3397">
            <v>13503521001</v>
          </cell>
          <cell r="F3397">
            <v>13503520768</v>
          </cell>
          <cell r="G3397" t="str">
            <v>Комплект для изоляции термодатчика для труб 142-182</v>
          </cell>
          <cell r="H3397">
            <v>13503520768</v>
          </cell>
          <cell r="I3397" t="str">
            <v>шт</v>
          </cell>
        </row>
        <row r="3398">
          <cell r="E3398">
            <v>12877111001</v>
          </cell>
          <cell r="F3398">
            <v>12877103104</v>
          </cell>
          <cell r="G3398" t="str">
            <v>Температурный датчик к термостату UTR 15</v>
          </cell>
          <cell r="H3398">
            <v>12877103104</v>
          </cell>
          <cell r="I3398" t="str">
            <v>шт</v>
          </cell>
        </row>
        <row r="3399">
          <cell r="E3399">
            <v>13503531001</v>
          </cell>
          <cell r="F3399">
            <v>13503528960</v>
          </cell>
          <cell r="G3399" t="str">
            <v>Термодатчик отдельно к термостату UTR 15</v>
          </cell>
          <cell r="H3399">
            <v>13503528960</v>
          </cell>
          <cell r="I3399" t="str">
            <v>шт</v>
          </cell>
        </row>
        <row r="3400">
          <cell r="E3400">
            <v>13503528960</v>
          </cell>
          <cell r="F3400">
            <v>13503528960</v>
          </cell>
          <cell r="G3400">
            <v>13503528960</v>
          </cell>
          <cell r="H3400">
            <v>13503528960</v>
          </cell>
          <cell r="I3400">
            <v>13503528960</v>
          </cell>
        </row>
        <row r="3401">
          <cell r="E3401">
            <v>13503528960</v>
          </cell>
          <cell r="F3401">
            <v>13503528960</v>
          </cell>
          <cell r="G3401" t="str">
            <v>Техника соединения электросварная муфта PE 100</v>
          </cell>
          <cell r="H3401">
            <v>13503528960</v>
          </cell>
          <cell r="I3401">
            <v>13503528960</v>
          </cell>
        </row>
        <row r="3402">
          <cell r="E3402">
            <v>12450021001</v>
          </cell>
          <cell r="F3402">
            <v>12450013184</v>
          </cell>
          <cell r="G3402" t="str">
            <v>Электросварная муфта равнопроходная PE, 20</v>
          </cell>
          <cell r="H3402">
            <v>12450013184</v>
          </cell>
          <cell r="I3402" t="str">
            <v>шт</v>
          </cell>
        </row>
        <row r="3403">
          <cell r="E3403">
            <v>12450121001</v>
          </cell>
          <cell r="F3403">
            <v>12450119680</v>
          </cell>
          <cell r="G3403" t="str">
            <v>Электросварная муфта равнопроходная PE, 25</v>
          </cell>
          <cell r="H3403">
            <v>12450119680</v>
          </cell>
          <cell r="I3403" t="str">
            <v>шт</v>
          </cell>
        </row>
        <row r="3404">
          <cell r="E3404">
            <v>12450221001</v>
          </cell>
          <cell r="F3404">
            <v>12450217984</v>
          </cell>
          <cell r="G3404" t="str">
            <v>Электросварная муфта равнопроходная PE, 32</v>
          </cell>
          <cell r="H3404">
            <v>12450217984</v>
          </cell>
          <cell r="I3404" t="str">
            <v>шт</v>
          </cell>
        </row>
        <row r="3405">
          <cell r="E3405">
            <v>12450321001</v>
          </cell>
          <cell r="F3405">
            <v>12450316288</v>
          </cell>
          <cell r="G3405" t="str">
            <v>Электросварная муфта равнопроходная PE, 40</v>
          </cell>
          <cell r="H3405">
            <v>12450316288</v>
          </cell>
          <cell r="I3405" t="str">
            <v>шт</v>
          </cell>
        </row>
        <row r="3406">
          <cell r="E3406">
            <v>12450421001</v>
          </cell>
          <cell r="F3406">
            <v>12450414592</v>
          </cell>
          <cell r="G3406" t="str">
            <v>Электросварная муфта равнопроходная PE, 50</v>
          </cell>
          <cell r="H3406">
            <v>12450414592</v>
          </cell>
          <cell r="I3406" t="str">
            <v>шт</v>
          </cell>
        </row>
        <row r="3407">
          <cell r="E3407">
            <v>12450521001</v>
          </cell>
          <cell r="F3407">
            <v>12450512896</v>
          </cell>
          <cell r="G3407" t="str">
            <v>Электросварная муфта равнопроходная PE, 63</v>
          </cell>
          <cell r="H3407">
            <v>12450512896</v>
          </cell>
          <cell r="I3407" t="str">
            <v>шт</v>
          </cell>
        </row>
        <row r="3408">
          <cell r="E3408">
            <v>12450621001</v>
          </cell>
          <cell r="F3408">
            <v>12450619392</v>
          </cell>
          <cell r="G3408" t="str">
            <v>Электросварная муфта равнопроходная PE, 75</v>
          </cell>
          <cell r="H3408">
            <v>12450619392</v>
          </cell>
          <cell r="I3408" t="str">
            <v>шт</v>
          </cell>
        </row>
        <row r="3409">
          <cell r="E3409">
            <v>12450721001</v>
          </cell>
          <cell r="F3409">
            <v>12450717696</v>
          </cell>
          <cell r="G3409" t="str">
            <v>Электросварная муфта равнопроходная PE, 90</v>
          </cell>
          <cell r="H3409">
            <v>12450717696</v>
          </cell>
          <cell r="I3409" t="str">
            <v>шт</v>
          </cell>
        </row>
        <row r="3410">
          <cell r="E3410">
            <v>12450821001</v>
          </cell>
          <cell r="F3410">
            <v>12450816000</v>
          </cell>
          <cell r="G3410" t="str">
            <v>Электросварная муфта равнопроходная PE, 110</v>
          </cell>
          <cell r="H3410">
            <v>12450816000</v>
          </cell>
          <cell r="I3410" t="str">
            <v>шт</v>
          </cell>
        </row>
        <row r="3411">
          <cell r="E3411">
            <v>12450816000</v>
          </cell>
          <cell r="F3411">
            <v>12450816000</v>
          </cell>
          <cell r="G3411">
            <v>12450816000</v>
          </cell>
          <cell r="H3411">
            <v>12450816000</v>
          </cell>
          <cell r="I3411">
            <v>12450816000</v>
          </cell>
        </row>
        <row r="3412">
          <cell r="E3412">
            <v>12252381001</v>
          </cell>
          <cell r="F3412">
            <v>12252372992</v>
          </cell>
          <cell r="G3412" t="str">
            <v>Электросварной тройник 90° PE, 20-20-20</v>
          </cell>
          <cell r="H3412">
            <v>12252372992</v>
          </cell>
          <cell r="I3412" t="str">
            <v>шт</v>
          </cell>
        </row>
        <row r="3413">
          <cell r="E3413">
            <v>12248291001</v>
          </cell>
          <cell r="F3413">
            <v>12248285184</v>
          </cell>
          <cell r="G3413" t="str">
            <v>Электросварной тройник 90° PE, 25-25-25</v>
          </cell>
          <cell r="H3413">
            <v>12248285184</v>
          </cell>
          <cell r="I3413" t="str">
            <v>шт</v>
          </cell>
        </row>
        <row r="3414">
          <cell r="E3414">
            <v>12453721001</v>
          </cell>
          <cell r="F3414">
            <v>12453715968</v>
          </cell>
          <cell r="G3414" t="str">
            <v>Электросварной тройник 90° PE, 32-32-32</v>
          </cell>
          <cell r="H3414">
            <v>12453715968</v>
          </cell>
          <cell r="I3414" t="str">
            <v>шт</v>
          </cell>
        </row>
        <row r="3415">
          <cell r="E3415">
            <v>12453821001</v>
          </cell>
          <cell r="F3415">
            <v>12453814272</v>
          </cell>
          <cell r="G3415" t="str">
            <v>Электросварной тройник 90° PE, 40-40-40</v>
          </cell>
          <cell r="H3415">
            <v>12453814272</v>
          </cell>
          <cell r="I3415" t="str">
            <v>шт</v>
          </cell>
        </row>
        <row r="3416">
          <cell r="E3416">
            <v>12453921001</v>
          </cell>
          <cell r="F3416">
            <v>12453920768</v>
          </cell>
          <cell r="G3416" t="str">
            <v>Электросварной тройник 90° PE, 50-50-50</v>
          </cell>
          <cell r="H3416">
            <v>12453920768</v>
          </cell>
          <cell r="I3416" t="str">
            <v>шт</v>
          </cell>
        </row>
        <row r="3417">
          <cell r="E3417">
            <v>12454021001</v>
          </cell>
          <cell r="F3417">
            <v>12454019072</v>
          </cell>
          <cell r="G3417" t="str">
            <v>Электросварной тройник 90° PE, 63-63-63</v>
          </cell>
          <cell r="H3417">
            <v>12454019072</v>
          </cell>
          <cell r="I3417" t="str">
            <v>шт</v>
          </cell>
        </row>
        <row r="3418">
          <cell r="E3418">
            <v>12454121001</v>
          </cell>
          <cell r="F3418">
            <v>12454117376</v>
          </cell>
          <cell r="G3418" t="str">
            <v>Электросварной тройник 90° PE, 75-75-75</v>
          </cell>
          <cell r="H3418">
            <v>12454117376</v>
          </cell>
          <cell r="I3418" t="str">
            <v>шт</v>
          </cell>
        </row>
        <row r="3419">
          <cell r="E3419">
            <v>12454221001</v>
          </cell>
          <cell r="F3419">
            <v>12454215680</v>
          </cell>
          <cell r="G3419" t="str">
            <v>Электросварной тройник 90° PE, 90-90-90</v>
          </cell>
          <cell r="H3419">
            <v>12454215680</v>
          </cell>
          <cell r="I3419" t="str">
            <v>шт</v>
          </cell>
        </row>
        <row r="3420">
          <cell r="E3420">
            <v>12454215680</v>
          </cell>
          <cell r="F3420">
            <v>12454215680</v>
          </cell>
          <cell r="G3420">
            <v>12454215680</v>
          </cell>
          <cell r="H3420">
            <v>12454215680</v>
          </cell>
          <cell r="I3420">
            <v>12454215680</v>
          </cell>
        </row>
        <row r="3421">
          <cell r="E3421">
            <v>12454321001</v>
          </cell>
          <cell r="F3421">
            <v>12454313984</v>
          </cell>
          <cell r="G3421" t="str">
            <v>Электросварной тройник 90° PE, 110-110-110</v>
          </cell>
          <cell r="H3421">
            <v>12454313984</v>
          </cell>
          <cell r="I3421" t="str">
            <v>шт</v>
          </cell>
        </row>
        <row r="3422">
          <cell r="E3422">
            <v>12454313984</v>
          </cell>
          <cell r="F3422">
            <v>12454313984</v>
          </cell>
          <cell r="G3422">
            <v>12454313984</v>
          </cell>
          <cell r="H3422">
            <v>12454313984</v>
          </cell>
          <cell r="I3422">
            <v>12454313984</v>
          </cell>
        </row>
        <row r="3423">
          <cell r="E3423">
            <v>12453621001</v>
          </cell>
          <cell r="F3423">
            <v>12453617664</v>
          </cell>
          <cell r="G3423" t="str">
            <v>Электросварной тройник 90° PE, 25-32-25</v>
          </cell>
          <cell r="H3423">
            <v>12453617664</v>
          </cell>
          <cell r="I3423" t="str">
            <v>шт</v>
          </cell>
        </row>
        <row r="3424">
          <cell r="E3424">
            <v>12453617664</v>
          </cell>
          <cell r="F3424">
            <v>12453617664</v>
          </cell>
          <cell r="G3424">
            <v>12453617664</v>
          </cell>
          <cell r="H3424">
            <v>12453617664</v>
          </cell>
          <cell r="I3424">
            <v>12453617664</v>
          </cell>
        </row>
        <row r="3425">
          <cell r="E3425">
            <v>12456421001</v>
          </cell>
          <cell r="F3425">
            <v>12456419328</v>
          </cell>
          <cell r="G3425" t="str">
            <v>Электросварной угольник 90°, PE, 20</v>
          </cell>
          <cell r="H3425">
            <v>12456419328</v>
          </cell>
          <cell r="I3425" t="str">
            <v>шт</v>
          </cell>
        </row>
        <row r="3426">
          <cell r="E3426">
            <v>12456521001</v>
          </cell>
          <cell r="F3426">
            <v>12456517632</v>
          </cell>
          <cell r="G3426" t="str">
            <v>Электросварной угольник 90°, PE, 25</v>
          </cell>
          <cell r="H3426">
            <v>12456517632</v>
          </cell>
          <cell r="I3426" t="str">
            <v>шт</v>
          </cell>
        </row>
        <row r="3427">
          <cell r="E3427">
            <v>12456621001</v>
          </cell>
          <cell r="F3427">
            <v>12456615936</v>
          </cell>
          <cell r="G3427" t="str">
            <v>Электросварной угольник 90°, PE, 32</v>
          </cell>
          <cell r="H3427">
            <v>12456615936</v>
          </cell>
          <cell r="I3427" t="str">
            <v>шт</v>
          </cell>
        </row>
        <row r="3428">
          <cell r="E3428">
            <v>12456721001</v>
          </cell>
          <cell r="F3428">
            <v>12456714240</v>
          </cell>
          <cell r="G3428" t="str">
            <v>Электросварной угольник 90°, PE, 40</v>
          </cell>
          <cell r="H3428">
            <v>12456714240</v>
          </cell>
          <cell r="I3428" t="str">
            <v>шт</v>
          </cell>
        </row>
        <row r="3429">
          <cell r="E3429">
            <v>12456821001</v>
          </cell>
          <cell r="F3429">
            <v>12456820736</v>
          </cell>
          <cell r="G3429" t="str">
            <v>Электросварной угольник 90°, PE, 50</v>
          </cell>
          <cell r="H3429">
            <v>12456820736</v>
          </cell>
          <cell r="I3429" t="str">
            <v>шт</v>
          </cell>
        </row>
        <row r="3430">
          <cell r="E3430">
            <v>12456921001</v>
          </cell>
          <cell r="F3430">
            <v>12456919040</v>
          </cell>
          <cell r="G3430" t="str">
            <v>Электросварной угольник 90°, PE, 63</v>
          </cell>
          <cell r="H3430">
            <v>12456919040</v>
          </cell>
          <cell r="I3430" t="str">
            <v>шт</v>
          </cell>
        </row>
        <row r="3431">
          <cell r="E3431">
            <v>12457021001</v>
          </cell>
          <cell r="F3431">
            <v>12457017344</v>
          </cell>
          <cell r="G3431" t="str">
            <v>Электросварной угольник 90°, PE, 75</v>
          </cell>
          <cell r="H3431">
            <v>12457017344</v>
          </cell>
          <cell r="I3431" t="str">
            <v>шт</v>
          </cell>
        </row>
        <row r="3432">
          <cell r="E3432">
            <v>12457121001</v>
          </cell>
          <cell r="F3432">
            <v>12457115648</v>
          </cell>
          <cell r="G3432" t="str">
            <v>Электросварной угольник 90°, PE, 90</v>
          </cell>
          <cell r="H3432">
            <v>12457115648</v>
          </cell>
          <cell r="I3432" t="str">
            <v>шт</v>
          </cell>
        </row>
        <row r="3433">
          <cell r="E3433">
            <v>12457221001</v>
          </cell>
          <cell r="F3433">
            <v>12457213952</v>
          </cell>
          <cell r="G3433" t="str">
            <v>Электросварной угольник 90°, PE, 110</v>
          </cell>
          <cell r="H3433">
            <v>12457213952</v>
          </cell>
          <cell r="I3433" t="str">
            <v>шт</v>
          </cell>
        </row>
        <row r="3434">
          <cell r="E3434">
            <v>12457213952</v>
          </cell>
          <cell r="F3434">
            <v>12457213952</v>
          </cell>
          <cell r="G3434">
            <v>12457213952</v>
          </cell>
          <cell r="H3434">
            <v>12457213952</v>
          </cell>
          <cell r="I3434">
            <v>12457213952</v>
          </cell>
        </row>
        <row r="3435">
          <cell r="E3435">
            <v>12460021001</v>
          </cell>
          <cell r="F3435">
            <v>12460015616</v>
          </cell>
          <cell r="G3435" t="str">
            <v>Эл.-св. угольник 45° с наруж. резьбой из латуни, 32-1"</v>
          </cell>
          <cell r="H3435">
            <v>12460015616</v>
          </cell>
          <cell r="I3435" t="str">
            <v>шт</v>
          </cell>
        </row>
        <row r="3436">
          <cell r="E3436">
            <v>12460121001</v>
          </cell>
          <cell r="F3436">
            <v>12460113920</v>
          </cell>
          <cell r="G3436" t="str">
            <v>Эл.-св. угольник 45° с наруж. резьбой из латуни, 32-1 1/4"</v>
          </cell>
          <cell r="H3436">
            <v>12460113920</v>
          </cell>
          <cell r="I3436" t="str">
            <v>шт</v>
          </cell>
        </row>
        <row r="3437">
          <cell r="E3437">
            <v>12460221001</v>
          </cell>
          <cell r="F3437">
            <v>12460220416</v>
          </cell>
          <cell r="G3437" t="str">
            <v>Эл.-св. угольник 45° с наруж. резьбой из латуни, 32-1 1/2"</v>
          </cell>
          <cell r="H3437">
            <v>12460220416</v>
          </cell>
          <cell r="I3437" t="str">
            <v>шт</v>
          </cell>
        </row>
        <row r="3438">
          <cell r="E3438">
            <v>12460321001</v>
          </cell>
          <cell r="F3438">
            <v>12460318720</v>
          </cell>
          <cell r="G3438" t="str">
            <v>Эл.-св. угольник 45° с наруж. резьбой из латуни, 40-1"</v>
          </cell>
          <cell r="H3438">
            <v>12460318720</v>
          </cell>
          <cell r="I3438" t="str">
            <v>шт</v>
          </cell>
        </row>
        <row r="3439">
          <cell r="E3439">
            <v>12460421001</v>
          </cell>
          <cell r="F3439">
            <v>12460417024</v>
          </cell>
          <cell r="G3439" t="str">
            <v>Эл.-св. угольник 45° с наруж. резьбой из латуни, 40-1 1/4"</v>
          </cell>
          <cell r="H3439">
            <v>12460417024</v>
          </cell>
          <cell r="I3439" t="str">
            <v>шт</v>
          </cell>
        </row>
        <row r="3440">
          <cell r="E3440">
            <v>12460521001</v>
          </cell>
          <cell r="F3440">
            <v>12460515328</v>
          </cell>
          <cell r="G3440" t="str">
            <v>Эл.-св. угольник 45° с наруж. резьбой из латуни, 40-1 1/2"</v>
          </cell>
          <cell r="H3440">
            <v>12460515328</v>
          </cell>
          <cell r="I3440" t="str">
            <v>шт</v>
          </cell>
        </row>
        <row r="3441">
          <cell r="E3441">
            <v>12460721001</v>
          </cell>
          <cell r="F3441">
            <v>12460720128</v>
          </cell>
          <cell r="G3441" t="str">
            <v>Эл.-св. угольник 45° с наруж. резьбой из латуни, 50-1"</v>
          </cell>
          <cell r="H3441">
            <v>12460720128</v>
          </cell>
          <cell r="I3441" t="str">
            <v>шт</v>
          </cell>
        </row>
        <row r="3442">
          <cell r="E3442">
            <v>12460821001</v>
          </cell>
          <cell r="F3442">
            <v>12460818432</v>
          </cell>
          <cell r="G3442" t="str">
            <v>Эл.-св. угольник 45° с наруж. резьбой из латуни, 50-1 1/4"</v>
          </cell>
          <cell r="H3442">
            <v>12460818432</v>
          </cell>
          <cell r="I3442" t="str">
            <v>шт</v>
          </cell>
        </row>
        <row r="3443">
          <cell r="E3443">
            <v>12460921001</v>
          </cell>
          <cell r="F3443">
            <v>12460916736</v>
          </cell>
          <cell r="G3443" t="str">
            <v>Эл.-св. угольник 45° с наруж. резьбой из латуни, 50-1 1/2"</v>
          </cell>
          <cell r="H3443">
            <v>12460916736</v>
          </cell>
          <cell r="I3443" t="str">
            <v>шт</v>
          </cell>
        </row>
        <row r="3444">
          <cell r="E3444">
            <v>12461121001</v>
          </cell>
          <cell r="F3444">
            <v>12461113344</v>
          </cell>
          <cell r="G3444" t="str">
            <v>Эл.-св. угольник 45° с наруж. резьбой из латуни, 63-1 1/4"</v>
          </cell>
          <cell r="H3444">
            <v>12461113344</v>
          </cell>
          <cell r="I3444" t="str">
            <v>шт</v>
          </cell>
        </row>
        <row r="3445">
          <cell r="E3445">
            <v>12461221001</v>
          </cell>
          <cell r="F3445">
            <v>12461219840</v>
          </cell>
          <cell r="G3445" t="str">
            <v>Эл.-св. угольник 45° с наруж. резьбой из латуни, 63-1 1/2"</v>
          </cell>
          <cell r="H3445">
            <v>12461219840</v>
          </cell>
          <cell r="I3445" t="str">
            <v>шт</v>
          </cell>
        </row>
        <row r="3446">
          <cell r="E3446">
            <v>12461321001</v>
          </cell>
          <cell r="F3446">
            <v>12461318144</v>
          </cell>
          <cell r="G3446" t="str">
            <v>Эл.-св. угольник 45° с наруж. резьбой из латуни, 63-2"</v>
          </cell>
          <cell r="H3446">
            <v>12461318144</v>
          </cell>
          <cell r="I3446" t="str">
            <v>шт</v>
          </cell>
        </row>
        <row r="3447">
          <cell r="E3447">
            <v>12466921001</v>
          </cell>
          <cell r="F3447">
            <v>12466913280</v>
          </cell>
          <cell r="G3447" t="str">
            <v>Эл.-св. угольник 45° с наруж. резьбой из латуни, 75-2"</v>
          </cell>
          <cell r="H3447">
            <v>12466913280</v>
          </cell>
          <cell r="I3447" t="str">
            <v>шт</v>
          </cell>
        </row>
        <row r="3448">
          <cell r="E3448">
            <v>12468121001</v>
          </cell>
          <cell r="F3448">
            <v>12468117504</v>
          </cell>
          <cell r="G3448" t="str">
            <v>Эл.-св. угольник 45° с наруж. резьбой из латуни, 75-2 1/2"</v>
          </cell>
          <cell r="H3448">
            <v>12468117504</v>
          </cell>
          <cell r="I3448" t="str">
            <v>шт</v>
          </cell>
        </row>
        <row r="3449">
          <cell r="E3449">
            <v>12468117504</v>
          </cell>
          <cell r="F3449">
            <v>12468117504</v>
          </cell>
          <cell r="G3449">
            <v>12468117504</v>
          </cell>
          <cell r="H3449">
            <v>12468117504</v>
          </cell>
          <cell r="I3449">
            <v>12468117504</v>
          </cell>
        </row>
        <row r="3450">
          <cell r="E3450">
            <v>12468117504</v>
          </cell>
          <cell r="F3450">
            <v>12468117504</v>
          </cell>
          <cell r="G3450" t="str">
            <v>5.9 Комплект муфт</v>
          </cell>
          <cell r="H3450">
            <v>12468117504</v>
          </cell>
          <cell r="I3450">
            <v>12468117504</v>
          </cell>
        </row>
        <row r="3451">
          <cell r="E3451">
            <v>12156271001</v>
          </cell>
          <cell r="F3451">
            <v>12156264448</v>
          </cell>
          <cell r="G3451" t="str">
            <v>Соединительная муфта 182-250</v>
          </cell>
          <cell r="H3451">
            <v>12156264448</v>
          </cell>
          <cell r="I3451" t="str">
            <v>шт</v>
          </cell>
        </row>
        <row r="3452">
          <cell r="E3452">
            <v>12156281001</v>
          </cell>
          <cell r="F3452">
            <v>12156280832</v>
          </cell>
          <cell r="G3452" t="str">
            <v>Соединительная муфта 202-250</v>
          </cell>
          <cell r="H3452">
            <v>12156280832</v>
          </cell>
          <cell r="I3452" t="str">
            <v>шт</v>
          </cell>
        </row>
        <row r="3453">
          <cell r="E3453">
            <v>12988221001</v>
          </cell>
          <cell r="F3453">
            <v>12988219392</v>
          </cell>
          <cell r="G3453" t="str">
            <v>Соединительная муфта 250-250</v>
          </cell>
          <cell r="H3453">
            <v>12988219392</v>
          </cell>
          <cell r="I3453" t="str">
            <v>шт</v>
          </cell>
        </row>
        <row r="3454">
          <cell r="E3454">
            <v>12988219392</v>
          </cell>
          <cell r="F3454">
            <v>12988219392</v>
          </cell>
          <cell r="G3454">
            <v>12988219392</v>
          </cell>
          <cell r="H3454">
            <v>12988219392</v>
          </cell>
          <cell r="I3454">
            <v>12988219392</v>
          </cell>
        </row>
        <row r="3455">
          <cell r="E3455">
            <v>12988219392</v>
          </cell>
          <cell r="F3455">
            <v>12988219392</v>
          </cell>
          <cell r="G3455" t="str">
            <v>5.10 Заглушки и шахтные уплотнители</v>
          </cell>
          <cell r="H3455">
            <v>12988219392</v>
          </cell>
          <cell r="I3455">
            <v>12988219392</v>
          </cell>
        </row>
        <row r="3456">
          <cell r="E3456">
            <v>12403531001</v>
          </cell>
          <cell r="F3456">
            <v>12403523584</v>
          </cell>
          <cell r="G3456" t="str">
            <v>Уплотнительное кольцо для домового ввода труб 76/118</v>
          </cell>
          <cell r="H3456">
            <v>12403523584</v>
          </cell>
          <cell r="I3456" t="str">
            <v>шт</v>
          </cell>
        </row>
        <row r="3457">
          <cell r="E3457">
            <v>12403631001</v>
          </cell>
          <cell r="F3457">
            <v>12403630080</v>
          </cell>
          <cell r="G3457" t="str">
            <v>Уплотнительное кольцо для домового ввода труб 91/133</v>
          </cell>
          <cell r="H3457">
            <v>12403630080</v>
          </cell>
          <cell r="I3457" t="str">
            <v>шт</v>
          </cell>
        </row>
        <row r="3458">
          <cell r="E3458">
            <v>12403731001</v>
          </cell>
          <cell r="F3458">
            <v>12403728384</v>
          </cell>
          <cell r="G3458" t="str">
            <v>Уплотнительное кольцо для домового ввода труб 111/153</v>
          </cell>
          <cell r="H3458">
            <v>12403728384</v>
          </cell>
          <cell r="I3458" t="str">
            <v>шт</v>
          </cell>
        </row>
        <row r="3459">
          <cell r="E3459">
            <v>12403831001</v>
          </cell>
          <cell r="F3459">
            <v>12403826688</v>
          </cell>
          <cell r="G3459" t="str">
            <v>Уплотнительное кольцо для домового ввода труб 126/168</v>
          </cell>
          <cell r="H3459">
            <v>12403826688</v>
          </cell>
          <cell r="I3459" t="str">
            <v>шт</v>
          </cell>
        </row>
        <row r="3460">
          <cell r="E3460">
            <v>12403931001</v>
          </cell>
          <cell r="F3460">
            <v>12403924992</v>
          </cell>
          <cell r="G3460" t="str">
            <v>Уплотнительное кольцо для домового ввода труб 142/183</v>
          </cell>
          <cell r="H3460">
            <v>12403924992</v>
          </cell>
          <cell r="I3460" t="str">
            <v>шт</v>
          </cell>
        </row>
        <row r="3461">
          <cell r="E3461">
            <v>12404031001</v>
          </cell>
          <cell r="F3461">
            <v>12404023296</v>
          </cell>
          <cell r="G3461" t="str">
            <v>Уплотнительное кольцо для домового ввода труб 162/203</v>
          </cell>
          <cell r="H3461">
            <v>12404023296</v>
          </cell>
          <cell r="I3461" t="str">
            <v>шт</v>
          </cell>
        </row>
        <row r="3462">
          <cell r="E3462">
            <v>12391011001</v>
          </cell>
          <cell r="F3462">
            <v>12391006208</v>
          </cell>
          <cell r="G3462" t="str">
            <v>Уплотнительное кольцо для домового ввода труб 182/223</v>
          </cell>
          <cell r="H3462">
            <v>12391006208</v>
          </cell>
          <cell r="I3462" t="str">
            <v>шт</v>
          </cell>
        </row>
        <row r="3463">
          <cell r="E3463">
            <v>13532781001</v>
          </cell>
          <cell r="F3463">
            <v>13532774400</v>
          </cell>
          <cell r="G3463" t="str">
            <v>Уплотнительное кольцо для домового ввода труб 202/234</v>
          </cell>
          <cell r="H3463">
            <v>13532774400</v>
          </cell>
          <cell r="I3463" t="str">
            <v>шт</v>
          </cell>
        </row>
        <row r="3464">
          <cell r="E3464">
            <v>12199831001</v>
          </cell>
          <cell r="F3464">
            <v>12199829504</v>
          </cell>
          <cell r="G3464" t="str">
            <v>Уплотнительное кольцо для домового ввода труб 225/261</v>
          </cell>
          <cell r="H3464">
            <v>12199829504</v>
          </cell>
          <cell r="I3464" t="str">
            <v>шт</v>
          </cell>
        </row>
        <row r="3465">
          <cell r="E3465">
            <v>12988181001</v>
          </cell>
          <cell r="F3465">
            <v>12988178432</v>
          </cell>
          <cell r="G3465" t="str">
            <v>Уплотнительное кольцо для домового ввода труб 250/286</v>
          </cell>
          <cell r="H3465">
            <v>12988178432</v>
          </cell>
          <cell r="I3465" t="str">
            <v>шт</v>
          </cell>
        </row>
        <row r="3466">
          <cell r="E3466">
            <v>12988178432</v>
          </cell>
          <cell r="F3466">
            <v>12988178432</v>
          </cell>
          <cell r="G3466">
            <v>12988178432</v>
          </cell>
          <cell r="H3466">
            <v>12988178432</v>
          </cell>
          <cell r="I3466">
            <v>12988178432</v>
          </cell>
        </row>
        <row r="3467">
          <cell r="E3467">
            <v>12854211001</v>
          </cell>
          <cell r="F3467">
            <v>12854206464</v>
          </cell>
          <cell r="G3467" t="str">
            <v>Шахтный уплотнительный фланец 80мм/75/125</v>
          </cell>
          <cell r="H3467">
            <v>12854206464</v>
          </cell>
          <cell r="I3467" t="str">
            <v>шт</v>
          </cell>
        </row>
        <row r="3468">
          <cell r="E3468">
            <v>12854311001</v>
          </cell>
          <cell r="F3468">
            <v>12854304768</v>
          </cell>
          <cell r="G3468" t="str">
            <v>Шахтный уплотнительный фланец 80мм/91/150</v>
          </cell>
          <cell r="H3468">
            <v>12854304768</v>
          </cell>
          <cell r="I3468" t="str">
            <v>шт</v>
          </cell>
        </row>
        <row r="3469">
          <cell r="E3469">
            <v>12854411001</v>
          </cell>
          <cell r="F3469">
            <v>12854403072</v>
          </cell>
          <cell r="G3469" t="str">
            <v>Шахтный уплотнительный фланец 80мм/111/200</v>
          </cell>
          <cell r="H3469">
            <v>12854403072</v>
          </cell>
          <cell r="I3469" t="str">
            <v>шт</v>
          </cell>
        </row>
        <row r="3470">
          <cell r="E3470">
            <v>12854511001</v>
          </cell>
          <cell r="F3470">
            <v>12854509568</v>
          </cell>
          <cell r="G3470" t="str">
            <v>Шахтный уплотнительный фланец 80мм/126/200</v>
          </cell>
          <cell r="H3470">
            <v>12854509568</v>
          </cell>
          <cell r="I3470" t="str">
            <v>шт</v>
          </cell>
        </row>
        <row r="3471">
          <cell r="E3471">
            <v>12854611001</v>
          </cell>
          <cell r="F3471">
            <v>12854607872</v>
          </cell>
          <cell r="G3471" t="str">
            <v>Шахтный уплотнительный фланец 80мм/142/200</v>
          </cell>
          <cell r="H3471">
            <v>12854607872</v>
          </cell>
          <cell r="I3471" t="str">
            <v>шт</v>
          </cell>
        </row>
        <row r="3472">
          <cell r="E3472">
            <v>12854711001</v>
          </cell>
          <cell r="F3472">
            <v>12854706176</v>
          </cell>
          <cell r="G3472" t="str">
            <v>Шахтный уплотнительный фланец 80мм/162/250</v>
          </cell>
          <cell r="H3472">
            <v>12854706176</v>
          </cell>
          <cell r="I3472" t="str">
            <v>шт</v>
          </cell>
        </row>
        <row r="3473">
          <cell r="E3473">
            <v>12854811001</v>
          </cell>
          <cell r="F3473">
            <v>12854804480</v>
          </cell>
          <cell r="G3473" t="str">
            <v>Шахтный уплотнительный фланец 80мм/182/250</v>
          </cell>
          <cell r="H3473">
            <v>12854804480</v>
          </cell>
          <cell r="I3473" t="str">
            <v>шт</v>
          </cell>
        </row>
        <row r="3474">
          <cell r="E3474">
            <v>12193761001</v>
          </cell>
          <cell r="F3474">
            <v>12193759232</v>
          </cell>
          <cell r="G3474" t="str">
            <v>Шахтный уплотнительный фланец 80мм/202/300</v>
          </cell>
          <cell r="H3474">
            <v>12193759232</v>
          </cell>
          <cell r="I3474" t="str">
            <v>шт</v>
          </cell>
        </row>
        <row r="3475">
          <cell r="E3475">
            <v>12988121001</v>
          </cell>
          <cell r="F3475">
            <v>12988112896</v>
          </cell>
          <cell r="G3475" t="str">
            <v>Шахтный уплотнительный фланец 80мм/250/350</v>
          </cell>
          <cell r="H3475">
            <v>12988112896</v>
          </cell>
          <cell r="I3475" t="str">
            <v>шт</v>
          </cell>
        </row>
        <row r="3476">
          <cell r="E3476">
            <v>12988112896</v>
          </cell>
          <cell r="F3476">
            <v>12988112896</v>
          </cell>
          <cell r="G3476">
            <v>12988112896</v>
          </cell>
          <cell r="H3476">
            <v>12988112896</v>
          </cell>
          <cell r="I3476">
            <v>12988112896</v>
          </cell>
        </row>
        <row r="3477">
          <cell r="E3477">
            <v>12854911001</v>
          </cell>
          <cell r="F3477">
            <v>12854910976</v>
          </cell>
          <cell r="G3477" t="str">
            <v>Шахтный уплотнительный фланец 40мм/75/125</v>
          </cell>
          <cell r="H3477">
            <v>12854910976</v>
          </cell>
          <cell r="I3477" t="str">
            <v>шт</v>
          </cell>
        </row>
        <row r="3478">
          <cell r="E3478">
            <v>12855011001</v>
          </cell>
          <cell r="F3478">
            <v>12855009280</v>
          </cell>
          <cell r="G3478" t="str">
            <v>Шахтный уплотнительный фланец 40мм/91/150</v>
          </cell>
          <cell r="H3478">
            <v>12855009280</v>
          </cell>
          <cell r="I3478" t="str">
            <v>шт</v>
          </cell>
        </row>
        <row r="3479">
          <cell r="E3479">
            <v>12855111001</v>
          </cell>
          <cell r="F3479">
            <v>12855107584</v>
          </cell>
          <cell r="G3479" t="str">
            <v>Шахтный уплотнительный фланец 40мм/111/200</v>
          </cell>
          <cell r="H3479">
            <v>12855107584</v>
          </cell>
          <cell r="I3479" t="str">
            <v>шт</v>
          </cell>
        </row>
        <row r="3480">
          <cell r="E3480">
            <v>12855211001</v>
          </cell>
          <cell r="F3480">
            <v>12855205888</v>
          </cell>
          <cell r="G3480" t="str">
            <v>Шахтный уплотнительный фланец 40мм/126/200</v>
          </cell>
          <cell r="H3480">
            <v>12855205888</v>
          </cell>
          <cell r="I3480" t="str">
            <v>шт</v>
          </cell>
        </row>
        <row r="3481">
          <cell r="E3481">
            <v>12855311001</v>
          </cell>
          <cell r="F3481">
            <v>12855304192</v>
          </cell>
          <cell r="G3481" t="str">
            <v>Шахтный уплотнительный фланец 40мм/142/200</v>
          </cell>
          <cell r="H3481">
            <v>12855304192</v>
          </cell>
          <cell r="I3481" t="str">
            <v>шт</v>
          </cell>
        </row>
        <row r="3482">
          <cell r="E3482">
            <v>12855411001</v>
          </cell>
          <cell r="F3482">
            <v>12855410688</v>
          </cell>
          <cell r="G3482" t="str">
            <v>Шахтный уплотнительный фланец 40мм/162/250</v>
          </cell>
          <cell r="H3482">
            <v>12855410688</v>
          </cell>
          <cell r="I3482" t="str">
            <v>шт</v>
          </cell>
        </row>
        <row r="3483">
          <cell r="E3483">
            <v>12855511001</v>
          </cell>
          <cell r="F3483">
            <v>12855508992</v>
          </cell>
          <cell r="G3483" t="str">
            <v>Шахтный уплотнительный фланец 40мм/182/250</v>
          </cell>
          <cell r="H3483">
            <v>12855508992</v>
          </cell>
          <cell r="I3483" t="str">
            <v>шт</v>
          </cell>
        </row>
        <row r="3484">
          <cell r="E3484">
            <v>12183111001</v>
          </cell>
          <cell r="F3484">
            <v>12183109632</v>
          </cell>
          <cell r="G3484" t="str">
            <v>Шахтный уплотнительный фланец 40мм/202/300</v>
          </cell>
          <cell r="H3484">
            <v>12183109632</v>
          </cell>
          <cell r="I3484" t="str">
            <v>шт</v>
          </cell>
        </row>
        <row r="3485">
          <cell r="E3485">
            <v>12988151001</v>
          </cell>
          <cell r="F3485">
            <v>12988145664</v>
          </cell>
          <cell r="G3485" t="str">
            <v>Шахтный уплотнительный фланец 40мм/250/350</v>
          </cell>
          <cell r="H3485">
            <v>12988145664</v>
          </cell>
          <cell r="I3485" t="str">
            <v>шт</v>
          </cell>
        </row>
        <row r="3486">
          <cell r="E3486">
            <v>12988145664</v>
          </cell>
          <cell r="F3486">
            <v>12988145664</v>
          </cell>
          <cell r="G3486">
            <v>12988145664</v>
          </cell>
          <cell r="H3486">
            <v>12988145664</v>
          </cell>
          <cell r="I3486">
            <v>12988145664</v>
          </cell>
        </row>
        <row r="3487">
          <cell r="E3487">
            <v>12227741001</v>
          </cell>
          <cell r="F3487">
            <v>12227739648</v>
          </cell>
          <cell r="G3487" t="str">
            <v>Труба для шахтного уплотнительного фланца DN 125</v>
          </cell>
          <cell r="H3487">
            <v>12227739648</v>
          </cell>
          <cell r="I3487" t="str">
            <v>шт</v>
          </cell>
        </row>
        <row r="3488">
          <cell r="E3488">
            <v>12227841001</v>
          </cell>
          <cell r="F3488">
            <v>12227837952</v>
          </cell>
          <cell r="G3488" t="str">
            <v>Труба для шахтного уплотнительного фланца DN 150</v>
          </cell>
          <cell r="H3488">
            <v>12227837952</v>
          </cell>
          <cell r="I3488" t="str">
            <v>шт</v>
          </cell>
        </row>
        <row r="3489">
          <cell r="E3489">
            <v>12227941001</v>
          </cell>
          <cell r="F3489">
            <v>12227936256</v>
          </cell>
          <cell r="G3489" t="str">
            <v>Труба для шахтного уплотнительного фланца DN 200</v>
          </cell>
          <cell r="H3489">
            <v>12227936256</v>
          </cell>
          <cell r="I3489" t="str">
            <v>шт</v>
          </cell>
        </row>
        <row r="3490">
          <cell r="E3490">
            <v>12228041001</v>
          </cell>
          <cell r="F3490">
            <v>12228034560</v>
          </cell>
          <cell r="G3490" t="str">
            <v>Труба для шахтного уплотнительного фланца DN 250</v>
          </cell>
          <cell r="H3490">
            <v>12228034560</v>
          </cell>
          <cell r="I3490" t="str">
            <v>шт</v>
          </cell>
        </row>
        <row r="3491">
          <cell r="E3491">
            <v>12228034560</v>
          </cell>
          <cell r="F3491">
            <v>12228034560</v>
          </cell>
          <cell r="G3491">
            <v>12228034560</v>
          </cell>
          <cell r="H3491">
            <v>12228034560</v>
          </cell>
          <cell r="I3491">
            <v>12228034560</v>
          </cell>
        </row>
        <row r="3492">
          <cell r="E3492">
            <v>12228141001</v>
          </cell>
          <cell r="F3492">
            <v>12228132864</v>
          </cell>
          <cell r="G3492" t="str">
            <v>Фиксатор обшивки 125</v>
          </cell>
          <cell r="H3492">
            <v>12228132864</v>
          </cell>
          <cell r="I3492" t="str">
            <v>шт</v>
          </cell>
        </row>
        <row r="3493">
          <cell r="E3493">
            <v>12228241001</v>
          </cell>
          <cell r="F3493">
            <v>12228239360</v>
          </cell>
          <cell r="G3493" t="str">
            <v>Фиксатор обшивки 150</v>
          </cell>
          <cell r="H3493">
            <v>12228239360</v>
          </cell>
          <cell r="I3493" t="str">
            <v>шт</v>
          </cell>
        </row>
        <row r="3494">
          <cell r="E3494">
            <v>12228341001</v>
          </cell>
          <cell r="F3494">
            <v>12228337664</v>
          </cell>
          <cell r="G3494" t="str">
            <v>Фиксатор обшивки 200</v>
          </cell>
          <cell r="H3494">
            <v>12228337664</v>
          </cell>
          <cell r="I3494" t="str">
            <v>шт</v>
          </cell>
        </row>
        <row r="3495">
          <cell r="E3495">
            <v>12228441001</v>
          </cell>
          <cell r="F3495">
            <v>12228435968</v>
          </cell>
          <cell r="G3495" t="str">
            <v>Фиксатор обшивки 250</v>
          </cell>
          <cell r="H3495">
            <v>12228435968</v>
          </cell>
          <cell r="I3495" t="str">
            <v>шт</v>
          </cell>
        </row>
        <row r="3496">
          <cell r="E3496">
            <v>12228435968</v>
          </cell>
          <cell r="F3496">
            <v>12228435968</v>
          </cell>
          <cell r="G3496">
            <v>12228435968</v>
          </cell>
          <cell r="H3496">
            <v>12228435968</v>
          </cell>
          <cell r="I3496">
            <v>12228435968</v>
          </cell>
        </row>
        <row r="3497">
          <cell r="E3497">
            <v>12228541001</v>
          </cell>
          <cell r="F3497">
            <v>12228534272</v>
          </cell>
          <cell r="G3497" t="str">
            <v>Комплект с эпоксидной смолой</v>
          </cell>
          <cell r="H3497">
            <v>12228534272</v>
          </cell>
          <cell r="I3497" t="str">
            <v>шт</v>
          </cell>
        </row>
        <row r="3498">
          <cell r="E3498">
            <v>12228534272</v>
          </cell>
          <cell r="F3498">
            <v>12228534272</v>
          </cell>
          <cell r="G3498">
            <v>12228534272</v>
          </cell>
          <cell r="H3498">
            <v>12228534272</v>
          </cell>
          <cell r="I3498">
            <v>12228534272</v>
          </cell>
        </row>
        <row r="3499">
          <cell r="E3499">
            <v>12402531001</v>
          </cell>
          <cell r="F3499">
            <v>12402524160</v>
          </cell>
          <cell r="G3499" t="str">
            <v>Термоусадочная заглушка 20/76</v>
          </cell>
          <cell r="H3499">
            <v>12402524160</v>
          </cell>
          <cell r="I3499" t="str">
            <v>шт</v>
          </cell>
        </row>
        <row r="3500">
          <cell r="E3500">
            <v>12099611001</v>
          </cell>
          <cell r="F3500">
            <v>12099608576</v>
          </cell>
          <cell r="G3500" t="str">
            <v>Термоусадочная заглушка 25/76</v>
          </cell>
          <cell r="H3500">
            <v>12099608576</v>
          </cell>
          <cell r="I3500" t="str">
            <v>шт</v>
          </cell>
        </row>
        <row r="3501">
          <cell r="E3501">
            <v>12099611001</v>
          </cell>
          <cell r="F3501">
            <v>12099608576</v>
          </cell>
          <cell r="G3501" t="str">
            <v>Термоусадочная заглушка 25/91</v>
          </cell>
          <cell r="H3501">
            <v>12099608576</v>
          </cell>
          <cell r="I3501" t="str">
            <v>шт</v>
          </cell>
        </row>
        <row r="3502">
          <cell r="E3502">
            <v>12099611001</v>
          </cell>
          <cell r="F3502">
            <v>12099608576</v>
          </cell>
          <cell r="G3502" t="str">
            <v>Термоусадочная заглушка 32/76</v>
          </cell>
          <cell r="H3502">
            <v>12099608576</v>
          </cell>
          <cell r="I3502" t="str">
            <v>шт</v>
          </cell>
        </row>
        <row r="3503">
          <cell r="E3503">
            <v>12099611001</v>
          </cell>
          <cell r="F3503">
            <v>12099608576</v>
          </cell>
          <cell r="G3503" t="str">
            <v>Термоусадочная заглушка 32/91</v>
          </cell>
          <cell r="H3503">
            <v>12099608576</v>
          </cell>
          <cell r="I3503" t="str">
            <v>шт</v>
          </cell>
        </row>
        <row r="3504">
          <cell r="E3504">
            <v>12099611001</v>
          </cell>
          <cell r="F3504">
            <v>12099608576</v>
          </cell>
          <cell r="G3504" t="str">
            <v>Термоусадочная заглушка 32/111</v>
          </cell>
          <cell r="H3504">
            <v>12099608576</v>
          </cell>
          <cell r="I3504" t="str">
            <v>шт</v>
          </cell>
        </row>
        <row r="3505">
          <cell r="E3505">
            <v>12099611001</v>
          </cell>
          <cell r="F3505">
            <v>12099608576</v>
          </cell>
          <cell r="G3505" t="str">
            <v>Термоусадочная заглушка 40/91</v>
          </cell>
          <cell r="H3505">
            <v>12099608576</v>
          </cell>
          <cell r="I3505" t="str">
            <v>шт</v>
          </cell>
        </row>
        <row r="3506">
          <cell r="E3506">
            <v>12099611001</v>
          </cell>
          <cell r="F3506">
            <v>12099608576</v>
          </cell>
          <cell r="G3506" t="str">
            <v>Термоусадочная заглушка 40/126</v>
          </cell>
          <cell r="H3506">
            <v>12099608576</v>
          </cell>
          <cell r="I3506" t="str">
            <v>шт</v>
          </cell>
        </row>
        <row r="3507">
          <cell r="E3507">
            <v>12099611001</v>
          </cell>
          <cell r="F3507">
            <v>12099608576</v>
          </cell>
          <cell r="G3507" t="str">
            <v>Термоусадочная заглушка 50/91</v>
          </cell>
          <cell r="H3507">
            <v>12099608576</v>
          </cell>
          <cell r="I3507" t="str">
            <v>шт</v>
          </cell>
        </row>
        <row r="3508">
          <cell r="E3508">
            <v>12099611001</v>
          </cell>
          <cell r="F3508">
            <v>12099608576</v>
          </cell>
          <cell r="G3508" t="str">
            <v>Термоусадочная заглушка 50/111</v>
          </cell>
          <cell r="H3508">
            <v>12099608576</v>
          </cell>
          <cell r="I3508" t="str">
            <v>шт</v>
          </cell>
        </row>
        <row r="3509">
          <cell r="E3509">
            <v>12099621001</v>
          </cell>
          <cell r="F3509">
            <v>12099616768</v>
          </cell>
          <cell r="G3509" t="str">
            <v>Термоусадочная заглушка 50/126</v>
          </cell>
          <cell r="H3509">
            <v>12099616768</v>
          </cell>
          <cell r="I3509" t="str">
            <v>шт</v>
          </cell>
        </row>
        <row r="3510">
          <cell r="E3510">
            <v>12099621001</v>
          </cell>
          <cell r="F3510">
            <v>12099616768</v>
          </cell>
          <cell r="G3510" t="str">
            <v>Термоусадочная заглушка 63/126</v>
          </cell>
          <cell r="H3510">
            <v>12099616768</v>
          </cell>
          <cell r="I3510" t="str">
            <v>шт</v>
          </cell>
        </row>
        <row r="3511">
          <cell r="E3511">
            <v>12099621001</v>
          </cell>
          <cell r="F3511">
            <v>12099616768</v>
          </cell>
          <cell r="G3511" t="str">
            <v>Термоусадочная заглушка 63/142</v>
          </cell>
          <cell r="H3511">
            <v>12099616768</v>
          </cell>
          <cell r="I3511" t="str">
            <v>шт</v>
          </cell>
        </row>
        <row r="3512">
          <cell r="E3512">
            <v>12099631001</v>
          </cell>
          <cell r="F3512">
            <v>12099624960</v>
          </cell>
          <cell r="G3512" t="str">
            <v>Термоусадочная заглушка 75/126</v>
          </cell>
          <cell r="H3512">
            <v>12099624960</v>
          </cell>
          <cell r="I3512" t="str">
            <v>шт</v>
          </cell>
        </row>
        <row r="3513">
          <cell r="E3513">
            <v>12099631001</v>
          </cell>
          <cell r="F3513">
            <v>12099624960</v>
          </cell>
          <cell r="G3513" t="str">
            <v xml:space="preserve">Термоусадочная заглушка 75/162 </v>
          </cell>
          <cell r="H3513">
            <v>12099624960</v>
          </cell>
          <cell r="I3513" t="str">
            <v>шт</v>
          </cell>
        </row>
        <row r="3514">
          <cell r="E3514">
            <v>12099631001</v>
          </cell>
          <cell r="F3514">
            <v>12099624960</v>
          </cell>
          <cell r="G3514" t="str">
            <v>Термоусадочная заглушка 90/162</v>
          </cell>
          <cell r="H3514">
            <v>12099624960</v>
          </cell>
          <cell r="I3514" t="str">
            <v>шт</v>
          </cell>
        </row>
        <row r="3515">
          <cell r="E3515">
            <v>12099631001</v>
          </cell>
          <cell r="F3515">
            <v>12099624960</v>
          </cell>
          <cell r="G3515" t="str">
            <v>Термоусадочная заглушка 90/182</v>
          </cell>
          <cell r="H3515">
            <v>12099624960</v>
          </cell>
          <cell r="I3515" t="str">
            <v>шт</v>
          </cell>
        </row>
        <row r="3516">
          <cell r="E3516">
            <v>12099631001</v>
          </cell>
          <cell r="F3516">
            <v>12099624960</v>
          </cell>
          <cell r="G3516" t="str">
            <v>Термоусадочная заглушка 110/162</v>
          </cell>
          <cell r="H3516">
            <v>12099624960</v>
          </cell>
          <cell r="I3516" t="str">
            <v>шт</v>
          </cell>
        </row>
        <row r="3517">
          <cell r="E3517">
            <v>12099631001</v>
          </cell>
          <cell r="F3517">
            <v>12099624960</v>
          </cell>
          <cell r="G3517" t="str">
            <v>Термоусадочная заглушка 110/182</v>
          </cell>
          <cell r="H3517">
            <v>12099624960</v>
          </cell>
          <cell r="I3517" t="str">
            <v>шт</v>
          </cell>
        </row>
        <row r="3518">
          <cell r="E3518">
            <v>12099631001</v>
          </cell>
          <cell r="F3518">
            <v>12099624960</v>
          </cell>
          <cell r="G3518" t="str">
            <v>Термоусадочная заглушка 110/202</v>
          </cell>
          <cell r="H3518">
            <v>12099624960</v>
          </cell>
          <cell r="I3518" t="str">
            <v>шт</v>
          </cell>
        </row>
        <row r="3519">
          <cell r="E3519">
            <v>12099631001</v>
          </cell>
          <cell r="F3519">
            <v>12099624960</v>
          </cell>
          <cell r="G3519" t="str">
            <v>Термоусадочная заглушка 125/182</v>
          </cell>
          <cell r="H3519">
            <v>12099624960</v>
          </cell>
          <cell r="I3519" t="str">
            <v>шт</v>
          </cell>
        </row>
        <row r="3520">
          <cell r="E3520">
            <v>12099631001</v>
          </cell>
          <cell r="F3520">
            <v>12099624960</v>
          </cell>
          <cell r="G3520" t="str">
            <v>Термоусадочная заглушка 125/202</v>
          </cell>
          <cell r="H3520">
            <v>12099624960</v>
          </cell>
          <cell r="I3520" t="str">
            <v>шт</v>
          </cell>
        </row>
        <row r="3521">
          <cell r="E3521">
            <v>12988211001</v>
          </cell>
          <cell r="F3521">
            <v>12988203008</v>
          </cell>
          <cell r="G3521" t="str">
            <v>Термоусадочная заглушка 160/250</v>
          </cell>
          <cell r="H3521">
            <v>12988203008</v>
          </cell>
          <cell r="I3521" t="str">
            <v>шт</v>
          </cell>
        </row>
        <row r="3522">
          <cell r="E3522">
            <v>12099641001</v>
          </cell>
          <cell r="F3522">
            <v>12099633152</v>
          </cell>
          <cell r="G3522" t="str">
            <v>Термоусадочная заглушка 20+20/111</v>
          </cell>
          <cell r="H3522">
            <v>12099633152</v>
          </cell>
          <cell r="I3522" t="str">
            <v>шт</v>
          </cell>
        </row>
        <row r="3523">
          <cell r="E3523">
            <v>12099641001</v>
          </cell>
          <cell r="F3523">
            <v>12099633152</v>
          </cell>
          <cell r="G3523" t="str">
            <v>Термоусадочная заглушка 25+20/91</v>
          </cell>
          <cell r="H3523">
            <v>12099633152</v>
          </cell>
          <cell r="I3523" t="str">
            <v>шт</v>
          </cell>
        </row>
        <row r="3524">
          <cell r="E3524">
            <v>12099641001</v>
          </cell>
          <cell r="F3524">
            <v>12099633152</v>
          </cell>
          <cell r="G3524" t="str">
            <v xml:space="preserve">Термоусадочная заглушка 25+25/111 </v>
          </cell>
          <cell r="H3524">
            <v>12099633152</v>
          </cell>
          <cell r="I3524" t="str">
            <v>шт</v>
          </cell>
        </row>
        <row r="3525">
          <cell r="E3525">
            <v>12099641001</v>
          </cell>
          <cell r="F3525">
            <v>12099633152</v>
          </cell>
          <cell r="G3525" t="str">
            <v>Термоусадочная заглушка 25+25/126</v>
          </cell>
          <cell r="H3525">
            <v>12099633152</v>
          </cell>
          <cell r="I3525" t="str">
            <v>шт</v>
          </cell>
        </row>
        <row r="3526">
          <cell r="E3526">
            <v>12099661001</v>
          </cell>
          <cell r="F3526">
            <v>12099657728</v>
          </cell>
          <cell r="G3526" t="str">
            <v>Термоусадочная заглушка 32+20/111</v>
          </cell>
          <cell r="H3526">
            <v>12099657728</v>
          </cell>
          <cell r="I3526" t="str">
            <v>шт</v>
          </cell>
        </row>
        <row r="3527">
          <cell r="E3527">
            <v>12099661001</v>
          </cell>
          <cell r="F3527">
            <v>12099657728</v>
          </cell>
          <cell r="G3527" t="str">
            <v>Термоусадочная заглушка 32+32/111</v>
          </cell>
          <cell r="H3527">
            <v>12099657728</v>
          </cell>
          <cell r="I3527" t="str">
            <v>шт</v>
          </cell>
        </row>
        <row r="3528">
          <cell r="E3528">
            <v>12099661001</v>
          </cell>
          <cell r="F3528">
            <v>12099657728</v>
          </cell>
          <cell r="G3528" t="str">
            <v>Термоусадочная заглушка 32+32/126</v>
          </cell>
          <cell r="H3528">
            <v>12099657728</v>
          </cell>
          <cell r="I3528" t="str">
            <v>шт</v>
          </cell>
        </row>
        <row r="3529">
          <cell r="E3529">
            <v>12099661001</v>
          </cell>
          <cell r="F3529">
            <v>12099657728</v>
          </cell>
          <cell r="G3529" t="str">
            <v>Термоусадочная заглушка 32+32/142</v>
          </cell>
          <cell r="H3529">
            <v>12099657728</v>
          </cell>
          <cell r="I3529" t="str">
            <v>шт</v>
          </cell>
        </row>
        <row r="3530">
          <cell r="E3530">
            <v>12099661001</v>
          </cell>
          <cell r="F3530">
            <v>12099657728</v>
          </cell>
          <cell r="G3530" t="str">
            <v>Термоусадочная заглушка 40+25/126</v>
          </cell>
          <cell r="H3530">
            <v>12099657728</v>
          </cell>
          <cell r="I3530" t="str">
            <v>шт</v>
          </cell>
        </row>
        <row r="3531">
          <cell r="E3531">
            <v>12099661001</v>
          </cell>
          <cell r="F3531">
            <v>12099657728</v>
          </cell>
          <cell r="G3531" t="str">
            <v>Термоусадочная заглушка 40+40/126</v>
          </cell>
          <cell r="H3531">
            <v>12099657728</v>
          </cell>
          <cell r="I3531" t="str">
            <v>шт</v>
          </cell>
        </row>
        <row r="3532">
          <cell r="E3532">
            <v>12099661001</v>
          </cell>
          <cell r="F3532">
            <v>12099657728</v>
          </cell>
          <cell r="G3532" t="str">
            <v>Термоусадочная заглушка 40+40/142</v>
          </cell>
          <cell r="H3532">
            <v>12099657728</v>
          </cell>
          <cell r="I3532" t="str">
            <v>шт</v>
          </cell>
        </row>
        <row r="3533">
          <cell r="E3533">
            <v>12099671001</v>
          </cell>
          <cell r="F3533">
            <v>12099665920</v>
          </cell>
          <cell r="G3533" t="str">
            <v>Термоусадочная заглушка 40+40/162</v>
          </cell>
          <cell r="H3533">
            <v>12099665920</v>
          </cell>
          <cell r="I3533" t="str">
            <v>шт</v>
          </cell>
        </row>
        <row r="3534">
          <cell r="E3534">
            <v>12099661001</v>
          </cell>
          <cell r="F3534">
            <v>12099657728</v>
          </cell>
          <cell r="G3534" t="str">
            <v>Термоусадочная заглушка 50+32/126</v>
          </cell>
          <cell r="H3534">
            <v>12099657728</v>
          </cell>
          <cell r="I3534" t="str">
            <v>шт</v>
          </cell>
        </row>
        <row r="3535">
          <cell r="E3535">
            <v>12099671001</v>
          </cell>
          <cell r="F3535">
            <v>12099665920</v>
          </cell>
          <cell r="G3535" t="str">
            <v>Термоусадочная заглушка 50+50/162</v>
          </cell>
          <cell r="H3535">
            <v>12099665920</v>
          </cell>
          <cell r="I3535" t="str">
            <v>шт</v>
          </cell>
        </row>
        <row r="3536">
          <cell r="E3536">
            <v>12099671001</v>
          </cell>
          <cell r="F3536">
            <v>12099665920</v>
          </cell>
          <cell r="G3536" t="str">
            <v>Термоусадочная заглушка 50+50/182</v>
          </cell>
          <cell r="H3536">
            <v>12099665920</v>
          </cell>
          <cell r="I3536" t="str">
            <v>шт</v>
          </cell>
        </row>
        <row r="3537">
          <cell r="E3537">
            <v>12099671001</v>
          </cell>
          <cell r="F3537">
            <v>12099665920</v>
          </cell>
          <cell r="G3537" t="str">
            <v>Термоусадочная заглушка 50+50/202</v>
          </cell>
          <cell r="H3537">
            <v>12099665920</v>
          </cell>
          <cell r="I3537" t="str">
            <v>шт</v>
          </cell>
        </row>
        <row r="3538">
          <cell r="E3538">
            <v>12099681001</v>
          </cell>
          <cell r="F3538">
            <v>12099674112</v>
          </cell>
          <cell r="G3538" t="str">
            <v>Термоусадочная заглушка 63+63/182</v>
          </cell>
          <cell r="H3538">
            <v>12099674112</v>
          </cell>
          <cell r="I3538" t="str">
            <v>шт</v>
          </cell>
        </row>
        <row r="3539">
          <cell r="E3539">
            <v>12099681001</v>
          </cell>
          <cell r="F3539">
            <v>12099674112</v>
          </cell>
          <cell r="G3539" t="str">
            <v>Термоусадочная заглушка 63+63/202</v>
          </cell>
          <cell r="H3539">
            <v>12099674112</v>
          </cell>
          <cell r="I3539" t="str">
            <v>шт</v>
          </cell>
        </row>
        <row r="3540">
          <cell r="E3540">
            <v>12099681001</v>
          </cell>
          <cell r="F3540">
            <v>12099674112</v>
          </cell>
          <cell r="G3540" t="str">
            <v>Термоусадочная заглушка 75+75/202</v>
          </cell>
          <cell r="H3540">
            <v>12099674112</v>
          </cell>
          <cell r="I3540" t="str">
            <v>шт</v>
          </cell>
        </row>
        <row r="3541">
          <cell r="E3541">
            <v>12099674112</v>
          </cell>
          <cell r="F3541">
            <v>12099674112</v>
          </cell>
          <cell r="G3541">
            <v>12099674112</v>
          </cell>
          <cell r="H3541">
            <v>12099674112</v>
          </cell>
          <cell r="I3541">
            <v>12099674112</v>
          </cell>
        </row>
        <row r="3542">
          <cell r="E3542">
            <v>12163971001</v>
          </cell>
          <cell r="F3542">
            <v>12163964928</v>
          </cell>
          <cell r="G3542" t="str">
            <v>Заглушки резиновые EPDM UNO 25/ 91</v>
          </cell>
          <cell r="H3542">
            <v>12163964928</v>
          </cell>
          <cell r="I3542" t="str">
            <v>шт</v>
          </cell>
        </row>
        <row r="3543">
          <cell r="E3543">
            <v>12163971001</v>
          </cell>
          <cell r="F3543">
            <v>12163964928</v>
          </cell>
          <cell r="G3543" t="str">
            <v>Заглушки резиновые EPDM UNO 32/ 91</v>
          </cell>
          <cell r="H3543">
            <v>12163964928</v>
          </cell>
          <cell r="I3543" t="str">
            <v>шт</v>
          </cell>
        </row>
        <row r="3544">
          <cell r="E3544">
            <v>12163981001</v>
          </cell>
          <cell r="F3544">
            <v>12163973120</v>
          </cell>
          <cell r="G3544" t="str">
            <v>Заглушки резиновые EPDM UNO 32/111</v>
          </cell>
          <cell r="H3544">
            <v>12163973120</v>
          </cell>
          <cell r="I3544" t="str">
            <v>шт</v>
          </cell>
        </row>
        <row r="3545">
          <cell r="E3545">
            <v>12163971001</v>
          </cell>
          <cell r="F3545">
            <v>12163964928</v>
          </cell>
          <cell r="G3545" t="str">
            <v>Заглушки резиновые EPDM UNO 40/91</v>
          </cell>
          <cell r="H3545">
            <v>12163964928</v>
          </cell>
          <cell r="I3545" t="str">
            <v>шт</v>
          </cell>
        </row>
        <row r="3546">
          <cell r="E3546">
            <v>12181791001</v>
          </cell>
          <cell r="F3546">
            <v>12181790720</v>
          </cell>
          <cell r="G3546" t="str">
            <v>Заглушки резиновые EPDM UNO 40/126</v>
          </cell>
          <cell r="H3546">
            <v>12181790720</v>
          </cell>
          <cell r="I3546" t="str">
            <v>шт</v>
          </cell>
        </row>
        <row r="3547">
          <cell r="E3547">
            <v>12163981001</v>
          </cell>
          <cell r="F3547">
            <v>12163973120</v>
          </cell>
          <cell r="G3547" t="str">
            <v>Заглушки резиновые EPDM UNO 50/111</v>
          </cell>
          <cell r="H3547">
            <v>12163973120</v>
          </cell>
          <cell r="I3547" t="str">
            <v>шт</v>
          </cell>
        </row>
        <row r="3548">
          <cell r="E3548">
            <v>12181791001</v>
          </cell>
          <cell r="F3548">
            <v>12181790720</v>
          </cell>
          <cell r="G3548" t="str">
            <v>Заглушки резиновые EPDM UNO 50/126</v>
          </cell>
          <cell r="H3548">
            <v>12181790720</v>
          </cell>
          <cell r="I3548" t="str">
            <v>шт</v>
          </cell>
        </row>
        <row r="3549">
          <cell r="E3549">
            <v>12181791001</v>
          </cell>
          <cell r="F3549">
            <v>12181790720</v>
          </cell>
          <cell r="G3549" t="str">
            <v>Заглушки резиновые EPDM UNO 63/126</v>
          </cell>
          <cell r="H3549">
            <v>12181790720</v>
          </cell>
          <cell r="I3549" t="str">
            <v>шт</v>
          </cell>
        </row>
        <row r="3550">
          <cell r="E3550">
            <v>13200211001</v>
          </cell>
          <cell r="F3550">
            <v>13200203776</v>
          </cell>
          <cell r="G3550" t="str">
            <v>Заглушки резиновые EPDM UNO 63/142</v>
          </cell>
          <cell r="H3550">
            <v>13200203776</v>
          </cell>
          <cell r="I3550" t="str">
            <v>шт</v>
          </cell>
        </row>
        <row r="3551">
          <cell r="E3551">
            <v>12181851001</v>
          </cell>
          <cell r="F3551">
            <v>12181848064</v>
          </cell>
          <cell r="G3551" t="str">
            <v>Заглушки резиновые EPDM UNO 75/162</v>
          </cell>
          <cell r="H3551">
            <v>12181848064</v>
          </cell>
          <cell r="I3551" t="str">
            <v>шт</v>
          </cell>
        </row>
        <row r="3552">
          <cell r="E3552">
            <v>12181851001</v>
          </cell>
          <cell r="F3552">
            <v>12181848064</v>
          </cell>
          <cell r="G3552" t="str">
            <v>Заглушки резиновые EPDM UNO 90/162</v>
          </cell>
          <cell r="H3552">
            <v>12181848064</v>
          </cell>
          <cell r="I3552" t="str">
            <v>шт</v>
          </cell>
        </row>
        <row r="3553">
          <cell r="E3553">
            <v>12181861001</v>
          </cell>
          <cell r="F3553">
            <v>12181856256</v>
          </cell>
          <cell r="G3553" t="str">
            <v>Заглушки резиновые EPDM UNO 90/182</v>
          </cell>
          <cell r="H3553">
            <v>12181856256</v>
          </cell>
          <cell r="I3553" t="str">
            <v>шт</v>
          </cell>
        </row>
        <row r="3554">
          <cell r="E3554">
            <v>12181851001</v>
          </cell>
          <cell r="F3554">
            <v>12181848064</v>
          </cell>
          <cell r="G3554" t="str">
            <v>Заглушки резиновые EPDM UNO 110/162</v>
          </cell>
          <cell r="H3554">
            <v>12181848064</v>
          </cell>
          <cell r="I3554" t="str">
            <v>шт</v>
          </cell>
        </row>
        <row r="3555">
          <cell r="E3555">
            <v>12181861001</v>
          </cell>
          <cell r="F3555">
            <v>12181856256</v>
          </cell>
          <cell r="G3555" t="str">
            <v>Заглушки резиновые EPDM UNO 110/182</v>
          </cell>
          <cell r="H3555">
            <v>12181856256</v>
          </cell>
          <cell r="I3555" t="str">
            <v>шт</v>
          </cell>
        </row>
        <row r="3556">
          <cell r="E3556">
            <v>13200411001</v>
          </cell>
          <cell r="F3556">
            <v>13200408576</v>
          </cell>
          <cell r="G3556" t="str">
            <v>Заглушки резиновые EPDM UNO 110/202</v>
          </cell>
          <cell r="H3556">
            <v>13200408576</v>
          </cell>
          <cell r="I3556" t="str">
            <v>шт</v>
          </cell>
        </row>
        <row r="3557">
          <cell r="E3557">
            <v>12181861001</v>
          </cell>
          <cell r="F3557">
            <v>12181856256</v>
          </cell>
          <cell r="G3557" t="str">
            <v>Заглушки резиновые EPDM UNO 125/182</v>
          </cell>
          <cell r="H3557">
            <v>12181856256</v>
          </cell>
          <cell r="I3557" t="str">
            <v>шт</v>
          </cell>
        </row>
        <row r="3558">
          <cell r="E3558">
            <v>12181871001</v>
          </cell>
          <cell r="F3558">
            <v>12181864448</v>
          </cell>
          <cell r="G3558" t="str">
            <v>Заглушки резиновые EPDM UNO 125/202</v>
          </cell>
          <cell r="H3558">
            <v>12181864448</v>
          </cell>
          <cell r="I3558" t="str">
            <v>шт</v>
          </cell>
        </row>
        <row r="3559">
          <cell r="E3559">
            <v>12181871001</v>
          </cell>
          <cell r="F3559">
            <v>12181864448</v>
          </cell>
          <cell r="G3559" t="str">
            <v>Заглушки резиновые EPDM UNO 140/202</v>
          </cell>
          <cell r="H3559">
            <v>12181864448</v>
          </cell>
          <cell r="I3559" t="str">
            <v>шт</v>
          </cell>
        </row>
        <row r="3560">
          <cell r="E3560">
            <v>12181881001</v>
          </cell>
          <cell r="F3560">
            <v>12181880832</v>
          </cell>
          <cell r="G3560" t="str">
            <v>Заглушки резиновые EPDM UNO 160/250</v>
          </cell>
          <cell r="H3560">
            <v>12181880832</v>
          </cell>
          <cell r="I3560" t="str">
            <v>шт</v>
          </cell>
        </row>
        <row r="3561">
          <cell r="E3561">
            <v>12181880832</v>
          </cell>
          <cell r="F3561">
            <v>12181880832</v>
          </cell>
          <cell r="G3561">
            <v>12181880832</v>
          </cell>
          <cell r="H3561">
            <v>12181880832</v>
          </cell>
          <cell r="I3561">
            <v>12181880832</v>
          </cell>
        </row>
        <row r="3562">
          <cell r="E3562">
            <v>12163991001</v>
          </cell>
          <cell r="F3562">
            <v>12163989504</v>
          </cell>
          <cell r="G3562" t="str">
            <v>Заглушки резиновые EPDM DUO 20+20 / 111</v>
          </cell>
          <cell r="H3562">
            <v>12163989504</v>
          </cell>
          <cell r="I3562" t="str">
            <v>шт</v>
          </cell>
        </row>
        <row r="3563">
          <cell r="E3563">
            <v>12163991001</v>
          </cell>
          <cell r="F3563">
            <v>12163989504</v>
          </cell>
          <cell r="G3563" t="str">
            <v>Заглушки резиновые EPDM DUO 25+25 / 111</v>
          </cell>
          <cell r="H3563">
            <v>12163989504</v>
          </cell>
          <cell r="I3563" t="str">
            <v>шт</v>
          </cell>
        </row>
        <row r="3564">
          <cell r="E3564">
            <v>12163991001</v>
          </cell>
          <cell r="F3564">
            <v>12163989504</v>
          </cell>
          <cell r="G3564" t="str">
            <v>Заглушки резиновые EPDM DUO 25+25 / 126</v>
          </cell>
          <cell r="H3564">
            <v>12163989504</v>
          </cell>
          <cell r="I3564" t="str">
            <v>шт</v>
          </cell>
        </row>
        <row r="3565">
          <cell r="E3565">
            <v>12163991001</v>
          </cell>
          <cell r="F3565">
            <v>12163989504</v>
          </cell>
          <cell r="G3565" t="str">
            <v>Заглушки резиновые EPDM DUO 32+20 / 111</v>
          </cell>
          <cell r="H3565">
            <v>12163989504</v>
          </cell>
          <cell r="I3565" t="str">
            <v>шт</v>
          </cell>
        </row>
        <row r="3566">
          <cell r="E3566">
            <v>12163991001</v>
          </cell>
          <cell r="F3566">
            <v>12163989504</v>
          </cell>
          <cell r="G3566" t="str">
            <v>Заглушки резиновые EPDM DUO 32+32 / 111</v>
          </cell>
          <cell r="H3566">
            <v>12163989504</v>
          </cell>
          <cell r="I3566" t="str">
            <v>шт</v>
          </cell>
        </row>
        <row r="3567">
          <cell r="E3567">
            <v>12181891001</v>
          </cell>
          <cell r="F3567">
            <v>12181889024</v>
          </cell>
          <cell r="G3567" t="str">
            <v>Заглушки резиновые EPDM DUO 32+32 / 126</v>
          </cell>
          <cell r="H3567">
            <v>12181889024</v>
          </cell>
          <cell r="I3567" t="str">
            <v>шт</v>
          </cell>
        </row>
        <row r="3568">
          <cell r="E3568">
            <v>13200071001</v>
          </cell>
          <cell r="F3568">
            <v>13200064512</v>
          </cell>
          <cell r="G3568" t="str">
            <v>Заглушки резиновые EPDM DUO 32+32 / 142</v>
          </cell>
          <cell r="H3568">
            <v>13200064512</v>
          </cell>
          <cell r="I3568" t="str">
            <v>шт</v>
          </cell>
        </row>
        <row r="3569">
          <cell r="E3569">
            <v>12181891001</v>
          </cell>
          <cell r="F3569">
            <v>12181889024</v>
          </cell>
          <cell r="G3569" t="str">
            <v>Заглушки резиновые EPDM DUO 40+40 / 126</v>
          </cell>
          <cell r="H3569">
            <v>12181889024</v>
          </cell>
          <cell r="I3569" t="str">
            <v>шт</v>
          </cell>
        </row>
        <row r="3570">
          <cell r="E3570">
            <v>13200071001</v>
          </cell>
          <cell r="F3570">
            <v>13200064512</v>
          </cell>
          <cell r="G3570" t="str">
            <v>Заглушки резиновые EPDM DUO 40+40 / 142</v>
          </cell>
          <cell r="H3570">
            <v>13200064512</v>
          </cell>
          <cell r="I3570" t="str">
            <v>шт</v>
          </cell>
        </row>
        <row r="3571">
          <cell r="E3571">
            <v>13200071001</v>
          </cell>
          <cell r="F3571">
            <v>13200064512</v>
          </cell>
          <cell r="G3571" t="str">
            <v>Заглушки резиновые EPDM DUO 40+40 / 162</v>
          </cell>
          <cell r="H3571">
            <v>13200064512</v>
          </cell>
          <cell r="I3571" t="str">
            <v>шт</v>
          </cell>
        </row>
        <row r="3572">
          <cell r="E3572">
            <v>12181911001</v>
          </cell>
          <cell r="F3572">
            <v>12181905408</v>
          </cell>
          <cell r="G3572" t="str">
            <v>Заглушки резиновые EPDM DUO 50+50 / 162</v>
          </cell>
          <cell r="H3572">
            <v>12181905408</v>
          </cell>
          <cell r="I3572" t="str">
            <v>шт</v>
          </cell>
        </row>
        <row r="3573">
          <cell r="E3573">
            <v>12181921001</v>
          </cell>
          <cell r="F3573">
            <v>12181913600</v>
          </cell>
          <cell r="G3573" t="str">
            <v>Заглушки резиновые EPDM DUO 50+50 / 182</v>
          </cell>
          <cell r="H3573">
            <v>12181913600</v>
          </cell>
          <cell r="I3573" t="str">
            <v>шт</v>
          </cell>
        </row>
        <row r="3574">
          <cell r="E3574">
            <v>12181921001</v>
          </cell>
          <cell r="F3574">
            <v>12181913600</v>
          </cell>
          <cell r="G3574" t="str">
            <v>Заглушки резиновые EPDM DUO 50+50 / 202</v>
          </cell>
          <cell r="H3574">
            <v>12181913600</v>
          </cell>
          <cell r="I3574" t="str">
            <v>шт</v>
          </cell>
        </row>
        <row r="3575">
          <cell r="E3575">
            <v>12181921001</v>
          </cell>
          <cell r="F3575">
            <v>12181913600</v>
          </cell>
          <cell r="G3575" t="str">
            <v>Заглушки резиновые EPDM DUO 63+63 / 182</v>
          </cell>
          <cell r="H3575">
            <v>12181913600</v>
          </cell>
          <cell r="I3575" t="str">
            <v>шт</v>
          </cell>
        </row>
        <row r="3576">
          <cell r="E3576">
            <v>13200611001</v>
          </cell>
          <cell r="F3576">
            <v>13200605184</v>
          </cell>
          <cell r="G3576" t="str">
            <v>Заглушки резиновые EPDM DUO 63+63 / 202</v>
          </cell>
          <cell r="H3576">
            <v>13200605184</v>
          </cell>
          <cell r="I3576" t="str">
            <v>шт</v>
          </cell>
        </row>
        <row r="3577">
          <cell r="E3577">
            <v>13200611001</v>
          </cell>
          <cell r="F3577">
            <v>13200605184</v>
          </cell>
          <cell r="G3577" t="str">
            <v>Заглушки резиновые EPDM DUO 75+75 / 202</v>
          </cell>
          <cell r="H3577">
            <v>13200605184</v>
          </cell>
          <cell r="I3577" t="str">
            <v>шт</v>
          </cell>
        </row>
        <row r="3578">
          <cell r="E3578">
            <v>13200605184</v>
          </cell>
          <cell r="F3578">
            <v>13200605184</v>
          </cell>
          <cell r="G3578">
            <v>13200605184</v>
          </cell>
          <cell r="H3578">
            <v>13200605184</v>
          </cell>
          <cell r="I3578">
            <v>13200605184</v>
          </cell>
        </row>
        <row r="3579">
          <cell r="E3579">
            <v>13300691001</v>
          </cell>
          <cell r="F3579">
            <v>13300686848</v>
          </cell>
          <cell r="G3579" t="str">
            <v>I-обр. термоусадочный кожух 90-225</v>
          </cell>
          <cell r="H3579">
            <v>13300686848</v>
          </cell>
          <cell r="I3579" t="str">
            <v>шт</v>
          </cell>
        </row>
        <row r="3580">
          <cell r="E3580">
            <v>12979321001</v>
          </cell>
          <cell r="F3580">
            <v>12979314688</v>
          </cell>
          <cell r="G3580" t="str">
            <v>Изоляционный Т-обр. кожух, малый, 76-126
После реализации складского запаса заменятеся на 13300551001</v>
          </cell>
          <cell r="H3580">
            <v>12979314688</v>
          </cell>
          <cell r="I3580" t="str">
            <v>шт</v>
          </cell>
        </row>
        <row r="3581">
          <cell r="E3581">
            <v>13300551001</v>
          </cell>
          <cell r="F3581">
            <v>13300547584</v>
          </cell>
          <cell r="G3581" t="str">
            <v>Изоляционный Т-обр. кожух, малый, 76-126 серии III</v>
          </cell>
          <cell r="H3581">
            <v>13300547584</v>
          </cell>
          <cell r="I3581" t="str">
            <v>шт</v>
          </cell>
        </row>
        <row r="3582">
          <cell r="E3582">
            <v>13510541001</v>
          </cell>
          <cell r="F3582">
            <v>13510533120</v>
          </cell>
          <cell r="G3582" t="str">
            <v>Изоляционный Т-обр. кожух, большой, 76-182</v>
          </cell>
          <cell r="H3582">
            <v>13510533120</v>
          </cell>
          <cell r="I3582" t="str">
            <v>шт</v>
          </cell>
        </row>
        <row r="3583">
          <cell r="E3583">
            <v>13510671001</v>
          </cell>
          <cell r="F3583">
            <v>13510664192</v>
          </cell>
          <cell r="G3583" t="str">
            <v>Изоляционный I-обр. кожух, малый, 76-126
После реализации складского запаса заменятеся на 13300561001</v>
          </cell>
          <cell r="H3583">
            <v>13510664192</v>
          </cell>
          <cell r="I3583" t="str">
            <v>шт</v>
          </cell>
        </row>
        <row r="3584">
          <cell r="E3584">
            <v>13300561001</v>
          </cell>
          <cell r="F3584">
            <v>13300555776</v>
          </cell>
          <cell r="G3584" t="str">
            <v>Изоляционный I-обр. кожух, малый, 76-126 серии III</v>
          </cell>
          <cell r="H3584">
            <v>13300555776</v>
          </cell>
          <cell r="I3584" t="str">
            <v>шт</v>
          </cell>
        </row>
        <row r="3585">
          <cell r="E3585">
            <v>13520381001</v>
          </cell>
          <cell r="F3585">
            <v>13520379904</v>
          </cell>
          <cell r="G3585" t="str">
            <v>Изоляционный I-обр. кожух, большой, 76-182</v>
          </cell>
          <cell r="H3585">
            <v>13520379904</v>
          </cell>
          <cell r="I3585" t="str">
            <v>шт</v>
          </cell>
        </row>
        <row r="3586">
          <cell r="E3586">
            <v>13510681001</v>
          </cell>
          <cell r="F3586">
            <v>13510680576</v>
          </cell>
          <cell r="G3586" t="str">
            <v>Изоляционный Г-обр. кожух, малый, 76-126
После реализации складского запаса заменятеся на 13300571001</v>
          </cell>
          <cell r="H3586">
            <v>13510680576</v>
          </cell>
          <cell r="I3586" t="str">
            <v>шт</v>
          </cell>
        </row>
        <row r="3587">
          <cell r="E3587">
            <v>13300571001</v>
          </cell>
          <cell r="F3587">
            <v>13300563968</v>
          </cell>
          <cell r="G3587" t="str">
            <v>Изоляционный Г-обр. кожух, малый, 76-126 серии III</v>
          </cell>
          <cell r="H3587">
            <v>13300563968</v>
          </cell>
          <cell r="I3587" t="str">
            <v>шт</v>
          </cell>
        </row>
        <row r="3588">
          <cell r="E3588">
            <v>13520391001</v>
          </cell>
          <cell r="F3588">
            <v>13520388096</v>
          </cell>
          <cell r="G3588" t="str">
            <v>Изоляционный Г-обр. кожух, большой, 76-182</v>
          </cell>
          <cell r="H3588">
            <v>13520388096</v>
          </cell>
          <cell r="I3588" t="str">
            <v>шт</v>
          </cell>
        </row>
        <row r="3589">
          <cell r="E3589">
            <v>13520388096</v>
          </cell>
          <cell r="F3589">
            <v>13520388096</v>
          </cell>
          <cell r="G3589">
            <v>13520388096</v>
          </cell>
          <cell r="H3589">
            <v>13520388096</v>
          </cell>
          <cell r="I3589">
            <v>13520388096</v>
          </cell>
        </row>
        <row r="3590">
          <cell r="E3590">
            <v>13510551001</v>
          </cell>
          <cell r="F3590">
            <v>13510549504</v>
          </cell>
          <cell r="G3590" t="str">
            <v>Уплотнительное кольцо 182/76</v>
          </cell>
          <cell r="H3590">
            <v>13510549504</v>
          </cell>
          <cell r="I3590" t="str">
            <v>шт</v>
          </cell>
        </row>
        <row r="3591">
          <cell r="E3591">
            <v>13510561001</v>
          </cell>
          <cell r="F3591">
            <v>13510557696</v>
          </cell>
          <cell r="G3591" t="str">
            <v>Уплотнительное кольцо 182/91</v>
          </cell>
          <cell r="H3591">
            <v>13510557696</v>
          </cell>
          <cell r="I3591" t="str">
            <v>шт</v>
          </cell>
        </row>
        <row r="3592">
          <cell r="E3592">
            <v>13510571001</v>
          </cell>
          <cell r="F3592">
            <v>13510565888</v>
          </cell>
          <cell r="G3592" t="str">
            <v>Уплотнительное кольцо 182/111</v>
          </cell>
          <cell r="H3592">
            <v>13510565888</v>
          </cell>
          <cell r="I3592" t="str">
            <v>шт</v>
          </cell>
        </row>
        <row r="3593">
          <cell r="E3593">
            <v>13510581001</v>
          </cell>
          <cell r="F3593">
            <v>13510574080</v>
          </cell>
          <cell r="G3593" t="str">
            <v>Уплотнительное кольцо 182/126</v>
          </cell>
          <cell r="H3593">
            <v>13510574080</v>
          </cell>
          <cell r="I3593" t="str">
            <v>шт</v>
          </cell>
        </row>
        <row r="3594">
          <cell r="E3594">
            <v>13510591001</v>
          </cell>
          <cell r="F3594">
            <v>13510590464</v>
          </cell>
          <cell r="G3594" t="str">
            <v>Уплотнительное кольцо 182/142</v>
          </cell>
          <cell r="H3594">
            <v>13510590464</v>
          </cell>
          <cell r="I3594" t="str">
            <v>шт</v>
          </cell>
        </row>
        <row r="3595">
          <cell r="E3595">
            <v>13510611001</v>
          </cell>
          <cell r="F3595">
            <v>13510606848</v>
          </cell>
          <cell r="G3595" t="str">
            <v>Уплотнительное кольцо 182/162</v>
          </cell>
          <cell r="H3595">
            <v>13510606848</v>
          </cell>
          <cell r="I3595" t="str">
            <v>шт</v>
          </cell>
        </row>
        <row r="3596">
          <cell r="E3596">
            <v>13510621001</v>
          </cell>
          <cell r="F3596">
            <v>13510615040</v>
          </cell>
          <cell r="G3596" t="str">
            <v>Уплотнительное кольцо 182/182</v>
          </cell>
          <cell r="H3596">
            <v>13510615040</v>
          </cell>
          <cell r="I3596" t="str">
            <v>шт</v>
          </cell>
        </row>
        <row r="3597">
          <cell r="E3597">
            <v>12143491001</v>
          </cell>
          <cell r="F3597">
            <v>12143484928</v>
          </cell>
          <cell r="G3597" t="str">
            <v>Уплотнительное кольцо 126/76
После реализации складского запаса заменятеся на 13300161001</v>
          </cell>
          <cell r="H3597">
            <v>12143484928</v>
          </cell>
          <cell r="I3597" t="str">
            <v>шт</v>
          </cell>
        </row>
        <row r="3598">
          <cell r="E3598">
            <v>13300161001</v>
          </cell>
          <cell r="F3598">
            <v>13300154368</v>
          </cell>
          <cell r="G3598" t="str">
            <v>Уплотнительное кольцо 126/76 серия II</v>
          </cell>
          <cell r="H3598">
            <v>13300154368</v>
          </cell>
          <cell r="I3598" t="str">
            <v>шт</v>
          </cell>
        </row>
        <row r="3599">
          <cell r="E3599">
            <v>12143481001</v>
          </cell>
          <cell r="F3599">
            <v>12143476736</v>
          </cell>
          <cell r="G3599" t="str">
            <v>Уплотнительное кольцо 126/91
После реализации складского запаса заменятеся на 13300171001</v>
          </cell>
          <cell r="H3599">
            <v>12143476736</v>
          </cell>
          <cell r="I3599" t="str">
            <v>шт</v>
          </cell>
        </row>
        <row r="3600">
          <cell r="E3600">
            <v>13300171001</v>
          </cell>
          <cell r="F3600">
            <v>13300170752</v>
          </cell>
          <cell r="G3600" t="str">
            <v>Уплотнительное кольцо 126/91 серия II</v>
          </cell>
          <cell r="H3600">
            <v>13300170752</v>
          </cell>
          <cell r="I3600" t="str">
            <v>шт</v>
          </cell>
        </row>
        <row r="3601">
          <cell r="E3601">
            <v>12143471001</v>
          </cell>
          <cell r="F3601">
            <v>12143468544</v>
          </cell>
          <cell r="G3601" t="str">
            <v>Уплотнительное кольцо 126/111
После реализации складского запаса заменятеся на 13300181001</v>
          </cell>
          <cell r="H3601">
            <v>12143468544</v>
          </cell>
          <cell r="I3601" t="str">
            <v>шт</v>
          </cell>
        </row>
        <row r="3602">
          <cell r="E3602">
            <v>13300181001</v>
          </cell>
          <cell r="F3602">
            <v>13300178944</v>
          </cell>
          <cell r="G3602" t="str">
            <v>Уплотнительное кольцо 126/111 серия II</v>
          </cell>
          <cell r="H3602">
            <v>13300178944</v>
          </cell>
          <cell r="I3602" t="str">
            <v>шт</v>
          </cell>
        </row>
        <row r="3603">
          <cell r="E3603">
            <v>12979301001</v>
          </cell>
          <cell r="F3603">
            <v>12979298304</v>
          </cell>
          <cell r="G3603" t="str">
            <v>Уплотнительное кольцо 126/126
После реализации складского запаса заменятеся на 13300191001</v>
          </cell>
          <cell r="H3603">
            <v>12979298304</v>
          </cell>
          <cell r="I3603" t="str">
            <v>шт</v>
          </cell>
        </row>
        <row r="3604">
          <cell r="E3604">
            <v>13300191001</v>
          </cell>
          <cell r="F3604">
            <v>13300187136</v>
          </cell>
          <cell r="G3604" t="str">
            <v>Уплотнительное кольцо 126/126 серия II</v>
          </cell>
          <cell r="H3604">
            <v>13300187136</v>
          </cell>
          <cell r="I3604" t="str">
            <v>шт</v>
          </cell>
        </row>
        <row r="3605">
          <cell r="E3605">
            <v>13300187136</v>
          </cell>
          <cell r="F3605">
            <v>13300187136</v>
          </cell>
          <cell r="G3605">
            <v>13300187136</v>
          </cell>
          <cell r="H3605">
            <v>13300187136</v>
          </cell>
          <cell r="I3605">
            <v>13300187136</v>
          </cell>
        </row>
        <row r="3606">
          <cell r="E3606">
            <v>13518781001</v>
          </cell>
          <cell r="F3606">
            <v>13518774272</v>
          </cell>
          <cell r="G3606" t="str">
            <v>Пена монтажная, малый комплект №4
После реализации складского запаса заменятеся на 12983571001</v>
          </cell>
          <cell r="H3606">
            <v>13518774272</v>
          </cell>
          <cell r="I3606" t="str">
            <v>шт</v>
          </cell>
        </row>
        <row r="3607">
          <cell r="E3607">
            <v>12983571001</v>
          </cell>
          <cell r="F3607">
            <v>12983566336</v>
          </cell>
          <cell r="G3607" t="str">
            <v>Пена монтажная, малый комплект №5
После реализации складского запаса заменятеся на 14502051001</v>
          </cell>
          <cell r="H3607">
            <v>12983566336</v>
          </cell>
          <cell r="I3607" t="str">
            <v>шт</v>
          </cell>
        </row>
        <row r="3608">
          <cell r="E3608">
            <v>12095961001</v>
          </cell>
          <cell r="F3608">
            <v>12095954944</v>
          </cell>
          <cell r="G3608" t="str">
            <v>Пена монтажная, малый комплект №6
После реализации складского запаса заменятеся на 14502061001</v>
          </cell>
          <cell r="H3608">
            <v>12095954944</v>
          </cell>
          <cell r="I3608" t="str">
            <v>шт</v>
          </cell>
        </row>
        <row r="3609">
          <cell r="E3609">
            <v>13524131001</v>
          </cell>
          <cell r="F3609">
            <v>13524123648</v>
          </cell>
          <cell r="G3609" t="str">
            <v>Пена монтажная, большой комплект №8
После реализации складского запаса заменятеся на 14502081001</v>
          </cell>
          <cell r="H3609">
            <v>13524123648</v>
          </cell>
          <cell r="I3609" t="str">
            <v>шт</v>
          </cell>
        </row>
        <row r="3610">
          <cell r="E3610">
            <v>13510631001</v>
          </cell>
          <cell r="F3610">
            <v>13510623232</v>
          </cell>
          <cell r="G3610" t="str">
            <v>Пена монтажная, большой комплект №9.1
После реализации складского запаса заменятеся на 14502911001</v>
          </cell>
          <cell r="H3610">
            <v>13510623232</v>
          </cell>
          <cell r="I3610" t="str">
            <v>шт</v>
          </cell>
        </row>
        <row r="3611">
          <cell r="E3611">
            <v>13510623232</v>
          </cell>
          <cell r="F3611">
            <v>13510623232</v>
          </cell>
          <cell r="G3611">
            <v>13510623232</v>
          </cell>
          <cell r="H3611">
            <v>13510623232</v>
          </cell>
          <cell r="I3611">
            <v>13510623232</v>
          </cell>
        </row>
        <row r="3612">
          <cell r="E3612">
            <v>14502051001</v>
          </cell>
          <cell r="F3612">
            <v>14502043648</v>
          </cell>
          <cell r="G3612" t="str">
            <v>Пена монтажная, малый комплект №5</v>
          </cell>
          <cell r="H3612">
            <v>14502043648</v>
          </cell>
          <cell r="I3612" t="str">
            <v>шт</v>
          </cell>
        </row>
        <row r="3613">
          <cell r="E3613">
            <v>14502061001</v>
          </cell>
          <cell r="F3613">
            <v>14502060032</v>
          </cell>
          <cell r="G3613" t="str">
            <v>Пена монтажная, малый комплект №6</v>
          </cell>
          <cell r="H3613">
            <v>14502060032</v>
          </cell>
          <cell r="I3613" t="str">
            <v>шт</v>
          </cell>
        </row>
        <row r="3614">
          <cell r="E3614">
            <v>14502081001</v>
          </cell>
          <cell r="F3614">
            <v>14502076416</v>
          </cell>
          <cell r="G3614" t="str">
            <v>Пена монтажная, большой комплект №8</v>
          </cell>
          <cell r="H3614">
            <v>14502076416</v>
          </cell>
          <cell r="I3614" t="str">
            <v>шт</v>
          </cell>
        </row>
        <row r="3615">
          <cell r="E3615">
            <v>14502911001</v>
          </cell>
          <cell r="F3615">
            <v>14502903808</v>
          </cell>
          <cell r="G3615" t="str">
            <v>Пена монтажная, большой комплект №9.1</v>
          </cell>
          <cell r="H3615">
            <v>14502903808</v>
          </cell>
          <cell r="I3615" t="str">
            <v>шт</v>
          </cell>
        </row>
        <row r="3616">
          <cell r="E3616">
            <v>14502903808</v>
          </cell>
          <cell r="F3616">
            <v>14502903808</v>
          </cell>
          <cell r="G3616">
            <v>14502903808</v>
          </cell>
          <cell r="H3616">
            <v>14502903808</v>
          </cell>
          <cell r="I3616">
            <v>14502903808</v>
          </cell>
        </row>
        <row r="3617">
          <cell r="E3617">
            <v>12425341001</v>
          </cell>
          <cell r="F3617">
            <v>12425338880</v>
          </cell>
          <cell r="G3617" t="str">
            <v>Заглушка 20/76</v>
          </cell>
          <cell r="H3617">
            <v>12425338880</v>
          </cell>
          <cell r="I3617" t="str">
            <v>шт</v>
          </cell>
        </row>
        <row r="3618">
          <cell r="E3618">
            <v>12425541001</v>
          </cell>
          <cell r="F3618">
            <v>12425535488</v>
          </cell>
          <cell r="G3618" t="str">
            <v>Заглушка 25/76</v>
          </cell>
          <cell r="H3618">
            <v>12425535488</v>
          </cell>
          <cell r="I3618" t="str">
            <v>шт</v>
          </cell>
        </row>
        <row r="3619">
          <cell r="E3619">
            <v>12425441001</v>
          </cell>
          <cell r="F3619">
            <v>12425437184</v>
          </cell>
          <cell r="G3619" t="str">
            <v>Заглушка 25/91</v>
          </cell>
          <cell r="H3619">
            <v>12425437184</v>
          </cell>
          <cell r="I3619" t="str">
            <v>шт</v>
          </cell>
        </row>
        <row r="3620">
          <cell r="E3620">
            <v>12425641001</v>
          </cell>
          <cell r="F3620">
            <v>12425633792</v>
          </cell>
          <cell r="G3620" t="str">
            <v>Заглушка 32/76</v>
          </cell>
          <cell r="H3620">
            <v>12425633792</v>
          </cell>
          <cell r="I3620" t="str">
            <v>шт</v>
          </cell>
        </row>
        <row r="3621">
          <cell r="E3621">
            <v>12469891001</v>
          </cell>
          <cell r="F3621">
            <v>12469886976</v>
          </cell>
          <cell r="G3621" t="str">
            <v>Заглушка 32/91</v>
          </cell>
          <cell r="H3621">
            <v>12469886976</v>
          </cell>
          <cell r="I3621" t="str">
            <v>шт</v>
          </cell>
        </row>
        <row r="3622">
          <cell r="E3622">
            <v>12425841001</v>
          </cell>
          <cell r="F3622">
            <v>12425838592</v>
          </cell>
          <cell r="G3622" t="str">
            <v>Заглушка 40/91</v>
          </cell>
          <cell r="H3622">
            <v>12425838592</v>
          </cell>
          <cell r="I3622" t="str">
            <v>шт</v>
          </cell>
        </row>
        <row r="3623">
          <cell r="E3623">
            <v>12426041001</v>
          </cell>
          <cell r="F3623">
            <v>12426035200</v>
          </cell>
          <cell r="G3623" t="str">
            <v>Заглушка 50/111</v>
          </cell>
          <cell r="H3623">
            <v>12426035200</v>
          </cell>
          <cell r="I3623" t="str">
            <v>шт</v>
          </cell>
        </row>
        <row r="3624">
          <cell r="E3624">
            <v>12426241001</v>
          </cell>
          <cell r="F3624">
            <v>12426240000</v>
          </cell>
          <cell r="G3624" t="str">
            <v>Заглушка 63/126</v>
          </cell>
          <cell r="H3624">
            <v>12426240000</v>
          </cell>
          <cell r="I3624" t="str">
            <v>шт</v>
          </cell>
        </row>
        <row r="3625">
          <cell r="E3625">
            <v>12426541001</v>
          </cell>
          <cell r="F3625">
            <v>12426534912</v>
          </cell>
          <cell r="G3625" t="str">
            <v xml:space="preserve">Заглушка 75/162 </v>
          </cell>
          <cell r="H3625">
            <v>12426534912</v>
          </cell>
          <cell r="I3625" t="str">
            <v>шт</v>
          </cell>
        </row>
        <row r="3626">
          <cell r="E3626">
            <v>12426641001</v>
          </cell>
          <cell r="F3626">
            <v>12426633216</v>
          </cell>
          <cell r="G3626" t="str">
            <v>Заглушка 90/162</v>
          </cell>
          <cell r="H3626">
            <v>12426633216</v>
          </cell>
          <cell r="I3626" t="str">
            <v>шт</v>
          </cell>
        </row>
        <row r="3627">
          <cell r="E3627">
            <v>12426741001</v>
          </cell>
          <cell r="F3627">
            <v>12426739712</v>
          </cell>
          <cell r="G3627" t="str">
            <v>Заглушка 110/162</v>
          </cell>
          <cell r="H3627">
            <v>12426739712</v>
          </cell>
          <cell r="I3627" t="str">
            <v>шт</v>
          </cell>
        </row>
        <row r="3628">
          <cell r="E3628">
            <v>12883741001</v>
          </cell>
          <cell r="F3628">
            <v>12883738624</v>
          </cell>
          <cell r="G3628" t="str">
            <v>Заглушка 125/182</v>
          </cell>
          <cell r="H3628">
            <v>12883738624</v>
          </cell>
          <cell r="I3628" t="str">
            <v>шт</v>
          </cell>
        </row>
        <row r="3629">
          <cell r="E3629">
            <v>12426941001</v>
          </cell>
          <cell r="F3629">
            <v>12426936320</v>
          </cell>
          <cell r="G3629" t="str">
            <v>Заглушка 25+20/91</v>
          </cell>
          <cell r="H3629">
            <v>12426936320</v>
          </cell>
          <cell r="I3629" t="str">
            <v>шт</v>
          </cell>
        </row>
        <row r="3630">
          <cell r="E3630">
            <v>12403131001</v>
          </cell>
          <cell r="F3630">
            <v>12403130368</v>
          </cell>
          <cell r="G3630" t="str">
            <v xml:space="preserve">Заглушка 25+25/111 </v>
          </cell>
          <cell r="H3630">
            <v>12403130368</v>
          </cell>
          <cell r="I3630" t="str">
            <v>шт</v>
          </cell>
        </row>
        <row r="3631">
          <cell r="E3631">
            <v>12427141001</v>
          </cell>
          <cell r="F3631">
            <v>12427132928</v>
          </cell>
          <cell r="G3631" t="str">
            <v>Заглушка 32+20/111</v>
          </cell>
          <cell r="H3631">
            <v>12427132928</v>
          </cell>
          <cell r="I3631" t="str">
            <v>шт</v>
          </cell>
        </row>
        <row r="3632">
          <cell r="E3632">
            <v>12427241001</v>
          </cell>
          <cell r="F3632">
            <v>12427239424</v>
          </cell>
          <cell r="G3632" t="str">
            <v>Заглушка 32+32/111</v>
          </cell>
          <cell r="H3632">
            <v>12427239424</v>
          </cell>
          <cell r="I3632" t="str">
            <v>шт</v>
          </cell>
        </row>
        <row r="3633">
          <cell r="E3633">
            <v>12427441001</v>
          </cell>
          <cell r="F3633">
            <v>12427436032</v>
          </cell>
          <cell r="G3633" t="str">
            <v>Заглушка 40+25/126</v>
          </cell>
          <cell r="H3633">
            <v>12427436032</v>
          </cell>
          <cell r="I3633" t="str">
            <v>шт</v>
          </cell>
        </row>
        <row r="3634">
          <cell r="E3634">
            <v>12427541001</v>
          </cell>
          <cell r="F3634">
            <v>12427534336</v>
          </cell>
          <cell r="G3634" t="str">
            <v>Заглушка 40+40/126</v>
          </cell>
          <cell r="H3634">
            <v>12427534336</v>
          </cell>
          <cell r="I3634" t="str">
            <v>шт</v>
          </cell>
        </row>
        <row r="3635">
          <cell r="E3635">
            <v>12427741001</v>
          </cell>
          <cell r="F3635">
            <v>12427739136</v>
          </cell>
          <cell r="G3635" t="str">
            <v>Заглушка 50+32/126</v>
          </cell>
          <cell r="H3635">
            <v>12427739136</v>
          </cell>
          <cell r="I3635" t="str">
            <v>шт</v>
          </cell>
        </row>
        <row r="3636">
          <cell r="E3636">
            <v>12427841001</v>
          </cell>
          <cell r="F3636">
            <v>12427837440</v>
          </cell>
          <cell r="G3636" t="str">
            <v xml:space="preserve">Заглушка 50+50/162 </v>
          </cell>
          <cell r="H3636">
            <v>12427837440</v>
          </cell>
          <cell r="I3636" t="str">
            <v>шт</v>
          </cell>
        </row>
        <row r="3637">
          <cell r="E3637">
            <v>12390911001</v>
          </cell>
          <cell r="F3637">
            <v>12390907904</v>
          </cell>
          <cell r="G3637" t="str">
            <v>Заглушка 63+63/182</v>
          </cell>
          <cell r="H3637">
            <v>12390907904</v>
          </cell>
          <cell r="I3637" t="str">
            <v>шт</v>
          </cell>
        </row>
        <row r="3638">
          <cell r="E3638">
            <v>12390907904</v>
          </cell>
          <cell r="F3638">
            <v>12390907904</v>
          </cell>
          <cell r="G3638">
            <v>12390907904</v>
          </cell>
          <cell r="H3638">
            <v>12390907904</v>
          </cell>
          <cell r="I3638">
            <v>12390907904</v>
          </cell>
        </row>
        <row r="3639">
          <cell r="E3639">
            <v>13020681001</v>
          </cell>
          <cell r="F3639">
            <v>13020676096</v>
          </cell>
          <cell r="G3639" t="str">
            <v>Сигнальная красная лента трассы теплоснабжения, 250м</v>
          </cell>
          <cell r="H3639">
            <v>13020676096</v>
          </cell>
          <cell r="I3639" t="str">
            <v>м</v>
          </cell>
        </row>
        <row r="3640">
          <cell r="E3640">
            <v>13020676096</v>
          </cell>
          <cell r="F3640">
            <v>13020676096</v>
          </cell>
          <cell r="G3640">
            <v>13020676096</v>
          </cell>
          <cell r="H3640">
            <v>13020676096</v>
          </cell>
          <cell r="I3640">
            <v>13020676096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59"/>
  <sheetViews>
    <sheetView tabSelected="1" zoomScale="70" zoomScaleNormal="70" workbookViewId="0">
      <selection activeCell="G20" sqref="G20"/>
    </sheetView>
  </sheetViews>
  <sheetFormatPr defaultRowHeight="15" outlineLevelRow="1"/>
  <cols>
    <col min="1" max="1" width="22.7109375" customWidth="1"/>
    <col min="2" max="2" width="6.85546875" style="444" customWidth="1"/>
    <col min="3" max="3" width="18.85546875" style="36" customWidth="1"/>
    <col min="4" max="5" width="14.7109375" style="36" customWidth="1"/>
    <col min="6" max="6" width="14.42578125" style="41" customWidth="1"/>
    <col min="7" max="7" width="70.85546875" style="41" customWidth="1"/>
    <col min="8" max="9" width="9.140625" style="36"/>
    <col min="10" max="10" width="9.28515625" style="36" bestFit="1" customWidth="1"/>
    <col min="11" max="17" width="12.28515625" style="317" customWidth="1"/>
    <col min="18" max="18" width="9.28515625" customWidth="1"/>
    <col min="19" max="19" width="13.5703125" style="371" customWidth="1"/>
    <col min="20" max="36" width="8.85546875" customWidth="1"/>
    <col min="37" max="37" width="8.85546875" hidden="1" customWidth="1"/>
    <col min="38" max="38" width="10.7109375" hidden="1" customWidth="1"/>
    <col min="39" max="39" width="8.85546875" customWidth="1"/>
  </cols>
  <sheetData>
    <row r="1" spans="1:38" ht="15.75">
      <c r="B1" s="440"/>
      <c r="C1" s="2">
        <v>45782</v>
      </c>
      <c r="D1" s="1"/>
      <c r="E1" s="1"/>
      <c r="F1" s="37"/>
      <c r="G1" s="37"/>
      <c r="H1" s="1"/>
      <c r="I1" s="1"/>
      <c r="J1" s="1"/>
      <c r="K1" s="6"/>
      <c r="L1" s="6"/>
      <c r="M1" s="6"/>
      <c r="N1" s="6"/>
      <c r="O1" s="6"/>
      <c r="P1" s="6"/>
      <c r="Q1" s="6"/>
    </row>
    <row r="2" spans="1:38" ht="33.75">
      <c r="B2" s="3"/>
      <c r="C2" s="4"/>
      <c r="D2" s="5"/>
      <c r="E2" s="49" t="s">
        <v>0</v>
      </c>
      <c r="F2" s="642"/>
      <c r="G2" s="38"/>
      <c r="H2" s="6"/>
      <c r="I2" s="24"/>
      <c r="J2" s="24"/>
      <c r="K2" s="7"/>
      <c r="L2" s="7"/>
      <c r="M2" s="7"/>
      <c r="N2" s="6"/>
      <c r="O2" s="25"/>
      <c r="P2" s="26"/>
      <c r="Q2" s="26"/>
      <c r="S2"/>
    </row>
    <row r="3" spans="1:38" ht="35.25">
      <c r="B3" s="27" t="s">
        <v>1</v>
      </c>
      <c r="C3" s="28">
        <v>1.2</v>
      </c>
      <c r="D3" s="5"/>
      <c r="E3" s="8"/>
      <c r="F3" s="643"/>
      <c r="G3" s="39"/>
      <c r="H3" s="6"/>
      <c r="I3" s="24"/>
      <c r="J3" s="24"/>
      <c r="K3" s="7"/>
      <c r="L3" s="7"/>
      <c r="M3" s="7"/>
      <c r="N3" s="6"/>
      <c r="O3" s="25"/>
      <c r="P3" s="23"/>
      <c r="Q3" s="23"/>
      <c r="S3"/>
    </row>
    <row r="4" spans="1:38" ht="18">
      <c r="B4" s="29"/>
      <c r="C4" s="30"/>
      <c r="D4" s="9"/>
      <c r="E4" s="10"/>
      <c r="F4" s="644"/>
      <c r="G4" s="39"/>
      <c r="H4" s="6"/>
      <c r="I4" s="24"/>
      <c r="J4" s="24"/>
      <c r="K4" s="7"/>
      <c r="L4" s="7"/>
      <c r="M4" s="7"/>
      <c r="N4" s="6"/>
      <c r="O4" s="25"/>
      <c r="P4" s="23"/>
      <c r="Q4" s="23"/>
      <c r="S4"/>
    </row>
    <row r="5" spans="1:38" s="46" customFormat="1" ht="15.75">
      <c r="B5" s="11"/>
      <c r="C5" s="12"/>
      <c r="D5" s="22"/>
      <c r="E5" s="279">
        <v>0</v>
      </c>
      <c r="F5" s="645" t="s">
        <v>2</v>
      </c>
      <c r="H5" s="43"/>
      <c r="I5" s="44"/>
      <c r="J5" s="44"/>
      <c r="K5" s="26"/>
      <c r="L5" s="26"/>
      <c r="M5" s="26"/>
      <c r="N5" s="45"/>
      <c r="O5" s="45"/>
      <c r="P5" s="23"/>
      <c r="Q5" s="26"/>
    </row>
    <row r="6" spans="1:38" ht="15.75">
      <c r="B6" s="11"/>
      <c r="C6" s="16"/>
      <c r="D6" s="9"/>
      <c r="E6" s="17"/>
      <c r="F6" s="645"/>
      <c r="H6" s="18"/>
      <c r="I6" s="13"/>
      <c r="J6" s="13"/>
      <c r="K6" s="14"/>
      <c r="L6" s="14"/>
      <c r="M6" s="14"/>
      <c r="N6" s="6"/>
      <c r="O6" s="6"/>
      <c r="P6" s="15"/>
      <c r="Q6" s="14"/>
      <c r="S6"/>
    </row>
    <row r="7" spans="1:38" s="46" customFormat="1" ht="15.75">
      <c r="B7" s="11"/>
      <c r="C7" s="16"/>
      <c r="D7" s="22"/>
      <c r="E7" s="280">
        <v>0</v>
      </c>
      <c r="F7" s="645" t="s">
        <v>3</v>
      </c>
      <c r="H7" s="43"/>
      <c r="I7" s="44"/>
      <c r="J7" s="44"/>
      <c r="K7" s="26"/>
      <c r="L7" s="26"/>
      <c r="M7" s="26"/>
      <c r="N7" s="45"/>
      <c r="O7" s="45"/>
      <c r="P7" s="23"/>
      <c r="Q7" s="26"/>
    </row>
    <row r="8" spans="1:38" ht="15.75">
      <c r="B8" s="11"/>
      <c r="C8" s="16"/>
      <c r="D8" s="9"/>
      <c r="E8" s="17"/>
      <c r="F8" s="645"/>
      <c r="H8" s="18"/>
      <c r="I8" s="13"/>
      <c r="J8" s="13"/>
      <c r="K8" s="14"/>
      <c r="L8" s="14"/>
      <c r="M8" s="14"/>
      <c r="N8" s="6"/>
      <c r="O8" s="6"/>
      <c r="P8" s="15"/>
      <c r="Q8" s="14"/>
      <c r="S8"/>
    </row>
    <row r="9" spans="1:38" s="46" customFormat="1" ht="15.75">
      <c r="B9" s="11"/>
      <c r="C9" s="16"/>
      <c r="D9" s="22"/>
      <c r="E9" s="279">
        <v>0</v>
      </c>
      <c r="F9" s="645" t="s">
        <v>4</v>
      </c>
      <c r="H9" s="47"/>
      <c r="I9" s="44"/>
      <c r="J9" s="44"/>
      <c r="K9" s="26"/>
      <c r="L9" s="26"/>
      <c r="M9" s="26"/>
      <c r="N9" s="45"/>
      <c r="O9" s="45"/>
      <c r="P9" s="23"/>
      <c r="Q9" s="26"/>
    </row>
    <row r="10" spans="1:38" ht="15.75">
      <c r="B10" s="11"/>
      <c r="C10" s="16"/>
      <c r="D10" s="9"/>
      <c r="E10" s="19"/>
      <c r="F10" s="566"/>
      <c r="H10" s="20"/>
      <c r="I10" s="13"/>
      <c r="J10" s="13"/>
      <c r="K10" s="14"/>
      <c r="L10" s="14"/>
      <c r="M10" s="14"/>
      <c r="N10" s="6"/>
      <c r="O10" s="6"/>
      <c r="P10" s="15"/>
      <c r="Q10" s="14"/>
      <c r="S10"/>
      <c r="AL10" s="554">
        <v>0.2</v>
      </c>
    </row>
    <row r="11" spans="1:38" s="46" customFormat="1" ht="15.75">
      <c r="B11" s="11"/>
      <c r="C11" s="16"/>
      <c r="D11" s="22"/>
      <c r="E11" s="281">
        <v>0</v>
      </c>
      <c r="F11" s="646" t="s">
        <v>5</v>
      </c>
      <c r="H11" s="48"/>
      <c r="I11" s="44"/>
      <c r="J11" s="44"/>
      <c r="K11" s="26"/>
      <c r="L11" s="26"/>
      <c r="M11" s="26"/>
      <c r="N11" s="45"/>
      <c r="O11" s="45"/>
      <c r="P11" s="23"/>
      <c r="Q11" s="26"/>
      <c r="AL11" s="46">
        <v>100</v>
      </c>
    </row>
    <row r="12" spans="1:38">
      <c r="B12" s="29"/>
      <c r="C12" s="30"/>
      <c r="D12" s="9"/>
      <c r="E12" s="21"/>
      <c r="F12" s="647"/>
      <c r="G12" s="38"/>
      <c r="H12" s="6"/>
      <c r="I12" s="24"/>
      <c r="J12" s="24"/>
      <c r="K12" s="7"/>
      <c r="L12" s="7"/>
      <c r="M12" s="7"/>
      <c r="N12" s="6"/>
      <c r="O12" s="25"/>
      <c r="P12" s="23"/>
      <c r="S12"/>
    </row>
    <row r="13" spans="1:38">
      <c r="B13" s="32" t="s">
        <v>6</v>
      </c>
      <c r="C13" s="32"/>
      <c r="D13" s="31"/>
      <c r="E13" s="32"/>
      <c r="F13" s="648"/>
      <c r="G13" s="40"/>
      <c r="H13" s="32"/>
      <c r="I13" s="24"/>
      <c r="J13" s="24"/>
      <c r="K13" s="7"/>
      <c r="L13" s="7"/>
      <c r="M13" s="7"/>
      <c r="N13" s="6"/>
      <c r="O13" s="25"/>
      <c r="P13" s="26"/>
      <c r="Q13" s="26"/>
      <c r="S13"/>
    </row>
    <row r="14" spans="1:38" s="42" customFormat="1" ht="51">
      <c r="A14" s="596" t="s">
        <v>7</v>
      </c>
      <c r="B14" s="441"/>
      <c r="C14" s="64" t="s">
        <v>8</v>
      </c>
      <c r="D14" s="64" t="s">
        <v>9</v>
      </c>
      <c r="E14" s="64" t="s">
        <v>10</v>
      </c>
      <c r="F14" s="64" t="s">
        <v>11</v>
      </c>
      <c r="G14" s="390" t="s">
        <v>12</v>
      </c>
      <c r="H14" s="65" t="s">
        <v>13</v>
      </c>
      <c r="I14" s="64" t="s">
        <v>14</v>
      </c>
      <c r="J14" s="64" t="s">
        <v>15</v>
      </c>
      <c r="K14" s="66" t="s">
        <v>16</v>
      </c>
      <c r="L14" s="66" t="s">
        <v>17</v>
      </c>
      <c r="M14" s="67" t="s">
        <v>18</v>
      </c>
      <c r="N14" s="66" t="s">
        <v>19</v>
      </c>
      <c r="O14" s="66" t="s">
        <v>20</v>
      </c>
      <c r="P14" s="68" t="s">
        <v>21</v>
      </c>
      <c r="Q14" s="68" t="s">
        <v>22</v>
      </c>
      <c r="R14" s="680"/>
      <c r="S14" s="555" t="s">
        <v>23</v>
      </c>
      <c r="AL14" s="555" t="s">
        <v>24</v>
      </c>
    </row>
    <row r="15" spans="1:38" ht="14.45" customHeight="1">
      <c r="A15" s="683"/>
      <c r="B15" s="69"/>
      <c r="C15" s="70"/>
      <c r="D15" s="71"/>
      <c r="E15" s="69"/>
      <c r="F15" s="286"/>
      <c r="G15" s="72"/>
      <c r="H15" s="73"/>
      <c r="I15" s="71"/>
      <c r="J15" s="71"/>
      <c r="K15" s="75"/>
      <c r="L15" s="75"/>
      <c r="M15" s="76"/>
      <c r="N15" s="77"/>
      <c r="O15" s="77"/>
      <c r="P15" s="78"/>
      <c r="Q15" s="76"/>
      <c r="R15" s="3"/>
      <c r="S15" s="557"/>
      <c r="AL15" s="556"/>
    </row>
    <row r="16" spans="1:38" ht="14.45" customHeight="1">
      <c r="A16" s="683"/>
      <c r="B16" s="439"/>
      <c r="C16" s="79" t="s">
        <v>25</v>
      </c>
      <c r="D16" s="79"/>
      <c r="E16" s="80"/>
      <c r="F16" s="649"/>
      <c r="G16" s="81" t="s">
        <v>26</v>
      </c>
      <c r="H16" s="82"/>
      <c r="I16" s="83"/>
      <c r="J16" s="83"/>
      <c r="K16" s="85"/>
      <c r="L16" s="85"/>
      <c r="M16" s="85"/>
      <c r="N16" s="86"/>
      <c r="O16" s="86"/>
      <c r="P16" s="87"/>
      <c r="Q16" s="85"/>
      <c r="R16" s="681"/>
      <c r="S16" s="558"/>
      <c r="AL16" s="556"/>
    </row>
    <row r="17" spans="1:38" s="288" customFormat="1" ht="25.5" outlineLevel="1">
      <c r="A17" s="667"/>
      <c r="B17" s="102" t="s">
        <v>27</v>
      </c>
      <c r="C17" s="103" t="s">
        <v>25</v>
      </c>
      <c r="D17" s="385"/>
      <c r="E17" s="102">
        <v>11234081005</v>
      </c>
      <c r="F17" s="454"/>
      <c r="G17" s="104" t="s">
        <v>28</v>
      </c>
      <c r="H17" s="105"/>
      <c r="I17" s="103" t="s">
        <v>29</v>
      </c>
      <c r="J17" s="103">
        <v>25</v>
      </c>
      <c r="K17" s="107">
        <v>11.76</v>
      </c>
      <c r="L17" s="107">
        <f t="shared" ref="L17" si="0">ROUND((K17*$C$3),2)</f>
        <v>14.11</v>
      </c>
      <c r="M17" s="107">
        <f>L17*H17</f>
        <v>0</v>
      </c>
      <c r="N17" s="107">
        <f t="shared" ref="N17" si="1">K17*(1-$E$5-$E$7)*(1-$E$9)*(1+$E$11)</f>
        <v>11.76</v>
      </c>
      <c r="O17" s="107">
        <f>N17*H17</f>
        <v>0</v>
      </c>
      <c r="P17" s="108">
        <f t="shared" ref="P17" si="2">ROUND((N17*$C$3),2)</f>
        <v>14.11</v>
      </c>
      <c r="Q17" s="108">
        <f>P17*H17</f>
        <v>0</v>
      </c>
      <c r="R17" s="682"/>
      <c r="S17" s="560">
        <f t="shared" ref="S17:S35" si="3">ROUND(AL17,0)</f>
        <v>1129</v>
      </c>
      <c r="AL17" s="561">
        <f>L17*$AL$11*(1-$AL$10)</f>
        <v>1128.8</v>
      </c>
    </row>
    <row r="18" spans="1:38" outlineLevel="1">
      <c r="A18" s="683"/>
      <c r="B18" s="69"/>
      <c r="C18" s="88"/>
      <c r="D18" s="89"/>
      <c r="E18" s="90"/>
      <c r="F18" s="454"/>
      <c r="G18" s="91"/>
      <c r="H18" s="92"/>
      <c r="I18" s="88"/>
      <c r="J18" s="88"/>
      <c r="K18" s="93"/>
      <c r="L18" s="93"/>
      <c r="M18" s="93"/>
      <c r="N18" s="93"/>
      <c r="O18" s="93"/>
      <c r="P18" s="94"/>
      <c r="Q18" s="94"/>
      <c r="R18" s="3"/>
      <c r="S18" s="559"/>
      <c r="AL18" s="556"/>
    </row>
    <row r="19" spans="1:38" outlineLevel="1">
      <c r="A19" s="683"/>
      <c r="B19" s="69" t="s">
        <v>30</v>
      </c>
      <c r="C19" s="71" t="s">
        <v>25</v>
      </c>
      <c r="D19" s="71">
        <v>11301211100</v>
      </c>
      <c r="E19" s="69">
        <v>11301213100</v>
      </c>
      <c r="F19" s="454"/>
      <c r="G19" s="95" t="s">
        <v>31</v>
      </c>
      <c r="H19" s="96"/>
      <c r="I19" s="71" t="s">
        <v>29</v>
      </c>
      <c r="J19" s="71">
        <v>100</v>
      </c>
      <c r="K19" s="74">
        <v>3.89</v>
      </c>
      <c r="L19" s="74">
        <f t="shared" ref="L19:L22" si="4">ROUND((K19*$C$3),2)</f>
        <v>4.67</v>
      </c>
      <c r="M19" s="74">
        <f>L19*H19</f>
        <v>0</v>
      </c>
      <c r="N19" s="74">
        <f t="shared" ref="N19:N22" si="5">K19*(1-$E$5-$E$7)*(1-$E$9)*(1+$E$11)</f>
        <v>3.89</v>
      </c>
      <c r="O19" s="74">
        <f>N19*H19</f>
        <v>0</v>
      </c>
      <c r="P19" s="128">
        <f t="shared" ref="P19:P22" si="6">ROUND((N19*$C$3),2)</f>
        <v>4.67</v>
      </c>
      <c r="Q19" s="128">
        <f>P19*H19</f>
        <v>0</v>
      </c>
      <c r="R19" s="3"/>
      <c r="S19" s="559">
        <f t="shared" si="3"/>
        <v>374</v>
      </c>
      <c r="AL19" s="556">
        <f>L19*$AL$11*(1-$AL$10)</f>
        <v>373.6</v>
      </c>
    </row>
    <row r="20" spans="1:38" outlineLevel="1">
      <c r="A20" s="683"/>
      <c r="B20" s="69" t="s">
        <v>30</v>
      </c>
      <c r="C20" s="71" t="s">
        <v>25</v>
      </c>
      <c r="D20" s="71">
        <v>11301311100</v>
      </c>
      <c r="E20" s="69">
        <v>11301313100</v>
      </c>
      <c r="F20" s="582"/>
      <c r="G20" s="95" t="s">
        <v>32</v>
      </c>
      <c r="H20" s="96"/>
      <c r="I20" s="71" t="s">
        <v>29</v>
      </c>
      <c r="J20" s="71">
        <v>100</v>
      </c>
      <c r="K20" s="74">
        <v>5.53</v>
      </c>
      <c r="L20" s="74">
        <f t="shared" si="4"/>
        <v>6.64</v>
      </c>
      <c r="M20" s="74">
        <f>L20*H20</f>
        <v>0</v>
      </c>
      <c r="N20" s="74">
        <f t="shared" si="5"/>
        <v>5.53</v>
      </c>
      <c r="O20" s="74">
        <f>N20*H20</f>
        <v>0</v>
      </c>
      <c r="P20" s="128">
        <f t="shared" si="6"/>
        <v>6.64</v>
      </c>
      <c r="Q20" s="128">
        <f>P20*H20</f>
        <v>0</v>
      </c>
      <c r="R20" s="3"/>
      <c r="S20" s="562">
        <f t="shared" ref="S20:S22" si="7">ROUND(AL20,0)</f>
        <v>531</v>
      </c>
      <c r="AL20" s="556">
        <f>L20*$AL$11*(1-$AL$10)</f>
        <v>531.20000000000005</v>
      </c>
    </row>
    <row r="21" spans="1:38" outlineLevel="1">
      <c r="A21" s="683"/>
      <c r="B21" s="69" t="s">
        <v>30</v>
      </c>
      <c r="C21" s="71" t="s">
        <v>25</v>
      </c>
      <c r="D21" s="71">
        <v>11301411050</v>
      </c>
      <c r="E21" s="69">
        <v>11301413050</v>
      </c>
      <c r="F21" s="582"/>
      <c r="G21" s="95" t="s">
        <v>33</v>
      </c>
      <c r="H21" s="96"/>
      <c r="I21" s="71" t="s">
        <v>29</v>
      </c>
      <c r="J21" s="71">
        <v>50</v>
      </c>
      <c r="K21" s="74">
        <v>9.9700000000000006</v>
      </c>
      <c r="L21" s="74">
        <f t="shared" si="4"/>
        <v>11.96</v>
      </c>
      <c r="M21" s="74">
        <f>L21*H21</f>
        <v>0</v>
      </c>
      <c r="N21" s="74">
        <f t="shared" si="5"/>
        <v>9.9700000000000006</v>
      </c>
      <c r="O21" s="74">
        <f>N21*H21</f>
        <v>0</v>
      </c>
      <c r="P21" s="128">
        <f t="shared" si="6"/>
        <v>11.96</v>
      </c>
      <c r="Q21" s="128">
        <f>P21*H21</f>
        <v>0</v>
      </c>
      <c r="R21" s="3"/>
      <c r="S21" s="562">
        <f t="shared" si="7"/>
        <v>957</v>
      </c>
      <c r="AL21" s="556">
        <f t="shared" ref="AL21:AL22" si="8">L21*$AL$11*(1-$AL$10)</f>
        <v>956.80000000000007</v>
      </c>
    </row>
    <row r="22" spans="1:38" outlineLevel="1">
      <c r="A22" s="683"/>
      <c r="B22" s="69" t="s">
        <v>30</v>
      </c>
      <c r="C22" s="71" t="s">
        <v>25</v>
      </c>
      <c r="D22" s="71">
        <v>11301511025</v>
      </c>
      <c r="E22" s="69">
        <v>11301513025</v>
      </c>
      <c r="F22" s="582"/>
      <c r="G22" s="95" t="s">
        <v>34</v>
      </c>
      <c r="H22" s="96"/>
      <c r="I22" s="71" t="s">
        <v>29</v>
      </c>
      <c r="J22" s="71">
        <v>25</v>
      </c>
      <c r="K22" s="74">
        <v>11.76</v>
      </c>
      <c r="L22" s="74">
        <f t="shared" si="4"/>
        <v>14.11</v>
      </c>
      <c r="M22" s="74">
        <f>L22*H22</f>
        <v>0</v>
      </c>
      <c r="N22" s="74">
        <f t="shared" si="5"/>
        <v>11.76</v>
      </c>
      <c r="O22" s="74">
        <f>N22*H22</f>
        <v>0</v>
      </c>
      <c r="P22" s="128">
        <f t="shared" si="6"/>
        <v>14.11</v>
      </c>
      <c r="Q22" s="128">
        <f>P22*H22</f>
        <v>0</v>
      </c>
      <c r="R22" s="3"/>
      <c r="S22" s="562">
        <f t="shared" si="7"/>
        <v>1129</v>
      </c>
      <c r="AL22" s="556">
        <f t="shared" si="8"/>
        <v>1128.8</v>
      </c>
    </row>
    <row r="23" spans="1:38" outlineLevel="1">
      <c r="A23" s="683"/>
      <c r="B23" s="69"/>
      <c r="C23" s="88"/>
      <c r="D23" s="89"/>
      <c r="E23" s="90"/>
      <c r="F23" s="454"/>
      <c r="G23" s="91"/>
      <c r="H23" s="92"/>
      <c r="I23" s="88"/>
      <c r="J23" s="88"/>
      <c r="K23" s="93"/>
      <c r="L23" s="93"/>
      <c r="M23" s="93"/>
      <c r="N23" s="93"/>
      <c r="O23" s="93"/>
      <c r="P23" s="94"/>
      <c r="Q23" s="94"/>
      <c r="R23" s="3"/>
      <c r="S23" s="559"/>
      <c r="AL23" s="556"/>
    </row>
    <row r="24" spans="1:38" outlineLevel="1">
      <c r="A24" s="683"/>
      <c r="B24" s="69" t="s">
        <v>30</v>
      </c>
      <c r="C24" s="71" t="s">
        <v>25</v>
      </c>
      <c r="D24" s="71">
        <v>11303701100</v>
      </c>
      <c r="E24" s="69">
        <v>11303703100</v>
      </c>
      <c r="F24" s="454"/>
      <c r="G24" s="95" t="s">
        <v>35</v>
      </c>
      <c r="H24" s="96"/>
      <c r="I24" s="71" t="s">
        <v>29</v>
      </c>
      <c r="J24" s="71">
        <v>100</v>
      </c>
      <c r="K24" s="74">
        <v>2.04</v>
      </c>
      <c r="L24" s="74">
        <f t="shared" ref="L24:L30" si="9">ROUND((K24*$C$3),2)</f>
        <v>2.4500000000000002</v>
      </c>
      <c r="M24" s="74">
        <f t="shared" ref="M24:M30" si="10">L24*H24</f>
        <v>0</v>
      </c>
      <c r="N24" s="74">
        <f t="shared" ref="N24:N30" si="11">K24*(1-$E$5-$E$7)*(1-$E$9)*(1+$E$11)</f>
        <v>2.04</v>
      </c>
      <c r="O24" s="74">
        <f t="shared" ref="O24:O30" si="12">N24*H24</f>
        <v>0</v>
      </c>
      <c r="P24" s="128">
        <f t="shared" ref="P24:P30" si="13">ROUND((N24*$C$3),2)</f>
        <v>2.4500000000000002</v>
      </c>
      <c r="Q24" s="128">
        <f t="shared" ref="Q24:Q30" si="14">P24*H24</f>
        <v>0</v>
      </c>
      <c r="R24" s="3"/>
      <c r="S24" s="559">
        <f t="shared" si="3"/>
        <v>196</v>
      </c>
      <c r="AL24" s="556">
        <f t="shared" ref="AL24:AL30" si="15">L24*$AL$11*(1-$AL$10)</f>
        <v>196.00000000000003</v>
      </c>
    </row>
    <row r="25" spans="1:38" outlineLevel="1">
      <c r="A25" s="683"/>
      <c r="B25" s="69" t="s">
        <v>30</v>
      </c>
      <c r="C25" s="71" t="s">
        <v>25</v>
      </c>
      <c r="D25" s="71">
        <v>11303801100</v>
      </c>
      <c r="E25" s="69">
        <v>11303803100</v>
      </c>
      <c r="F25" s="454"/>
      <c r="G25" s="95" t="s">
        <v>36</v>
      </c>
      <c r="H25" s="96"/>
      <c r="I25" s="71" t="s">
        <v>29</v>
      </c>
      <c r="J25" s="71">
        <v>100</v>
      </c>
      <c r="K25" s="74">
        <v>3.05</v>
      </c>
      <c r="L25" s="74">
        <f t="shared" si="9"/>
        <v>3.66</v>
      </c>
      <c r="M25" s="74">
        <f t="shared" si="10"/>
        <v>0</v>
      </c>
      <c r="N25" s="74">
        <f t="shared" si="11"/>
        <v>3.05</v>
      </c>
      <c r="O25" s="74">
        <f t="shared" si="12"/>
        <v>0</v>
      </c>
      <c r="P25" s="128">
        <f t="shared" si="13"/>
        <v>3.66</v>
      </c>
      <c r="Q25" s="128">
        <f t="shared" si="14"/>
        <v>0</v>
      </c>
      <c r="R25" s="3"/>
      <c r="S25" s="559">
        <f t="shared" si="3"/>
        <v>293</v>
      </c>
      <c r="AL25" s="556">
        <f t="shared" si="15"/>
        <v>292.8</v>
      </c>
    </row>
    <row r="26" spans="1:38" outlineLevel="1">
      <c r="A26" s="683"/>
      <c r="B26" s="69" t="s">
        <v>30</v>
      </c>
      <c r="C26" s="71" t="s">
        <v>25</v>
      </c>
      <c r="D26" s="71">
        <v>11303901050</v>
      </c>
      <c r="E26" s="69">
        <v>11303903050</v>
      </c>
      <c r="F26" s="454"/>
      <c r="G26" s="95" t="s">
        <v>37</v>
      </c>
      <c r="H26" s="96"/>
      <c r="I26" s="71" t="s">
        <v>29</v>
      </c>
      <c r="J26" s="71">
        <v>50</v>
      </c>
      <c r="K26" s="74">
        <v>4.7300000000000004</v>
      </c>
      <c r="L26" s="74">
        <f t="shared" si="9"/>
        <v>5.68</v>
      </c>
      <c r="M26" s="74">
        <f t="shared" si="10"/>
        <v>0</v>
      </c>
      <c r="N26" s="74">
        <f t="shared" si="11"/>
        <v>4.7300000000000004</v>
      </c>
      <c r="O26" s="74">
        <f t="shared" si="12"/>
        <v>0</v>
      </c>
      <c r="P26" s="128">
        <f t="shared" si="13"/>
        <v>5.68</v>
      </c>
      <c r="Q26" s="128">
        <f t="shared" si="14"/>
        <v>0</v>
      </c>
      <c r="R26" s="3"/>
      <c r="S26" s="559">
        <f t="shared" si="3"/>
        <v>454</v>
      </c>
      <c r="AL26" s="556">
        <f t="shared" si="15"/>
        <v>454.40000000000003</v>
      </c>
    </row>
    <row r="27" spans="1:38" outlineLevel="1">
      <c r="A27" s="683"/>
      <c r="B27" s="69" t="s">
        <v>30</v>
      </c>
      <c r="C27" s="71" t="s">
        <v>25</v>
      </c>
      <c r="D27" s="71">
        <v>11304001050</v>
      </c>
      <c r="E27" s="69">
        <v>11304003050</v>
      </c>
      <c r="F27" s="454"/>
      <c r="G27" s="95" t="s">
        <v>38</v>
      </c>
      <c r="H27" s="96"/>
      <c r="I27" s="71" t="s">
        <v>29</v>
      </c>
      <c r="J27" s="71">
        <v>50</v>
      </c>
      <c r="K27" s="74">
        <v>7.69</v>
      </c>
      <c r="L27" s="74">
        <f t="shared" si="9"/>
        <v>9.23</v>
      </c>
      <c r="M27" s="74">
        <f t="shared" si="10"/>
        <v>0</v>
      </c>
      <c r="N27" s="74">
        <f t="shared" si="11"/>
        <v>7.69</v>
      </c>
      <c r="O27" s="74">
        <f t="shared" si="12"/>
        <v>0</v>
      </c>
      <c r="P27" s="128">
        <f t="shared" si="13"/>
        <v>9.23</v>
      </c>
      <c r="Q27" s="128">
        <f t="shared" si="14"/>
        <v>0</v>
      </c>
      <c r="R27" s="3"/>
      <c r="S27" s="559">
        <f t="shared" si="3"/>
        <v>738</v>
      </c>
      <c r="AL27" s="556">
        <f t="shared" si="15"/>
        <v>738.40000000000009</v>
      </c>
    </row>
    <row r="28" spans="1:38" outlineLevel="1">
      <c r="A28" s="683"/>
      <c r="B28" s="69" t="s">
        <v>30</v>
      </c>
      <c r="C28" s="71" t="s">
        <v>25</v>
      </c>
      <c r="D28" s="71">
        <v>11304101006</v>
      </c>
      <c r="E28" s="69">
        <v>11304103006</v>
      </c>
      <c r="F28" s="454"/>
      <c r="G28" s="95" t="s">
        <v>39</v>
      </c>
      <c r="H28" s="96"/>
      <c r="I28" s="71" t="s">
        <v>29</v>
      </c>
      <c r="J28" s="71">
        <v>12</v>
      </c>
      <c r="K28" s="74">
        <v>14.92</v>
      </c>
      <c r="L28" s="74">
        <f t="shared" si="9"/>
        <v>17.899999999999999</v>
      </c>
      <c r="M28" s="74">
        <f t="shared" si="10"/>
        <v>0</v>
      </c>
      <c r="N28" s="74">
        <f t="shared" si="11"/>
        <v>14.92</v>
      </c>
      <c r="O28" s="74">
        <f t="shared" si="12"/>
        <v>0</v>
      </c>
      <c r="P28" s="128">
        <f t="shared" si="13"/>
        <v>17.899999999999999</v>
      </c>
      <c r="Q28" s="128">
        <f t="shared" si="14"/>
        <v>0</v>
      </c>
      <c r="R28" s="3"/>
      <c r="S28" s="559">
        <f t="shared" si="3"/>
        <v>1432</v>
      </c>
      <c r="AL28" s="556">
        <f t="shared" si="15"/>
        <v>1432</v>
      </c>
    </row>
    <row r="29" spans="1:38" outlineLevel="1">
      <c r="A29" s="683"/>
      <c r="B29" s="69" t="s">
        <v>30</v>
      </c>
      <c r="C29" s="71" t="s">
        <v>25</v>
      </c>
      <c r="D29" s="71">
        <v>11304201006</v>
      </c>
      <c r="E29" s="69">
        <v>11304203006</v>
      </c>
      <c r="F29" s="454"/>
      <c r="G29" s="95" t="s">
        <v>40</v>
      </c>
      <c r="H29" s="96"/>
      <c r="I29" s="71" t="s">
        <v>29</v>
      </c>
      <c r="J29" s="71">
        <v>6</v>
      </c>
      <c r="K29" s="74">
        <v>19.63</v>
      </c>
      <c r="L29" s="74">
        <f t="shared" si="9"/>
        <v>23.56</v>
      </c>
      <c r="M29" s="74">
        <f t="shared" si="10"/>
        <v>0</v>
      </c>
      <c r="N29" s="74">
        <f t="shared" si="11"/>
        <v>19.63</v>
      </c>
      <c r="O29" s="74">
        <f t="shared" si="12"/>
        <v>0</v>
      </c>
      <c r="P29" s="128">
        <f t="shared" si="13"/>
        <v>23.56</v>
      </c>
      <c r="Q29" s="128">
        <f t="shared" si="14"/>
        <v>0</v>
      </c>
      <c r="R29" s="3"/>
      <c r="S29" s="559">
        <f t="shared" si="3"/>
        <v>1885</v>
      </c>
      <c r="AL29" s="556">
        <f t="shared" si="15"/>
        <v>1884.8000000000002</v>
      </c>
    </row>
    <row r="30" spans="1:38" outlineLevel="1">
      <c r="A30" s="683"/>
      <c r="B30" s="69" t="s">
        <v>30</v>
      </c>
      <c r="C30" s="71" t="s">
        <v>25</v>
      </c>
      <c r="D30" s="71">
        <v>11304301006</v>
      </c>
      <c r="E30" s="69">
        <v>11304303006</v>
      </c>
      <c r="F30" s="454"/>
      <c r="G30" s="95" t="s">
        <v>41</v>
      </c>
      <c r="H30" s="96"/>
      <c r="I30" s="71" t="s">
        <v>29</v>
      </c>
      <c r="J30" s="71">
        <v>6</v>
      </c>
      <c r="K30" s="74">
        <v>28.97</v>
      </c>
      <c r="L30" s="74">
        <f t="shared" si="9"/>
        <v>34.76</v>
      </c>
      <c r="M30" s="74">
        <f t="shared" si="10"/>
        <v>0</v>
      </c>
      <c r="N30" s="74">
        <f t="shared" si="11"/>
        <v>28.97</v>
      </c>
      <c r="O30" s="74">
        <f t="shared" si="12"/>
        <v>0</v>
      </c>
      <c r="P30" s="128">
        <f t="shared" si="13"/>
        <v>34.76</v>
      </c>
      <c r="Q30" s="128">
        <f t="shared" si="14"/>
        <v>0</v>
      </c>
      <c r="R30" s="3"/>
      <c r="S30" s="559">
        <f t="shared" si="3"/>
        <v>2781</v>
      </c>
      <c r="AL30" s="556">
        <f t="shared" si="15"/>
        <v>2780.8</v>
      </c>
    </row>
    <row r="31" spans="1:38" outlineLevel="1">
      <c r="A31" s="683"/>
      <c r="B31" s="69"/>
      <c r="C31" s="88"/>
      <c r="D31" s="89"/>
      <c r="E31" s="90"/>
      <c r="F31" s="454"/>
      <c r="G31" s="91"/>
      <c r="H31" s="92"/>
      <c r="I31" s="88"/>
      <c r="J31" s="88"/>
      <c r="K31" s="93"/>
      <c r="L31" s="93"/>
      <c r="M31" s="93"/>
      <c r="N31" s="93"/>
      <c r="O31" s="93"/>
      <c r="P31" s="94"/>
      <c r="Q31" s="94"/>
      <c r="R31" s="3"/>
      <c r="S31" s="559"/>
      <c r="AL31" s="556"/>
    </row>
    <row r="32" spans="1:38" outlineLevel="1">
      <c r="A32" s="683"/>
      <c r="B32" s="69" t="s">
        <v>30</v>
      </c>
      <c r="C32" s="71" t="s">
        <v>25</v>
      </c>
      <c r="D32" s="71">
        <v>11360421120</v>
      </c>
      <c r="E32" s="69">
        <v>11360423120</v>
      </c>
      <c r="F32" s="454"/>
      <c r="G32" s="95" t="s">
        <v>42</v>
      </c>
      <c r="H32" s="96"/>
      <c r="I32" s="71" t="s">
        <v>29</v>
      </c>
      <c r="J32" s="71">
        <v>120</v>
      </c>
      <c r="K32" s="74">
        <v>1.95</v>
      </c>
      <c r="L32" s="74">
        <f t="shared" ref="L32:L34" si="16">ROUND((K32*$C$3),2)</f>
        <v>2.34</v>
      </c>
      <c r="M32" s="74">
        <f>L32*H32</f>
        <v>0</v>
      </c>
      <c r="N32" s="74">
        <f t="shared" ref="N32:N34" si="17">K32*(1-$E$5-$E$7)*(1-$E$9)*(1+$E$11)</f>
        <v>1.95</v>
      </c>
      <c r="O32" s="74">
        <f>N32*H32</f>
        <v>0</v>
      </c>
      <c r="P32" s="128">
        <f t="shared" ref="P32:P34" si="18">ROUND((N32*$C$3),2)</f>
        <v>2.34</v>
      </c>
      <c r="Q32" s="128">
        <f>P32*H32</f>
        <v>0</v>
      </c>
      <c r="R32" s="3"/>
      <c r="S32" s="559">
        <f t="shared" si="3"/>
        <v>187</v>
      </c>
      <c r="AL32" s="556">
        <f>L32*$AL$11*(1-$AL$10)</f>
        <v>187.20000000000002</v>
      </c>
    </row>
    <row r="33" spans="1:38" outlineLevel="1">
      <c r="A33" s="683"/>
      <c r="B33" s="69" t="s">
        <v>30</v>
      </c>
      <c r="C33" s="71" t="s">
        <v>25</v>
      </c>
      <c r="D33" s="71">
        <v>11360521120</v>
      </c>
      <c r="E33" s="69">
        <v>11360523120</v>
      </c>
      <c r="F33" s="454"/>
      <c r="G33" s="95" t="s">
        <v>43</v>
      </c>
      <c r="H33" s="96"/>
      <c r="I33" s="71" t="s">
        <v>29</v>
      </c>
      <c r="J33" s="71">
        <v>120</v>
      </c>
      <c r="K33" s="74">
        <v>2.84</v>
      </c>
      <c r="L33" s="74">
        <f t="shared" si="16"/>
        <v>3.41</v>
      </c>
      <c r="M33" s="74">
        <f>L33*H33</f>
        <v>0</v>
      </c>
      <c r="N33" s="74">
        <f t="shared" si="17"/>
        <v>2.84</v>
      </c>
      <c r="O33" s="74">
        <f>N33*H33</f>
        <v>0</v>
      </c>
      <c r="P33" s="128">
        <f t="shared" si="18"/>
        <v>3.41</v>
      </c>
      <c r="Q33" s="128">
        <f>P33*H33</f>
        <v>0</v>
      </c>
      <c r="R33" s="3"/>
      <c r="S33" s="559">
        <f t="shared" si="3"/>
        <v>273</v>
      </c>
      <c r="AL33" s="556">
        <f>L33*$AL$11*(1-$AL$10)</f>
        <v>272.8</v>
      </c>
    </row>
    <row r="34" spans="1:38" outlineLevel="1">
      <c r="A34" s="683"/>
      <c r="B34" s="69" t="s">
        <v>30</v>
      </c>
      <c r="C34" s="71" t="s">
        <v>25</v>
      </c>
      <c r="D34" s="71">
        <v>11360621050</v>
      </c>
      <c r="E34" s="69">
        <v>11360623050</v>
      </c>
      <c r="F34" s="454"/>
      <c r="G34" s="95" t="s">
        <v>44</v>
      </c>
      <c r="H34" s="96"/>
      <c r="I34" s="71" t="s">
        <v>29</v>
      </c>
      <c r="J34" s="71">
        <v>50</v>
      </c>
      <c r="K34" s="74">
        <v>4.4000000000000004</v>
      </c>
      <c r="L34" s="74">
        <f t="shared" si="16"/>
        <v>5.28</v>
      </c>
      <c r="M34" s="74">
        <f>L34*H34</f>
        <v>0</v>
      </c>
      <c r="N34" s="74">
        <f t="shared" si="17"/>
        <v>4.4000000000000004</v>
      </c>
      <c r="O34" s="74">
        <f>N34*H34</f>
        <v>0</v>
      </c>
      <c r="P34" s="128">
        <f t="shared" si="18"/>
        <v>5.28</v>
      </c>
      <c r="Q34" s="128">
        <f>P34*H34</f>
        <v>0</v>
      </c>
      <c r="R34" s="3"/>
      <c r="S34" s="559">
        <f t="shared" si="3"/>
        <v>422</v>
      </c>
      <c r="AL34" s="556">
        <f>L34*$AL$11*(1-$AL$10)</f>
        <v>422.40000000000003</v>
      </c>
    </row>
    <row r="35" spans="1:38" outlineLevel="1">
      <c r="A35" s="683"/>
      <c r="B35" s="69" t="s">
        <v>30</v>
      </c>
      <c r="C35" s="71" t="s">
        <v>25</v>
      </c>
      <c r="D35" s="71">
        <v>11360721050</v>
      </c>
      <c r="E35" s="69">
        <v>11360723050</v>
      </c>
      <c r="F35" s="454"/>
      <c r="G35" s="95" t="s">
        <v>45</v>
      </c>
      <c r="H35" s="96"/>
      <c r="I35" s="71" t="s">
        <v>29</v>
      </c>
      <c r="J35" s="71">
        <v>50</v>
      </c>
      <c r="K35" s="74">
        <v>7.15</v>
      </c>
      <c r="L35" s="74">
        <f t="shared" ref="L35" si="19">ROUND((K35*$C$3),2)</f>
        <v>8.58</v>
      </c>
      <c r="M35" s="74">
        <f>L35*H35</f>
        <v>0</v>
      </c>
      <c r="N35" s="74">
        <f t="shared" ref="N35" si="20">K35*(1-$E$5-$E$7)*(1-$E$9)*(1+$E$11)</f>
        <v>7.15</v>
      </c>
      <c r="O35" s="74">
        <f>N35*H35</f>
        <v>0</v>
      </c>
      <c r="P35" s="128">
        <f t="shared" ref="P35" si="21">ROUND((N35*$C$3),2)</f>
        <v>8.58</v>
      </c>
      <c r="Q35" s="128">
        <f>P35*H35</f>
        <v>0</v>
      </c>
      <c r="R35" s="3"/>
      <c r="S35" s="559">
        <f t="shared" si="3"/>
        <v>686</v>
      </c>
      <c r="AL35" s="556">
        <f>L35*$AL$11*(1-$AL$10)</f>
        <v>686.40000000000009</v>
      </c>
    </row>
    <row r="36" spans="1:38" outlineLevel="1">
      <c r="A36" s="683"/>
      <c r="B36" s="69"/>
      <c r="C36" s="101"/>
      <c r="D36" s="71"/>
      <c r="E36" s="69"/>
      <c r="F36" s="454"/>
      <c r="G36" s="95"/>
      <c r="H36" s="96"/>
      <c r="I36" s="71"/>
      <c r="J36" s="71"/>
      <c r="K36" s="74"/>
      <c r="L36" s="74"/>
      <c r="M36" s="74"/>
      <c r="N36" s="74"/>
      <c r="O36" s="74"/>
      <c r="P36" s="128"/>
      <c r="Q36" s="128"/>
      <c r="R36" s="3"/>
      <c r="S36" s="559"/>
      <c r="AL36" s="556"/>
    </row>
    <row r="37" spans="1:38" outlineLevel="1">
      <c r="A37" s="683"/>
      <c r="B37" s="69" t="s">
        <v>30</v>
      </c>
      <c r="C37" s="71" t="s">
        <v>25</v>
      </c>
      <c r="D37" s="71">
        <v>11331691200</v>
      </c>
      <c r="E37" s="69">
        <v>11331693200</v>
      </c>
      <c r="F37" s="454"/>
      <c r="G37" s="95" t="s">
        <v>46</v>
      </c>
      <c r="H37" s="96"/>
      <c r="I37" s="71" t="s">
        <v>29</v>
      </c>
      <c r="J37" s="71">
        <v>2600</v>
      </c>
      <c r="K37" s="74">
        <v>1.58</v>
      </c>
      <c r="L37" s="74">
        <f t="shared" ref="L37" si="22">ROUND((K37*$C$3),2)</f>
        <v>1.9</v>
      </c>
      <c r="M37" s="74">
        <f>L37*H37</f>
        <v>0</v>
      </c>
      <c r="N37" s="74">
        <f t="shared" ref="N37" si="23">K37*(1-$E$5-$E$7)*(1-$E$9)*(1+$E$11)</f>
        <v>1.58</v>
      </c>
      <c r="O37" s="74">
        <f>N37*H37</f>
        <v>0</v>
      </c>
      <c r="P37" s="128">
        <f t="shared" ref="P37" si="24">ROUND((N37*$C$3),2)</f>
        <v>1.9</v>
      </c>
      <c r="Q37" s="128">
        <f>P37*H37</f>
        <v>0</v>
      </c>
      <c r="R37" s="3"/>
      <c r="S37" s="559"/>
      <c r="AL37" s="556">
        <f>L37*$AL$11*(1-$AL$10)</f>
        <v>152</v>
      </c>
    </row>
    <row r="38" spans="1:38" outlineLevel="1">
      <c r="A38" s="683"/>
      <c r="B38" s="69" t="s">
        <v>30</v>
      </c>
      <c r="C38" s="71" t="s">
        <v>25</v>
      </c>
      <c r="D38" s="71">
        <v>11331791180</v>
      </c>
      <c r="E38" s="69">
        <v>11331793180</v>
      </c>
      <c r="F38" s="454"/>
      <c r="G38" s="95" t="s">
        <v>47</v>
      </c>
      <c r="H38" s="96"/>
      <c r="I38" s="71" t="s">
        <v>29</v>
      </c>
      <c r="J38" s="71">
        <v>1440</v>
      </c>
      <c r="K38" s="74">
        <v>2.16</v>
      </c>
      <c r="L38" s="74">
        <f t="shared" ref="L38:L39" si="25">ROUND((K38*$C$3),2)</f>
        <v>2.59</v>
      </c>
      <c r="M38" s="74">
        <f>L38*H38</f>
        <v>0</v>
      </c>
      <c r="N38" s="74">
        <f t="shared" ref="N38:N39" si="26">K38*(1-$E$5-$E$7)*(1-$E$9)*(1+$E$11)</f>
        <v>2.16</v>
      </c>
      <c r="O38" s="74">
        <f>N38*H38</f>
        <v>0</v>
      </c>
      <c r="P38" s="128">
        <f t="shared" ref="P38:P39" si="27">ROUND((N38*$C$3),2)</f>
        <v>2.59</v>
      </c>
      <c r="Q38" s="128">
        <f>P38*H38</f>
        <v>0</v>
      </c>
      <c r="R38" s="3"/>
      <c r="S38" s="559"/>
      <c r="AL38" s="556">
        <f>L38*$AL$11*(1-$AL$10)</f>
        <v>207.20000000000002</v>
      </c>
    </row>
    <row r="39" spans="1:38" outlineLevel="1">
      <c r="A39" s="683"/>
      <c r="B39" s="69" t="s">
        <v>30</v>
      </c>
      <c r="C39" s="71" t="s">
        <v>25</v>
      </c>
      <c r="D39" s="71">
        <v>11331891100</v>
      </c>
      <c r="E39" s="69">
        <v>11331893100</v>
      </c>
      <c r="F39" s="454"/>
      <c r="G39" s="95" t="s">
        <v>48</v>
      </c>
      <c r="H39" s="96"/>
      <c r="I39" s="71" t="s">
        <v>29</v>
      </c>
      <c r="J39" s="71">
        <v>800</v>
      </c>
      <c r="K39" s="74">
        <v>3.32</v>
      </c>
      <c r="L39" s="74">
        <f t="shared" si="25"/>
        <v>3.98</v>
      </c>
      <c r="M39" s="74">
        <f>L39*H39</f>
        <v>0</v>
      </c>
      <c r="N39" s="74">
        <f t="shared" si="26"/>
        <v>3.32</v>
      </c>
      <c r="O39" s="74">
        <f>N39*H39</f>
        <v>0</v>
      </c>
      <c r="P39" s="128">
        <f t="shared" si="27"/>
        <v>3.98</v>
      </c>
      <c r="Q39" s="128">
        <f>P39*H39</f>
        <v>0</v>
      </c>
      <c r="R39" s="3"/>
      <c r="S39" s="559"/>
      <c r="AL39" s="556">
        <f>L39*$AL$11*(1-$AL$10)</f>
        <v>318.40000000000003</v>
      </c>
    </row>
    <row r="40" spans="1:38" outlineLevel="1">
      <c r="A40" s="683"/>
      <c r="B40" s="69"/>
      <c r="C40" s="88"/>
      <c r="D40" s="89"/>
      <c r="E40" s="90"/>
      <c r="F40" s="454"/>
      <c r="G40" s="91"/>
      <c r="H40" s="92"/>
      <c r="I40" s="88"/>
      <c r="J40" s="88"/>
      <c r="K40" s="93"/>
      <c r="L40" s="93"/>
      <c r="M40" s="93"/>
      <c r="N40" s="93"/>
      <c r="O40" s="93"/>
      <c r="P40" s="94"/>
      <c r="Q40" s="94"/>
      <c r="R40" s="3"/>
      <c r="S40" s="559"/>
      <c r="AL40" s="556"/>
    </row>
    <row r="41" spans="1:38" s="288" customFormat="1" outlineLevel="1">
      <c r="A41" s="667"/>
      <c r="B41" s="102" t="s">
        <v>27</v>
      </c>
      <c r="C41" s="103" t="s">
        <v>25</v>
      </c>
      <c r="D41" s="103"/>
      <c r="E41" s="102">
        <v>11380331001</v>
      </c>
      <c r="F41" s="454"/>
      <c r="G41" s="104" t="s">
        <v>49</v>
      </c>
      <c r="H41" s="105"/>
      <c r="I41" s="103" t="s">
        <v>29</v>
      </c>
      <c r="J41" s="103">
        <v>30</v>
      </c>
      <c r="K41" s="107">
        <v>2.13</v>
      </c>
      <c r="L41" s="107">
        <f t="shared" ref="L41:L82" si="28">ROUND((K41*$C$3),2)</f>
        <v>2.56</v>
      </c>
      <c r="M41" s="107">
        <f t="shared" ref="M41:M47" si="29">L41*H41</f>
        <v>0</v>
      </c>
      <c r="N41" s="107">
        <f t="shared" ref="N41:N82" si="30">K41*(1-$E$5-$E$7)*(1-$E$9)*(1+$E$11)</f>
        <v>2.13</v>
      </c>
      <c r="O41" s="107">
        <f t="shared" ref="O41:O47" si="31">N41*H41</f>
        <v>0</v>
      </c>
      <c r="P41" s="108">
        <f t="shared" ref="P41:P82" si="32">ROUND((N41*$C$3),2)</f>
        <v>2.56</v>
      </c>
      <c r="Q41" s="108">
        <f t="shared" ref="Q41:Q47" si="33">P41*H41</f>
        <v>0</v>
      </c>
      <c r="R41" s="3"/>
      <c r="S41" s="560">
        <f t="shared" ref="S41:S46" si="34">ROUND(AL41,0)</f>
        <v>205</v>
      </c>
      <c r="AL41" s="556">
        <f t="shared" ref="AL41:AL46" si="35">L41*$AL$11*(1-$AL$10)</f>
        <v>204.8</v>
      </c>
    </row>
    <row r="42" spans="1:38" s="288" customFormat="1" outlineLevel="1">
      <c r="A42" s="667"/>
      <c r="B42" s="102" t="s">
        <v>27</v>
      </c>
      <c r="C42" s="103" t="s">
        <v>25</v>
      </c>
      <c r="D42" s="103"/>
      <c r="E42" s="102">
        <v>11380431001</v>
      </c>
      <c r="F42" s="454"/>
      <c r="G42" s="104" t="s">
        <v>50</v>
      </c>
      <c r="H42" s="105"/>
      <c r="I42" s="103" t="s">
        <v>29</v>
      </c>
      <c r="J42" s="103">
        <v>30</v>
      </c>
      <c r="K42" s="107">
        <v>2.31</v>
      </c>
      <c r="L42" s="107">
        <f t="shared" si="28"/>
        <v>2.77</v>
      </c>
      <c r="M42" s="107">
        <f t="shared" si="29"/>
        <v>0</v>
      </c>
      <c r="N42" s="107">
        <f t="shared" si="30"/>
        <v>2.31</v>
      </c>
      <c r="O42" s="107">
        <f t="shared" si="31"/>
        <v>0</v>
      </c>
      <c r="P42" s="108">
        <f t="shared" si="32"/>
        <v>2.77</v>
      </c>
      <c r="Q42" s="108">
        <f t="shared" si="33"/>
        <v>0</v>
      </c>
      <c r="R42" s="3"/>
      <c r="S42" s="560">
        <f t="shared" si="34"/>
        <v>222</v>
      </c>
      <c r="AL42" s="556">
        <f t="shared" si="35"/>
        <v>221.60000000000002</v>
      </c>
    </row>
    <row r="43" spans="1:38" s="288" customFormat="1" outlineLevel="1">
      <c r="A43" s="667"/>
      <c r="B43" s="102" t="s">
        <v>27</v>
      </c>
      <c r="C43" s="103" t="s">
        <v>25</v>
      </c>
      <c r="D43" s="103"/>
      <c r="E43" s="102">
        <v>11380531001</v>
      </c>
      <c r="F43" s="454"/>
      <c r="G43" s="104" t="s">
        <v>51</v>
      </c>
      <c r="H43" s="105"/>
      <c r="I43" s="103" t="s">
        <v>29</v>
      </c>
      <c r="J43" s="103">
        <v>30</v>
      </c>
      <c r="K43" s="107">
        <v>3.05</v>
      </c>
      <c r="L43" s="107">
        <f t="shared" si="28"/>
        <v>3.66</v>
      </c>
      <c r="M43" s="107">
        <f t="shared" si="29"/>
        <v>0</v>
      </c>
      <c r="N43" s="107">
        <f t="shared" si="30"/>
        <v>3.05</v>
      </c>
      <c r="O43" s="107">
        <f t="shared" si="31"/>
        <v>0</v>
      </c>
      <c r="P43" s="108">
        <f t="shared" si="32"/>
        <v>3.66</v>
      </c>
      <c r="Q43" s="108">
        <f t="shared" si="33"/>
        <v>0</v>
      </c>
      <c r="R43" s="3"/>
      <c r="S43" s="560">
        <f t="shared" si="34"/>
        <v>293</v>
      </c>
      <c r="AL43" s="556">
        <f t="shared" si="35"/>
        <v>292.8</v>
      </c>
    </row>
    <row r="44" spans="1:38" s="288" customFormat="1" outlineLevel="1">
      <c r="A44" s="667"/>
      <c r="B44" s="102" t="s">
        <v>27</v>
      </c>
      <c r="C44" s="103" t="s">
        <v>25</v>
      </c>
      <c r="D44" s="103"/>
      <c r="E44" s="102">
        <v>11380631001</v>
      </c>
      <c r="F44" s="454"/>
      <c r="G44" s="104" t="s">
        <v>52</v>
      </c>
      <c r="H44" s="105"/>
      <c r="I44" s="103" t="s">
        <v>29</v>
      </c>
      <c r="J44" s="103">
        <v>30</v>
      </c>
      <c r="K44" s="107">
        <v>3.76</v>
      </c>
      <c r="L44" s="107">
        <f t="shared" si="28"/>
        <v>4.51</v>
      </c>
      <c r="M44" s="107">
        <f t="shared" si="29"/>
        <v>0</v>
      </c>
      <c r="N44" s="107">
        <f t="shared" si="30"/>
        <v>3.76</v>
      </c>
      <c r="O44" s="107">
        <f t="shared" si="31"/>
        <v>0</v>
      </c>
      <c r="P44" s="108">
        <f t="shared" si="32"/>
        <v>4.51</v>
      </c>
      <c r="Q44" s="108">
        <f t="shared" si="33"/>
        <v>0</v>
      </c>
      <c r="R44" s="3"/>
      <c r="S44" s="560">
        <f t="shared" si="34"/>
        <v>361</v>
      </c>
      <c r="AL44" s="556">
        <f t="shared" si="35"/>
        <v>360.8</v>
      </c>
    </row>
    <row r="45" spans="1:38" s="288" customFormat="1" outlineLevel="1">
      <c r="A45" s="667"/>
      <c r="B45" s="102" t="s">
        <v>27</v>
      </c>
      <c r="C45" s="103" t="s">
        <v>25</v>
      </c>
      <c r="D45" s="103"/>
      <c r="E45" s="102">
        <v>11380731001</v>
      </c>
      <c r="F45" s="454"/>
      <c r="G45" s="104" t="s">
        <v>53</v>
      </c>
      <c r="H45" s="105"/>
      <c r="I45" s="103" t="s">
        <v>29</v>
      </c>
      <c r="J45" s="103">
        <v>15</v>
      </c>
      <c r="K45" s="107">
        <v>5.73</v>
      </c>
      <c r="L45" s="107">
        <f t="shared" si="28"/>
        <v>6.88</v>
      </c>
      <c r="M45" s="107">
        <f t="shared" si="29"/>
        <v>0</v>
      </c>
      <c r="N45" s="107">
        <f t="shared" si="30"/>
        <v>5.73</v>
      </c>
      <c r="O45" s="107">
        <f t="shared" si="31"/>
        <v>0</v>
      </c>
      <c r="P45" s="108">
        <f t="shared" si="32"/>
        <v>6.88</v>
      </c>
      <c r="Q45" s="108">
        <f t="shared" si="33"/>
        <v>0</v>
      </c>
      <c r="R45" s="3"/>
      <c r="S45" s="560">
        <f t="shared" si="34"/>
        <v>550</v>
      </c>
      <c r="AL45" s="556">
        <f t="shared" si="35"/>
        <v>550.4</v>
      </c>
    </row>
    <row r="46" spans="1:38" s="288" customFormat="1" outlineLevel="1">
      <c r="A46" s="667"/>
      <c r="B46" s="102" t="s">
        <v>27</v>
      </c>
      <c r="C46" s="103" t="s">
        <v>25</v>
      </c>
      <c r="D46" s="103"/>
      <c r="E46" s="102">
        <v>11380831001</v>
      </c>
      <c r="F46" s="454"/>
      <c r="G46" s="104" t="s">
        <v>54</v>
      </c>
      <c r="H46" s="105"/>
      <c r="I46" s="103" t="s">
        <v>29</v>
      </c>
      <c r="J46" s="103">
        <v>15</v>
      </c>
      <c r="K46" s="107">
        <v>7.11</v>
      </c>
      <c r="L46" s="107">
        <f t="shared" si="28"/>
        <v>8.5299999999999994</v>
      </c>
      <c r="M46" s="107">
        <f t="shared" si="29"/>
        <v>0</v>
      </c>
      <c r="N46" s="107">
        <f t="shared" si="30"/>
        <v>7.11</v>
      </c>
      <c r="O46" s="107">
        <f t="shared" si="31"/>
        <v>0</v>
      </c>
      <c r="P46" s="108">
        <f t="shared" si="32"/>
        <v>8.5299999999999994</v>
      </c>
      <c r="Q46" s="108">
        <f t="shared" si="33"/>
        <v>0</v>
      </c>
      <c r="R46" s="3"/>
      <c r="S46" s="560">
        <f t="shared" si="34"/>
        <v>682</v>
      </c>
      <c r="AL46" s="556">
        <f t="shared" si="35"/>
        <v>682.4</v>
      </c>
    </row>
    <row r="47" spans="1:38" s="288" customFormat="1" outlineLevel="1">
      <c r="A47" s="667"/>
      <c r="B47" s="102" t="s">
        <v>27</v>
      </c>
      <c r="C47" s="103" t="s">
        <v>25</v>
      </c>
      <c r="D47" s="103"/>
      <c r="E47" s="102">
        <v>11380931001</v>
      </c>
      <c r="F47" s="454"/>
      <c r="G47" s="104" t="s">
        <v>55</v>
      </c>
      <c r="H47" s="105"/>
      <c r="I47" s="103" t="s">
        <v>29</v>
      </c>
      <c r="J47" s="103">
        <v>15</v>
      </c>
      <c r="K47" s="107">
        <v>8.5299999999999994</v>
      </c>
      <c r="L47" s="107">
        <f t="shared" si="28"/>
        <v>10.24</v>
      </c>
      <c r="M47" s="107">
        <f t="shared" si="29"/>
        <v>0</v>
      </c>
      <c r="N47" s="107">
        <f t="shared" si="30"/>
        <v>8.5299999999999994</v>
      </c>
      <c r="O47" s="107">
        <f t="shared" si="31"/>
        <v>0</v>
      </c>
      <c r="P47" s="108">
        <f t="shared" si="32"/>
        <v>10.24</v>
      </c>
      <c r="Q47" s="108">
        <f t="shared" si="33"/>
        <v>0</v>
      </c>
      <c r="R47" s="3"/>
      <c r="S47" s="560">
        <f t="shared" ref="S47:S152" si="36">ROUND(AL47,0)</f>
        <v>819</v>
      </c>
      <c r="AL47" s="556">
        <f t="shared" ref="AL47:AL152" si="37">L47*$AL$11*(1-$AL$10)</f>
        <v>819.2</v>
      </c>
    </row>
    <row r="48" spans="1:38" outlineLevel="1">
      <c r="A48" s="683"/>
      <c r="B48" s="69"/>
      <c r="C48" s="101"/>
      <c r="D48" s="71"/>
      <c r="E48" s="69"/>
      <c r="F48" s="454"/>
      <c r="G48" s="95"/>
      <c r="H48" s="96"/>
      <c r="I48" s="71"/>
      <c r="J48" s="71"/>
      <c r="K48" s="74"/>
      <c r="L48" s="74"/>
      <c r="M48" s="74"/>
      <c r="N48" s="74"/>
      <c r="O48" s="74"/>
      <c r="P48" s="128"/>
      <c r="Q48" s="128"/>
      <c r="R48" s="3"/>
      <c r="S48" s="559"/>
      <c r="AL48" s="556"/>
    </row>
    <row r="49" spans="1:38" ht="25.5">
      <c r="A49" s="683"/>
      <c r="B49" s="69"/>
      <c r="C49" s="114" t="s">
        <v>25</v>
      </c>
      <c r="D49" s="114"/>
      <c r="E49" s="115"/>
      <c r="F49" s="650"/>
      <c r="G49" s="81" t="s">
        <v>56</v>
      </c>
      <c r="H49" s="116"/>
      <c r="I49" s="83"/>
      <c r="J49" s="83"/>
      <c r="K49" s="421"/>
      <c r="L49" s="421"/>
      <c r="M49" s="421"/>
      <c r="N49" s="421"/>
      <c r="O49" s="421"/>
      <c r="P49" s="311"/>
      <c r="Q49" s="162"/>
      <c r="R49" s="3"/>
      <c r="S49" s="558"/>
      <c r="AL49" s="556"/>
    </row>
    <row r="50" spans="1:38" s="371" customFormat="1">
      <c r="A50" s="684"/>
      <c r="B50" s="69" t="s">
        <v>30</v>
      </c>
      <c r="C50" s="71" t="s">
        <v>25</v>
      </c>
      <c r="D50" s="113"/>
      <c r="E50" s="69">
        <v>11080011001</v>
      </c>
      <c r="F50" s="454"/>
      <c r="G50" s="185" t="s">
        <v>57</v>
      </c>
      <c r="H50" s="96"/>
      <c r="I50" s="71" t="s">
        <v>58</v>
      </c>
      <c r="J50" s="71">
        <v>100</v>
      </c>
      <c r="K50" s="74">
        <v>1.18</v>
      </c>
      <c r="L50" s="74">
        <f t="shared" ref="L50:L51" si="38">ROUND((K50*$C$3),2)</f>
        <v>1.42</v>
      </c>
      <c r="M50" s="74">
        <f t="shared" ref="M50:M56" si="39">L50*H50</f>
        <v>0</v>
      </c>
      <c r="N50" s="74">
        <f t="shared" ref="N50:N51" si="40">K50*(1-$E$5-$E$7)*(1-$E$9)*(1+$E$11)</f>
        <v>1.18</v>
      </c>
      <c r="O50" s="74">
        <f t="shared" ref="O50:O56" si="41">N50*H50</f>
        <v>0</v>
      </c>
      <c r="P50" s="128">
        <f t="shared" ref="P50:P51" si="42">ROUND((N50*$C$3),2)</f>
        <v>1.42</v>
      </c>
      <c r="Q50" s="128">
        <f t="shared" ref="Q50:Q56" si="43">P50*H50</f>
        <v>0</v>
      </c>
      <c r="R50" s="3"/>
      <c r="S50" s="559">
        <f t="shared" si="36"/>
        <v>114</v>
      </c>
      <c r="AL50" s="556">
        <f t="shared" si="37"/>
        <v>113.60000000000001</v>
      </c>
    </row>
    <row r="51" spans="1:38" s="371" customFormat="1">
      <c r="A51" s="684"/>
      <c r="B51" s="69" t="s">
        <v>30</v>
      </c>
      <c r="C51" s="71" t="s">
        <v>25</v>
      </c>
      <c r="D51" s="113"/>
      <c r="E51" s="69">
        <v>11080021001</v>
      </c>
      <c r="F51" s="454"/>
      <c r="G51" s="185" t="s">
        <v>59</v>
      </c>
      <c r="H51" s="96"/>
      <c r="I51" s="71" t="s">
        <v>58</v>
      </c>
      <c r="J51" s="71">
        <v>100</v>
      </c>
      <c r="K51" s="74">
        <v>1.21</v>
      </c>
      <c r="L51" s="74">
        <f t="shared" si="38"/>
        <v>1.45</v>
      </c>
      <c r="M51" s="74">
        <f t="shared" si="39"/>
        <v>0</v>
      </c>
      <c r="N51" s="74">
        <f t="shared" si="40"/>
        <v>1.21</v>
      </c>
      <c r="O51" s="74">
        <f t="shared" si="41"/>
        <v>0</v>
      </c>
      <c r="P51" s="128">
        <f t="shared" si="42"/>
        <v>1.45</v>
      </c>
      <c r="Q51" s="128">
        <f t="shared" si="43"/>
        <v>0</v>
      </c>
      <c r="R51" s="3"/>
      <c r="S51" s="559">
        <f t="shared" si="36"/>
        <v>116</v>
      </c>
      <c r="AL51" s="556">
        <f t="shared" si="37"/>
        <v>116</v>
      </c>
    </row>
    <row r="52" spans="1:38" s="371" customFormat="1">
      <c r="A52" s="684"/>
      <c r="B52" s="69" t="s">
        <v>30</v>
      </c>
      <c r="C52" s="71" t="s">
        <v>25</v>
      </c>
      <c r="D52" s="113"/>
      <c r="E52" s="69">
        <v>11080031001</v>
      </c>
      <c r="F52" s="454"/>
      <c r="G52" s="185" t="s">
        <v>60</v>
      </c>
      <c r="H52" s="96"/>
      <c r="I52" s="71" t="s">
        <v>58</v>
      </c>
      <c r="J52" s="71">
        <v>100</v>
      </c>
      <c r="K52" s="74">
        <v>2.0699999999999998</v>
      </c>
      <c r="L52" s="74">
        <f t="shared" ref="L52:L54" si="44">ROUND((K52*$C$3),2)</f>
        <v>2.48</v>
      </c>
      <c r="M52" s="74">
        <f t="shared" si="39"/>
        <v>0</v>
      </c>
      <c r="N52" s="74">
        <f t="shared" ref="N52:N54" si="45">K52*(1-$E$5-$E$7)*(1-$E$9)*(1+$E$11)</f>
        <v>2.0699999999999998</v>
      </c>
      <c r="O52" s="74">
        <f t="shared" si="41"/>
        <v>0</v>
      </c>
      <c r="P52" s="128">
        <f t="shared" ref="P52:P54" si="46">ROUND((N52*$C$3),2)</f>
        <v>2.48</v>
      </c>
      <c r="Q52" s="128">
        <f t="shared" si="43"/>
        <v>0</v>
      </c>
      <c r="R52" s="3"/>
      <c r="S52" s="559">
        <f t="shared" si="36"/>
        <v>198</v>
      </c>
      <c r="AL52" s="556">
        <f t="shared" si="37"/>
        <v>198.4</v>
      </c>
    </row>
    <row r="53" spans="1:38" s="371" customFormat="1">
      <c r="A53" s="684"/>
      <c r="B53" s="69" t="s">
        <v>30</v>
      </c>
      <c r="C53" s="71" t="s">
        <v>25</v>
      </c>
      <c r="D53" s="113"/>
      <c r="E53" s="69">
        <v>11080041001</v>
      </c>
      <c r="F53" s="454"/>
      <c r="G53" s="185" t="s">
        <v>61</v>
      </c>
      <c r="H53" s="96"/>
      <c r="I53" s="71" t="s">
        <v>58</v>
      </c>
      <c r="J53" s="71">
        <v>50</v>
      </c>
      <c r="K53" s="74">
        <v>4.32</v>
      </c>
      <c r="L53" s="74">
        <f t="shared" si="44"/>
        <v>5.18</v>
      </c>
      <c r="M53" s="74">
        <f t="shared" si="39"/>
        <v>0</v>
      </c>
      <c r="N53" s="74">
        <f t="shared" si="45"/>
        <v>4.32</v>
      </c>
      <c r="O53" s="74">
        <f t="shared" si="41"/>
        <v>0</v>
      </c>
      <c r="P53" s="128">
        <f t="shared" si="46"/>
        <v>5.18</v>
      </c>
      <c r="Q53" s="128">
        <f t="shared" si="43"/>
        <v>0</v>
      </c>
      <c r="R53" s="3"/>
      <c r="S53" s="559">
        <f t="shared" si="36"/>
        <v>414</v>
      </c>
      <c r="AL53" s="556">
        <f t="shared" si="37"/>
        <v>414.40000000000003</v>
      </c>
    </row>
    <row r="54" spans="1:38" s="371" customFormat="1">
      <c r="A54" s="684"/>
      <c r="B54" s="69" t="s">
        <v>30</v>
      </c>
      <c r="C54" s="71" t="s">
        <v>25</v>
      </c>
      <c r="D54" s="113"/>
      <c r="E54" s="69">
        <v>11080051001</v>
      </c>
      <c r="F54" s="651"/>
      <c r="G54" s="95" t="s">
        <v>62</v>
      </c>
      <c r="H54" s="96"/>
      <c r="I54" s="71" t="s">
        <v>58</v>
      </c>
      <c r="J54" s="71">
        <v>25</v>
      </c>
      <c r="K54" s="74">
        <v>7.73</v>
      </c>
      <c r="L54" s="74">
        <f t="shared" si="44"/>
        <v>9.2799999999999994</v>
      </c>
      <c r="M54" s="74">
        <f t="shared" si="39"/>
        <v>0</v>
      </c>
      <c r="N54" s="74">
        <f t="shared" si="45"/>
        <v>7.73</v>
      </c>
      <c r="O54" s="74">
        <f t="shared" si="41"/>
        <v>0</v>
      </c>
      <c r="P54" s="128">
        <f t="shared" si="46"/>
        <v>9.2799999999999994</v>
      </c>
      <c r="Q54" s="128">
        <f t="shared" si="43"/>
        <v>0</v>
      </c>
      <c r="R54" s="3"/>
      <c r="S54" s="559">
        <f t="shared" si="36"/>
        <v>742</v>
      </c>
      <c r="AL54" s="556">
        <f t="shared" si="37"/>
        <v>742.4</v>
      </c>
    </row>
    <row r="55" spans="1:38" s="371" customFormat="1">
      <c r="A55" s="684"/>
      <c r="B55" s="69" t="s">
        <v>30</v>
      </c>
      <c r="C55" s="71" t="s">
        <v>25</v>
      </c>
      <c r="D55" s="113">
        <v>11397711002</v>
      </c>
      <c r="E55" s="69">
        <v>11397713002</v>
      </c>
      <c r="F55" s="454"/>
      <c r="G55" s="95" t="s">
        <v>63</v>
      </c>
      <c r="H55" s="96"/>
      <c r="I55" s="71" t="s">
        <v>58</v>
      </c>
      <c r="J55" s="71">
        <v>25</v>
      </c>
      <c r="K55" s="74">
        <v>10.119999999999999</v>
      </c>
      <c r="L55" s="74">
        <f t="shared" ref="L55:L56" si="47">ROUND((K55*$C$3),2)</f>
        <v>12.14</v>
      </c>
      <c r="M55" s="74">
        <f t="shared" si="39"/>
        <v>0</v>
      </c>
      <c r="N55" s="74">
        <f t="shared" ref="N55:N56" si="48">K55*(1-$E$5-$E$7)*(1-$E$9)*(1+$E$11)</f>
        <v>10.119999999999999</v>
      </c>
      <c r="O55" s="74">
        <f t="shared" si="41"/>
        <v>0</v>
      </c>
      <c r="P55" s="128">
        <f t="shared" ref="P55:P56" si="49">ROUND((N55*$C$3),2)</f>
        <v>12.14</v>
      </c>
      <c r="Q55" s="128">
        <f t="shared" si="43"/>
        <v>0</v>
      </c>
      <c r="R55" s="3"/>
      <c r="S55" s="559">
        <f t="shared" ref="S55:S56" si="50">ROUND(AL55,0)</f>
        <v>971</v>
      </c>
      <c r="AL55" s="556">
        <f>L55*$AL$11*(1-$AL$10)</f>
        <v>971.2</v>
      </c>
    </row>
    <row r="56" spans="1:38" s="371" customFormat="1">
      <c r="A56" s="684"/>
      <c r="B56" s="69" t="s">
        <v>30</v>
      </c>
      <c r="C56" s="71" t="s">
        <v>25</v>
      </c>
      <c r="D56" s="113">
        <v>11397811002</v>
      </c>
      <c r="E56" s="69">
        <v>11397813002</v>
      </c>
      <c r="F56" s="454"/>
      <c r="G56" s="95" t="s">
        <v>64</v>
      </c>
      <c r="H56" s="96"/>
      <c r="I56" s="71" t="s">
        <v>58</v>
      </c>
      <c r="J56" s="71">
        <v>25</v>
      </c>
      <c r="K56" s="74">
        <v>19.330000000000002</v>
      </c>
      <c r="L56" s="74">
        <f t="shared" si="47"/>
        <v>23.2</v>
      </c>
      <c r="M56" s="74">
        <f t="shared" si="39"/>
        <v>0</v>
      </c>
      <c r="N56" s="74">
        <f t="shared" si="48"/>
        <v>19.330000000000002</v>
      </c>
      <c r="O56" s="74">
        <f t="shared" si="41"/>
        <v>0</v>
      </c>
      <c r="P56" s="128">
        <f t="shared" si="49"/>
        <v>23.2</v>
      </c>
      <c r="Q56" s="128">
        <f t="shared" si="43"/>
        <v>0</v>
      </c>
      <c r="R56" s="3"/>
      <c r="S56" s="559">
        <f t="shared" si="50"/>
        <v>1856</v>
      </c>
      <c r="AL56" s="556">
        <f t="shared" si="37"/>
        <v>1856</v>
      </c>
    </row>
    <row r="57" spans="1:38" s="371" customFormat="1">
      <c r="A57" s="684"/>
      <c r="B57" s="110"/>
      <c r="C57" s="88"/>
      <c r="D57" s="113"/>
      <c r="E57" s="90"/>
      <c r="F57" s="454"/>
      <c r="G57" s="118"/>
      <c r="H57" s="92"/>
      <c r="I57" s="88"/>
      <c r="J57" s="88"/>
      <c r="K57" s="93"/>
      <c r="L57" s="93"/>
      <c r="M57" s="93"/>
      <c r="N57" s="93"/>
      <c r="O57" s="93"/>
      <c r="P57" s="94"/>
      <c r="Q57" s="94"/>
      <c r="R57" s="3"/>
      <c r="S57" s="559"/>
      <c r="AL57" s="556"/>
    </row>
    <row r="58" spans="1:38" ht="25.5" outlineLevel="1">
      <c r="A58" s="683"/>
      <c r="B58" s="69" t="s">
        <v>65</v>
      </c>
      <c r="C58" s="71" t="s">
        <v>25</v>
      </c>
      <c r="D58" s="71"/>
      <c r="E58" s="69">
        <v>11600011001</v>
      </c>
      <c r="F58" s="286" t="s">
        <v>66</v>
      </c>
      <c r="G58" s="185" t="s">
        <v>67</v>
      </c>
      <c r="H58" s="96"/>
      <c r="I58" s="71" t="s">
        <v>58</v>
      </c>
      <c r="J58" s="71">
        <v>100</v>
      </c>
      <c r="K58" s="74">
        <v>1.3</v>
      </c>
      <c r="L58" s="74">
        <f t="shared" si="28"/>
        <v>1.56</v>
      </c>
      <c r="M58" s="74">
        <f t="shared" ref="M58:M64" si="51">L58*H58</f>
        <v>0</v>
      </c>
      <c r="N58" s="74">
        <f t="shared" si="30"/>
        <v>1.3</v>
      </c>
      <c r="O58" s="74">
        <f t="shared" ref="O58:O64" si="52">N58*H58</f>
        <v>0</v>
      </c>
      <c r="P58" s="128">
        <f t="shared" si="32"/>
        <v>1.56</v>
      </c>
      <c r="Q58" s="128">
        <f t="shared" ref="Q58:Q64" si="53">P58*H58</f>
        <v>0</v>
      </c>
      <c r="R58" s="3"/>
      <c r="S58" s="559">
        <f t="shared" si="36"/>
        <v>125</v>
      </c>
      <c r="AL58" s="556">
        <f t="shared" si="37"/>
        <v>124.80000000000001</v>
      </c>
    </row>
    <row r="59" spans="1:38" ht="25.5" outlineLevel="1">
      <c r="A59" s="683"/>
      <c r="B59" s="69" t="s">
        <v>65</v>
      </c>
      <c r="C59" s="71" t="s">
        <v>25</v>
      </c>
      <c r="D59" s="71"/>
      <c r="E59" s="69">
        <v>11600021001</v>
      </c>
      <c r="F59" s="286" t="s">
        <v>68</v>
      </c>
      <c r="G59" s="185" t="s">
        <v>69</v>
      </c>
      <c r="H59" s="96"/>
      <c r="I59" s="71" t="s">
        <v>58</v>
      </c>
      <c r="J59" s="71">
        <v>100</v>
      </c>
      <c r="K59" s="74">
        <v>1.66</v>
      </c>
      <c r="L59" s="74">
        <f t="shared" si="28"/>
        <v>1.99</v>
      </c>
      <c r="M59" s="74">
        <f t="shared" si="51"/>
        <v>0</v>
      </c>
      <c r="N59" s="74">
        <f t="shared" si="30"/>
        <v>1.66</v>
      </c>
      <c r="O59" s="74">
        <f t="shared" si="52"/>
        <v>0</v>
      </c>
      <c r="P59" s="128">
        <f t="shared" si="32"/>
        <v>1.99</v>
      </c>
      <c r="Q59" s="128">
        <f t="shared" si="53"/>
        <v>0</v>
      </c>
      <c r="R59" s="3"/>
      <c r="S59" s="559">
        <f t="shared" si="36"/>
        <v>159</v>
      </c>
      <c r="AL59" s="556">
        <f t="shared" si="37"/>
        <v>159.20000000000002</v>
      </c>
    </row>
    <row r="60" spans="1:38" ht="25.5" outlineLevel="1">
      <c r="A60" s="683"/>
      <c r="B60" s="69" t="s">
        <v>65</v>
      </c>
      <c r="C60" s="71" t="s">
        <v>25</v>
      </c>
      <c r="D60" s="71"/>
      <c r="E60" s="69">
        <v>11600031001</v>
      </c>
      <c r="F60" s="286" t="s">
        <v>70</v>
      </c>
      <c r="G60" s="185" t="s">
        <v>71</v>
      </c>
      <c r="H60" s="96"/>
      <c r="I60" s="71" t="s">
        <v>58</v>
      </c>
      <c r="J60" s="71">
        <v>100</v>
      </c>
      <c r="K60" s="74">
        <v>2.21</v>
      </c>
      <c r="L60" s="74">
        <f t="shared" si="28"/>
        <v>2.65</v>
      </c>
      <c r="M60" s="74">
        <f t="shared" si="51"/>
        <v>0</v>
      </c>
      <c r="N60" s="74">
        <f t="shared" si="30"/>
        <v>2.21</v>
      </c>
      <c r="O60" s="74">
        <f t="shared" si="52"/>
        <v>0</v>
      </c>
      <c r="P60" s="128">
        <f t="shared" si="32"/>
        <v>2.65</v>
      </c>
      <c r="Q60" s="128">
        <f t="shared" si="53"/>
        <v>0</v>
      </c>
      <c r="R60" s="3"/>
      <c r="S60" s="559">
        <f t="shared" si="36"/>
        <v>212</v>
      </c>
      <c r="AL60" s="556">
        <f t="shared" si="37"/>
        <v>212</v>
      </c>
    </row>
    <row r="61" spans="1:38" ht="25.5" outlineLevel="1">
      <c r="A61" s="683"/>
      <c r="B61" s="69" t="s">
        <v>65</v>
      </c>
      <c r="C61" s="71" t="s">
        <v>25</v>
      </c>
      <c r="D61" s="71"/>
      <c r="E61" s="69">
        <v>11600041001</v>
      </c>
      <c r="F61" s="286" t="s">
        <v>72</v>
      </c>
      <c r="G61" s="185" t="s">
        <v>73</v>
      </c>
      <c r="H61" s="96"/>
      <c r="I61" s="71" t="s">
        <v>58</v>
      </c>
      <c r="J61" s="71">
        <v>50</v>
      </c>
      <c r="K61" s="74">
        <v>4.6900000000000004</v>
      </c>
      <c r="L61" s="74">
        <f t="shared" si="28"/>
        <v>5.63</v>
      </c>
      <c r="M61" s="74">
        <f t="shared" si="51"/>
        <v>0</v>
      </c>
      <c r="N61" s="74">
        <f t="shared" si="30"/>
        <v>4.6900000000000004</v>
      </c>
      <c r="O61" s="74">
        <f t="shared" si="52"/>
        <v>0</v>
      </c>
      <c r="P61" s="128">
        <f t="shared" si="32"/>
        <v>5.63</v>
      </c>
      <c r="Q61" s="128">
        <f t="shared" si="53"/>
        <v>0</v>
      </c>
      <c r="R61" s="3"/>
      <c r="S61" s="559">
        <f t="shared" si="36"/>
        <v>450</v>
      </c>
      <c r="AL61" s="556">
        <f t="shared" si="37"/>
        <v>450.40000000000003</v>
      </c>
    </row>
    <row r="62" spans="1:38" ht="25.5" outlineLevel="1">
      <c r="A62" s="683"/>
      <c r="B62" s="69" t="s">
        <v>65</v>
      </c>
      <c r="C62" s="71" t="s">
        <v>25</v>
      </c>
      <c r="D62" s="71"/>
      <c r="E62" s="69">
        <v>11600051001</v>
      </c>
      <c r="F62" s="286" t="s">
        <v>74</v>
      </c>
      <c r="G62" s="185" t="s">
        <v>75</v>
      </c>
      <c r="H62" s="96"/>
      <c r="I62" s="71" t="s">
        <v>58</v>
      </c>
      <c r="J62" s="71">
        <v>25</v>
      </c>
      <c r="K62" s="74">
        <v>7.73</v>
      </c>
      <c r="L62" s="74">
        <f t="shared" si="28"/>
        <v>9.2799999999999994</v>
      </c>
      <c r="M62" s="74">
        <f t="shared" si="51"/>
        <v>0</v>
      </c>
      <c r="N62" s="74">
        <f t="shared" si="30"/>
        <v>7.73</v>
      </c>
      <c r="O62" s="74">
        <f t="shared" si="52"/>
        <v>0</v>
      </c>
      <c r="P62" s="128">
        <f t="shared" si="32"/>
        <v>9.2799999999999994</v>
      </c>
      <c r="Q62" s="128">
        <f t="shared" si="53"/>
        <v>0</v>
      </c>
      <c r="R62" s="3"/>
      <c r="S62" s="559">
        <f t="shared" si="36"/>
        <v>742</v>
      </c>
      <c r="AL62" s="556">
        <f t="shared" si="37"/>
        <v>742.4</v>
      </c>
    </row>
    <row r="63" spans="1:38" s="287" customFormat="1" ht="25.5" outlineLevel="1">
      <c r="A63" s="668"/>
      <c r="B63" s="69" t="s">
        <v>65</v>
      </c>
      <c r="C63" s="71" t="s">
        <v>25</v>
      </c>
      <c r="D63" s="71"/>
      <c r="E63" s="69">
        <v>11397711002</v>
      </c>
      <c r="F63" s="286" t="s">
        <v>76</v>
      </c>
      <c r="G63" s="95" t="s">
        <v>77</v>
      </c>
      <c r="H63" s="96"/>
      <c r="I63" s="71" t="s">
        <v>58</v>
      </c>
      <c r="J63" s="71">
        <v>25</v>
      </c>
      <c r="K63" s="74">
        <v>12.64</v>
      </c>
      <c r="L63" s="74">
        <f t="shared" si="28"/>
        <v>15.17</v>
      </c>
      <c r="M63" s="74">
        <f t="shared" si="51"/>
        <v>0</v>
      </c>
      <c r="N63" s="74">
        <f t="shared" si="30"/>
        <v>12.64</v>
      </c>
      <c r="O63" s="74">
        <f t="shared" si="52"/>
        <v>0</v>
      </c>
      <c r="P63" s="128">
        <f t="shared" si="32"/>
        <v>15.17</v>
      </c>
      <c r="Q63" s="128">
        <f t="shared" si="53"/>
        <v>0</v>
      </c>
      <c r="R63" s="3"/>
      <c r="S63" s="562">
        <f t="shared" si="36"/>
        <v>1214</v>
      </c>
      <c r="AL63" s="556">
        <f t="shared" si="37"/>
        <v>1213.6000000000001</v>
      </c>
    </row>
    <row r="64" spans="1:38" s="287" customFormat="1" ht="25.5" outlineLevel="1">
      <c r="A64" s="668"/>
      <c r="B64" s="69" t="s">
        <v>65</v>
      </c>
      <c r="C64" s="71" t="s">
        <v>25</v>
      </c>
      <c r="D64" s="71"/>
      <c r="E64" s="69">
        <v>11397811002</v>
      </c>
      <c r="F64" s="286" t="s">
        <v>78</v>
      </c>
      <c r="G64" s="95" t="s">
        <v>79</v>
      </c>
      <c r="H64" s="96"/>
      <c r="I64" s="71" t="s">
        <v>58</v>
      </c>
      <c r="J64" s="71">
        <v>25</v>
      </c>
      <c r="K64" s="74">
        <v>24.16</v>
      </c>
      <c r="L64" s="74">
        <f t="shared" si="28"/>
        <v>28.99</v>
      </c>
      <c r="M64" s="74">
        <f t="shared" si="51"/>
        <v>0</v>
      </c>
      <c r="N64" s="74">
        <f t="shared" si="30"/>
        <v>24.16</v>
      </c>
      <c r="O64" s="74">
        <f t="shared" si="52"/>
        <v>0</v>
      </c>
      <c r="P64" s="128">
        <f t="shared" si="32"/>
        <v>28.99</v>
      </c>
      <c r="Q64" s="128">
        <f t="shared" si="53"/>
        <v>0</v>
      </c>
      <c r="R64" s="3"/>
      <c r="S64" s="562">
        <f t="shared" si="36"/>
        <v>2319</v>
      </c>
      <c r="AL64" s="556">
        <f t="shared" si="37"/>
        <v>2319.2000000000003</v>
      </c>
    </row>
    <row r="65" spans="1:38" s="287" customFormat="1" outlineLevel="1">
      <c r="A65" s="668"/>
      <c r="B65" s="69"/>
      <c r="C65" s="71"/>
      <c r="D65" s="71"/>
      <c r="E65" s="69"/>
      <c r="F65" s="286"/>
      <c r="G65" s="95"/>
      <c r="H65" s="96"/>
      <c r="I65" s="71"/>
      <c r="J65" s="71"/>
      <c r="K65" s="74"/>
      <c r="L65" s="74"/>
      <c r="M65" s="74"/>
      <c r="N65" s="74"/>
      <c r="O65" s="74"/>
      <c r="P65" s="128"/>
      <c r="Q65" s="128"/>
      <c r="R65" s="3"/>
      <c r="S65" s="562"/>
      <c r="AL65" s="556"/>
    </row>
    <row r="66" spans="1:38" s="287" customFormat="1" outlineLevel="1">
      <c r="A66" s="668"/>
      <c r="B66" s="69" t="s">
        <v>30</v>
      </c>
      <c r="C66" s="71" t="s">
        <v>25</v>
      </c>
      <c r="D66" s="71"/>
      <c r="E66" s="665">
        <v>14570313001</v>
      </c>
      <c r="F66" s="286"/>
      <c r="G66" s="517" t="s">
        <v>80</v>
      </c>
      <c r="H66" s="96"/>
      <c r="I66" s="475" t="s">
        <v>58</v>
      </c>
      <c r="J66" s="475">
        <v>10</v>
      </c>
      <c r="K66" s="506">
        <v>9.23</v>
      </c>
      <c r="L66" s="74">
        <f t="shared" ref="L66" si="54">ROUND((K66*$C$3),2)</f>
        <v>11.08</v>
      </c>
      <c r="M66" s="74">
        <f>L66*H66</f>
        <v>0</v>
      </c>
      <c r="N66" s="74">
        <f t="shared" ref="N66" si="55">K66*(1-$E$5-$E$7)*(1-$E$9)*(1+$E$11)</f>
        <v>9.23</v>
      </c>
      <c r="O66" s="74">
        <f>N66*H66</f>
        <v>0</v>
      </c>
      <c r="P66" s="128">
        <f t="shared" ref="P66" si="56">ROUND((N66*$C$3),2)</f>
        <v>11.08</v>
      </c>
      <c r="Q66" s="128">
        <f>P66*H66</f>
        <v>0</v>
      </c>
      <c r="R66" s="3"/>
      <c r="S66" s="559">
        <f t="shared" ref="S66" si="57">ROUND(AL66,0)</f>
        <v>886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 s="556">
        <f t="shared" ref="AL66" si="58">L66*$AL$11*(1-$AL$10)</f>
        <v>886.40000000000009</v>
      </c>
    </row>
    <row r="67" spans="1:38" s="287" customFormat="1" outlineLevel="1">
      <c r="A67" s="668"/>
      <c r="B67" s="69" t="s">
        <v>30</v>
      </c>
      <c r="C67" s="71" t="s">
        <v>25</v>
      </c>
      <c r="D67" s="71"/>
      <c r="E67" s="665">
        <v>14570323001</v>
      </c>
      <c r="F67" s="286"/>
      <c r="G67" s="517" t="s">
        <v>81</v>
      </c>
      <c r="H67" s="96"/>
      <c r="I67" s="475" t="s">
        <v>58</v>
      </c>
      <c r="J67" s="475">
        <v>10</v>
      </c>
      <c r="K67" s="506">
        <v>12.47</v>
      </c>
      <c r="L67" s="74">
        <f t="shared" ref="L67:L70" si="59">ROUND((K67*$C$3),2)</f>
        <v>14.96</v>
      </c>
      <c r="M67" s="74">
        <f t="shared" ref="M67:M70" si="60">L67*H67</f>
        <v>0</v>
      </c>
      <c r="N67" s="74">
        <f t="shared" ref="N67:N70" si="61">K67*(1-$E$5-$E$7)*(1-$E$9)*(1+$E$11)</f>
        <v>12.47</v>
      </c>
      <c r="O67" s="74">
        <f t="shared" ref="O67:O70" si="62">N67*H67</f>
        <v>0</v>
      </c>
      <c r="P67" s="128">
        <f t="shared" ref="P67:P70" si="63">ROUND((N67*$C$3),2)</f>
        <v>14.96</v>
      </c>
      <c r="Q67" s="128">
        <f t="shared" ref="Q67:Q70" si="64">P67*H67</f>
        <v>0</v>
      </c>
      <c r="R67" s="3"/>
      <c r="S67" s="559">
        <f t="shared" ref="S67:S70" si="65">ROUND(AL67,0)</f>
        <v>1197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 s="556">
        <f t="shared" ref="AL67:AL70" si="66">L67*$AL$11*(1-$AL$10)</f>
        <v>1196.8</v>
      </c>
    </row>
    <row r="68" spans="1:38" s="287" customFormat="1" outlineLevel="1">
      <c r="A68" s="668"/>
      <c r="B68" s="69" t="s">
        <v>30</v>
      </c>
      <c r="C68" s="71" t="s">
        <v>25</v>
      </c>
      <c r="D68" s="71"/>
      <c r="E68" s="622">
        <v>14570333001</v>
      </c>
      <c r="F68" s="637"/>
      <c r="G68" s="517" t="s">
        <v>82</v>
      </c>
      <c r="H68" s="96"/>
      <c r="I68" s="475" t="s">
        <v>58</v>
      </c>
      <c r="J68" s="475">
        <v>10</v>
      </c>
      <c r="K68" s="506">
        <v>18.899999999999999</v>
      </c>
      <c r="L68" s="74">
        <f t="shared" si="59"/>
        <v>22.68</v>
      </c>
      <c r="M68" s="74">
        <f t="shared" si="60"/>
        <v>0</v>
      </c>
      <c r="N68" s="74">
        <f t="shared" si="61"/>
        <v>18.899999999999999</v>
      </c>
      <c r="O68" s="74">
        <f t="shared" si="62"/>
        <v>0</v>
      </c>
      <c r="P68" s="128">
        <f t="shared" si="63"/>
        <v>22.68</v>
      </c>
      <c r="Q68" s="128">
        <f t="shared" si="64"/>
        <v>0</v>
      </c>
      <c r="R68" s="3"/>
      <c r="S68" s="559">
        <f t="shared" si="65"/>
        <v>1814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556">
        <f t="shared" si="66"/>
        <v>1814.4</v>
      </c>
    </row>
    <row r="69" spans="1:38" s="287" customFormat="1" outlineLevel="1">
      <c r="A69" s="668"/>
      <c r="B69" s="69" t="s">
        <v>30</v>
      </c>
      <c r="C69" s="71" t="s">
        <v>25</v>
      </c>
      <c r="D69" s="71"/>
      <c r="E69" s="665">
        <v>14570343001</v>
      </c>
      <c r="F69" s="286"/>
      <c r="G69" s="517" t="s">
        <v>83</v>
      </c>
      <c r="H69" s="96"/>
      <c r="I69" s="475" t="s">
        <v>58</v>
      </c>
      <c r="J69" s="475">
        <v>3</v>
      </c>
      <c r="K69" s="506">
        <v>35.43</v>
      </c>
      <c r="L69" s="74">
        <f t="shared" si="59"/>
        <v>42.52</v>
      </c>
      <c r="M69" s="74">
        <f t="shared" si="60"/>
        <v>0</v>
      </c>
      <c r="N69" s="74">
        <f t="shared" si="61"/>
        <v>35.43</v>
      </c>
      <c r="O69" s="74">
        <f t="shared" si="62"/>
        <v>0</v>
      </c>
      <c r="P69" s="128">
        <f t="shared" si="63"/>
        <v>42.52</v>
      </c>
      <c r="Q69" s="128">
        <f t="shared" si="64"/>
        <v>0</v>
      </c>
      <c r="R69" s="3"/>
      <c r="S69" s="559">
        <f t="shared" si="65"/>
        <v>3402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 s="556">
        <f t="shared" si="66"/>
        <v>3401.6000000000004</v>
      </c>
    </row>
    <row r="70" spans="1:38" s="287" customFormat="1" ht="30" outlineLevel="1">
      <c r="A70" s="668" t="s">
        <v>84</v>
      </c>
      <c r="B70" s="69" t="s">
        <v>30</v>
      </c>
      <c r="C70" s="71" t="s">
        <v>25</v>
      </c>
      <c r="D70" s="71"/>
      <c r="E70" s="665">
        <v>14570353001</v>
      </c>
      <c r="F70" s="286"/>
      <c r="G70" s="517" t="s">
        <v>85</v>
      </c>
      <c r="H70" s="96"/>
      <c r="I70" s="475" t="s">
        <v>58</v>
      </c>
      <c r="J70" s="475">
        <v>2</v>
      </c>
      <c r="K70" s="506">
        <v>63.87</v>
      </c>
      <c r="L70" s="74">
        <f t="shared" si="59"/>
        <v>76.64</v>
      </c>
      <c r="M70" s="74">
        <f t="shared" si="60"/>
        <v>0</v>
      </c>
      <c r="N70" s="74">
        <f t="shared" si="61"/>
        <v>63.87</v>
      </c>
      <c r="O70" s="74">
        <f t="shared" si="62"/>
        <v>0</v>
      </c>
      <c r="P70" s="128">
        <f t="shared" si="63"/>
        <v>76.64</v>
      </c>
      <c r="Q70" s="128">
        <f t="shared" si="64"/>
        <v>0</v>
      </c>
      <c r="R70" s="3"/>
      <c r="S70" s="559">
        <f t="shared" si="65"/>
        <v>6131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 s="556">
        <f t="shared" si="66"/>
        <v>6131.2000000000007</v>
      </c>
    </row>
    <row r="71" spans="1:38" s="287" customFormat="1" outlineLevel="1">
      <c r="A71" s="668"/>
      <c r="B71" s="69"/>
      <c r="C71" s="71"/>
      <c r="D71" s="71"/>
      <c r="E71" s="69"/>
      <c r="F71" s="286"/>
      <c r="G71" s="95"/>
      <c r="H71" s="96"/>
      <c r="I71" s="71"/>
      <c r="J71" s="71"/>
      <c r="K71" s="74"/>
      <c r="L71" s="74"/>
      <c r="M71" s="74"/>
      <c r="N71" s="74"/>
      <c r="O71" s="74"/>
      <c r="P71" s="128"/>
      <c r="Q71" s="128"/>
      <c r="R71" s="3"/>
      <c r="S71" s="562"/>
      <c r="AL71" s="556"/>
    </row>
    <row r="72" spans="1:38" outlineLevel="1">
      <c r="A72" s="683"/>
      <c r="B72" s="69" t="s">
        <v>30</v>
      </c>
      <c r="C72" s="71" t="s">
        <v>25</v>
      </c>
      <c r="D72" s="71"/>
      <c r="E72" s="69">
        <v>11080311001</v>
      </c>
      <c r="F72" s="454"/>
      <c r="G72" s="185" t="s">
        <v>86</v>
      </c>
      <c r="H72" s="96"/>
      <c r="I72" s="71" t="s">
        <v>58</v>
      </c>
      <c r="J72" s="71">
        <v>10</v>
      </c>
      <c r="K72" s="74">
        <v>5.7</v>
      </c>
      <c r="L72" s="74">
        <f t="shared" ref="L72:L74" si="67">ROUND((K72*$C$3),2)</f>
        <v>6.84</v>
      </c>
      <c r="M72" s="74">
        <f t="shared" ref="M72:M78" si="68">L72*H72</f>
        <v>0</v>
      </c>
      <c r="N72" s="74">
        <f t="shared" ref="N72:N74" si="69">K72*(1-$E$5-$E$7)*(1-$E$9)*(1+$E$11)</f>
        <v>5.7</v>
      </c>
      <c r="O72" s="74">
        <f t="shared" ref="O72:O78" si="70">N72*H72</f>
        <v>0</v>
      </c>
      <c r="P72" s="128">
        <f t="shared" ref="P72:P74" si="71">ROUND((N72*$C$3),2)</f>
        <v>6.84</v>
      </c>
      <c r="Q72" s="128">
        <f t="shared" ref="Q72:Q78" si="72">P72*H72</f>
        <v>0</v>
      </c>
      <c r="R72" s="3"/>
      <c r="S72" s="559">
        <f t="shared" si="36"/>
        <v>547</v>
      </c>
      <c r="AL72" s="556">
        <f t="shared" si="37"/>
        <v>547.20000000000005</v>
      </c>
    </row>
    <row r="73" spans="1:38" outlineLevel="1">
      <c r="A73" s="683"/>
      <c r="B73" s="69" t="s">
        <v>30</v>
      </c>
      <c r="C73" s="71" t="s">
        <v>25</v>
      </c>
      <c r="D73" s="71"/>
      <c r="E73" s="69">
        <v>11080321001</v>
      </c>
      <c r="F73" s="454"/>
      <c r="G73" s="185" t="s">
        <v>87</v>
      </c>
      <c r="H73" s="96"/>
      <c r="I73" s="71" t="s">
        <v>58</v>
      </c>
      <c r="J73" s="71">
        <v>10</v>
      </c>
      <c r="K73" s="74">
        <v>7.56</v>
      </c>
      <c r="L73" s="74">
        <f t="shared" si="67"/>
        <v>9.07</v>
      </c>
      <c r="M73" s="74">
        <f t="shared" si="68"/>
        <v>0</v>
      </c>
      <c r="N73" s="74">
        <f t="shared" si="69"/>
        <v>7.56</v>
      </c>
      <c r="O73" s="74">
        <f t="shared" si="70"/>
        <v>0</v>
      </c>
      <c r="P73" s="128">
        <f t="shared" si="71"/>
        <v>9.07</v>
      </c>
      <c r="Q73" s="128">
        <f t="shared" si="72"/>
        <v>0</v>
      </c>
      <c r="R73" s="3"/>
      <c r="S73" s="559">
        <f t="shared" si="36"/>
        <v>726</v>
      </c>
      <c r="AL73" s="556">
        <f t="shared" si="37"/>
        <v>725.6</v>
      </c>
    </row>
    <row r="74" spans="1:38" outlineLevel="1">
      <c r="A74" s="683"/>
      <c r="B74" s="69" t="s">
        <v>30</v>
      </c>
      <c r="C74" s="71" t="s">
        <v>25</v>
      </c>
      <c r="D74" s="71"/>
      <c r="E74" s="69">
        <v>11080331001</v>
      </c>
      <c r="F74" s="454"/>
      <c r="G74" s="185" t="s">
        <v>88</v>
      </c>
      <c r="H74" s="96"/>
      <c r="I74" s="71" t="s">
        <v>58</v>
      </c>
      <c r="J74" s="71">
        <v>10</v>
      </c>
      <c r="K74" s="74">
        <v>10.8</v>
      </c>
      <c r="L74" s="74">
        <f t="shared" si="67"/>
        <v>12.96</v>
      </c>
      <c r="M74" s="74">
        <f t="shared" si="68"/>
        <v>0</v>
      </c>
      <c r="N74" s="74">
        <f t="shared" si="69"/>
        <v>10.8</v>
      </c>
      <c r="O74" s="74">
        <f t="shared" si="70"/>
        <v>0</v>
      </c>
      <c r="P74" s="128">
        <f t="shared" si="71"/>
        <v>12.96</v>
      </c>
      <c r="Q74" s="128">
        <f t="shared" si="72"/>
        <v>0</v>
      </c>
      <c r="R74" s="3"/>
      <c r="S74" s="559">
        <f t="shared" si="36"/>
        <v>1037</v>
      </c>
      <c r="AL74" s="556">
        <f t="shared" si="37"/>
        <v>1036.8</v>
      </c>
    </row>
    <row r="75" spans="1:38" outlineLevel="1">
      <c r="A75" s="683"/>
      <c r="B75" s="69" t="s">
        <v>30</v>
      </c>
      <c r="C75" s="71" t="s">
        <v>25</v>
      </c>
      <c r="D75" s="71"/>
      <c r="E75" s="69">
        <v>11080341001</v>
      </c>
      <c r="F75" s="454"/>
      <c r="G75" s="185" t="s">
        <v>89</v>
      </c>
      <c r="H75" s="96"/>
      <c r="I75" s="71" t="s">
        <v>58</v>
      </c>
      <c r="J75" s="71">
        <v>3</v>
      </c>
      <c r="K75" s="74">
        <v>21.87</v>
      </c>
      <c r="L75" s="74">
        <f t="shared" ref="L75" si="73">ROUND((K75*$C$3),2)</f>
        <v>26.24</v>
      </c>
      <c r="M75" s="74">
        <f t="shared" si="68"/>
        <v>0</v>
      </c>
      <c r="N75" s="74">
        <f t="shared" ref="N75" si="74">K75*(1-$E$5-$E$7)*(1-$E$9)*(1+$E$11)</f>
        <v>21.87</v>
      </c>
      <c r="O75" s="74">
        <f t="shared" si="70"/>
        <v>0</v>
      </c>
      <c r="P75" s="128">
        <f t="shared" ref="P75" si="75">ROUND((N75*$C$3),2)</f>
        <v>26.24</v>
      </c>
      <c r="Q75" s="128">
        <f t="shared" si="72"/>
        <v>0</v>
      </c>
      <c r="R75" s="3"/>
      <c r="S75" s="559">
        <f t="shared" si="36"/>
        <v>2099</v>
      </c>
      <c r="AL75" s="556">
        <f t="shared" si="37"/>
        <v>2099.2000000000003</v>
      </c>
    </row>
    <row r="76" spans="1:38" outlineLevel="1">
      <c r="A76" s="683"/>
      <c r="B76" s="69" t="s">
        <v>30</v>
      </c>
      <c r="C76" s="71" t="s">
        <v>25</v>
      </c>
      <c r="D76" s="71"/>
      <c r="E76" s="69">
        <v>11080351001</v>
      </c>
      <c r="F76" s="582"/>
      <c r="G76" s="517" t="s">
        <v>90</v>
      </c>
      <c r="H76" s="96"/>
      <c r="I76" s="71" t="s">
        <v>58</v>
      </c>
      <c r="J76" s="71">
        <v>2</v>
      </c>
      <c r="K76" s="74">
        <v>40.68</v>
      </c>
      <c r="L76" s="74">
        <f t="shared" ref="L76" si="76">ROUND((K76*$C$3),2)</f>
        <v>48.82</v>
      </c>
      <c r="M76" s="74">
        <f t="shared" si="68"/>
        <v>0</v>
      </c>
      <c r="N76" s="74">
        <f t="shared" ref="N76" si="77">K76*(1-$E$5-$E$7)*(1-$E$9)*(1+$E$11)</f>
        <v>40.68</v>
      </c>
      <c r="O76" s="74">
        <f t="shared" si="70"/>
        <v>0</v>
      </c>
      <c r="P76" s="128">
        <f t="shared" ref="P76" si="78">ROUND((N76*$C$3),2)</f>
        <v>48.82</v>
      </c>
      <c r="Q76" s="128">
        <f t="shared" si="72"/>
        <v>0</v>
      </c>
      <c r="R76" s="3"/>
      <c r="S76" s="559">
        <f t="shared" ref="S76" si="79">ROUND(AL76,0)</f>
        <v>3906</v>
      </c>
      <c r="AL76" s="556">
        <f t="shared" ref="AL76" si="80">L76*$AL$11*(1-$AL$10)</f>
        <v>3905.6000000000004</v>
      </c>
    </row>
    <row r="77" spans="1:38" outlineLevel="1">
      <c r="A77" s="683"/>
      <c r="B77" s="69" t="s">
        <v>30</v>
      </c>
      <c r="C77" s="71" t="s">
        <v>25</v>
      </c>
      <c r="D77" s="71"/>
      <c r="E77" s="69">
        <v>11092801001</v>
      </c>
      <c r="F77" s="582"/>
      <c r="G77" s="185" t="s">
        <v>91</v>
      </c>
      <c r="H77" s="96"/>
      <c r="I77" s="71" t="s">
        <v>58</v>
      </c>
      <c r="J77" s="71">
        <v>1</v>
      </c>
      <c r="K77" s="74">
        <v>133.88999999999999</v>
      </c>
      <c r="L77" s="74">
        <f t="shared" ref="L77" si="81">ROUND((K77*$C$3),2)</f>
        <v>160.66999999999999</v>
      </c>
      <c r="M77" s="74">
        <f t="shared" si="68"/>
        <v>0</v>
      </c>
      <c r="N77" s="74">
        <f t="shared" ref="N77" si="82">K77*(1-$E$5-$E$7)*(1-$E$9)*(1+$E$11)</f>
        <v>133.88999999999999</v>
      </c>
      <c r="O77" s="74">
        <f t="shared" si="70"/>
        <v>0</v>
      </c>
      <c r="P77" s="128">
        <f t="shared" ref="P77" si="83">ROUND((N77*$C$3),2)</f>
        <v>160.66999999999999</v>
      </c>
      <c r="Q77" s="128">
        <f t="shared" si="72"/>
        <v>0</v>
      </c>
      <c r="R77" s="3"/>
      <c r="S77" s="559">
        <f t="shared" ref="S77" si="84">ROUND(AL77,0)</f>
        <v>12854</v>
      </c>
      <c r="AL77" s="556">
        <f>L77*$AL$11*(1-$AL$10)</f>
        <v>12853.599999999999</v>
      </c>
    </row>
    <row r="78" spans="1:38" outlineLevel="1">
      <c r="A78" s="683"/>
      <c r="B78" s="69" t="s">
        <v>30</v>
      </c>
      <c r="C78" s="71" t="s">
        <v>25</v>
      </c>
      <c r="D78" s="71"/>
      <c r="E78" s="69">
        <v>11092811001</v>
      </c>
      <c r="F78" s="582"/>
      <c r="G78" s="517" t="s">
        <v>92</v>
      </c>
      <c r="H78" s="96"/>
      <c r="I78" s="71" t="s">
        <v>58</v>
      </c>
      <c r="J78" s="71">
        <v>1</v>
      </c>
      <c r="K78" s="74">
        <v>165.2</v>
      </c>
      <c r="L78" s="74">
        <f t="shared" ref="L78" si="85">ROUND((K78*$C$3),2)</f>
        <v>198.24</v>
      </c>
      <c r="M78" s="74">
        <f t="shared" si="68"/>
        <v>0</v>
      </c>
      <c r="N78" s="74">
        <f t="shared" ref="N78" si="86">K78*(1-$E$5-$E$7)*(1-$E$9)*(1+$E$11)</f>
        <v>165.2</v>
      </c>
      <c r="O78" s="74">
        <f t="shared" si="70"/>
        <v>0</v>
      </c>
      <c r="P78" s="128">
        <f t="shared" ref="P78" si="87">ROUND((N78*$C$3),2)</f>
        <v>198.24</v>
      </c>
      <c r="Q78" s="128">
        <f t="shared" si="72"/>
        <v>0</v>
      </c>
      <c r="R78" s="3"/>
      <c r="S78" s="559">
        <f t="shared" ref="S78" si="88">ROUND(AL78,0)</f>
        <v>15859</v>
      </c>
      <c r="AL78" s="556">
        <f>L78*$AL$11*(1-$AL$10)</f>
        <v>15859.2</v>
      </c>
    </row>
    <row r="79" spans="1:38" outlineLevel="1">
      <c r="A79" s="683"/>
      <c r="B79" s="69"/>
      <c r="C79" s="101"/>
      <c r="D79" s="71"/>
      <c r="E79" s="69"/>
      <c r="F79" s="286"/>
      <c r="G79" s="95"/>
      <c r="H79" s="96"/>
      <c r="I79" s="71"/>
      <c r="J79" s="71"/>
      <c r="K79" s="74"/>
      <c r="L79" s="74"/>
      <c r="M79" s="74"/>
      <c r="N79" s="74"/>
      <c r="O79" s="74"/>
      <c r="P79" s="128"/>
      <c r="Q79" s="128"/>
      <c r="R79" s="3"/>
      <c r="S79" s="559"/>
      <c r="AL79" s="556"/>
    </row>
    <row r="80" spans="1:38" ht="25.5" outlineLevel="1">
      <c r="A80" s="683"/>
      <c r="B80" s="69" t="s">
        <v>65</v>
      </c>
      <c r="C80" s="71" t="s">
        <v>25</v>
      </c>
      <c r="D80" s="71"/>
      <c r="E80" s="69">
        <v>11600311001</v>
      </c>
      <c r="F80" s="286" t="s">
        <v>93</v>
      </c>
      <c r="G80" s="95" t="s">
        <v>94</v>
      </c>
      <c r="H80" s="96"/>
      <c r="I80" s="71" t="s">
        <v>58</v>
      </c>
      <c r="J80" s="71">
        <v>10</v>
      </c>
      <c r="K80" s="74">
        <v>7.65</v>
      </c>
      <c r="L80" s="74">
        <f t="shared" si="28"/>
        <v>9.18</v>
      </c>
      <c r="M80" s="74">
        <f>L80*H80</f>
        <v>0</v>
      </c>
      <c r="N80" s="74">
        <f t="shared" si="30"/>
        <v>7.65</v>
      </c>
      <c r="O80" s="74">
        <f>N80*H80</f>
        <v>0</v>
      </c>
      <c r="P80" s="128">
        <f t="shared" si="32"/>
        <v>9.18</v>
      </c>
      <c r="Q80" s="128">
        <f>P80*H80</f>
        <v>0</v>
      </c>
      <c r="R80" s="3"/>
      <c r="S80" s="559">
        <f t="shared" si="36"/>
        <v>734</v>
      </c>
      <c r="AL80" s="556">
        <f t="shared" si="37"/>
        <v>734.40000000000009</v>
      </c>
    </row>
    <row r="81" spans="1:38" ht="25.5" outlineLevel="1">
      <c r="A81" s="683"/>
      <c r="B81" s="69" t="s">
        <v>65</v>
      </c>
      <c r="C81" s="71" t="s">
        <v>25</v>
      </c>
      <c r="D81" s="71"/>
      <c r="E81" s="69">
        <v>11600321001</v>
      </c>
      <c r="F81" s="286" t="s">
        <v>95</v>
      </c>
      <c r="G81" s="95" t="s">
        <v>96</v>
      </c>
      <c r="H81" s="96"/>
      <c r="I81" s="71" t="s">
        <v>58</v>
      </c>
      <c r="J81" s="71">
        <v>10</v>
      </c>
      <c r="K81" s="74">
        <v>10.07</v>
      </c>
      <c r="L81" s="74">
        <f t="shared" si="28"/>
        <v>12.08</v>
      </c>
      <c r="M81" s="74">
        <f>L81*H81</f>
        <v>0</v>
      </c>
      <c r="N81" s="74">
        <f t="shared" si="30"/>
        <v>10.07</v>
      </c>
      <c r="O81" s="74">
        <f>N81*H81</f>
        <v>0</v>
      </c>
      <c r="P81" s="128">
        <f t="shared" si="32"/>
        <v>12.08</v>
      </c>
      <c r="Q81" s="128">
        <f>P81*H81</f>
        <v>0</v>
      </c>
      <c r="R81" s="3"/>
      <c r="S81" s="559">
        <f t="shared" si="36"/>
        <v>966</v>
      </c>
      <c r="AL81" s="556">
        <f t="shared" si="37"/>
        <v>966.40000000000009</v>
      </c>
    </row>
    <row r="82" spans="1:38" ht="25.5" outlineLevel="1">
      <c r="A82" s="683"/>
      <c r="B82" s="69" t="s">
        <v>65</v>
      </c>
      <c r="C82" s="71" t="s">
        <v>25</v>
      </c>
      <c r="D82" s="71"/>
      <c r="E82" s="69">
        <v>11600331001</v>
      </c>
      <c r="F82" s="286" t="s">
        <v>97</v>
      </c>
      <c r="G82" s="95" t="s">
        <v>98</v>
      </c>
      <c r="H82" s="96"/>
      <c r="I82" s="71" t="s">
        <v>58</v>
      </c>
      <c r="J82" s="71">
        <v>10</v>
      </c>
      <c r="K82" s="74">
        <v>11.37</v>
      </c>
      <c r="L82" s="74">
        <f t="shared" si="28"/>
        <v>13.64</v>
      </c>
      <c r="M82" s="74">
        <f>L82*H82</f>
        <v>0</v>
      </c>
      <c r="N82" s="74">
        <f t="shared" si="30"/>
        <v>11.37</v>
      </c>
      <c r="O82" s="74">
        <f>N82*H82</f>
        <v>0</v>
      </c>
      <c r="P82" s="128">
        <f t="shared" si="32"/>
        <v>13.64</v>
      </c>
      <c r="Q82" s="128">
        <f>P82*H82</f>
        <v>0</v>
      </c>
      <c r="R82" s="3"/>
      <c r="S82" s="559">
        <f t="shared" si="36"/>
        <v>1091</v>
      </c>
      <c r="AL82" s="556">
        <f t="shared" si="37"/>
        <v>1091.2</v>
      </c>
    </row>
    <row r="83" spans="1:38" ht="25.5" outlineLevel="1">
      <c r="A83" s="683"/>
      <c r="B83" s="69" t="s">
        <v>65</v>
      </c>
      <c r="C83" s="71" t="s">
        <v>25</v>
      </c>
      <c r="D83" s="71"/>
      <c r="E83" s="69">
        <v>11600341001</v>
      </c>
      <c r="F83" s="286" t="s">
        <v>99</v>
      </c>
      <c r="G83" s="95" t="s">
        <v>100</v>
      </c>
      <c r="H83" s="96"/>
      <c r="I83" s="71" t="s">
        <v>58</v>
      </c>
      <c r="J83" s="71">
        <v>3</v>
      </c>
      <c r="K83" s="74">
        <v>23.06</v>
      </c>
      <c r="L83" s="74">
        <f t="shared" ref="L83:L217" si="89">ROUND((K83*$C$3),2)</f>
        <v>27.67</v>
      </c>
      <c r="M83" s="74">
        <f>L83*H83</f>
        <v>0</v>
      </c>
      <c r="N83" s="74">
        <f t="shared" ref="N83:N217" si="90">K83*(1-$E$5-$E$7)*(1-$E$9)*(1+$E$11)</f>
        <v>23.06</v>
      </c>
      <c r="O83" s="74">
        <f>N83*H83</f>
        <v>0</v>
      </c>
      <c r="P83" s="128">
        <f t="shared" ref="P83:P217" si="91">ROUND((N83*$C$3),2)</f>
        <v>27.67</v>
      </c>
      <c r="Q83" s="128">
        <f>P83*H83</f>
        <v>0</v>
      </c>
      <c r="R83" s="3"/>
      <c r="S83" s="559">
        <f t="shared" si="36"/>
        <v>2214</v>
      </c>
      <c r="AL83" s="556">
        <f t="shared" si="37"/>
        <v>2213.6</v>
      </c>
    </row>
    <row r="84" spans="1:38" ht="25.5" outlineLevel="1">
      <c r="A84" s="683"/>
      <c r="B84" s="69" t="s">
        <v>65</v>
      </c>
      <c r="C84" s="71" t="s">
        <v>25</v>
      </c>
      <c r="D84" s="71"/>
      <c r="E84" s="69">
        <v>11600351001</v>
      </c>
      <c r="F84" s="286" t="s">
        <v>101</v>
      </c>
      <c r="G84" s="95" t="s">
        <v>102</v>
      </c>
      <c r="H84" s="96"/>
      <c r="I84" s="71" t="s">
        <v>58</v>
      </c>
      <c r="J84" s="71">
        <v>2</v>
      </c>
      <c r="K84" s="74">
        <v>45.2</v>
      </c>
      <c r="L84" s="74">
        <f t="shared" si="89"/>
        <v>54.24</v>
      </c>
      <c r="M84" s="74">
        <f>L84*H84</f>
        <v>0</v>
      </c>
      <c r="N84" s="74">
        <f t="shared" si="90"/>
        <v>45.2</v>
      </c>
      <c r="O84" s="74">
        <f>N84*H84</f>
        <v>0</v>
      </c>
      <c r="P84" s="128">
        <f t="shared" si="91"/>
        <v>54.24</v>
      </c>
      <c r="Q84" s="128">
        <f>P84*H84</f>
        <v>0</v>
      </c>
      <c r="R84" s="3"/>
      <c r="S84" s="559">
        <f t="shared" si="36"/>
        <v>4339</v>
      </c>
      <c r="AL84" s="556">
        <f t="shared" si="37"/>
        <v>4339.2</v>
      </c>
    </row>
    <row r="85" spans="1:38" outlineLevel="1">
      <c r="A85" s="683"/>
      <c r="B85" s="110"/>
      <c r="C85" s="111"/>
      <c r="D85" s="113"/>
      <c r="E85" s="69"/>
      <c r="F85" s="286"/>
      <c r="G85" s="95"/>
      <c r="H85" s="96"/>
      <c r="I85" s="71"/>
      <c r="J85" s="71"/>
      <c r="K85" s="74"/>
      <c r="L85" s="74"/>
      <c r="M85" s="74"/>
      <c r="N85" s="74"/>
      <c r="O85" s="74"/>
      <c r="P85" s="128"/>
      <c r="Q85" s="128"/>
      <c r="R85" s="3"/>
      <c r="S85" s="559"/>
      <c r="AL85" s="556"/>
    </row>
    <row r="86" spans="1:38" s="287" customFormat="1" ht="25.5" outlineLevel="1">
      <c r="A86" s="668"/>
      <c r="B86" s="69" t="s">
        <v>65</v>
      </c>
      <c r="C86" s="113" t="s">
        <v>25</v>
      </c>
      <c r="D86" s="113">
        <v>13660011001</v>
      </c>
      <c r="E86" s="69">
        <v>14562801001</v>
      </c>
      <c r="F86" s="286" t="s">
        <v>103</v>
      </c>
      <c r="G86" s="95" t="s">
        <v>104</v>
      </c>
      <c r="H86" s="96"/>
      <c r="I86" s="71" t="s">
        <v>58</v>
      </c>
      <c r="J86" s="71">
        <v>1</v>
      </c>
      <c r="K86" s="74">
        <v>167.35999999999999</v>
      </c>
      <c r="L86" s="74">
        <f t="shared" si="89"/>
        <v>200.83</v>
      </c>
      <c r="M86" s="74">
        <f>L86*H86</f>
        <v>0</v>
      </c>
      <c r="N86" s="74">
        <f t="shared" si="90"/>
        <v>167.35999999999999</v>
      </c>
      <c r="O86" s="74">
        <f>N86*H86</f>
        <v>0</v>
      </c>
      <c r="P86" s="128">
        <f t="shared" si="91"/>
        <v>200.83</v>
      </c>
      <c r="Q86" s="128">
        <f>P86*H86</f>
        <v>0</v>
      </c>
      <c r="R86" s="3"/>
      <c r="S86" s="562">
        <f t="shared" si="36"/>
        <v>16066</v>
      </c>
      <c r="AL86" s="556">
        <f t="shared" si="37"/>
        <v>16066.400000000001</v>
      </c>
    </row>
    <row r="87" spans="1:38" s="287" customFormat="1" ht="25.5" outlineLevel="1">
      <c r="A87" s="683"/>
      <c r="B87" s="69" t="s">
        <v>65</v>
      </c>
      <c r="C87" s="113" t="s">
        <v>25</v>
      </c>
      <c r="D87" s="113">
        <v>13660021001</v>
      </c>
      <c r="E87" s="69">
        <v>14562811001</v>
      </c>
      <c r="F87" s="286" t="s">
        <v>105</v>
      </c>
      <c r="G87" s="95" t="s">
        <v>106</v>
      </c>
      <c r="H87" s="96"/>
      <c r="I87" s="71" t="s">
        <v>58</v>
      </c>
      <c r="J87" s="71">
        <v>1</v>
      </c>
      <c r="K87" s="74">
        <v>260.15999999999997</v>
      </c>
      <c r="L87" s="74">
        <f t="shared" si="89"/>
        <v>312.19</v>
      </c>
      <c r="M87" s="74">
        <f>L87*H87</f>
        <v>0</v>
      </c>
      <c r="N87" s="74">
        <f t="shared" si="90"/>
        <v>260.15999999999997</v>
      </c>
      <c r="O87" s="74">
        <f>N87*H87</f>
        <v>0</v>
      </c>
      <c r="P87" s="128">
        <f t="shared" si="91"/>
        <v>312.19</v>
      </c>
      <c r="Q87" s="128">
        <f>P87*H87</f>
        <v>0</v>
      </c>
      <c r="R87" s="3"/>
      <c r="S87" s="562">
        <f t="shared" si="36"/>
        <v>24975</v>
      </c>
      <c r="AL87" s="556">
        <f t="shared" si="37"/>
        <v>24975.200000000001</v>
      </c>
    </row>
    <row r="88" spans="1:38" outlineLevel="1">
      <c r="A88" s="683"/>
      <c r="B88" s="110"/>
      <c r="C88" s="111"/>
      <c r="D88" s="113"/>
      <c r="E88" s="69"/>
      <c r="F88" s="286"/>
      <c r="G88" s="95"/>
      <c r="H88" s="96"/>
      <c r="I88" s="71"/>
      <c r="J88" s="71"/>
      <c r="K88" s="74"/>
      <c r="L88" s="74"/>
      <c r="M88" s="74"/>
      <c r="N88" s="74"/>
      <c r="O88" s="74"/>
      <c r="P88" s="128"/>
      <c r="Q88" s="128"/>
      <c r="R88" s="3"/>
      <c r="S88" s="559"/>
      <c r="AL88" s="556"/>
    </row>
    <row r="89" spans="1:38" ht="26.25" outlineLevel="1">
      <c r="A89" s="683"/>
      <c r="B89" s="110"/>
      <c r="C89" s="71" t="s">
        <v>25</v>
      </c>
      <c r="D89" s="71"/>
      <c r="E89" s="69">
        <v>13777241001</v>
      </c>
      <c r="F89" s="286" t="s">
        <v>93</v>
      </c>
      <c r="G89" s="630" t="s">
        <v>107</v>
      </c>
      <c r="H89" s="96"/>
      <c r="I89" s="71" t="s">
        <v>58</v>
      </c>
      <c r="J89" s="71">
        <v>10</v>
      </c>
      <c r="K89" s="74">
        <v>7.65</v>
      </c>
      <c r="L89" s="74">
        <f t="shared" si="89"/>
        <v>9.18</v>
      </c>
      <c r="M89" s="74">
        <f t="shared" ref="M89:M94" si="92">L89*H89</f>
        <v>0</v>
      </c>
      <c r="N89" s="74">
        <f t="shared" si="90"/>
        <v>7.65</v>
      </c>
      <c r="O89" s="74">
        <f t="shared" ref="O89:O94" si="93">N89*H89</f>
        <v>0</v>
      </c>
      <c r="P89" s="128">
        <f t="shared" si="91"/>
        <v>9.18</v>
      </c>
      <c r="Q89" s="128">
        <f t="shared" ref="Q89:Q94" si="94">P89*H89</f>
        <v>0</v>
      </c>
      <c r="R89" s="3"/>
      <c r="S89" s="559">
        <f t="shared" si="36"/>
        <v>734</v>
      </c>
      <c r="AL89" s="556">
        <f t="shared" si="37"/>
        <v>734.40000000000009</v>
      </c>
    </row>
    <row r="90" spans="1:38" s="288" customFormat="1" ht="26.25" outlineLevel="1">
      <c r="A90" s="667"/>
      <c r="B90" s="109" t="s">
        <v>27</v>
      </c>
      <c r="C90" s="103" t="s">
        <v>25</v>
      </c>
      <c r="D90" s="103"/>
      <c r="E90" s="102">
        <v>13777261001</v>
      </c>
      <c r="F90" s="454" t="s">
        <v>95</v>
      </c>
      <c r="G90" s="631" t="s">
        <v>108</v>
      </c>
      <c r="H90" s="96"/>
      <c r="I90" s="103" t="s">
        <v>58</v>
      </c>
      <c r="J90" s="103">
        <v>10</v>
      </c>
      <c r="K90" s="107">
        <v>10.07</v>
      </c>
      <c r="L90" s="107">
        <f t="shared" si="89"/>
        <v>12.08</v>
      </c>
      <c r="M90" s="107">
        <f t="shared" si="92"/>
        <v>0</v>
      </c>
      <c r="N90" s="107">
        <f t="shared" si="90"/>
        <v>10.07</v>
      </c>
      <c r="O90" s="107">
        <f t="shared" si="93"/>
        <v>0</v>
      </c>
      <c r="P90" s="108">
        <f t="shared" si="91"/>
        <v>12.08</v>
      </c>
      <c r="Q90" s="108">
        <f t="shared" si="94"/>
        <v>0</v>
      </c>
      <c r="R90" s="3"/>
      <c r="S90" s="560">
        <f t="shared" si="36"/>
        <v>966</v>
      </c>
      <c r="AL90" s="561">
        <f t="shared" si="37"/>
        <v>966.40000000000009</v>
      </c>
    </row>
    <row r="91" spans="1:38" s="288" customFormat="1" ht="25.5" outlineLevel="1">
      <c r="A91" s="667"/>
      <c r="B91" s="102" t="s">
        <v>27</v>
      </c>
      <c r="C91" s="103" t="s">
        <v>25</v>
      </c>
      <c r="D91" s="103"/>
      <c r="E91" s="102">
        <v>13777271001</v>
      </c>
      <c r="F91" s="286" t="s">
        <v>97</v>
      </c>
      <c r="G91" s="631" t="s">
        <v>109</v>
      </c>
      <c r="H91" s="96"/>
      <c r="I91" s="103" t="s">
        <v>58</v>
      </c>
      <c r="J91" s="103">
        <v>10</v>
      </c>
      <c r="K91" s="107">
        <v>19.53</v>
      </c>
      <c r="L91" s="107">
        <f t="shared" si="89"/>
        <v>23.44</v>
      </c>
      <c r="M91" s="107">
        <f t="shared" si="92"/>
        <v>0</v>
      </c>
      <c r="N91" s="107">
        <f t="shared" si="90"/>
        <v>19.53</v>
      </c>
      <c r="O91" s="107">
        <f t="shared" si="93"/>
        <v>0</v>
      </c>
      <c r="P91" s="108">
        <f t="shared" si="91"/>
        <v>23.44</v>
      </c>
      <c r="Q91" s="108">
        <f t="shared" si="94"/>
        <v>0</v>
      </c>
      <c r="R91" s="3"/>
      <c r="S91" s="560">
        <f t="shared" si="36"/>
        <v>1875</v>
      </c>
      <c r="AL91" s="556">
        <f t="shared" si="37"/>
        <v>1875.2</v>
      </c>
    </row>
    <row r="92" spans="1:38" s="288" customFormat="1" ht="25.5" outlineLevel="1">
      <c r="A92" s="667"/>
      <c r="B92" s="102" t="s">
        <v>27</v>
      </c>
      <c r="C92" s="103" t="s">
        <v>25</v>
      </c>
      <c r="D92" s="103">
        <v>13777271001</v>
      </c>
      <c r="E92" s="102">
        <v>14564521001</v>
      </c>
      <c r="F92" s="286" t="s">
        <v>97</v>
      </c>
      <c r="G92" s="631" t="s">
        <v>110</v>
      </c>
      <c r="H92" s="96"/>
      <c r="I92" s="103" t="s">
        <v>58</v>
      </c>
      <c r="J92" s="103">
        <v>10</v>
      </c>
      <c r="K92" s="107">
        <v>19.53</v>
      </c>
      <c r="L92" s="107">
        <f t="shared" ref="L92" si="95">ROUND((K92*$C$3),2)</f>
        <v>23.44</v>
      </c>
      <c r="M92" s="107">
        <f t="shared" si="92"/>
        <v>0</v>
      </c>
      <c r="N92" s="107">
        <f t="shared" ref="N92" si="96">K92*(1-$E$5-$E$7)*(1-$E$9)*(1+$E$11)</f>
        <v>19.53</v>
      </c>
      <c r="O92" s="107">
        <f t="shared" si="93"/>
        <v>0</v>
      </c>
      <c r="P92" s="108">
        <f t="shared" ref="P92" si="97">ROUND((N92*$C$3),2)</f>
        <v>23.44</v>
      </c>
      <c r="Q92" s="108">
        <f t="shared" si="94"/>
        <v>0</v>
      </c>
      <c r="R92" s="3"/>
      <c r="S92" s="560">
        <f t="shared" si="36"/>
        <v>1875</v>
      </c>
      <c r="AL92" s="556">
        <f t="shared" si="37"/>
        <v>1875.2</v>
      </c>
    </row>
    <row r="93" spans="1:38" s="288" customFormat="1" ht="25.5" outlineLevel="1">
      <c r="A93" s="667"/>
      <c r="B93" s="102" t="s">
        <v>27</v>
      </c>
      <c r="C93" s="103" t="s">
        <v>25</v>
      </c>
      <c r="D93" s="103"/>
      <c r="E93" s="102">
        <v>13777281001</v>
      </c>
      <c r="F93" s="286" t="s">
        <v>99</v>
      </c>
      <c r="G93" s="631" t="s">
        <v>111</v>
      </c>
      <c r="H93" s="96"/>
      <c r="I93" s="103" t="s">
        <v>58</v>
      </c>
      <c r="J93" s="103">
        <v>3</v>
      </c>
      <c r="K93" s="107">
        <v>38.049999999999997</v>
      </c>
      <c r="L93" s="107">
        <f t="shared" si="89"/>
        <v>45.66</v>
      </c>
      <c r="M93" s="107">
        <f t="shared" si="92"/>
        <v>0</v>
      </c>
      <c r="N93" s="107">
        <f t="shared" si="90"/>
        <v>38.049999999999997</v>
      </c>
      <c r="O93" s="107">
        <f t="shared" si="93"/>
        <v>0</v>
      </c>
      <c r="P93" s="108">
        <f t="shared" si="91"/>
        <v>45.66</v>
      </c>
      <c r="Q93" s="108">
        <f t="shared" si="94"/>
        <v>0</v>
      </c>
      <c r="R93" s="3"/>
      <c r="S93" s="560">
        <f t="shared" si="36"/>
        <v>3653</v>
      </c>
      <c r="AL93" s="556">
        <f t="shared" si="37"/>
        <v>3652.8</v>
      </c>
    </row>
    <row r="94" spans="1:38" s="287" customFormat="1" ht="25.5" outlineLevel="1">
      <c r="A94" s="668"/>
      <c r="B94" s="110"/>
      <c r="C94" s="71" t="s">
        <v>25</v>
      </c>
      <c r="D94" s="71">
        <v>13777281001</v>
      </c>
      <c r="E94" s="69">
        <v>14564531001</v>
      </c>
      <c r="F94" s="286" t="s">
        <v>99</v>
      </c>
      <c r="G94" s="630" t="s">
        <v>112</v>
      </c>
      <c r="H94" s="96"/>
      <c r="I94" s="71" t="s">
        <v>58</v>
      </c>
      <c r="J94" s="71">
        <v>3</v>
      </c>
      <c r="K94" s="74">
        <v>38.049999999999997</v>
      </c>
      <c r="L94" s="74">
        <f t="shared" si="89"/>
        <v>45.66</v>
      </c>
      <c r="M94" s="74">
        <f t="shared" si="92"/>
        <v>0</v>
      </c>
      <c r="N94" s="74">
        <f t="shared" si="90"/>
        <v>38.049999999999997</v>
      </c>
      <c r="O94" s="74">
        <f t="shared" si="93"/>
        <v>0</v>
      </c>
      <c r="P94" s="128">
        <f t="shared" si="91"/>
        <v>45.66</v>
      </c>
      <c r="Q94" s="128">
        <f t="shared" si="94"/>
        <v>0</v>
      </c>
      <c r="R94" s="3"/>
      <c r="S94" s="559">
        <f t="shared" si="36"/>
        <v>3653</v>
      </c>
      <c r="AL94" s="556">
        <f t="shared" si="37"/>
        <v>3652.8</v>
      </c>
    </row>
    <row r="95" spans="1:38" outlineLevel="1">
      <c r="A95" s="683"/>
      <c r="B95" s="69"/>
      <c r="C95" s="88"/>
      <c r="D95" s="88"/>
      <c r="E95" s="90"/>
      <c r="F95" s="286"/>
      <c r="G95" s="632"/>
      <c r="H95" s="96"/>
      <c r="I95" s="88"/>
      <c r="J95" s="88"/>
      <c r="K95" s="93"/>
      <c r="L95" s="93"/>
      <c r="M95" s="93"/>
      <c r="N95" s="93"/>
      <c r="O95" s="93"/>
      <c r="P95" s="94"/>
      <c r="Q95" s="94"/>
      <c r="R95" s="3"/>
      <c r="S95" s="559"/>
      <c r="AL95" s="556"/>
    </row>
    <row r="96" spans="1:38" ht="30" outlineLevel="1">
      <c r="A96" s="668" t="s">
        <v>84</v>
      </c>
      <c r="B96" s="69" t="s">
        <v>30</v>
      </c>
      <c r="C96" s="71" t="s">
        <v>25</v>
      </c>
      <c r="D96" s="136">
        <v>14563971001</v>
      </c>
      <c r="E96" s="665">
        <v>14563973001</v>
      </c>
      <c r="F96" s="286"/>
      <c r="G96" s="517" t="s">
        <v>113</v>
      </c>
      <c r="H96" s="96"/>
      <c r="I96" s="475" t="s">
        <v>58</v>
      </c>
      <c r="J96" s="475">
        <v>1</v>
      </c>
      <c r="K96" s="506">
        <v>29.81</v>
      </c>
      <c r="L96" s="74">
        <f t="shared" ref="L96" si="98">ROUND((K96*$C$3),2)</f>
        <v>35.770000000000003</v>
      </c>
      <c r="M96" s="74">
        <f>L96*H96</f>
        <v>0</v>
      </c>
      <c r="N96" s="74">
        <f t="shared" ref="N96" si="99">K96*(1-$E$5-$E$7)*(1-$E$9)*(1+$E$11)</f>
        <v>29.81</v>
      </c>
      <c r="O96" s="74">
        <f>N96*H96</f>
        <v>0</v>
      </c>
      <c r="P96" s="128">
        <f t="shared" ref="P96" si="100">ROUND((N96*$C$3),2)</f>
        <v>35.770000000000003</v>
      </c>
      <c r="Q96" s="128">
        <f>P96*H96</f>
        <v>0</v>
      </c>
      <c r="R96" s="3"/>
      <c r="S96" s="559">
        <f t="shared" ref="S96" si="101">ROUND(AL96,0)</f>
        <v>2862</v>
      </c>
      <c r="AL96" s="556">
        <f t="shared" ref="AL96" si="102">L96*$AL$11*(1-$AL$10)</f>
        <v>2861.6000000000004</v>
      </c>
    </row>
    <row r="97" spans="1:38" outlineLevel="1">
      <c r="A97" s="683"/>
      <c r="B97" s="69"/>
      <c r="C97" s="88"/>
      <c r="D97" s="88"/>
      <c r="E97" s="90"/>
      <c r="F97" s="286"/>
      <c r="G97" s="632"/>
      <c r="H97" s="96"/>
      <c r="I97" s="88"/>
      <c r="J97" s="88"/>
      <c r="K97" s="93"/>
      <c r="L97" s="93"/>
      <c r="M97" s="93"/>
      <c r="N97" s="93"/>
      <c r="O97" s="93"/>
      <c r="P97" s="94"/>
      <c r="Q97" s="94"/>
      <c r="R97" s="3"/>
      <c r="S97" s="559"/>
      <c r="AL97" s="556"/>
    </row>
    <row r="98" spans="1:38" s="287" customFormat="1" outlineLevel="1">
      <c r="A98" s="668"/>
      <c r="B98" s="69" t="s">
        <v>65</v>
      </c>
      <c r="C98" s="113" t="s">
        <v>25</v>
      </c>
      <c r="D98" s="113">
        <v>13662751001</v>
      </c>
      <c r="E98" s="69">
        <v>14563971001</v>
      </c>
      <c r="F98" s="286"/>
      <c r="G98" s="95" t="s">
        <v>114</v>
      </c>
      <c r="H98" s="96"/>
      <c r="I98" s="71" t="s">
        <v>58</v>
      </c>
      <c r="J98" s="71">
        <v>1</v>
      </c>
      <c r="K98" s="74">
        <v>41.98</v>
      </c>
      <c r="L98" s="74">
        <f t="shared" si="89"/>
        <v>50.38</v>
      </c>
      <c r="M98" s="74">
        <f>L98*H98</f>
        <v>0</v>
      </c>
      <c r="N98" s="74">
        <f t="shared" si="90"/>
        <v>41.98</v>
      </c>
      <c r="O98" s="74">
        <f>N98*H98</f>
        <v>0</v>
      </c>
      <c r="P98" s="128">
        <f t="shared" si="91"/>
        <v>50.38</v>
      </c>
      <c r="Q98" s="128">
        <f>P98*H98</f>
        <v>0</v>
      </c>
      <c r="R98" s="3"/>
      <c r="S98" s="562">
        <f t="shared" si="36"/>
        <v>4030</v>
      </c>
      <c r="AL98" s="556">
        <f t="shared" si="37"/>
        <v>4030.4</v>
      </c>
    </row>
    <row r="99" spans="1:38" s="288" customFormat="1" outlineLevel="1">
      <c r="A99" s="667"/>
      <c r="B99" s="109" t="s">
        <v>27</v>
      </c>
      <c r="C99" s="130" t="s">
        <v>25</v>
      </c>
      <c r="D99" s="130">
        <v>13662761001</v>
      </c>
      <c r="E99" s="102">
        <v>14563981001</v>
      </c>
      <c r="F99" s="454"/>
      <c r="G99" s="104" t="s">
        <v>115</v>
      </c>
      <c r="H99" s="96"/>
      <c r="I99" s="103" t="s">
        <v>58</v>
      </c>
      <c r="J99" s="103">
        <v>1</v>
      </c>
      <c r="K99" s="107">
        <v>75.64</v>
      </c>
      <c r="L99" s="107">
        <f t="shared" si="89"/>
        <v>90.77</v>
      </c>
      <c r="M99" s="107">
        <f>L99*H99</f>
        <v>0</v>
      </c>
      <c r="N99" s="107">
        <f t="shared" si="90"/>
        <v>75.64</v>
      </c>
      <c r="O99" s="107">
        <f>N99*H99</f>
        <v>0</v>
      </c>
      <c r="P99" s="108">
        <f t="shared" si="91"/>
        <v>90.77</v>
      </c>
      <c r="Q99" s="108">
        <f>P99*H99</f>
        <v>0</v>
      </c>
      <c r="R99" s="682"/>
      <c r="S99" s="560">
        <f t="shared" si="36"/>
        <v>7262</v>
      </c>
      <c r="AL99" s="561">
        <f t="shared" si="37"/>
        <v>7261.6</v>
      </c>
    </row>
    <row r="100" spans="1:38" s="288" customFormat="1" outlineLevel="1">
      <c r="A100" s="667"/>
      <c r="B100" s="102" t="s">
        <v>27</v>
      </c>
      <c r="C100" s="130" t="s">
        <v>25</v>
      </c>
      <c r="D100" s="130">
        <v>13662771001</v>
      </c>
      <c r="E100" s="102">
        <v>14563991001</v>
      </c>
      <c r="F100" s="454"/>
      <c r="G100" s="104" t="s">
        <v>116</v>
      </c>
      <c r="H100" s="96"/>
      <c r="I100" s="103" t="s">
        <v>58</v>
      </c>
      <c r="J100" s="103">
        <v>1</v>
      </c>
      <c r="K100" s="107">
        <v>74.12</v>
      </c>
      <c r="L100" s="107">
        <f t="shared" si="89"/>
        <v>88.94</v>
      </c>
      <c r="M100" s="107">
        <f>L100*H100</f>
        <v>0</v>
      </c>
      <c r="N100" s="107">
        <f t="shared" si="90"/>
        <v>74.12</v>
      </c>
      <c r="O100" s="107">
        <f>N100*H100</f>
        <v>0</v>
      </c>
      <c r="P100" s="108">
        <f t="shared" si="91"/>
        <v>88.94</v>
      </c>
      <c r="Q100" s="108">
        <f>P100*H100</f>
        <v>0</v>
      </c>
      <c r="R100" s="682"/>
      <c r="S100" s="560">
        <f t="shared" si="36"/>
        <v>7115</v>
      </c>
      <c r="AL100" s="561">
        <f t="shared" si="37"/>
        <v>7115.2000000000007</v>
      </c>
    </row>
    <row r="101" spans="1:38" outlineLevel="1">
      <c r="A101" s="683"/>
      <c r="B101" s="110"/>
      <c r="C101" s="113"/>
      <c r="D101" s="110"/>
      <c r="E101" s="69"/>
      <c r="F101" s="286"/>
      <c r="G101" s="95"/>
      <c r="H101" s="96"/>
      <c r="I101" s="71"/>
      <c r="J101" s="71"/>
      <c r="K101" s="74"/>
      <c r="L101" s="74"/>
      <c r="M101" s="74"/>
      <c r="N101" s="74"/>
      <c r="O101" s="74"/>
      <c r="P101" s="128"/>
      <c r="Q101" s="128"/>
      <c r="R101" s="3"/>
      <c r="S101" s="559"/>
      <c r="AL101" s="556"/>
    </row>
    <row r="102" spans="1:38" ht="30" outlineLevel="1">
      <c r="A102" s="683" t="s">
        <v>84</v>
      </c>
      <c r="B102" s="69" t="s">
        <v>30</v>
      </c>
      <c r="C102" s="71" t="s">
        <v>25</v>
      </c>
      <c r="D102" s="136">
        <v>14562701001</v>
      </c>
      <c r="E102" s="665">
        <v>14562703001</v>
      </c>
      <c r="F102" s="286"/>
      <c r="G102" s="517" t="s">
        <v>117</v>
      </c>
      <c r="H102" s="96"/>
      <c r="I102" s="475" t="s">
        <v>58</v>
      </c>
      <c r="J102" s="475">
        <v>5</v>
      </c>
      <c r="K102" s="506">
        <v>33.01</v>
      </c>
      <c r="L102" s="74">
        <f t="shared" ref="L102:L104" si="103">ROUND((K102*$C$3),2)</f>
        <v>39.61</v>
      </c>
      <c r="M102" s="74">
        <f t="shared" ref="M102:M104" si="104">L102*H102</f>
        <v>0</v>
      </c>
      <c r="N102" s="74">
        <f t="shared" ref="N102:N104" si="105">K102*(1-$E$5-$E$7)*(1-$E$9)*(1+$E$11)</f>
        <v>33.01</v>
      </c>
      <c r="O102" s="74">
        <f t="shared" ref="O102:O104" si="106">N102*H102</f>
        <v>0</v>
      </c>
      <c r="P102" s="128">
        <f t="shared" ref="P102:P104" si="107">ROUND((N102*$C$3),2)</f>
        <v>39.61</v>
      </c>
      <c r="Q102" s="128">
        <f t="shared" ref="Q102:Q104" si="108">P102*H102</f>
        <v>0</v>
      </c>
      <c r="R102" s="3"/>
      <c r="S102" s="559">
        <f t="shared" ref="S102:S104" si="109">ROUND(AL102,0)</f>
        <v>3169</v>
      </c>
      <c r="AL102" s="556">
        <f t="shared" ref="AL102:AL104" si="110">L102*$AL$11*(1-$AL$10)</f>
        <v>3168.8</v>
      </c>
    </row>
    <row r="103" spans="1:38" outlineLevel="1">
      <c r="A103" s="683"/>
      <c r="B103" s="69" t="s">
        <v>30</v>
      </c>
      <c r="C103" s="71" t="s">
        <v>25</v>
      </c>
      <c r="D103" s="136">
        <v>14564031001</v>
      </c>
      <c r="E103" s="665">
        <v>14564033001</v>
      </c>
      <c r="F103" s="286"/>
      <c r="G103" s="517" t="s">
        <v>118</v>
      </c>
      <c r="H103" s="96"/>
      <c r="I103" s="475" t="s">
        <v>58</v>
      </c>
      <c r="J103" s="475">
        <v>5</v>
      </c>
      <c r="K103" s="506">
        <v>29.74</v>
      </c>
      <c r="L103" s="74">
        <f t="shared" si="103"/>
        <v>35.69</v>
      </c>
      <c r="M103" s="74">
        <f t="shared" si="104"/>
        <v>0</v>
      </c>
      <c r="N103" s="74">
        <f t="shared" si="105"/>
        <v>29.74</v>
      </c>
      <c r="O103" s="74">
        <f t="shared" si="106"/>
        <v>0</v>
      </c>
      <c r="P103" s="128">
        <f t="shared" si="107"/>
        <v>35.69</v>
      </c>
      <c r="Q103" s="128">
        <f t="shared" si="108"/>
        <v>0</v>
      </c>
      <c r="R103" s="3"/>
      <c r="S103" s="559">
        <f t="shared" si="109"/>
        <v>2855</v>
      </c>
      <c r="AL103" s="556">
        <f t="shared" si="110"/>
        <v>2855.2000000000003</v>
      </c>
    </row>
    <row r="104" spans="1:38" outlineLevel="1">
      <c r="A104" s="683"/>
      <c r="B104" s="69" t="s">
        <v>30</v>
      </c>
      <c r="C104" s="71" t="s">
        <v>25</v>
      </c>
      <c r="D104" s="136">
        <v>14562711001</v>
      </c>
      <c r="E104" s="665">
        <v>14562713001</v>
      </c>
      <c r="F104" s="286"/>
      <c r="G104" s="517" t="s">
        <v>119</v>
      </c>
      <c r="H104" s="96"/>
      <c r="I104" s="475" t="s">
        <v>58</v>
      </c>
      <c r="J104" s="475">
        <v>5</v>
      </c>
      <c r="K104" s="506">
        <v>36.65</v>
      </c>
      <c r="L104" s="74">
        <f t="shared" si="103"/>
        <v>43.98</v>
      </c>
      <c r="M104" s="74">
        <f t="shared" si="104"/>
        <v>0</v>
      </c>
      <c r="N104" s="74">
        <f t="shared" si="105"/>
        <v>36.65</v>
      </c>
      <c r="O104" s="74">
        <f t="shared" si="106"/>
        <v>0</v>
      </c>
      <c r="P104" s="128">
        <f t="shared" si="107"/>
        <v>43.98</v>
      </c>
      <c r="Q104" s="128">
        <f t="shared" si="108"/>
        <v>0</v>
      </c>
      <c r="R104" s="3"/>
      <c r="S104" s="559">
        <f t="shared" si="109"/>
        <v>3518</v>
      </c>
      <c r="AL104" s="556">
        <f t="shared" si="110"/>
        <v>3518.4</v>
      </c>
    </row>
    <row r="105" spans="1:38" outlineLevel="1">
      <c r="A105" s="683"/>
      <c r="B105" s="110"/>
      <c r="C105" s="113"/>
      <c r="D105" s="136"/>
      <c r="E105" s="580"/>
      <c r="F105" s="580"/>
      <c r="G105" s="663"/>
      <c r="H105" s="96"/>
      <c r="I105" s="475"/>
      <c r="J105" s="475"/>
      <c r="K105" s="506"/>
      <c r="L105" s="74"/>
      <c r="M105" s="74"/>
      <c r="N105" s="74"/>
      <c r="O105" s="74"/>
      <c r="P105" s="128"/>
      <c r="Q105" s="128"/>
      <c r="R105" s="3"/>
      <c r="S105" s="559"/>
      <c r="AL105" s="556"/>
    </row>
    <row r="106" spans="1:38" s="287" customFormat="1" outlineLevel="1">
      <c r="A106" s="668"/>
      <c r="B106" s="69" t="s">
        <v>65</v>
      </c>
      <c r="C106" s="113" t="s">
        <v>25</v>
      </c>
      <c r="D106" s="113">
        <v>11313851001</v>
      </c>
      <c r="E106" s="69">
        <v>14562701001</v>
      </c>
      <c r="F106" s="286"/>
      <c r="G106" s="95" t="s">
        <v>120</v>
      </c>
      <c r="H106" s="96"/>
      <c r="I106" s="71" t="s">
        <v>58</v>
      </c>
      <c r="J106" s="71">
        <v>5</v>
      </c>
      <c r="K106" s="74">
        <v>54.12</v>
      </c>
      <c r="L106" s="74">
        <f t="shared" si="89"/>
        <v>64.94</v>
      </c>
      <c r="M106" s="74">
        <f t="shared" ref="M106:M113" si="111">L106*H106</f>
        <v>0</v>
      </c>
      <c r="N106" s="74">
        <f t="shared" si="90"/>
        <v>54.12</v>
      </c>
      <c r="O106" s="74">
        <f t="shared" ref="O106:O113" si="112">N106*H106</f>
        <v>0</v>
      </c>
      <c r="P106" s="128">
        <f t="shared" si="91"/>
        <v>64.94</v>
      </c>
      <c r="Q106" s="128">
        <f t="shared" ref="Q106:Q113" si="113">P106*H106</f>
        <v>0</v>
      </c>
      <c r="R106" s="3"/>
      <c r="S106" s="562">
        <f t="shared" si="36"/>
        <v>5195</v>
      </c>
      <c r="AL106" s="556">
        <f t="shared" si="37"/>
        <v>5195.2000000000007</v>
      </c>
    </row>
    <row r="107" spans="1:38" s="287" customFormat="1" outlineLevel="1">
      <c r="A107" s="668"/>
      <c r="B107" s="69" t="s">
        <v>65</v>
      </c>
      <c r="C107" s="113" t="s">
        <v>25</v>
      </c>
      <c r="D107" s="113">
        <v>11313951001</v>
      </c>
      <c r="E107" s="69">
        <v>14562711001</v>
      </c>
      <c r="F107" s="286"/>
      <c r="G107" s="95" t="s">
        <v>121</v>
      </c>
      <c r="H107" s="96"/>
      <c r="I107" s="71" t="s">
        <v>58</v>
      </c>
      <c r="J107" s="71">
        <v>5</v>
      </c>
      <c r="K107" s="74">
        <v>56.39</v>
      </c>
      <c r="L107" s="74">
        <f t="shared" si="89"/>
        <v>67.67</v>
      </c>
      <c r="M107" s="74">
        <f t="shared" si="111"/>
        <v>0</v>
      </c>
      <c r="N107" s="74">
        <f t="shared" si="90"/>
        <v>56.39</v>
      </c>
      <c r="O107" s="74">
        <f t="shared" si="112"/>
        <v>0</v>
      </c>
      <c r="P107" s="128">
        <f t="shared" si="91"/>
        <v>67.67</v>
      </c>
      <c r="Q107" s="128">
        <f t="shared" si="113"/>
        <v>0</v>
      </c>
      <c r="R107" s="3"/>
      <c r="S107" s="562">
        <f t="shared" si="36"/>
        <v>5414</v>
      </c>
      <c r="AL107" s="556">
        <f t="shared" si="37"/>
        <v>5413.6</v>
      </c>
    </row>
    <row r="108" spans="1:38" s="288" customFormat="1" outlineLevel="1">
      <c r="A108" s="667"/>
      <c r="B108" s="102" t="s">
        <v>27</v>
      </c>
      <c r="C108" s="130" t="s">
        <v>25</v>
      </c>
      <c r="D108" s="130">
        <v>13663511001</v>
      </c>
      <c r="E108" s="102">
        <v>14564221001</v>
      </c>
      <c r="F108" s="454"/>
      <c r="G108" s="104" t="s">
        <v>122</v>
      </c>
      <c r="H108" s="96"/>
      <c r="I108" s="103" t="s">
        <v>58</v>
      </c>
      <c r="J108" s="103">
        <v>5</v>
      </c>
      <c r="K108" s="107">
        <v>57.9</v>
      </c>
      <c r="L108" s="107">
        <f t="shared" si="89"/>
        <v>69.48</v>
      </c>
      <c r="M108" s="107">
        <f t="shared" si="111"/>
        <v>0</v>
      </c>
      <c r="N108" s="107">
        <f t="shared" si="90"/>
        <v>57.9</v>
      </c>
      <c r="O108" s="107">
        <f t="shared" si="112"/>
        <v>0</v>
      </c>
      <c r="P108" s="108">
        <f t="shared" si="91"/>
        <v>69.48</v>
      </c>
      <c r="Q108" s="108">
        <f t="shared" si="113"/>
        <v>0</v>
      </c>
      <c r="R108" s="3"/>
      <c r="S108" s="560">
        <f t="shared" si="36"/>
        <v>5558</v>
      </c>
      <c r="AL108" s="556">
        <f t="shared" si="37"/>
        <v>5558.4000000000005</v>
      </c>
    </row>
    <row r="109" spans="1:38" s="287" customFormat="1" outlineLevel="1">
      <c r="A109" s="668"/>
      <c r="B109" s="69" t="s">
        <v>65</v>
      </c>
      <c r="C109" s="113" t="s">
        <v>25</v>
      </c>
      <c r="D109" s="113">
        <v>13662841001</v>
      </c>
      <c r="E109" s="69">
        <v>14564031001</v>
      </c>
      <c r="F109" s="286"/>
      <c r="G109" s="95" t="s">
        <v>123</v>
      </c>
      <c r="H109" s="96"/>
      <c r="I109" s="71" t="s">
        <v>58</v>
      </c>
      <c r="J109" s="71">
        <v>5</v>
      </c>
      <c r="K109" s="74">
        <v>49.56</v>
      </c>
      <c r="L109" s="74">
        <f t="shared" si="89"/>
        <v>59.47</v>
      </c>
      <c r="M109" s="74">
        <f t="shared" si="111"/>
        <v>0</v>
      </c>
      <c r="N109" s="74">
        <f t="shared" si="90"/>
        <v>49.56</v>
      </c>
      <c r="O109" s="74">
        <f t="shared" si="112"/>
        <v>0</v>
      </c>
      <c r="P109" s="128">
        <f t="shared" si="91"/>
        <v>59.47</v>
      </c>
      <c r="Q109" s="128">
        <f t="shared" si="113"/>
        <v>0</v>
      </c>
      <c r="R109" s="3"/>
      <c r="S109" s="562">
        <f t="shared" si="36"/>
        <v>4758</v>
      </c>
      <c r="AL109" s="556">
        <f t="shared" si="37"/>
        <v>4757.6000000000004</v>
      </c>
    </row>
    <row r="110" spans="1:38" s="288" customFormat="1" outlineLevel="1">
      <c r="A110" s="667"/>
      <c r="B110" s="102" t="s">
        <v>27</v>
      </c>
      <c r="C110" s="130" t="s">
        <v>25</v>
      </c>
      <c r="D110" s="130">
        <v>13662851001</v>
      </c>
      <c r="E110" s="102">
        <v>14564041001</v>
      </c>
      <c r="F110" s="454"/>
      <c r="G110" s="104" t="s">
        <v>124</v>
      </c>
      <c r="H110" s="96"/>
      <c r="I110" s="103" t="s">
        <v>58</v>
      </c>
      <c r="J110" s="103">
        <v>5</v>
      </c>
      <c r="K110" s="107">
        <v>52.37</v>
      </c>
      <c r="L110" s="107">
        <f t="shared" si="89"/>
        <v>62.84</v>
      </c>
      <c r="M110" s="107">
        <f t="shared" si="111"/>
        <v>0</v>
      </c>
      <c r="N110" s="107">
        <f t="shared" si="90"/>
        <v>52.37</v>
      </c>
      <c r="O110" s="107">
        <f t="shared" si="112"/>
        <v>0</v>
      </c>
      <c r="P110" s="108">
        <f t="shared" si="91"/>
        <v>62.84</v>
      </c>
      <c r="Q110" s="108">
        <f t="shared" si="113"/>
        <v>0</v>
      </c>
      <c r="R110" s="3"/>
      <c r="S110" s="560">
        <f t="shared" si="36"/>
        <v>5027</v>
      </c>
      <c r="AL110" s="556">
        <f t="shared" si="37"/>
        <v>5027.2000000000007</v>
      </c>
    </row>
    <row r="111" spans="1:38" s="288" customFormat="1" outlineLevel="1">
      <c r="A111" s="667"/>
      <c r="B111" s="102" t="s">
        <v>27</v>
      </c>
      <c r="C111" s="130" t="s">
        <v>25</v>
      </c>
      <c r="D111" s="130">
        <v>13663001001</v>
      </c>
      <c r="E111" s="102">
        <v>14564161001</v>
      </c>
      <c r="F111" s="454"/>
      <c r="G111" s="633" t="s">
        <v>125</v>
      </c>
      <c r="H111" s="96"/>
      <c r="I111" s="103" t="s">
        <v>58</v>
      </c>
      <c r="J111" s="103">
        <v>5</v>
      </c>
      <c r="K111" s="107">
        <v>52.37</v>
      </c>
      <c r="L111" s="107">
        <f t="shared" si="89"/>
        <v>62.84</v>
      </c>
      <c r="M111" s="107">
        <f t="shared" si="111"/>
        <v>0</v>
      </c>
      <c r="N111" s="107">
        <f t="shared" si="90"/>
        <v>52.37</v>
      </c>
      <c r="O111" s="107">
        <f t="shared" si="112"/>
        <v>0</v>
      </c>
      <c r="P111" s="108">
        <f t="shared" si="91"/>
        <v>62.84</v>
      </c>
      <c r="Q111" s="108">
        <f t="shared" si="113"/>
        <v>0</v>
      </c>
      <c r="R111" s="3"/>
      <c r="S111" s="560">
        <f t="shared" si="36"/>
        <v>5027</v>
      </c>
      <c r="AL111" s="556">
        <f t="shared" si="37"/>
        <v>5027.2000000000007</v>
      </c>
    </row>
    <row r="112" spans="1:38" s="288" customFormat="1" outlineLevel="1">
      <c r="A112" s="667"/>
      <c r="B112" s="102" t="s">
        <v>27</v>
      </c>
      <c r="C112" s="130" t="s">
        <v>25</v>
      </c>
      <c r="D112" s="130">
        <v>13663031001</v>
      </c>
      <c r="E112" s="102">
        <v>14564171001</v>
      </c>
      <c r="F112" s="454"/>
      <c r="G112" s="633" t="s">
        <v>126</v>
      </c>
      <c r="H112" s="96"/>
      <c r="I112" s="103" t="s">
        <v>58</v>
      </c>
      <c r="J112" s="103">
        <v>5</v>
      </c>
      <c r="K112" s="107">
        <v>52.37</v>
      </c>
      <c r="L112" s="107">
        <f t="shared" si="89"/>
        <v>62.84</v>
      </c>
      <c r="M112" s="107">
        <f t="shared" si="111"/>
        <v>0</v>
      </c>
      <c r="N112" s="107">
        <f t="shared" si="90"/>
        <v>52.37</v>
      </c>
      <c r="O112" s="107">
        <f t="shared" si="112"/>
        <v>0</v>
      </c>
      <c r="P112" s="108">
        <f t="shared" si="91"/>
        <v>62.84</v>
      </c>
      <c r="Q112" s="108">
        <f t="shared" si="113"/>
        <v>0</v>
      </c>
      <c r="R112" s="3"/>
      <c r="S112" s="560">
        <f t="shared" si="36"/>
        <v>5027</v>
      </c>
      <c r="AL112" s="556">
        <f t="shared" si="37"/>
        <v>5027.2000000000007</v>
      </c>
    </row>
    <row r="113" spans="1:38" s="288" customFormat="1" outlineLevel="1">
      <c r="A113" s="667"/>
      <c r="B113" s="102" t="s">
        <v>27</v>
      </c>
      <c r="C113" s="130" t="s">
        <v>25</v>
      </c>
      <c r="D113" s="130">
        <v>13663501001</v>
      </c>
      <c r="E113" s="102">
        <v>14564211001</v>
      </c>
      <c r="F113" s="454"/>
      <c r="G113" s="633" t="s">
        <v>127</v>
      </c>
      <c r="H113" s="96"/>
      <c r="I113" s="103" t="s">
        <v>58</v>
      </c>
      <c r="J113" s="103">
        <v>5</v>
      </c>
      <c r="K113" s="107">
        <v>57.9</v>
      </c>
      <c r="L113" s="107">
        <f t="shared" si="89"/>
        <v>69.48</v>
      </c>
      <c r="M113" s="107">
        <f t="shared" si="111"/>
        <v>0</v>
      </c>
      <c r="N113" s="107">
        <f t="shared" si="90"/>
        <v>57.9</v>
      </c>
      <c r="O113" s="107">
        <f t="shared" si="112"/>
        <v>0</v>
      </c>
      <c r="P113" s="108">
        <f t="shared" si="91"/>
        <v>69.48</v>
      </c>
      <c r="Q113" s="108">
        <f t="shared" si="113"/>
        <v>0</v>
      </c>
      <c r="R113" s="3"/>
      <c r="S113" s="560">
        <f t="shared" si="36"/>
        <v>5558</v>
      </c>
      <c r="AL113" s="556">
        <f t="shared" si="37"/>
        <v>5558.4000000000005</v>
      </c>
    </row>
    <row r="114" spans="1:38" outlineLevel="1">
      <c r="A114" s="683"/>
      <c r="B114" s="110"/>
      <c r="C114" s="113"/>
      <c r="D114" s="113"/>
      <c r="E114" s="69"/>
      <c r="F114" s="454"/>
      <c r="G114" s="634"/>
      <c r="H114" s="96"/>
      <c r="I114" s="71"/>
      <c r="J114" s="71"/>
      <c r="K114" s="74"/>
      <c r="L114" s="74"/>
      <c r="M114" s="74"/>
      <c r="N114" s="74"/>
      <c r="O114" s="74"/>
      <c r="P114" s="128"/>
      <c r="Q114" s="128"/>
      <c r="R114" s="3"/>
      <c r="S114" s="559"/>
      <c r="AL114" s="556"/>
    </row>
    <row r="115" spans="1:38" outlineLevel="1">
      <c r="A115" s="683"/>
      <c r="B115" s="69" t="s">
        <v>30</v>
      </c>
      <c r="C115" s="71" t="s">
        <v>25</v>
      </c>
      <c r="D115" s="136">
        <v>14564011001</v>
      </c>
      <c r="E115" s="665">
        <v>14564013001</v>
      </c>
      <c r="F115" s="286"/>
      <c r="G115" s="517" t="s">
        <v>128</v>
      </c>
      <c r="H115" s="96"/>
      <c r="I115" s="475" t="s">
        <v>58</v>
      </c>
      <c r="J115" s="475">
        <v>4</v>
      </c>
      <c r="K115" s="506">
        <v>23.96</v>
      </c>
      <c r="L115" s="74">
        <f t="shared" ref="L115" si="114">ROUND((K115*$C$3),2)</f>
        <v>28.75</v>
      </c>
      <c r="M115" s="74">
        <f>L115*H115</f>
        <v>0</v>
      </c>
      <c r="N115" s="74">
        <f t="shared" ref="N115" si="115">K115*(1-$E$5-$E$7)*(1-$E$9)*(1+$E$11)</f>
        <v>23.96</v>
      </c>
      <c r="O115" s="74">
        <f>N115*H115</f>
        <v>0</v>
      </c>
      <c r="P115" s="128">
        <f t="shared" ref="P115" si="116">ROUND((N115*$C$3),2)</f>
        <v>28.75</v>
      </c>
      <c r="Q115" s="128">
        <f>P115*H115</f>
        <v>0</v>
      </c>
      <c r="R115" s="3"/>
      <c r="S115" s="559">
        <f t="shared" ref="S115" si="117">ROUND(AL115,0)</f>
        <v>2300</v>
      </c>
      <c r="AL115" s="556">
        <f t="shared" ref="AL115" si="118">L115*$AL$11*(1-$AL$10)</f>
        <v>2300</v>
      </c>
    </row>
    <row r="116" spans="1:38" outlineLevel="1">
      <c r="A116" s="683"/>
      <c r="B116" s="110"/>
      <c r="C116" s="113"/>
      <c r="D116" s="113"/>
      <c r="E116" s="69"/>
      <c r="F116" s="454"/>
      <c r="G116" s="634"/>
      <c r="H116" s="96"/>
      <c r="I116" s="71"/>
      <c r="J116" s="71"/>
      <c r="K116" s="74"/>
      <c r="L116" s="74"/>
      <c r="M116" s="74"/>
      <c r="N116" s="74"/>
      <c r="O116" s="74"/>
      <c r="P116" s="128"/>
      <c r="Q116" s="128"/>
      <c r="R116" s="3"/>
      <c r="S116" s="559"/>
      <c r="AL116" s="556"/>
    </row>
    <row r="117" spans="1:38" s="288" customFormat="1" outlineLevel="1">
      <c r="A117" s="667"/>
      <c r="B117" s="102" t="s">
        <v>27</v>
      </c>
      <c r="C117" s="130" t="s">
        <v>25</v>
      </c>
      <c r="D117" s="130">
        <v>13662791001</v>
      </c>
      <c r="E117" s="102">
        <v>14564001001</v>
      </c>
      <c r="F117" s="454"/>
      <c r="G117" s="633" t="s">
        <v>129</v>
      </c>
      <c r="H117" s="96"/>
      <c r="I117" s="103" t="s">
        <v>58</v>
      </c>
      <c r="J117" s="103">
        <v>4</v>
      </c>
      <c r="K117" s="107">
        <v>27.77</v>
      </c>
      <c r="L117" s="107">
        <f t="shared" si="89"/>
        <v>33.32</v>
      </c>
      <c r="M117" s="107">
        <f>L117*H117</f>
        <v>0</v>
      </c>
      <c r="N117" s="107">
        <f t="shared" si="90"/>
        <v>27.77</v>
      </c>
      <c r="O117" s="107">
        <f>N117*H117</f>
        <v>0</v>
      </c>
      <c r="P117" s="108">
        <f t="shared" si="91"/>
        <v>33.32</v>
      </c>
      <c r="Q117" s="108">
        <f>P117*H117</f>
        <v>0</v>
      </c>
      <c r="R117" s="3"/>
      <c r="S117" s="560">
        <f t="shared" si="36"/>
        <v>2666</v>
      </c>
      <c r="AL117" s="556">
        <f t="shared" si="37"/>
        <v>2665.6000000000004</v>
      </c>
    </row>
    <row r="118" spans="1:38" ht="31.15" customHeight="1" outlineLevel="1">
      <c r="A118" s="668"/>
      <c r="B118" s="110" t="s">
        <v>65</v>
      </c>
      <c r="C118" s="113" t="s">
        <v>25</v>
      </c>
      <c r="D118" s="113">
        <v>13662801001</v>
      </c>
      <c r="E118" s="69">
        <v>14564011001</v>
      </c>
      <c r="F118" s="454"/>
      <c r="G118" s="635" t="s">
        <v>130</v>
      </c>
      <c r="H118" s="96"/>
      <c r="I118" s="71" t="s">
        <v>58</v>
      </c>
      <c r="J118" s="71">
        <v>4</v>
      </c>
      <c r="K118" s="74">
        <v>33.74</v>
      </c>
      <c r="L118" s="74">
        <f t="shared" si="89"/>
        <v>40.49</v>
      </c>
      <c r="M118" s="74">
        <f>L118*H118</f>
        <v>0</v>
      </c>
      <c r="N118" s="74">
        <f t="shared" si="90"/>
        <v>33.74</v>
      </c>
      <c r="O118" s="74">
        <f>N118*H118</f>
        <v>0</v>
      </c>
      <c r="P118" s="128">
        <f t="shared" si="91"/>
        <v>40.49</v>
      </c>
      <c r="Q118" s="128">
        <f>P118*H118</f>
        <v>0</v>
      </c>
      <c r="R118" s="3"/>
      <c r="S118" s="559">
        <f t="shared" si="36"/>
        <v>3239</v>
      </c>
      <c r="AL118" s="556">
        <f t="shared" si="37"/>
        <v>3239.2000000000003</v>
      </c>
    </row>
    <row r="119" spans="1:38" s="288" customFormat="1" outlineLevel="1">
      <c r="A119" s="667"/>
      <c r="B119" s="102" t="s">
        <v>27</v>
      </c>
      <c r="C119" s="130" t="s">
        <v>25</v>
      </c>
      <c r="D119" s="130">
        <v>13662811001</v>
      </c>
      <c r="E119" s="102">
        <v>14564021001</v>
      </c>
      <c r="F119" s="454"/>
      <c r="G119" s="633" t="s">
        <v>131</v>
      </c>
      <c r="H119" s="96"/>
      <c r="I119" s="103" t="s">
        <v>58</v>
      </c>
      <c r="J119" s="103">
        <v>4</v>
      </c>
      <c r="K119" s="107">
        <v>36.74</v>
      </c>
      <c r="L119" s="107">
        <f t="shared" si="89"/>
        <v>44.09</v>
      </c>
      <c r="M119" s="107">
        <f>L119*H119</f>
        <v>0</v>
      </c>
      <c r="N119" s="107">
        <f t="shared" si="90"/>
        <v>36.74</v>
      </c>
      <c r="O119" s="107">
        <f>N119*H119</f>
        <v>0</v>
      </c>
      <c r="P119" s="108">
        <f t="shared" si="91"/>
        <v>44.09</v>
      </c>
      <c r="Q119" s="108">
        <f>P119*H119</f>
        <v>0</v>
      </c>
      <c r="R119" s="3"/>
      <c r="S119" s="560">
        <f t="shared" si="36"/>
        <v>3527</v>
      </c>
      <c r="AL119" s="556">
        <f t="shared" si="37"/>
        <v>3527.2000000000003</v>
      </c>
    </row>
    <row r="120" spans="1:38" outlineLevel="1">
      <c r="A120" s="683"/>
      <c r="B120" s="110"/>
      <c r="C120" s="113"/>
      <c r="D120" s="113"/>
      <c r="E120" s="69"/>
      <c r="F120" s="454"/>
      <c r="G120" s="636"/>
      <c r="H120" s="96"/>
      <c r="I120" s="71"/>
      <c r="J120" s="71"/>
      <c r="K120" s="74"/>
      <c r="L120" s="74"/>
      <c r="M120" s="74"/>
      <c r="N120" s="74"/>
      <c r="O120" s="74"/>
      <c r="P120" s="128"/>
      <c r="Q120" s="128"/>
      <c r="R120" s="3"/>
      <c r="S120" s="559"/>
      <c r="AL120" s="556"/>
    </row>
    <row r="121" spans="1:38" outlineLevel="1">
      <c r="A121" s="683"/>
      <c r="B121" s="69" t="s">
        <v>30</v>
      </c>
      <c r="C121" s="71" t="s">
        <v>25</v>
      </c>
      <c r="D121" s="71"/>
      <c r="E121" s="665">
        <v>14570613001</v>
      </c>
      <c r="F121" s="286"/>
      <c r="G121" s="517" t="s">
        <v>132</v>
      </c>
      <c r="H121" s="96"/>
      <c r="I121" s="475" t="s">
        <v>58</v>
      </c>
      <c r="J121" s="475">
        <v>10</v>
      </c>
      <c r="K121" s="506">
        <v>11.19</v>
      </c>
      <c r="L121" s="74">
        <f t="shared" ref="L121:L129" si="119">ROUND((K121*$C$3),2)</f>
        <v>13.43</v>
      </c>
      <c r="M121" s="74">
        <f t="shared" ref="M121:M129" si="120">L121*H121</f>
        <v>0</v>
      </c>
      <c r="N121" s="74">
        <f t="shared" ref="N121:N129" si="121">K121*(1-$E$5-$E$7)*(1-$E$9)*(1+$E$11)</f>
        <v>11.19</v>
      </c>
      <c r="O121" s="74">
        <f t="shared" ref="O121:O129" si="122">N121*H121</f>
        <v>0</v>
      </c>
      <c r="P121" s="128">
        <f t="shared" ref="P121:P129" si="123">ROUND((N121*$C$3),2)</f>
        <v>13.43</v>
      </c>
      <c r="Q121" s="128">
        <f t="shared" ref="Q121:Q129" si="124">P121*H121</f>
        <v>0</v>
      </c>
      <c r="R121" s="3"/>
      <c r="S121" s="559">
        <f t="shared" ref="S121:S129" si="125">ROUND(AL121,0)</f>
        <v>1074</v>
      </c>
      <c r="AL121" s="556">
        <f t="shared" ref="AL121:AL129" si="126">L121*$AL$11*(1-$AL$10)</f>
        <v>1074.4000000000001</v>
      </c>
    </row>
    <row r="122" spans="1:38" outlineLevel="1">
      <c r="A122" s="683"/>
      <c r="B122" s="69" t="s">
        <v>30</v>
      </c>
      <c r="C122" s="71" t="s">
        <v>25</v>
      </c>
      <c r="D122" s="71"/>
      <c r="E122" s="665">
        <v>14570623001</v>
      </c>
      <c r="F122" s="286"/>
      <c r="G122" s="517" t="s">
        <v>133</v>
      </c>
      <c r="H122" s="96"/>
      <c r="I122" s="475" t="s">
        <v>58</v>
      </c>
      <c r="J122" s="475">
        <v>10</v>
      </c>
      <c r="K122" s="506">
        <v>16.96</v>
      </c>
      <c r="L122" s="74">
        <f t="shared" si="119"/>
        <v>20.350000000000001</v>
      </c>
      <c r="M122" s="74">
        <f t="shared" si="120"/>
        <v>0</v>
      </c>
      <c r="N122" s="74">
        <f t="shared" si="121"/>
        <v>16.96</v>
      </c>
      <c r="O122" s="74">
        <f t="shared" si="122"/>
        <v>0</v>
      </c>
      <c r="P122" s="128">
        <f t="shared" si="123"/>
        <v>20.350000000000001</v>
      </c>
      <c r="Q122" s="128">
        <f t="shared" si="124"/>
        <v>0</v>
      </c>
      <c r="R122" s="3"/>
      <c r="S122" s="559">
        <f t="shared" si="125"/>
        <v>1628</v>
      </c>
      <c r="AL122" s="556">
        <f t="shared" si="126"/>
        <v>1628.0000000000002</v>
      </c>
    </row>
    <row r="123" spans="1:38" outlineLevel="1">
      <c r="A123" s="683"/>
      <c r="B123" s="69" t="s">
        <v>30</v>
      </c>
      <c r="C123" s="71" t="s">
        <v>25</v>
      </c>
      <c r="D123" s="71"/>
      <c r="E123" s="665">
        <v>14570633001</v>
      </c>
      <c r="F123" s="286"/>
      <c r="G123" s="517" t="s">
        <v>134</v>
      </c>
      <c r="H123" s="96"/>
      <c r="I123" s="475" t="s">
        <v>58</v>
      </c>
      <c r="J123" s="475">
        <v>10</v>
      </c>
      <c r="K123" s="506">
        <v>18.97</v>
      </c>
      <c r="L123" s="74">
        <f t="shared" si="119"/>
        <v>22.76</v>
      </c>
      <c r="M123" s="74">
        <f t="shared" si="120"/>
        <v>0</v>
      </c>
      <c r="N123" s="74">
        <f t="shared" si="121"/>
        <v>18.97</v>
      </c>
      <c r="O123" s="74">
        <f t="shared" si="122"/>
        <v>0</v>
      </c>
      <c r="P123" s="128">
        <f t="shared" si="123"/>
        <v>22.76</v>
      </c>
      <c r="Q123" s="128">
        <f t="shared" si="124"/>
        <v>0</v>
      </c>
      <c r="R123" s="3"/>
      <c r="S123" s="559">
        <f t="shared" si="125"/>
        <v>1821</v>
      </c>
      <c r="AL123" s="556">
        <f t="shared" si="126"/>
        <v>1820.8000000000002</v>
      </c>
    </row>
    <row r="124" spans="1:38" outlineLevel="1">
      <c r="A124" s="683"/>
      <c r="B124" s="69" t="s">
        <v>30</v>
      </c>
      <c r="C124" s="71" t="s">
        <v>25</v>
      </c>
      <c r="D124" s="71"/>
      <c r="E124" s="665">
        <v>14570643001</v>
      </c>
      <c r="F124" s="286"/>
      <c r="G124" s="517" t="s">
        <v>135</v>
      </c>
      <c r="H124" s="96"/>
      <c r="I124" s="475" t="s">
        <v>58</v>
      </c>
      <c r="J124" s="475">
        <v>3</v>
      </c>
      <c r="K124" s="506">
        <v>27.6</v>
      </c>
      <c r="L124" s="74">
        <f t="shared" si="119"/>
        <v>33.119999999999997</v>
      </c>
      <c r="M124" s="74">
        <f t="shared" si="120"/>
        <v>0</v>
      </c>
      <c r="N124" s="74">
        <f t="shared" si="121"/>
        <v>27.6</v>
      </c>
      <c r="O124" s="74">
        <f t="shared" si="122"/>
        <v>0</v>
      </c>
      <c r="P124" s="128">
        <f t="shared" si="123"/>
        <v>33.119999999999997</v>
      </c>
      <c r="Q124" s="128">
        <f t="shared" si="124"/>
        <v>0</v>
      </c>
      <c r="R124" s="3"/>
      <c r="S124" s="559">
        <f t="shared" si="125"/>
        <v>2650</v>
      </c>
      <c r="AL124" s="556">
        <f t="shared" si="126"/>
        <v>2649.6</v>
      </c>
    </row>
    <row r="125" spans="1:38" outlineLevel="1">
      <c r="A125" s="683"/>
      <c r="B125" s="69" t="s">
        <v>30</v>
      </c>
      <c r="C125" s="71" t="s">
        <v>25</v>
      </c>
      <c r="D125" s="71"/>
      <c r="E125" s="665">
        <v>14570653001</v>
      </c>
      <c r="F125" s="286"/>
      <c r="G125" s="517" t="s">
        <v>136</v>
      </c>
      <c r="H125" s="96"/>
      <c r="I125" s="475" t="s">
        <v>58</v>
      </c>
      <c r="J125" s="475">
        <v>3</v>
      </c>
      <c r="K125" s="506">
        <v>27.76</v>
      </c>
      <c r="L125" s="74">
        <f t="shared" si="119"/>
        <v>33.31</v>
      </c>
      <c r="M125" s="74">
        <f t="shared" si="120"/>
        <v>0</v>
      </c>
      <c r="N125" s="74">
        <f t="shared" si="121"/>
        <v>27.76</v>
      </c>
      <c r="O125" s="74">
        <f t="shared" si="122"/>
        <v>0</v>
      </c>
      <c r="P125" s="128">
        <f t="shared" si="123"/>
        <v>33.31</v>
      </c>
      <c r="Q125" s="128">
        <f t="shared" si="124"/>
        <v>0</v>
      </c>
      <c r="R125" s="3"/>
      <c r="S125" s="559">
        <f t="shared" si="125"/>
        <v>2665</v>
      </c>
      <c r="AL125" s="556">
        <f t="shared" si="126"/>
        <v>2664.8</v>
      </c>
    </row>
    <row r="126" spans="1:38" outlineLevel="1">
      <c r="A126" s="683"/>
      <c r="B126" s="69" t="s">
        <v>30</v>
      </c>
      <c r="C126" s="71" t="s">
        <v>25</v>
      </c>
      <c r="D126" s="71"/>
      <c r="E126" s="665">
        <v>14570663001</v>
      </c>
      <c r="F126" s="286"/>
      <c r="G126" s="517" t="s">
        <v>137</v>
      </c>
      <c r="H126" s="96"/>
      <c r="I126" s="475" t="s">
        <v>58</v>
      </c>
      <c r="J126" s="475">
        <v>3</v>
      </c>
      <c r="K126" s="506">
        <v>31.87</v>
      </c>
      <c r="L126" s="74">
        <f t="shared" si="119"/>
        <v>38.24</v>
      </c>
      <c r="M126" s="74">
        <f t="shared" si="120"/>
        <v>0</v>
      </c>
      <c r="N126" s="74">
        <f t="shared" si="121"/>
        <v>31.87</v>
      </c>
      <c r="O126" s="74">
        <f t="shared" si="122"/>
        <v>0</v>
      </c>
      <c r="P126" s="128">
        <f t="shared" si="123"/>
        <v>38.24</v>
      </c>
      <c r="Q126" s="128">
        <f t="shared" si="124"/>
        <v>0</v>
      </c>
      <c r="R126" s="3"/>
      <c r="S126" s="559">
        <f t="shared" si="125"/>
        <v>3059</v>
      </c>
      <c r="AL126" s="556">
        <f t="shared" si="126"/>
        <v>3059.2000000000003</v>
      </c>
    </row>
    <row r="127" spans="1:38" ht="30" outlineLevel="1">
      <c r="A127" s="668" t="s">
        <v>84</v>
      </c>
      <c r="B127" s="69" t="s">
        <v>30</v>
      </c>
      <c r="C127" s="71" t="s">
        <v>25</v>
      </c>
      <c r="D127" s="71"/>
      <c r="E127" s="665">
        <v>14570673001</v>
      </c>
      <c r="F127" s="286"/>
      <c r="G127" s="517" t="s">
        <v>138</v>
      </c>
      <c r="H127" s="96"/>
      <c r="I127" s="475" t="s">
        <v>58</v>
      </c>
      <c r="J127" s="475">
        <v>2</v>
      </c>
      <c r="K127" s="506">
        <v>63.87</v>
      </c>
      <c r="L127" s="74">
        <f t="shared" si="119"/>
        <v>76.64</v>
      </c>
      <c r="M127" s="74">
        <f t="shared" si="120"/>
        <v>0</v>
      </c>
      <c r="N127" s="74">
        <f t="shared" si="121"/>
        <v>63.87</v>
      </c>
      <c r="O127" s="74">
        <f t="shared" si="122"/>
        <v>0</v>
      </c>
      <c r="P127" s="128">
        <f t="shared" si="123"/>
        <v>76.64</v>
      </c>
      <c r="Q127" s="128">
        <f t="shared" si="124"/>
        <v>0</v>
      </c>
      <c r="R127" s="3"/>
      <c r="S127" s="559">
        <f t="shared" si="125"/>
        <v>6131</v>
      </c>
      <c r="AL127" s="556">
        <f t="shared" si="126"/>
        <v>6131.2000000000007</v>
      </c>
    </row>
    <row r="128" spans="1:38" ht="30" outlineLevel="1">
      <c r="A128" s="668" t="s">
        <v>84</v>
      </c>
      <c r="B128" s="69" t="s">
        <v>30</v>
      </c>
      <c r="C128" s="71" t="s">
        <v>25</v>
      </c>
      <c r="D128" s="71"/>
      <c r="E128" s="665">
        <v>14570683001</v>
      </c>
      <c r="F128" s="286"/>
      <c r="G128" s="517" t="s">
        <v>139</v>
      </c>
      <c r="H128" s="96"/>
      <c r="I128" s="475" t="s">
        <v>58</v>
      </c>
      <c r="J128" s="475">
        <v>2</v>
      </c>
      <c r="K128" s="506">
        <v>63.87</v>
      </c>
      <c r="L128" s="74">
        <f t="shared" si="119"/>
        <v>76.64</v>
      </c>
      <c r="M128" s="74">
        <f t="shared" si="120"/>
        <v>0</v>
      </c>
      <c r="N128" s="74">
        <f t="shared" si="121"/>
        <v>63.87</v>
      </c>
      <c r="O128" s="74">
        <f t="shared" si="122"/>
        <v>0</v>
      </c>
      <c r="P128" s="128">
        <f t="shared" si="123"/>
        <v>76.64</v>
      </c>
      <c r="Q128" s="128">
        <f t="shared" si="124"/>
        <v>0</v>
      </c>
      <c r="R128" s="3"/>
      <c r="S128" s="559">
        <f t="shared" si="125"/>
        <v>6131</v>
      </c>
      <c r="AL128" s="556">
        <f t="shared" si="126"/>
        <v>6131.2000000000007</v>
      </c>
    </row>
    <row r="129" spans="1:38" ht="30" outlineLevel="1">
      <c r="A129" s="668" t="s">
        <v>84</v>
      </c>
      <c r="B129" s="69" t="s">
        <v>30</v>
      </c>
      <c r="C129" s="71" t="s">
        <v>25</v>
      </c>
      <c r="D129" s="71"/>
      <c r="E129" s="665">
        <v>14570693001</v>
      </c>
      <c r="F129" s="286"/>
      <c r="G129" s="517" t="s">
        <v>140</v>
      </c>
      <c r="H129" s="96"/>
      <c r="I129" s="475" t="s">
        <v>58</v>
      </c>
      <c r="J129" s="475">
        <v>2</v>
      </c>
      <c r="K129" s="506">
        <v>63.87</v>
      </c>
      <c r="L129" s="74">
        <f t="shared" si="119"/>
        <v>76.64</v>
      </c>
      <c r="M129" s="74">
        <f t="shared" si="120"/>
        <v>0</v>
      </c>
      <c r="N129" s="74">
        <f t="shared" si="121"/>
        <v>63.87</v>
      </c>
      <c r="O129" s="74">
        <f t="shared" si="122"/>
        <v>0</v>
      </c>
      <c r="P129" s="128">
        <f t="shared" si="123"/>
        <v>76.64</v>
      </c>
      <c r="Q129" s="128">
        <f t="shared" si="124"/>
        <v>0</v>
      </c>
      <c r="R129" s="3"/>
      <c r="S129" s="559">
        <f t="shared" si="125"/>
        <v>6131</v>
      </c>
      <c r="AL129" s="556">
        <f t="shared" si="126"/>
        <v>6131.2000000000007</v>
      </c>
    </row>
    <row r="130" spans="1:38" outlineLevel="1">
      <c r="A130" s="683"/>
      <c r="B130" s="110"/>
      <c r="C130" s="113"/>
      <c r="D130" s="113"/>
      <c r="E130" s="69"/>
      <c r="F130" s="454"/>
      <c r="G130" s="636"/>
      <c r="H130" s="96"/>
      <c r="I130" s="71"/>
      <c r="J130" s="71"/>
      <c r="K130" s="74"/>
      <c r="L130" s="74"/>
      <c r="M130" s="74"/>
      <c r="N130" s="74"/>
      <c r="O130" s="74"/>
      <c r="P130" s="128"/>
      <c r="Q130" s="128"/>
      <c r="R130" s="3"/>
      <c r="S130" s="559"/>
      <c r="AL130" s="556"/>
    </row>
    <row r="131" spans="1:38" outlineLevel="1">
      <c r="A131" s="683"/>
      <c r="B131" s="69" t="s">
        <v>30</v>
      </c>
      <c r="C131" s="71" t="s">
        <v>25</v>
      </c>
      <c r="D131" s="113"/>
      <c r="E131" s="69">
        <v>11080611001</v>
      </c>
      <c r="F131" s="454"/>
      <c r="G131" s="95" t="s">
        <v>141</v>
      </c>
      <c r="H131" s="96"/>
      <c r="I131" s="71" t="s">
        <v>58</v>
      </c>
      <c r="J131" s="71">
        <v>10</v>
      </c>
      <c r="K131" s="74">
        <v>6.78</v>
      </c>
      <c r="L131" s="74">
        <f t="shared" ref="L131:L134" si="127">ROUND((K131*$C$3),2)</f>
        <v>8.14</v>
      </c>
      <c r="M131" s="74">
        <f t="shared" ref="M131:M147" si="128">L131*H131</f>
        <v>0</v>
      </c>
      <c r="N131" s="74">
        <f t="shared" ref="N131:N134" si="129">K131*(1-$E$5-$E$7)*(1-$E$9)*(1+$E$11)</f>
        <v>6.78</v>
      </c>
      <c r="O131" s="74">
        <f t="shared" ref="O131:O147" si="130">N131*H131</f>
        <v>0</v>
      </c>
      <c r="P131" s="128">
        <f t="shared" ref="P131:P134" si="131">ROUND((N131*$C$3),2)</f>
        <v>8.14</v>
      </c>
      <c r="Q131" s="128">
        <f t="shared" ref="Q131:Q147" si="132">P131*H131</f>
        <v>0</v>
      </c>
      <c r="R131" s="3"/>
      <c r="S131" s="559">
        <f t="shared" si="36"/>
        <v>651</v>
      </c>
      <c r="AL131" s="556">
        <f t="shared" si="37"/>
        <v>651.20000000000005</v>
      </c>
    </row>
    <row r="132" spans="1:38" outlineLevel="1">
      <c r="A132" s="683"/>
      <c r="B132" s="69" t="s">
        <v>30</v>
      </c>
      <c r="C132" s="71" t="s">
        <v>25</v>
      </c>
      <c r="D132" s="113"/>
      <c r="E132" s="69">
        <v>11080621001</v>
      </c>
      <c r="F132" s="454"/>
      <c r="G132" s="95" t="s">
        <v>142</v>
      </c>
      <c r="H132" s="96"/>
      <c r="I132" s="71" t="s">
        <v>58</v>
      </c>
      <c r="J132" s="71">
        <v>10</v>
      </c>
      <c r="K132" s="74">
        <v>10.8</v>
      </c>
      <c r="L132" s="74">
        <f t="shared" si="127"/>
        <v>12.96</v>
      </c>
      <c r="M132" s="74">
        <f t="shared" si="128"/>
        <v>0</v>
      </c>
      <c r="N132" s="74">
        <f t="shared" si="129"/>
        <v>10.8</v>
      </c>
      <c r="O132" s="74">
        <f t="shared" si="130"/>
        <v>0</v>
      </c>
      <c r="P132" s="128">
        <f t="shared" si="131"/>
        <v>12.96</v>
      </c>
      <c r="Q132" s="128">
        <f t="shared" si="132"/>
        <v>0</v>
      </c>
      <c r="R132" s="3"/>
      <c r="S132" s="559">
        <f t="shared" si="36"/>
        <v>1037</v>
      </c>
      <c r="AL132" s="556">
        <f t="shared" si="37"/>
        <v>1036.8</v>
      </c>
    </row>
    <row r="133" spans="1:38" outlineLevel="1">
      <c r="A133" s="683"/>
      <c r="B133" s="69" t="s">
        <v>30</v>
      </c>
      <c r="C133" s="71" t="s">
        <v>25</v>
      </c>
      <c r="D133" s="113"/>
      <c r="E133" s="69">
        <v>11080631001</v>
      </c>
      <c r="F133" s="454"/>
      <c r="G133" s="95" t="s">
        <v>143</v>
      </c>
      <c r="H133" s="96"/>
      <c r="I133" s="71" t="s">
        <v>58</v>
      </c>
      <c r="J133" s="71">
        <v>10</v>
      </c>
      <c r="K133" s="74">
        <v>11.03</v>
      </c>
      <c r="L133" s="74">
        <f t="shared" si="127"/>
        <v>13.24</v>
      </c>
      <c r="M133" s="74">
        <f t="shared" si="128"/>
        <v>0</v>
      </c>
      <c r="N133" s="74">
        <f t="shared" si="129"/>
        <v>11.03</v>
      </c>
      <c r="O133" s="74">
        <f t="shared" si="130"/>
        <v>0</v>
      </c>
      <c r="P133" s="128">
        <f t="shared" si="131"/>
        <v>13.24</v>
      </c>
      <c r="Q133" s="128">
        <f t="shared" si="132"/>
        <v>0</v>
      </c>
      <c r="R133" s="3"/>
      <c r="S133" s="559">
        <f t="shared" si="36"/>
        <v>1059</v>
      </c>
      <c r="AL133" s="556">
        <f t="shared" si="37"/>
        <v>1059.2</v>
      </c>
    </row>
    <row r="134" spans="1:38" outlineLevel="1">
      <c r="A134" s="683"/>
      <c r="B134" s="69" t="s">
        <v>30</v>
      </c>
      <c r="C134" s="71" t="s">
        <v>25</v>
      </c>
      <c r="D134" s="113"/>
      <c r="E134" s="69">
        <v>11080641001</v>
      </c>
      <c r="F134" s="454"/>
      <c r="G134" s="95" t="s">
        <v>144</v>
      </c>
      <c r="H134" s="96"/>
      <c r="I134" s="71" t="s">
        <v>58</v>
      </c>
      <c r="J134" s="71">
        <v>3</v>
      </c>
      <c r="K134" s="74">
        <v>17.579999999999998</v>
      </c>
      <c r="L134" s="74">
        <f t="shared" si="127"/>
        <v>21.1</v>
      </c>
      <c r="M134" s="74">
        <f t="shared" si="128"/>
        <v>0</v>
      </c>
      <c r="N134" s="74">
        <f t="shared" si="129"/>
        <v>17.579999999999998</v>
      </c>
      <c r="O134" s="74">
        <f t="shared" si="130"/>
        <v>0</v>
      </c>
      <c r="P134" s="128">
        <f t="shared" si="131"/>
        <v>21.1</v>
      </c>
      <c r="Q134" s="128">
        <f t="shared" si="132"/>
        <v>0</v>
      </c>
      <c r="R134" s="3"/>
      <c r="S134" s="559">
        <f t="shared" si="36"/>
        <v>1688</v>
      </c>
      <c r="AL134" s="556">
        <f t="shared" si="37"/>
        <v>1688</v>
      </c>
    </row>
    <row r="135" spans="1:38" outlineLevel="1">
      <c r="A135" s="683"/>
      <c r="B135" s="69" t="s">
        <v>30</v>
      </c>
      <c r="C135" s="71" t="s">
        <v>25</v>
      </c>
      <c r="D135" s="113"/>
      <c r="E135" s="69">
        <v>11080651001</v>
      </c>
      <c r="F135" s="454"/>
      <c r="G135" s="95" t="s">
        <v>145</v>
      </c>
      <c r="H135" s="96"/>
      <c r="I135" s="71" t="s">
        <v>58</v>
      </c>
      <c r="J135" s="71">
        <v>3</v>
      </c>
      <c r="K135" s="74">
        <v>17.68</v>
      </c>
      <c r="L135" s="74">
        <f t="shared" ref="L135:L137" si="133">ROUND((K135*$C$3),2)</f>
        <v>21.22</v>
      </c>
      <c r="M135" s="74">
        <f t="shared" si="128"/>
        <v>0</v>
      </c>
      <c r="N135" s="74">
        <f t="shared" ref="N135:N137" si="134">K135*(1-$E$5-$E$7)*(1-$E$9)*(1+$E$11)</f>
        <v>17.68</v>
      </c>
      <c r="O135" s="74">
        <f t="shared" si="130"/>
        <v>0</v>
      </c>
      <c r="P135" s="128">
        <f t="shared" ref="P135:P137" si="135">ROUND((N135*$C$3),2)</f>
        <v>21.22</v>
      </c>
      <c r="Q135" s="128">
        <f t="shared" si="132"/>
        <v>0</v>
      </c>
      <c r="R135" s="3"/>
      <c r="S135" s="559">
        <f t="shared" si="36"/>
        <v>1698</v>
      </c>
      <c r="AL135" s="556">
        <f t="shared" si="37"/>
        <v>1697.6000000000001</v>
      </c>
    </row>
    <row r="136" spans="1:38" outlineLevel="1">
      <c r="A136" s="683"/>
      <c r="B136" s="69" t="s">
        <v>30</v>
      </c>
      <c r="C136" s="71" t="s">
        <v>25</v>
      </c>
      <c r="D136" s="113"/>
      <c r="E136" s="69">
        <v>11080661001</v>
      </c>
      <c r="F136" s="652"/>
      <c r="G136" s="95" t="s">
        <v>146</v>
      </c>
      <c r="H136" s="96"/>
      <c r="I136" s="71" t="s">
        <v>58</v>
      </c>
      <c r="J136" s="71">
        <v>3</v>
      </c>
      <c r="K136" s="74">
        <v>20.3</v>
      </c>
      <c r="L136" s="74">
        <f t="shared" si="133"/>
        <v>24.36</v>
      </c>
      <c r="M136" s="74">
        <f t="shared" si="128"/>
        <v>0</v>
      </c>
      <c r="N136" s="74">
        <f t="shared" si="134"/>
        <v>20.3</v>
      </c>
      <c r="O136" s="74">
        <f t="shared" si="130"/>
        <v>0</v>
      </c>
      <c r="P136" s="128">
        <f t="shared" si="135"/>
        <v>24.36</v>
      </c>
      <c r="Q136" s="128">
        <f t="shared" si="132"/>
        <v>0</v>
      </c>
      <c r="R136" s="3"/>
      <c r="S136" s="559">
        <f t="shared" si="36"/>
        <v>1949</v>
      </c>
      <c r="AL136" s="556">
        <f t="shared" ref="AL136:AL137" si="136">L136*$AL$11*(1-$AL$10)</f>
        <v>1948.8000000000002</v>
      </c>
    </row>
    <row r="137" spans="1:38" outlineLevel="1">
      <c r="A137" s="683"/>
      <c r="B137" s="69" t="s">
        <v>30</v>
      </c>
      <c r="C137" s="71" t="s">
        <v>25</v>
      </c>
      <c r="D137" s="113"/>
      <c r="E137" s="621">
        <v>11080671001</v>
      </c>
      <c r="F137" s="652"/>
      <c r="G137" s="517" t="s">
        <v>147</v>
      </c>
      <c r="H137" s="96"/>
      <c r="I137" s="71" t="s">
        <v>58</v>
      </c>
      <c r="J137" s="71">
        <v>2</v>
      </c>
      <c r="K137" s="74">
        <v>40.68</v>
      </c>
      <c r="L137" s="74">
        <f t="shared" si="133"/>
        <v>48.82</v>
      </c>
      <c r="M137" s="74">
        <f t="shared" si="128"/>
        <v>0</v>
      </c>
      <c r="N137" s="74">
        <f t="shared" si="134"/>
        <v>40.68</v>
      </c>
      <c r="O137" s="74">
        <f t="shared" si="130"/>
        <v>0</v>
      </c>
      <c r="P137" s="128">
        <f t="shared" si="135"/>
        <v>48.82</v>
      </c>
      <c r="Q137" s="128">
        <f t="shared" si="132"/>
        <v>0</v>
      </c>
      <c r="R137" s="3"/>
      <c r="S137" s="559">
        <f t="shared" si="36"/>
        <v>3906</v>
      </c>
      <c r="AL137" s="556">
        <f t="shared" si="136"/>
        <v>3905.6000000000004</v>
      </c>
    </row>
    <row r="138" spans="1:38" outlineLevel="1">
      <c r="A138" s="683"/>
      <c r="B138" s="69" t="s">
        <v>30</v>
      </c>
      <c r="C138" s="71" t="s">
        <v>25</v>
      </c>
      <c r="D138" s="113"/>
      <c r="E138" s="69">
        <v>11080681001</v>
      </c>
      <c r="F138" s="652"/>
      <c r="G138" s="95" t="s">
        <v>148</v>
      </c>
      <c r="H138" s="96"/>
      <c r="I138" s="71" t="s">
        <v>58</v>
      </c>
      <c r="J138" s="71">
        <v>2</v>
      </c>
      <c r="K138" s="74">
        <v>40.68</v>
      </c>
      <c r="L138" s="74">
        <f t="shared" ref="L138:L140" si="137">ROUND((K138*$C$3),2)</f>
        <v>48.82</v>
      </c>
      <c r="M138" s="74">
        <f t="shared" si="128"/>
        <v>0</v>
      </c>
      <c r="N138" s="74">
        <f t="shared" ref="N138:N140" si="138">K138*(1-$E$5-$E$7)*(1-$E$9)*(1+$E$11)</f>
        <v>40.68</v>
      </c>
      <c r="O138" s="74">
        <f t="shared" si="130"/>
        <v>0</v>
      </c>
      <c r="P138" s="128">
        <f t="shared" ref="P138:P140" si="139">ROUND((N138*$C$3),2)</f>
        <v>48.82</v>
      </c>
      <c r="Q138" s="128">
        <f t="shared" si="132"/>
        <v>0</v>
      </c>
      <c r="R138" s="3"/>
      <c r="S138" s="559">
        <f t="shared" ref="S138:S140" si="140">ROUND(AL138,0)</f>
        <v>3906</v>
      </c>
      <c r="AL138" s="556">
        <f t="shared" ref="AL138:AL140" si="141">L138*$AL$11*(1-$AL$10)</f>
        <v>3905.6000000000004</v>
      </c>
    </row>
    <row r="139" spans="1:38" outlineLevel="1">
      <c r="A139" s="683"/>
      <c r="B139" s="69" t="s">
        <v>30</v>
      </c>
      <c r="C139" s="71" t="s">
        <v>25</v>
      </c>
      <c r="D139" s="113"/>
      <c r="E139" s="69">
        <v>11080691001</v>
      </c>
      <c r="F139" s="652"/>
      <c r="G139" s="95" t="s">
        <v>149</v>
      </c>
      <c r="H139" s="96"/>
      <c r="I139" s="71" t="s">
        <v>58</v>
      </c>
      <c r="J139" s="71">
        <v>2</v>
      </c>
      <c r="K139" s="74">
        <v>40.68</v>
      </c>
      <c r="L139" s="74">
        <f t="shared" si="137"/>
        <v>48.82</v>
      </c>
      <c r="M139" s="74">
        <f t="shared" si="128"/>
        <v>0</v>
      </c>
      <c r="N139" s="74">
        <f t="shared" si="138"/>
        <v>40.68</v>
      </c>
      <c r="O139" s="74">
        <f t="shared" si="130"/>
        <v>0</v>
      </c>
      <c r="P139" s="128">
        <f t="shared" si="139"/>
        <v>48.82</v>
      </c>
      <c r="Q139" s="128">
        <f t="shared" si="132"/>
        <v>0</v>
      </c>
      <c r="R139" s="3"/>
      <c r="S139" s="559">
        <f t="shared" si="140"/>
        <v>3906</v>
      </c>
      <c r="AL139" s="556">
        <f t="shared" si="141"/>
        <v>3905.6000000000004</v>
      </c>
    </row>
    <row r="140" spans="1:38" outlineLevel="1">
      <c r="A140" s="683"/>
      <c r="B140" s="69" t="s">
        <v>30</v>
      </c>
      <c r="C140" s="71" t="s">
        <v>25</v>
      </c>
      <c r="D140" s="113"/>
      <c r="E140" s="621">
        <v>11092821001</v>
      </c>
      <c r="F140" s="652"/>
      <c r="G140" s="517" t="s">
        <v>150</v>
      </c>
      <c r="H140" s="96"/>
      <c r="I140" s="71" t="s">
        <v>58</v>
      </c>
      <c r="J140" s="71">
        <v>1</v>
      </c>
      <c r="K140" s="74">
        <v>52.96</v>
      </c>
      <c r="L140" s="74">
        <f t="shared" si="137"/>
        <v>63.55</v>
      </c>
      <c r="M140" s="74">
        <f t="shared" si="128"/>
        <v>0</v>
      </c>
      <c r="N140" s="74">
        <f t="shared" si="138"/>
        <v>52.96</v>
      </c>
      <c r="O140" s="74">
        <f t="shared" si="130"/>
        <v>0</v>
      </c>
      <c r="P140" s="128">
        <f t="shared" si="139"/>
        <v>63.55</v>
      </c>
      <c r="Q140" s="128">
        <f t="shared" si="132"/>
        <v>0</v>
      </c>
      <c r="R140" s="3"/>
      <c r="S140" s="559">
        <f t="shared" si="140"/>
        <v>5084</v>
      </c>
      <c r="AL140" s="556">
        <f t="shared" si="141"/>
        <v>5084</v>
      </c>
    </row>
    <row r="141" spans="1:38" outlineLevel="1">
      <c r="A141" s="683"/>
      <c r="B141" s="69" t="s">
        <v>30</v>
      </c>
      <c r="C141" s="71" t="s">
        <v>25</v>
      </c>
      <c r="D141" s="113"/>
      <c r="E141" s="69">
        <v>11092831001</v>
      </c>
      <c r="F141" s="582"/>
      <c r="G141" s="95" t="s">
        <v>151</v>
      </c>
      <c r="H141" s="96"/>
      <c r="I141" s="71" t="s">
        <v>58</v>
      </c>
      <c r="J141" s="71">
        <v>1</v>
      </c>
      <c r="K141" s="74">
        <v>106.18</v>
      </c>
      <c r="L141" s="74">
        <f t="shared" ref="L141:L145" si="142">ROUND((K141*$C$3),2)</f>
        <v>127.42</v>
      </c>
      <c r="M141" s="74">
        <f t="shared" si="128"/>
        <v>0</v>
      </c>
      <c r="N141" s="74">
        <f t="shared" ref="N141:N145" si="143">K141*(1-$E$5-$E$7)*(1-$E$9)*(1+$E$11)</f>
        <v>106.18</v>
      </c>
      <c r="O141" s="74">
        <f t="shared" si="130"/>
        <v>0</v>
      </c>
      <c r="P141" s="128">
        <f t="shared" ref="P141:P145" si="144">ROUND((N141*$C$3),2)</f>
        <v>127.42</v>
      </c>
      <c r="Q141" s="128">
        <f t="shared" si="132"/>
        <v>0</v>
      </c>
      <c r="R141" s="3"/>
      <c r="S141" s="559">
        <f t="shared" ref="S141:S145" si="145">ROUND(AL141,0)</f>
        <v>10194</v>
      </c>
      <c r="AL141" s="556">
        <f t="shared" si="37"/>
        <v>10193.6</v>
      </c>
    </row>
    <row r="142" spans="1:38" outlineLevel="1">
      <c r="A142" s="683"/>
      <c r="B142" s="69" t="s">
        <v>30</v>
      </c>
      <c r="C142" s="71" t="s">
        <v>25</v>
      </c>
      <c r="D142" s="113"/>
      <c r="E142" s="617">
        <v>11092841001</v>
      </c>
      <c r="F142" s="582"/>
      <c r="G142" s="517" t="s">
        <v>152</v>
      </c>
      <c r="H142" s="96"/>
      <c r="I142" s="71" t="s">
        <v>58</v>
      </c>
      <c r="J142" s="71">
        <v>1</v>
      </c>
      <c r="K142" s="74">
        <v>106.18</v>
      </c>
      <c r="L142" s="74">
        <f t="shared" ref="L142:L144" si="146">ROUND((K142*$C$3),2)</f>
        <v>127.42</v>
      </c>
      <c r="M142" s="74">
        <f t="shared" si="128"/>
        <v>0</v>
      </c>
      <c r="N142" s="74">
        <f t="shared" ref="N142:N144" si="147">K142*(1-$E$5-$E$7)*(1-$E$9)*(1+$E$11)</f>
        <v>106.18</v>
      </c>
      <c r="O142" s="74">
        <f t="shared" si="130"/>
        <v>0</v>
      </c>
      <c r="P142" s="128">
        <f t="shared" ref="P142:P144" si="148">ROUND((N142*$C$3),2)</f>
        <v>127.42</v>
      </c>
      <c r="Q142" s="128">
        <f t="shared" si="132"/>
        <v>0</v>
      </c>
      <c r="R142" s="3"/>
      <c r="S142" s="559">
        <f t="shared" ref="S142:S144" si="149">ROUND(AL142,0)</f>
        <v>10194</v>
      </c>
      <c r="AL142" s="556">
        <f t="shared" ref="AL142:AL144" si="150">L142*$AL$11*(1-$AL$10)</f>
        <v>10193.6</v>
      </c>
    </row>
    <row r="143" spans="1:38" outlineLevel="1">
      <c r="A143" s="683"/>
      <c r="B143" s="69" t="s">
        <v>30</v>
      </c>
      <c r="C143" s="71" t="s">
        <v>25</v>
      </c>
      <c r="D143" s="113"/>
      <c r="E143" s="621">
        <v>11092851001</v>
      </c>
      <c r="F143" s="582"/>
      <c r="G143" s="517" t="s">
        <v>153</v>
      </c>
      <c r="H143" s="96"/>
      <c r="I143" s="71" t="s">
        <v>58</v>
      </c>
      <c r="J143" s="71">
        <v>1</v>
      </c>
      <c r="K143" s="74">
        <v>114.69</v>
      </c>
      <c r="L143" s="74">
        <f t="shared" si="146"/>
        <v>137.63</v>
      </c>
      <c r="M143" s="74">
        <f t="shared" si="128"/>
        <v>0</v>
      </c>
      <c r="N143" s="74">
        <f t="shared" si="147"/>
        <v>114.69</v>
      </c>
      <c r="O143" s="74">
        <f t="shared" si="130"/>
        <v>0</v>
      </c>
      <c r="P143" s="128">
        <f t="shared" si="148"/>
        <v>137.63</v>
      </c>
      <c r="Q143" s="128">
        <f t="shared" si="132"/>
        <v>0</v>
      </c>
      <c r="R143" s="3"/>
      <c r="S143" s="559">
        <f t="shared" si="149"/>
        <v>11010</v>
      </c>
      <c r="AL143" s="556">
        <f t="shared" si="150"/>
        <v>11010.400000000001</v>
      </c>
    </row>
    <row r="144" spans="1:38" outlineLevel="1">
      <c r="A144" s="683"/>
      <c r="B144" s="69" t="s">
        <v>30</v>
      </c>
      <c r="C144" s="71" t="s">
        <v>25</v>
      </c>
      <c r="D144" s="113"/>
      <c r="E144" s="621">
        <v>11092861001</v>
      </c>
      <c r="F144" s="582"/>
      <c r="G144" s="517" t="s">
        <v>154</v>
      </c>
      <c r="H144" s="96"/>
      <c r="I144" s="71" t="s">
        <v>58</v>
      </c>
      <c r="J144" s="71">
        <v>1</v>
      </c>
      <c r="K144" s="74">
        <v>114.69</v>
      </c>
      <c r="L144" s="74">
        <f t="shared" si="146"/>
        <v>137.63</v>
      </c>
      <c r="M144" s="74">
        <f t="shared" si="128"/>
        <v>0</v>
      </c>
      <c r="N144" s="74">
        <f t="shared" si="147"/>
        <v>114.69</v>
      </c>
      <c r="O144" s="74">
        <f t="shared" si="130"/>
        <v>0</v>
      </c>
      <c r="P144" s="128">
        <f t="shared" si="148"/>
        <v>137.63</v>
      </c>
      <c r="Q144" s="128">
        <f t="shared" si="132"/>
        <v>0</v>
      </c>
      <c r="R144" s="3"/>
      <c r="S144" s="559">
        <f t="shared" si="149"/>
        <v>11010</v>
      </c>
      <c r="AL144" s="556">
        <f t="shared" si="150"/>
        <v>11010.400000000001</v>
      </c>
    </row>
    <row r="145" spans="1:38" outlineLevel="1">
      <c r="A145" s="683"/>
      <c r="B145" s="69" t="s">
        <v>30</v>
      </c>
      <c r="C145" s="71" t="s">
        <v>25</v>
      </c>
      <c r="D145" s="113"/>
      <c r="E145" s="69">
        <v>11092871001</v>
      </c>
      <c r="F145" s="582"/>
      <c r="G145" s="185" t="s">
        <v>155</v>
      </c>
      <c r="H145" s="96"/>
      <c r="I145" s="71" t="s">
        <v>58</v>
      </c>
      <c r="J145" s="71">
        <v>1</v>
      </c>
      <c r="K145" s="74">
        <v>131.41999999999999</v>
      </c>
      <c r="L145" s="74">
        <f t="shared" si="142"/>
        <v>157.69999999999999</v>
      </c>
      <c r="M145" s="74">
        <f t="shared" si="128"/>
        <v>0</v>
      </c>
      <c r="N145" s="74">
        <f t="shared" si="143"/>
        <v>131.41999999999999</v>
      </c>
      <c r="O145" s="74">
        <f t="shared" si="130"/>
        <v>0</v>
      </c>
      <c r="P145" s="128">
        <f t="shared" si="144"/>
        <v>157.69999999999999</v>
      </c>
      <c r="Q145" s="128">
        <f t="shared" si="132"/>
        <v>0</v>
      </c>
      <c r="R145" s="3"/>
      <c r="S145" s="559">
        <f t="shared" si="145"/>
        <v>12616</v>
      </c>
      <c r="AL145" s="556">
        <f t="shared" si="37"/>
        <v>12616</v>
      </c>
    </row>
    <row r="146" spans="1:38" outlineLevel="1">
      <c r="A146" s="683"/>
      <c r="B146" s="69" t="s">
        <v>30</v>
      </c>
      <c r="C146" s="71" t="s">
        <v>25</v>
      </c>
      <c r="D146" s="113"/>
      <c r="E146" s="621">
        <v>11092881001</v>
      </c>
      <c r="F146" s="582"/>
      <c r="G146" s="517" t="s">
        <v>156</v>
      </c>
      <c r="H146" s="96"/>
      <c r="I146" s="71" t="s">
        <v>58</v>
      </c>
      <c r="J146" s="71">
        <v>1</v>
      </c>
      <c r="K146" s="74">
        <v>138.66</v>
      </c>
      <c r="L146" s="74">
        <f t="shared" ref="L146:L147" si="151">ROUND((K146*$C$3),2)</f>
        <v>166.39</v>
      </c>
      <c r="M146" s="74">
        <f t="shared" si="128"/>
        <v>0</v>
      </c>
      <c r="N146" s="74">
        <f t="shared" ref="N146:N147" si="152">K146*(1-$E$5-$E$7)*(1-$E$9)*(1+$E$11)</f>
        <v>138.66</v>
      </c>
      <c r="O146" s="74">
        <f t="shared" si="130"/>
        <v>0</v>
      </c>
      <c r="P146" s="128">
        <f t="shared" ref="P146:P147" si="153">ROUND((N146*$C$3),2)</f>
        <v>166.39</v>
      </c>
      <c r="Q146" s="128">
        <f t="shared" si="132"/>
        <v>0</v>
      </c>
      <c r="R146" s="3"/>
      <c r="S146" s="559">
        <f t="shared" ref="S146:S147" si="154">ROUND(AL146,0)</f>
        <v>13311</v>
      </c>
      <c r="AL146" s="556">
        <f t="shared" ref="AL146:AL147" si="155">L146*$AL$11*(1-$AL$10)</f>
        <v>13311.2</v>
      </c>
    </row>
    <row r="147" spans="1:38" outlineLevel="1">
      <c r="A147" s="683"/>
      <c r="B147" s="69" t="s">
        <v>30</v>
      </c>
      <c r="C147" s="71" t="s">
        <v>25</v>
      </c>
      <c r="D147" s="113"/>
      <c r="E147" s="621">
        <v>11092891001</v>
      </c>
      <c r="F147" s="582"/>
      <c r="G147" s="517" t="s">
        <v>157</v>
      </c>
      <c r="H147" s="96"/>
      <c r="I147" s="71" t="s">
        <v>58</v>
      </c>
      <c r="J147" s="71">
        <v>1</v>
      </c>
      <c r="K147" s="74">
        <v>144.82</v>
      </c>
      <c r="L147" s="74">
        <f t="shared" si="151"/>
        <v>173.78</v>
      </c>
      <c r="M147" s="74">
        <f t="shared" si="128"/>
        <v>0</v>
      </c>
      <c r="N147" s="74">
        <f t="shared" si="152"/>
        <v>144.82</v>
      </c>
      <c r="O147" s="74">
        <f t="shared" si="130"/>
        <v>0</v>
      </c>
      <c r="P147" s="128">
        <f t="shared" si="153"/>
        <v>173.78</v>
      </c>
      <c r="Q147" s="128">
        <f t="shared" si="132"/>
        <v>0</v>
      </c>
      <c r="R147" s="3"/>
      <c r="S147" s="559">
        <f t="shared" si="154"/>
        <v>13902</v>
      </c>
      <c r="AL147" s="556">
        <f t="shared" si="155"/>
        <v>13902.400000000001</v>
      </c>
    </row>
    <row r="148" spans="1:38" outlineLevel="1">
      <c r="A148" s="683"/>
      <c r="B148" s="110"/>
      <c r="C148" s="113"/>
      <c r="D148" s="113"/>
      <c r="E148" s="69"/>
      <c r="F148" s="454"/>
      <c r="G148" s="636"/>
      <c r="H148" s="96"/>
      <c r="I148" s="71"/>
      <c r="J148" s="71"/>
      <c r="K148" s="74"/>
      <c r="L148" s="74"/>
      <c r="M148" s="74"/>
      <c r="N148" s="74"/>
      <c r="O148" s="74"/>
      <c r="P148" s="128"/>
      <c r="Q148" s="128"/>
      <c r="R148" s="3"/>
      <c r="S148" s="559"/>
      <c r="AL148" s="556"/>
    </row>
    <row r="149" spans="1:38" s="287" customFormat="1" ht="25.5" outlineLevel="1">
      <c r="A149" s="668"/>
      <c r="B149" s="69" t="s">
        <v>65</v>
      </c>
      <c r="C149" s="71" t="s">
        <v>25</v>
      </c>
      <c r="D149" s="71"/>
      <c r="E149" s="69">
        <v>11600611001</v>
      </c>
      <c r="F149" s="286" t="s">
        <v>158</v>
      </c>
      <c r="G149" s="95" t="s">
        <v>159</v>
      </c>
      <c r="H149" s="96"/>
      <c r="I149" s="71" t="s">
        <v>58</v>
      </c>
      <c r="J149" s="71">
        <v>10</v>
      </c>
      <c r="K149" s="74">
        <v>10.07</v>
      </c>
      <c r="L149" s="74">
        <f t="shared" si="89"/>
        <v>12.08</v>
      </c>
      <c r="M149" s="74">
        <f t="shared" ref="M149:M157" si="156">L149*H149</f>
        <v>0</v>
      </c>
      <c r="N149" s="74">
        <f t="shared" si="90"/>
        <v>10.07</v>
      </c>
      <c r="O149" s="74">
        <f t="shared" ref="O149:O157" si="157">N149*H149</f>
        <v>0</v>
      </c>
      <c r="P149" s="128">
        <f t="shared" si="91"/>
        <v>12.08</v>
      </c>
      <c r="Q149" s="128">
        <f t="shared" ref="Q149:Q157" si="158">P149*H149</f>
        <v>0</v>
      </c>
      <c r="R149" s="3"/>
      <c r="S149" s="562">
        <f t="shared" si="36"/>
        <v>966</v>
      </c>
      <c r="AL149" s="556">
        <f t="shared" si="37"/>
        <v>966.40000000000009</v>
      </c>
    </row>
    <row r="150" spans="1:38" s="287" customFormat="1" ht="25.5" outlineLevel="1">
      <c r="A150" s="668"/>
      <c r="B150" s="69" t="s">
        <v>65</v>
      </c>
      <c r="C150" s="71" t="s">
        <v>25</v>
      </c>
      <c r="D150" s="71"/>
      <c r="E150" s="69">
        <v>11600621001</v>
      </c>
      <c r="F150" s="286" t="s">
        <v>160</v>
      </c>
      <c r="G150" s="95" t="s">
        <v>161</v>
      </c>
      <c r="H150" s="96"/>
      <c r="I150" s="71" t="s">
        <v>58</v>
      </c>
      <c r="J150" s="71">
        <v>10</v>
      </c>
      <c r="K150" s="74">
        <v>11.37</v>
      </c>
      <c r="L150" s="74">
        <f t="shared" si="89"/>
        <v>13.64</v>
      </c>
      <c r="M150" s="74">
        <f t="shared" si="156"/>
        <v>0</v>
      </c>
      <c r="N150" s="74">
        <f t="shared" si="90"/>
        <v>11.37</v>
      </c>
      <c r="O150" s="74">
        <f t="shared" si="157"/>
        <v>0</v>
      </c>
      <c r="P150" s="128">
        <f t="shared" si="91"/>
        <v>13.64</v>
      </c>
      <c r="Q150" s="128">
        <f t="shared" si="158"/>
        <v>0</v>
      </c>
      <c r="R150" s="3"/>
      <c r="S150" s="562">
        <f t="shared" si="36"/>
        <v>1091</v>
      </c>
      <c r="AL150" s="556">
        <f t="shared" si="37"/>
        <v>1091.2</v>
      </c>
    </row>
    <row r="151" spans="1:38" s="287" customFormat="1" ht="25.5" outlineLevel="1">
      <c r="A151" s="668"/>
      <c r="B151" s="69" t="s">
        <v>65</v>
      </c>
      <c r="C151" s="71" t="s">
        <v>25</v>
      </c>
      <c r="D151" s="71"/>
      <c r="E151" s="69">
        <v>11600631001</v>
      </c>
      <c r="F151" s="286" t="s">
        <v>162</v>
      </c>
      <c r="G151" s="95" t="s">
        <v>163</v>
      </c>
      <c r="H151" s="96"/>
      <c r="I151" s="71" t="s">
        <v>58</v>
      </c>
      <c r="J151" s="71">
        <v>10</v>
      </c>
      <c r="K151" s="74">
        <v>11.37</v>
      </c>
      <c r="L151" s="74">
        <f t="shared" si="89"/>
        <v>13.64</v>
      </c>
      <c r="M151" s="74">
        <f t="shared" si="156"/>
        <v>0</v>
      </c>
      <c r="N151" s="74">
        <f t="shared" si="90"/>
        <v>11.37</v>
      </c>
      <c r="O151" s="74">
        <f t="shared" si="157"/>
        <v>0</v>
      </c>
      <c r="P151" s="128">
        <f t="shared" si="91"/>
        <v>13.64</v>
      </c>
      <c r="Q151" s="128">
        <f t="shared" si="158"/>
        <v>0</v>
      </c>
      <c r="R151" s="3"/>
      <c r="S151" s="562">
        <f t="shared" si="36"/>
        <v>1091</v>
      </c>
      <c r="AL151" s="556">
        <f t="shared" si="37"/>
        <v>1091.2</v>
      </c>
    </row>
    <row r="152" spans="1:38" ht="25.5" outlineLevel="1">
      <c r="A152" s="683"/>
      <c r="B152" s="69" t="s">
        <v>65</v>
      </c>
      <c r="C152" s="71" t="s">
        <v>25</v>
      </c>
      <c r="D152" s="71"/>
      <c r="E152" s="69">
        <v>11600641001</v>
      </c>
      <c r="F152" s="286" t="s">
        <v>164</v>
      </c>
      <c r="G152" s="95" t="s">
        <v>165</v>
      </c>
      <c r="H152" s="96"/>
      <c r="I152" s="71" t="s">
        <v>58</v>
      </c>
      <c r="J152" s="71">
        <v>3</v>
      </c>
      <c r="K152" s="74">
        <v>23.06</v>
      </c>
      <c r="L152" s="74">
        <f t="shared" si="89"/>
        <v>27.67</v>
      </c>
      <c r="M152" s="74">
        <f t="shared" si="156"/>
        <v>0</v>
      </c>
      <c r="N152" s="74">
        <f t="shared" si="90"/>
        <v>23.06</v>
      </c>
      <c r="O152" s="74">
        <f t="shared" si="157"/>
        <v>0</v>
      </c>
      <c r="P152" s="128">
        <f t="shared" si="91"/>
        <v>27.67</v>
      </c>
      <c r="Q152" s="128">
        <f t="shared" si="158"/>
        <v>0</v>
      </c>
      <c r="R152" s="3"/>
      <c r="S152" s="559">
        <f t="shared" si="36"/>
        <v>2214</v>
      </c>
      <c r="AL152" s="556">
        <f t="shared" si="37"/>
        <v>2213.6</v>
      </c>
    </row>
    <row r="153" spans="1:38" ht="25.5" outlineLevel="1">
      <c r="A153" s="683"/>
      <c r="B153" s="69" t="s">
        <v>65</v>
      </c>
      <c r="C153" s="71" t="s">
        <v>25</v>
      </c>
      <c r="D153" s="71"/>
      <c r="E153" s="69">
        <v>11600651001</v>
      </c>
      <c r="F153" s="286" t="s">
        <v>166</v>
      </c>
      <c r="G153" s="95" t="s">
        <v>167</v>
      </c>
      <c r="H153" s="96"/>
      <c r="I153" s="71" t="s">
        <v>58</v>
      </c>
      <c r="J153" s="71">
        <v>3</v>
      </c>
      <c r="K153" s="74">
        <v>23.06</v>
      </c>
      <c r="L153" s="74">
        <f t="shared" si="89"/>
        <v>27.67</v>
      </c>
      <c r="M153" s="74">
        <f t="shared" si="156"/>
        <v>0</v>
      </c>
      <c r="N153" s="74">
        <f t="shared" si="90"/>
        <v>23.06</v>
      </c>
      <c r="O153" s="74">
        <f t="shared" si="157"/>
        <v>0</v>
      </c>
      <c r="P153" s="128">
        <f t="shared" si="91"/>
        <v>27.67</v>
      </c>
      <c r="Q153" s="128">
        <f t="shared" si="158"/>
        <v>0</v>
      </c>
      <c r="R153" s="3"/>
      <c r="S153" s="559">
        <f t="shared" ref="S153:S252" si="159">ROUND(AL153,0)</f>
        <v>2214</v>
      </c>
      <c r="AL153" s="556">
        <f t="shared" ref="AL153:AL252" si="160">L153*$AL$11*(1-$AL$10)</f>
        <v>2213.6</v>
      </c>
    </row>
    <row r="154" spans="1:38" ht="33.6" customHeight="1" outlineLevel="1">
      <c r="A154" s="683"/>
      <c r="B154" s="69" t="s">
        <v>65</v>
      </c>
      <c r="C154" s="71" t="s">
        <v>25</v>
      </c>
      <c r="D154" s="71"/>
      <c r="E154" s="69">
        <v>11600661001</v>
      </c>
      <c r="F154" s="286" t="s">
        <v>168</v>
      </c>
      <c r="G154" s="95" t="s">
        <v>169</v>
      </c>
      <c r="H154" s="96"/>
      <c r="I154" s="71" t="s">
        <v>58</v>
      </c>
      <c r="J154" s="71">
        <v>3</v>
      </c>
      <c r="K154" s="74">
        <v>23.06</v>
      </c>
      <c r="L154" s="74">
        <f t="shared" si="89"/>
        <v>27.67</v>
      </c>
      <c r="M154" s="74">
        <f t="shared" si="156"/>
        <v>0</v>
      </c>
      <c r="N154" s="74">
        <f t="shared" si="90"/>
        <v>23.06</v>
      </c>
      <c r="O154" s="74">
        <f t="shared" si="157"/>
        <v>0</v>
      </c>
      <c r="P154" s="128">
        <f t="shared" si="91"/>
        <v>27.67</v>
      </c>
      <c r="Q154" s="128">
        <f t="shared" si="158"/>
        <v>0</v>
      </c>
      <c r="R154" s="3"/>
      <c r="S154" s="559">
        <f t="shared" si="159"/>
        <v>2214</v>
      </c>
      <c r="AL154" s="556">
        <f t="shared" si="160"/>
        <v>2213.6</v>
      </c>
    </row>
    <row r="155" spans="1:38" ht="25.5" outlineLevel="1">
      <c r="A155" s="683"/>
      <c r="B155" s="69" t="s">
        <v>65</v>
      </c>
      <c r="C155" s="71" t="s">
        <v>25</v>
      </c>
      <c r="D155" s="71"/>
      <c r="E155" s="69">
        <v>11600671001</v>
      </c>
      <c r="F155" s="286" t="s">
        <v>170</v>
      </c>
      <c r="G155" s="95" t="s">
        <v>171</v>
      </c>
      <c r="H155" s="96"/>
      <c r="I155" s="71" t="s">
        <v>58</v>
      </c>
      <c r="J155" s="71">
        <v>2</v>
      </c>
      <c r="K155" s="74">
        <v>45.2</v>
      </c>
      <c r="L155" s="74">
        <f t="shared" si="89"/>
        <v>54.24</v>
      </c>
      <c r="M155" s="74">
        <f t="shared" si="156"/>
        <v>0</v>
      </c>
      <c r="N155" s="74">
        <f t="shared" si="90"/>
        <v>45.2</v>
      </c>
      <c r="O155" s="74">
        <f t="shared" si="157"/>
        <v>0</v>
      </c>
      <c r="P155" s="128">
        <f t="shared" si="91"/>
        <v>54.24</v>
      </c>
      <c r="Q155" s="128">
        <f t="shared" si="158"/>
        <v>0</v>
      </c>
      <c r="R155" s="3"/>
      <c r="S155" s="559">
        <f t="shared" si="159"/>
        <v>4339</v>
      </c>
      <c r="AL155" s="556">
        <f t="shared" si="160"/>
        <v>4339.2</v>
      </c>
    </row>
    <row r="156" spans="1:38" s="287" customFormat="1" ht="25.5" outlineLevel="1">
      <c r="A156" s="683"/>
      <c r="B156" s="69" t="s">
        <v>65</v>
      </c>
      <c r="C156" s="71" t="s">
        <v>25</v>
      </c>
      <c r="D156" s="71"/>
      <c r="E156" s="69">
        <v>11600681001</v>
      </c>
      <c r="F156" s="286" t="s">
        <v>172</v>
      </c>
      <c r="G156" s="95" t="s">
        <v>173</v>
      </c>
      <c r="H156" s="96"/>
      <c r="I156" s="71" t="s">
        <v>58</v>
      </c>
      <c r="J156" s="71">
        <v>2</v>
      </c>
      <c r="K156" s="74">
        <v>45.2</v>
      </c>
      <c r="L156" s="74">
        <f t="shared" si="89"/>
        <v>54.24</v>
      </c>
      <c r="M156" s="74">
        <f t="shared" si="156"/>
        <v>0</v>
      </c>
      <c r="N156" s="74">
        <f t="shared" si="90"/>
        <v>45.2</v>
      </c>
      <c r="O156" s="74">
        <f t="shared" si="157"/>
        <v>0</v>
      </c>
      <c r="P156" s="128">
        <f t="shared" si="91"/>
        <v>54.24</v>
      </c>
      <c r="Q156" s="128">
        <f t="shared" si="158"/>
        <v>0</v>
      </c>
      <c r="R156" s="3"/>
      <c r="S156" s="562">
        <f t="shared" si="159"/>
        <v>4339</v>
      </c>
      <c r="AL156" s="556">
        <f t="shared" si="160"/>
        <v>4339.2</v>
      </c>
    </row>
    <row r="157" spans="1:38" ht="25.5" outlineLevel="1">
      <c r="A157" s="683"/>
      <c r="B157" s="69" t="s">
        <v>65</v>
      </c>
      <c r="C157" s="71" t="s">
        <v>25</v>
      </c>
      <c r="D157" s="71"/>
      <c r="E157" s="69">
        <v>11600691001</v>
      </c>
      <c r="F157" s="286" t="s">
        <v>174</v>
      </c>
      <c r="G157" s="95" t="s">
        <v>175</v>
      </c>
      <c r="H157" s="96"/>
      <c r="I157" s="71" t="s">
        <v>58</v>
      </c>
      <c r="J157" s="71">
        <v>2</v>
      </c>
      <c r="K157" s="74">
        <v>45.2</v>
      </c>
      <c r="L157" s="74">
        <f t="shared" si="89"/>
        <v>54.24</v>
      </c>
      <c r="M157" s="74">
        <f t="shared" si="156"/>
        <v>0</v>
      </c>
      <c r="N157" s="74">
        <f t="shared" si="90"/>
        <v>45.2</v>
      </c>
      <c r="O157" s="74">
        <f t="shared" si="157"/>
        <v>0</v>
      </c>
      <c r="P157" s="128">
        <f t="shared" si="91"/>
        <v>54.24</v>
      </c>
      <c r="Q157" s="128">
        <f t="shared" si="158"/>
        <v>0</v>
      </c>
      <c r="R157" s="3"/>
      <c r="S157" s="559">
        <f t="shared" si="159"/>
        <v>4339</v>
      </c>
      <c r="AL157" s="556">
        <f t="shared" si="160"/>
        <v>4339.2</v>
      </c>
    </row>
    <row r="158" spans="1:38" outlineLevel="1">
      <c r="A158" s="683"/>
      <c r="B158" s="110"/>
      <c r="C158" s="111"/>
      <c r="D158" s="113"/>
      <c r="E158" s="69"/>
      <c r="F158" s="454"/>
      <c r="G158" s="95"/>
      <c r="H158" s="96"/>
      <c r="I158" s="71"/>
      <c r="J158" s="71"/>
      <c r="K158" s="74"/>
      <c r="L158" s="74"/>
      <c r="M158" s="74"/>
      <c r="N158" s="74"/>
      <c r="O158" s="74"/>
      <c r="P158" s="128"/>
      <c r="Q158" s="128"/>
      <c r="R158" s="3"/>
      <c r="S158" s="559"/>
      <c r="AL158" s="556"/>
    </row>
    <row r="159" spans="1:38" s="287" customFormat="1" ht="25.5" outlineLevel="1">
      <c r="A159" s="683"/>
      <c r="B159" s="69" t="s">
        <v>65</v>
      </c>
      <c r="C159" s="113" t="s">
        <v>25</v>
      </c>
      <c r="D159" s="580" t="s">
        <v>176</v>
      </c>
      <c r="E159" s="69">
        <v>14562821001</v>
      </c>
      <c r="F159" s="286" t="s">
        <v>177</v>
      </c>
      <c r="G159" s="95" t="s">
        <v>178</v>
      </c>
      <c r="H159" s="96"/>
      <c r="I159" s="71" t="s">
        <v>58</v>
      </c>
      <c r="J159" s="71">
        <v>1</v>
      </c>
      <c r="K159" s="74">
        <v>66.19</v>
      </c>
      <c r="L159" s="74">
        <f t="shared" si="89"/>
        <v>79.430000000000007</v>
      </c>
      <c r="M159" s="74">
        <f t="shared" ref="M159:M166" si="161">L159*H159</f>
        <v>0</v>
      </c>
      <c r="N159" s="74">
        <f t="shared" si="90"/>
        <v>66.19</v>
      </c>
      <c r="O159" s="74">
        <f t="shared" ref="O159:O166" si="162">N159*H159</f>
        <v>0</v>
      </c>
      <c r="P159" s="128">
        <f t="shared" si="91"/>
        <v>79.430000000000007</v>
      </c>
      <c r="Q159" s="128">
        <f t="shared" ref="Q159:Q166" si="163">P159*H159</f>
        <v>0</v>
      </c>
      <c r="R159" s="3"/>
      <c r="S159" s="562">
        <f t="shared" si="159"/>
        <v>6354</v>
      </c>
      <c r="AL159" s="556">
        <f t="shared" si="160"/>
        <v>6354.4000000000015</v>
      </c>
    </row>
    <row r="160" spans="1:38" s="287" customFormat="1" ht="25.5" outlineLevel="1">
      <c r="A160" s="668"/>
      <c r="B160" s="69" t="s">
        <v>65</v>
      </c>
      <c r="C160" s="113" t="s">
        <v>25</v>
      </c>
      <c r="D160" s="113">
        <v>13660041001</v>
      </c>
      <c r="E160" s="69">
        <v>14562831001</v>
      </c>
      <c r="F160" s="286" t="s">
        <v>179</v>
      </c>
      <c r="G160" s="95" t="s">
        <v>180</v>
      </c>
      <c r="H160" s="96"/>
      <c r="I160" s="71" t="s">
        <v>58</v>
      </c>
      <c r="J160" s="71">
        <v>1</v>
      </c>
      <c r="K160" s="74">
        <v>132.72</v>
      </c>
      <c r="L160" s="74">
        <f t="shared" si="89"/>
        <v>159.26</v>
      </c>
      <c r="M160" s="74">
        <f t="shared" si="161"/>
        <v>0</v>
      </c>
      <c r="N160" s="74">
        <f t="shared" si="90"/>
        <v>132.72</v>
      </c>
      <c r="O160" s="74">
        <f t="shared" si="162"/>
        <v>0</v>
      </c>
      <c r="P160" s="128">
        <f t="shared" si="91"/>
        <v>159.26</v>
      </c>
      <c r="Q160" s="128">
        <f t="shared" si="163"/>
        <v>0</v>
      </c>
      <c r="R160" s="3"/>
      <c r="S160" s="562">
        <f t="shared" si="159"/>
        <v>12741</v>
      </c>
      <c r="AL160" s="556">
        <f t="shared" si="160"/>
        <v>12740.800000000001</v>
      </c>
    </row>
    <row r="161" spans="1:39" ht="25.5" outlineLevel="1">
      <c r="A161" s="683"/>
      <c r="B161" s="110" t="s">
        <v>65</v>
      </c>
      <c r="C161" s="113" t="s">
        <v>25</v>
      </c>
      <c r="D161" s="113">
        <v>13660051001</v>
      </c>
      <c r="E161" s="69">
        <v>14562841001</v>
      </c>
      <c r="F161" s="616" t="s">
        <v>181</v>
      </c>
      <c r="G161" s="95" t="s">
        <v>182</v>
      </c>
      <c r="H161" s="96"/>
      <c r="I161" s="71" t="s">
        <v>58</v>
      </c>
      <c r="J161" s="71">
        <v>1</v>
      </c>
      <c r="K161" s="74">
        <v>132.32</v>
      </c>
      <c r="L161" s="74">
        <f t="shared" si="89"/>
        <v>158.78</v>
      </c>
      <c r="M161" s="74">
        <f t="shared" si="161"/>
        <v>0</v>
      </c>
      <c r="N161" s="74">
        <f t="shared" si="90"/>
        <v>132.32</v>
      </c>
      <c r="O161" s="74">
        <f t="shared" si="162"/>
        <v>0</v>
      </c>
      <c r="P161" s="128">
        <f t="shared" si="91"/>
        <v>158.78</v>
      </c>
      <c r="Q161" s="128">
        <f t="shared" si="163"/>
        <v>0</v>
      </c>
      <c r="R161" s="3"/>
      <c r="S161" s="559">
        <f t="shared" si="159"/>
        <v>12702</v>
      </c>
      <c r="AL161" s="556">
        <f t="shared" si="160"/>
        <v>12702.400000000001</v>
      </c>
    </row>
    <row r="162" spans="1:39" s="287" customFormat="1" ht="25.5" outlineLevel="1">
      <c r="A162" s="683"/>
      <c r="B162" s="69" t="s">
        <v>65</v>
      </c>
      <c r="C162" s="113" t="s">
        <v>25</v>
      </c>
      <c r="D162" s="113">
        <v>13660061001</v>
      </c>
      <c r="E162" s="69">
        <v>14562851001</v>
      </c>
      <c r="F162" s="618" t="s">
        <v>183</v>
      </c>
      <c r="G162" s="95" t="s">
        <v>184</v>
      </c>
      <c r="H162" s="96"/>
      <c r="I162" s="71" t="s">
        <v>58</v>
      </c>
      <c r="J162" s="71">
        <v>1</v>
      </c>
      <c r="K162" s="74">
        <v>145.91</v>
      </c>
      <c r="L162" s="74">
        <f t="shared" si="89"/>
        <v>175.09</v>
      </c>
      <c r="M162" s="74">
        <f t="shared" si="161"/>
        <v>0</v>
      </c>
      <c r="N162" s="74">
        <f t="shared" si="90"/>
        <v>145.91</v>
      </c>
      <c r="O162" s="74">
        <f t="shared" si="162"/>
        <v>0</v>
      </c>
      <c r="P162" s="128">
        <f t="shared" si="91"/>
        <v>175.09</v>
      </c>
      <c r="Q162" s="128">
        <f t="shared" si="163"/>
        <v>0</v>
      </c>
      <c r="R162" s="3"/>
      <c r="S162" s="562">
        <f t="shared" si="159"/>
        <v>14007</v>
      </c>
      <c r="AL162" s="556">
        <f t="shared" si="160"/>
        <v>14007.2</v>
      </c>
    </row>
    <row r="163" spans="1:39" ht="25.5" outlineLevel="1">
      <c r="A163" s="683"/>
      <c r="B163" s="110" t="s">
        <v>65</v>
      </c>
      <c r="C163" s="113" t="s">
        <v>25</v>
      </c>
      <c r="D163" s="113">
        <v>13660081001</v>
      </c>
      <c r="E163" s="69">
        <v>14562861001</v>
      </c>
      <c r="F163" s="618" t="s">
        <v>185</v>
      </c>
      <c r="G163" s="95" t="s">
        <v>186</v>
      </c>
      <c r="H163" s="96"/>
      <c r="I163" s="71" t="s">
        <v>58</v>
      </c>
      <c r="J163" s="71">
        <v>1</v>
      </c>
      <c r="K163" s="74">
        <v>145.17999999999998</v>
      </c>
      <c r="L163" s="74">
        <f t="shared" si="89"/>
        <v>174.22</v>
      </c>
      <c r="M163" s="74">
        <f t="shared" si="161"/>
        <v>0</v>
      </c>
      <c r="N163" s="74">
        <f t="shared" si="90"/>
        <v>145.17999999999998</v>
      </c>
      <c r="O163" s="74">
        <f t="shared" si="162"/>
        <v>0</v>
      </c>
      <c r="P163" s="128">
        <f t="shared" si="91"/>
        <v>174.22</v>
      </c>
      <c r="Q163" s="128">
        <f t="shared" si="163"/>
        <v>0</v>
      </c>
      <c r="R163" s="3"/>
      <c r="S163" s="559">
        <f t="shared" si="159"/>
        <v>13938</v>
      </c>
      <c r="AL163" s="556">
        <f t="shared" si="160"/>
        <v>13937.6</v>
      </c>
    </row>
    <row r="164" spans="1:39" s="287" customFormat="1" ht="25.5" outlineLevel="1">
      <c r="A164" s="668"/>
      <c r="B164" s="69" t="s">
        <v>65</v>
      </c>
      <c r="C164" s="113" t="s">
        <v>25</v>
      </c>
      <c r="D164" s="113">
        <v>13660091001</v>
      </c>
      <c r="E164" s="69">
        <v>14562871001</v>
      </c>
      <c r="F164" s="286" t="s">
        <v>187</v>
      </c>
      <c r="G164" s="95" t="s">
        <v>188</v>
      </c>
      <c r="H164" s="96"/>
      <c r="I164" s="71" t="s">
        <v>58</v>
      </c>
      <c r="J164" s="71">
        <v>1</v>
      </c>
      <c r="K164" s="74">
        <v>164.26999999999998</v>
      </c>
      <c r="L164" s="74">
        <f t="shared" si="89"/>
        <v>197.12</v>
      </c>
      <c r="M164" s="74">
        <f t="shared" si="161"/>
        <v>0</v>
      </c>
      <c r="N164" s="74">
        <f t="shared" si="90"/>
        <v>164.26999999999998</v>
      </c>
      <c r="O164" s="74">
        <f t="shared" si="162"/>
        <v>0</v>
      </c>
      <c r="P164" s="128">
        <f t="shared" si="91"/>
        <v>197.12</v>
      </c>
      <c r="Q164" s="128">
        <f t="shared" si="163"/>
        <v>0</v>
      </c>
      <c r="R164" s="3"/>
      <c r="S164" s="562">
        <f t="shared" si="159"/>
        <v>15770</v>
      </c>
      <c r="AL164" s="556">
        <f t="shared" si="160"/>
        <v>15769.6</v>
      </c>
    </row>
    <row r="165" spans="1:39" ht="25.5" outlineLevel="1">
      <c r="A165" s="683"/>
      <c r="B165" s="110" t="s">
        <v>65</v>
      </c>
      <c r="C165" s="113" t="s">
        <v>25</v>
      </c>
      <c r="D165" s="113">
        <v>13660101001</v>
      </c>
      <c r="E165" s="69">
        <v>14562881001</v>
      </c>
      <c r="F165" s="618" t="s">
        <v>189</v>
      </c>
      <c r="G165" s="95" t="s">
        <v>190</v>
      </c>
      <c r="H165" s="96"/>
      <c r="I165" s="71" t="s">
        <v>58</v>
      </c>
      <c r="J165" s="71">
        <v>1</v>
      </c>
      <c r="K165" s="74">
        <v>200.95999999999998</v>
      </c>
      <c r="L165" s="74">
        <f t="shared" si="89"/>
        <v>241.15</v>
      </c>
      <c r="M165" s="74">
        <f t="shared" si="161"/>
        <v>0</v>
      </c>
      <c r="N165" s="74">
        <f t="shared" si="90"/>
        <v>200.95999999999998</v>
      </c>
      <c r="O165" s="74">
        <f t="shared" si="162"/>
        <v>0</v>
      </c>
      <c r="P165" s="128">
        <f t="shared" si="91"/>
        <v>241.15</v>
      </c>
      <c r="Q165" s="128">
        <f t="shared" si="163"/>
        <v>0</v>
      </c>
      <c r="R165" s="3"/>
      <c r="S165" s="559">
        <f t="shared" si="159"/>
        <v>19292</v>
      </c>
      <c r="AL165" s="556">
        <f t="shared" si="160"/>
        <v>19292</v>
      </c>
    </row>
    <row r="166" spans="1:39" ht="25.5" outlineLevel="1">
      <c r="A166" s="683"/>
      <c r="B166" s="110" t="s">
        <v>65</v>
      </c>
      <c r="C166" s="113" t="s">
        <v>25</v>
      </c>
      <c r="D166" s="113">
        <v>13660111001</v>
      </c>
      <c r="E166" s="69">
        <v>14562891001</v>
      </c>
      <c r="F166" s="618" t="s">
        <v>191</v>
      </c>
      <c r="G166" s="95" t="s">
        <v>192</v>
      </c>
      <c r="H166" s="96"/>
      <c r="I166" s="71" t="s">
        <v>58</v>
      </c>
      <c r="J166" s="71">
        <v>1</v>
      </c>
      <c r="K166" s="74">
        <v>206.88</v>
      </c>
      <c r="L166" s="74">
        <f t="shared" si="89"/>
        <v>248.26</v>
      </c>
      <c r="M166" s="74">
        <f t="shared" si="161"/>
        <v>0</v>
      </c>
      <c r="N166" s="74">
        <f t="shared" si="90"/>
        <v>206.88</v>
      </c>
      <c r="O166" s="74">
        <f t="shared" si="162"/>
        <v>0</v>
      </c>
      <c r="P166" s="128">
        <f t="shared" si="91"/>
        <v>248.26</v>
      </c>
      <c r="Q166" s="128">
        <f t="shared" si="163"/>
        <v>0</v>
      </c>
      <c r="R166" s="3"/>
      <c r="S166" s="559">
        <f t="shared" si="159"/>
        <v>19861</v>
      </c>
      <c r="AL166" s="556">
        <f t="shared" si="160"/>
        <v>19860.800000000003</v>
      </c>
    </row>
    <row r="167" spans="1:39" outlineLevel="1">
      <c r="A167" s="683"/>
      <c r="B167" s="110"/>
      <c r="C167" s="111"/>
      <c r="D167" s="113"/>
      <c r="E167" s="69"/>
      <c r="F167" s="454"/>
      <c r="G167" s="95"/>
      <c r="H167" s="96"/>
      <c r="I167" s="71"/>
      <c r="J167" s="71"/>
      <c r="K167" s="74"/>
      <c r="L167" s="74"/>
      <c r="M167" s="74"/>
      <c r="N167" s="74"/>
      <c r="O167" s="74"/>
      <c r="P167" s="128"/>
      <c r="Q167" s="128"/>
      <c r="R167" s="3"/>
      <c r="S167" s="559"/>
      <c r="AL167" s="556"/>
    </row>
    <row r="168" spans="1:39" ht="26.25" outlineLevel="1">
      <c r="A168" s="683"/>
      <c r="B168" s="110"/>
      <c r="C168" s="71" t="s">
        <v>25</v>
      </c>
      <c r="D168" s="71"/>
      <c r="E168" s="69">
        <v>13777301001</v>
      </c>
      <c r="F168" s="286" t="s">
        <v>158</v>
      </c>
      <c r="G168" s="630" t="s">
        <v>193</v>
      </c>
      <c r="H168" s="96"/>
      <c r="I168" s="71" t="s">
        <v>58</v>
      </c>
      <c r="J168" s="71">
        <v>10</v>
      </c>
      <c r="K168" s="74">
        <v>10.07</v>
      </c>
      <c r="L168" s="74">
        <f t="shared" si="89"/>
        <v>12.08</v>
      </c>
      <c r="M168" s="74">
        <f t="shared" ref="M168:M174" si="164">L168*H168</f>
        <v>0</v>
      </c>
      <c r="N168" s="74">
        <f t="shared" si="90"/>
        <v>10.07</v>
      </c>
      <c r="O168" s="74">
        <f t="shared" ref="O168:O174" si="165">N168*H168</f>
        <v>0</v>
      </c>
      <c r="P168" s="128">
        <f t="shared" si="91"/>
        <v>12.08</v>
      </c>
      <c r="Q168" s="128">
        <f t="shared" ref="Q168:Q174" si="166">P168*H168</f>
        <v>0</v>
      </c>
      <c r="R168" s="3"/>
      <c r="S168" s="559">
        <f t="shared" si="159"/>
        <v>966</v>
      </c>
      <c r="AL168" s="556">
        <f t="shared" si="160"/>
        <v>966.40000000000009</v>
      </c>
    </row>
    <row r="169" spans="1:39" ht="26.25" outlineLevel="1">
      <c r="A169" s="683"/>
      <c r="B169" s="110"/>
      <c r="C169" s="71" t="s">
        <v>25</v>
      </c>
      <c r="D169" s="71"/>
      <c r="E169" s="69">
        <v>13777311001</v>
      </c>
      <c r="F169" s="286" t="s">
        <v>160</v>
      </c>
      <c r="G169" s="630" t="s">
        <v>194</v>
      </c>
      <c r="H169" s="96"/>
      <c r="I169" s="71" t="s">
        <v>58</v>
      </c>
      <c r="J169" s="71">
        <v>10</v>
      </c>
      <c r="K169" s="74">
        <v>11.37</v>
      </c>
      <c r="L169" s="74">
        <f t="shared" si="89"/>
        <v>13.64</v>
      </c>
      <c r="M169" s="74">
        <f t="shared" si="164"/>
        <v>0</v>
      </c>
      <c r="N169" s="74">
        <f t="shared" si="90"/>
        <v>11.37</v>
      </c>
      <c r="O169" s="74">
        <f t="shared" si="165"/>
        <v>0</v>
      </c>
      <c r="P169" s="128">
        <f t="shared" si="91"/>
        <v>13.64</v>
      </c>
      <c r="Q169" s="128">
        <f t="shared" si="166"/>
        <v>0</v>
      </c>
      <c r="R169" s="3"/>
      <c r="S169" s="559">
        <f t="shared" si="159"/>
        <v>1091</v>
      </c>
      <c r="AL169" s="556">
        <f t="shared" si="160"/>
        <v>1091.2</v>
      </c>
    </row>
    <row r="170" spans="1:39" ht="25.5" outlineLevel="1">
      <c r="A170" s="683"/>
      <c r="B170" s="110"/>
      <c r="C170" s="71" t="s">
        <v>25</v>
      </c>
      <c r="D170" s="71"/>
      <c r="E170" s="69">
        <v>13777321001</v>
      </c>
      <c r="F170" s="286" t="s">
        <v>162</v>
      </c>
      <c r="G170" s="137" t="s">
        <v>195</v>
      </c>
      <c r="H170" s="96"/>
      <c r="I170" s="71" t="s">
        <v>58</v>
      </c>
      <c r="J170" s="71">
        <v>10</v>
      </c>
      <c r="K170" s="74">
        <v>11.37</v>
      </c>
      <c r="L170" s="74">
        <f t="shared" si="89"/>
        <v>13.64</v>
      </c>
      <c r="M170" s="74">
        <f t="shared" si="164"/>
        <v>0</v>
      </c>
      <c r="N170" s="74">
        <f t="shared" si="90"/>
        <v>11.37</v>
      </c>
      <c r="O170" s="74">
        <f t="shared" si="165"/>
        <v>0</v>
      </c>
      <c r="P170" s="128">
        <f t="shared" si="91"/>
        <v>13.64</v>
      </c>
      <c r="Q170" s="128">
        <f t="shared" si="166"/>
        <v>0</v>
      </c>
      <c r="R170" s="3"/>
      <c r="S170" s="559">
        <f t="shared" si="159"/>
        <v>1091</v>
      </c>
      <c r="AL170" s="556">
        <f t="shared" si="160"/>
        <v>1091.2</v>
      </c>
    </row>
    <row r="171" spans="1:39" s="288" customFormat="1" ht="25.5" outlineLevel="1">
      <c r="A171" s="667"/>
      <c r="B171" s="102" t="s">
        <v>27</v>
      </c>
      <c r="C171" s="103" t="s">
        <v>25</v>
      </c>
      <c r="D171" s="103"/>
      <c r="E171" s="102">
        <v>13777331001</v>
      </c>
      <c r="F171" s="286" t="s">
        <v>166</v>
      </c>
      <c r="G171" s="140" t="s">
        <v>196</v>
      </c>
      <c r="H171" s="96"/>
      <c r="I171" s="103" t="s">
        <v>58</v>
      </c>
      <c r="J171" s="103">
        <v>3</v>
      </c>
      <c r="K171" s="107">
        <v>33.01</v>
      </c>
      <c r="L171" s="107">
        <f t="shared" si="89"/>
        <v>39.61</v>
      </c>
      <c r="M171" s="107">
        <f t="shared" si="164"/>
        <v>0</v>
      </c>
      <c r="N171" s="107">
        <f t="shared" si="90"/>
        <v>33.01</v>
      </c>
      <c r="O171" s="107">
        <f t="shared" si="165"/>
        <v>0</v>
      </c>
      <c r="P171" s="108">
        <f t="shared" si="91"/>
        <v>39.61</v>
      </c>
      <c r="Q171" s="108">
        <f t="shared" si="166"/>
        <v>0</v>
      </c>
      <c r="R171" s="3"/>
      <c r="S171" s="560">
        <f t="shared" si="159"/>
        <v>3169</v>
      </c>
      <c r="AL171" s="556">
        <f t="shared" si="160"/>
        <v>3168.8</v>
      </c>
    </row>
    <row r="172" spans="1:39" s="288" customFormat="1" ht="25.5" outlineLevel="1">
      <c r="A172" s="667"/>
      <c r="B172" s="102" t="s">
        <v>27</v>
      </c>
      <c r="C172" s="103" t="s">
        <v>25</v>
      </c>
      <c r="D172" s="103">
        <v>13777331001</v>
      </c>
      <c r="E172" s="102">
        <v>14564581001</v>
      </c>
      <c r="F172" s="286" t="s">
        <v>166</v>
      </c>
      <c r="G172" s="140" t="s">
        <v>197</v>
      </c>
      <c r="H172" s="96"/>
      <c r="I172" s="103" t="s">
        <v>58</v>
      </c>
      <c r="J172" s="103">
        <v>3</v>
      </c>
      <c r="K172" s="107">
        <v>33.01</v>
      </c>
      <c r="L172" s="107">
        <f t="shared" si="89"/>
        <v>39.61</v>
      </c>
      <c r="M172" s="107">
        <f t="shared" si="164"/>
        <v>0</v>
      </c>
      <c r="N172" s="107">
        <f t="shared" si="90"/>
        <v>33.01</v>
      </c>
      <c r="O172" s="107">
        <f t="shared" si="165"/>
        <v>0</v>
      </c>
      <c r="P172" s="108">
        <f t="shared" si="91"/>
        <v>39.61</v>
      </c>
      <c r="Q172" s="108">
        <f t="shared" si="166"/>
        <v>0</v>
      </c>
      <c r="R172" s="3"/>
      <c r="S172" s="560">
        <f t="shared" si="159"/>
        <v>3169</v>
      </c>
      <c r="AL172" s="556">
        <f t="shared" si="160"/>
        <v>3168.8</v>
      </c>
    </row>
    <row r="173" spans="1:39" s="288" customFormat="1" ht="25.5" outlineLevel="1">
      <c r="A173" s="667"/>
      <c r="B173" s="102" t="s">
        <v>27</v>
      </c>
      <c r="C173" s="103" t="s">
        <v>25</v>
      </c>
      <c r="D173" s="103"/>
      <c r="E173" s="102">
        <v>13777381001</v>
      </c>
      <c r="F173" s="286" t="s">
        <v>168</v>
      </c>
      <c r="G173" s="631" t="s">
        <v>198</v>
      </c>
      <c r="H173" s="96"/>
      <c r="I173" s="103" t="s">
        <v>58</v>
      </c>
      <c r="J173" s="103">
        <v>3</v>
      </c>
      <c r="K173" s="107">
        <v>37.380000000000003</v>
      </c>
      <c r="L173" s="107">
        <f t="shared" si="89"/>
        <v>44.86</v>
      </c>
      <c r="M173" s="107">
        <f t="shared" si="164"/>
        <v>0</v>
      </c>
      <c r="N173" s="107">
        <f t="shared" si="90"/>
        <v>37.380000000000003</v>
      </c>
      <c r="O173" s="107">
        <f t="shared" si="165"/>
        <v>0</v>
      </c>
      <c r="P173" s="108">
        <f t="shared" si="91"/>
        <v>44.86</v>
      </c>
      <c r="Q173" s="108">
        <f t="shared" si="166"/>
        <v>0</v>
      </c>
      <c r="R173" s="3"/>
      <c r="S173" s="560">
        <f t="shared" si="159"/>
        <v>3589</v>
      </c>
      <c r="AL173" s="556">
        <f t="shared" si="160"/>
        <v>3588.8</v>
      </c>
    </row>
    <row r="174" spans="1:39" s="287" customFormat="1" ht="25.5" outlineLevel="1">
      <c r="A174" s="668"/>
      <c r="B174" s="110"/>
      <c r="C174" s="71" t="s">
        <v>25</v>
      </c>
      <c r="D174" s="71">
        <v>13777381001</v>
      </c>
      <c r="E174" s="69">
        <v>14564621001</v>
      </c>
      <c r="F174" s="286" t="s">
        <v>168</v>
      </c>
      <c r="G174" s="630" t="s">
        <v>199</v>
      </c>
      <c r="H174" s="96"/>
      <c r="I174" s="71" t="s">
        <v>58</v>
      </c>
      <c r="J174" s="71">
        <v>3</v>
      </c>
      <c r="K174" s="74">
        <v>37.380000000000003</v>
      </c>
      <c r="L174" s="74">
        <f t="shared" si="89"/>
        <v>44.86</v>
      </c>
      <c r="M174" s="74">
        <f t="shared" si="164"/>
        <v>0</v>
      </c>
      <c r="N174" s="74">
        <f t="shared" si="90"/>
        <v>37.380000000000003</v>
      </c>
      <c r="O174" s="74">
        <f t="shared" si="165"/>
        <v>0</v>
      </c>
      <c r="P174" s="128">
        <f t="shared" si="91"/>
        <v>44.86</v>
      </c>
      <c r="Q174" s="128">
        <f t="shared" si="166"/>
        <v>0</v>
      </c>
      <c r="R174" s="3"/>
      <c r="S174" s="559">
        <f t="shared" si="159"/>
        <v>3589</v>
      </c>
      <c r="T174"/>
      <c r="AL174" s="556">
        <f t="shared" si="160"/>
        <v>3588.8</v>
      </c>
      <c r="AM174"/>
    </row>
    <row r="175" spans="1:39" outlineLevel="1">
      <c r="A175" s="683"/>
      <c r="B175" s="69"/>
      <c r="C175" s="88"/>
      <c r="D175" s="88"/>
      <c r="E175" s="90"/>
      <c r="F175" s="454"/>
      <c r="G175" s="632"/>
      <c r="H175" s="96"/>
      <c r="I175" s="88"/>
      <c r="J175" s="88"/>
      <c r="K175" s="93"/>
      <c r="L175" s="93"/>
      <c r="M175" s="93"/>
      <c r="N175" s="93"/>
      <c r="O175" s="93"/>
      <c r="P175" s="94"/>
      <c r="Q175" s="94"/>
      <c r="R175" s="3"/>
      <c r="S175" s="559"/>
      <c r="AL175" s="556"/>
    </row>
    <row r="176" spans="1:39" outlineLevel="1">
      <c r="A176" s="683"/>
      <c r="B176" s="69" t="s">
        <v>30</v>
      </c>
      <c r="C176" s="71" t="s">
        <v>25</v>
      </c>
      <c r="D176" s="88"/>
      <c r="E176" s="665">
        <v>14570713001</v>
      </c>
      <c r="F176" s="286"/>
      <c r="G176" s="517" t="s">
        <v>200</v>
      </c>
      <c r="H176" s="96"/>
      <c r="I176" s="475" t="s">
        <v>58</v>
      </c>
      <c r="J176" s="475">
        <v>10</v>
      </c>
      <c r="K176" s="506">
        <v>12.48</v>
      </c>
      <c r="L176" s="74">
        <f t="shared" ref="L176:L180" si="167">ROUND((K176*$C$3),2)</f>
        <v>14.98</v>
      </c>
      <c r="M176" s="74">
        <f t="shared" ref="M176:M180" si="168">L176*H176</f>
        <v>0</v>
      </c>
      <c r="N176" s="74">
        <f t="shared" ref="N176:N180" si="169">K176*(1-$E$5-$E$7)*(1-$E$9)*(1+$E$11)</f>
        <v>12.48</v>
      </c>
      <c r="O176" s="74">
        <f t="shared" ref="O176:O180" si="170">N176*H176</f>
        <v>0</v>
      </c>
      <c r="P176" s="128">
        <f t="shared" ref="P176:P180" si="171">ROUND((N176*$C$3),2)</f>
        <v>14.98</v>
      </c>
      <c r="Q176" s="128">
        <f t="shared" ref="Q176:Q180" si="172">P176*H176</f>
        <v>0</v>
      </c>
      <c r="R176" s="3"/>
      <c r="S176" s="559">
        <f t="shared" ref="S176:S180" si="173">ROUND(AL176,0)</f>
        <v>1198</v>
      </c>
      <c r="AL176" s="556">
        <f t="shared" ref="AL176:AL180" si="174">L176*$AL$11*(1-$AL$10)</f>
        <v>1198.4000000000001</v>
      </c>
    </row>
    <row r="177" spans="1:38" outlineLevel="1">
      <c r="A177" s="683"/>
      <c r="B177" s="69" t="s">
        <v>30</v>
      </c>
      <c r="C177" s="71" t="s">
        <v>25</v>
      </c>
      <c r="D177" s="88"/>
      <c r="E177" s="665">
        <v>14570723001</v>
      </c>
      <c r="F177" s="286"/>
      <c r="G177" s="517" t="s">
        <v>201</v>
      </c>
      <c r="H177" s="96"/>
      <c r="I177" s="475" t="s">
        <v>58</v>
      </c>
      <c r="J177" s="475">
        <v>10</v>
      </c>
      <c r="K177" s="506">
        <v>18.36</v>
      </c>
      <c r="L177" s="74">
        <f t="shared" si="167"/>
        <v>22.03</v>
      </c>
      <c r="M177" s="74">
        <f t="shared" si="168"/>
        <v>0</v>
      </c>
      <c r="N177" s="74">
        <f t="shared" si="169"/>
        <v>18.36</v>
      </c>
      <c r="O177" s="74">
        <f t="shared" si="170"/>
        <v>0</v>
      </c>
      <c r="P177" s="128">
        <f t="shared" si="171"/>
        <v>22.03</v>
      </c>
      <c r="Q177" s="128">
        <f t="shared" si="172"/>
        <v>0</v>
      </c>
      <c r="R177" s="3"/>
      <c r="S177" s="559">
        <f t="shared" si="173"/>
        <v>1762</v>
      </c>
      <c r="AL177" s="556">
        <f t="shared" si="174"/>
        <v>1762.4</v>
      </c>
    </row>
    <row r="178" spans="1:38" outlineLevel="1">
      <c r="A178" s="683"/>
      <c r="B178" s="69" t="s">
        <v>30</v>
      </c>
      <c r="C178" s="71" t="s">
        <v>25</v>
      </c>
      <c r="D178" s="88"/>
      <c r="E178" s="665">
        <v>14570733001</v>
      </c>
      <c r="F178" s="286"/>
      <c r="G178" s="517" t="s">
        <v>202</v>
      </c>
      <c r="H178" s="96"/>
      <c r="I178" s="475" t="s">
        <v>58</v>
      </c>
      <c r="J178" s="475">
        <v>10</v>
      </c>
      <c r="K178" s="506">
        <v>18.36</v>
      </c>
      <c r="L178" s="74">
        <f t="shared" si="167"/>
        <v>22.03</v>
      </c>
      <c r="M178" s="74">
        <f t="shared" si="168"/>
        <v>0</v>
      </c>
      <c r="N178" s="74">
        <f t="shared" si="169"/>
        <v>18.36</v>
      </c>
      <c r="O178" s="74">
        <f t="shared" si="170"/>
        <v>0</v>
      </c>
      <c r="P178" s="128">
        <f t="shared" si="171"/>
        <v>22.03</v>
      </c>
      <c r="Q178" s="128">
        <f t="shared" si="172"/>
        <v>0</v>
      </c>
      <c r="R178" s="3"/>
      <c r="S178" s="559">
        <f t="shared" si="173"/>
        <v>1762</v>
      </c>
      <c r="AL178" s="556">
        <f t="shared" si="174"/>
        <v>1762.4</v>
      </c>
    </row>
    <row r="179" spans="1:38" outlineLevel="1">
      <c r="A179" s="683"/>
      <c r="B179" s="69" t="s">
        <v>30</v>
      </c>
      <c r="C179" s="71" t="s">
        <v>25</v>
      </c>
      <c r="D179" s="88"/>
      <c r="E179" s="665">
        <v>14570743001</v>
      </c>
      <c r="F179" s="286"/>
      <c r="G179" s="517" t="s">
        <v>203</v>
      </c>
      <c r="H179" s="96"/>
      <c r="I179" s="475" t="s">
        <v>58</v>
      </c>
      <c r="J179" s="475">
        <v>3</v>
      </c>
      <c r="K179" s="506">
        <v>32.340000000000003</v>
      </c>
      <c r="L179" s="74">
        <f t="shared" si="167"/>
        <v>38.81</v>
      </c>
      <c r="M179" s="74">
        <f t="shared" si="168"/>
        <v>0</v>
      </c>
      <c r="N179" s="74">
        <f t="shared" si="169"/>
        <v>32.340000000000003</v>
      </c>
      <c r="O179" s="74">
        <f t="shared" si="170"/>
        <v>0</v>
      </c>
      <c r="P179" s="128">
        <f t="shared" si="171"/>
        <v>38.81</v>
      </c>
      <c r="Q179" s="128">
        <f t="shared" si="172"/>
        <v>0</v>
      </c>
      <c r="R179" s="3"/>
      <c r="S179" s="559">
        <f t="shared" si="173"/>
        <v>3105</v>
      </c>
      <c r="AL179" s="556">
        <f t="shared" si="174"/>
        <v>3104.8</v>
      </c>
    </row>
    <row r="180" spans="1:38" outlineLevel="1">
      <c r="A180" s="683"/>
      <c r="B180" s="69" t="s">
        <v>30</v>
      </c>
      <c r="C180" s="71" t="s">
        <v>25</v>
      </c>
      <c r="D180" s="88"/>
      <c r="E180" s="665">
        <v>14570753001</v>
      </c>
      <c r="F180" s="286"/>
      <c r="G180" s="517" t="s">
        <v>204</v>
      </c>
      <c r="H180" s="96"/>
      <c r="I180" s="475" t="s">
        <v>58</v>
      </c>
      <c r="J180" s="475">
        <v>3</v>
      </c>
      <c r="K180" s="506">
        <v>32.340000000000003</v>
      </c>
      <c r="L180" s="74">
        <f t="shared" si="167"/>
        <v>38.81</v>
      </c>
      <c r="M180" s="74">
        <f t="shared" si="168"/>
        <v>0</v>
      </c>
      <c r="N180" s="74">
        <f t="shared" si="169"/>
        <v>32.340000000000003</v>
      </c>
      <c r="O180" s="74">
        <f t="shared" si="170"/>
        <v>0</v>
      </c>
      <c r="P180" s="128">
        <f t="shared" si="171"/>
        <v>38.81</v>
      </c>
      <c r="Q180" s="128">
        <f t="shared" si="172"/>
        <v>0</v>
      </c>
      <c r="R180" s="3"/>
      <c r="S180" s="559">
        <f t="shared" si="173"/>
        <v>3105</v>
      </c>
      <c r="AL180" s="556">
        <f t="shared" si="174"/>
        <v>3104.8</v>
      </c>
    </row>
    <row r="181" spans="1:38" outlineLevel="1">
      <c r="A181" s="683"/>
      <c r="B181" s="69"/>
      <c r="C181" s="88"/>
      <c r="D181" s="88"/>
      <c r="E181" s="90"/>
      <c r="F181" s="454"/>
      <c r="G181" s="632"/>
      <c r="H181" s="96"/>
      <c r="I181" s="88"/>
      <c r="J181" s="88"/>
      <c r="K181" s="93"/>
      <c r="L181" s="93"/>
      <c r="M181" s="93"/>
      <c r="N181" s="93"/>
      <c r="O181" s="93"/>
      <c r="P181" s="94"/>
      <c r="Q181" s="94"/>
      <c r="R181" s="3"/>
      <c r="S181" s="559"/>
      <c r="AL181" s="556"/>
    </row>
    <row r="182" spans="1:38" outlineLevel="1">
      <c r="A182" s="683"/>
      <c r="B182" s="69" t="s">
        <v>30</v>
      </c>
      <c r="C182" s="71" t="s">
        <v>25</v>
      </c>
      <c r="D182" s="113"/>
      <c r="E182" s="69">
        <v>11080711001</v>
      </c>
      <c r="F182" s="454"/>
      <c r="G182" s="95" t="s">
        <v>205</v>
      </c>
      <c r="H182" s="96"/>
      <c r="I182" s="71" t="s">
        <v>58</v>
      </c>
      <c r="J182" s="71">
        <v>10</v>
      </c>
      <c r="K182" s="74">
        <v>7.95</v>
      </c>
      <c r="L182" s="74">
        <f t="shared" ref="L182:L186" si="175">ROUND((K182*$C$3),2)</f>
        <v>9.5399999999999991</v>
      </c>
      <c r="M182" s="74">
        <f>L182*H182</f>
        <v>0</v>
      </c>
      <c r="N182" s="74">
        <f t="shared" ref="N182:N186" si="176">K182*(1-$E$5-$E$7)*(1-$E$9)*(1+$E$11)</f>
        <v>7.95</v>
      </c>
      <c r="O182" s="74">
        <f>N182*H182</f>
        <v>0</v>
      </c>
      <c r="P182" s="128">
        <f t="shared" ref="P182:P186" si="177">ROUND((N182*$C$3),2)</f>
        <v>9.5399999999999991</v>
      </c>
      <c r="Q182" s="128">
        <f>P182*H182</f>
        <v>0</v>
      </c>
      <c r="R182" s="3"/>
      <c r="S182" s="559">
        <f>ROUND(AL182,0)</f>
        <v>763</v>
      </c>
      <c r="AL182" s="556">
        <f>L182*$AL$11*(1-$AL$10)</f>
        <v>763.19999999999993</v>
      </c>
    </row>
    <row r="183" spans="1:38" outlineLevel="1">
      <c r="A183" s="683"/>
      <c r="B183" s="69" t="s">
        <v>30</v>
      </c>
      <c r="C183" s="71" t="s">
        <v>25</v>
      </c>
      <c r="D183" s="113"/>
      <c r="E183" s="622">
        <v>11080721001</v>
      </c>
      <c r="F183" s="454"/>
      <c r="G183" s="517" t="s">
        <v>206</v>
      </c>
      <c r="H183" s="96"/>
      <c r="I183" s="71" t="s">
        <v>58</v>
      </c>
      <c r="J183" s="71">
        <v>10</v>
      </c>
      <c r="K183" s="74">
        <v>10.8</v>
      </c>
      <c r="L183" s="74">
        <f t="shared" ref="L183" si="178">ROUND((K183*$C$3),2)</f>
        <v>12.96</v>
      </c>
      <c r="M183" s="74">
        <f>L183*H183</f>
        <v>0</v>
      </c>
      <c r="N183" s="74">
        <f t="shared" ref="N183" si="179">K183*(1-$E$5-$E$7)*(1-$E$9)*(1+$E$11)</f>
        <v>10.8</v>
      </c>
      <c r="O183" s="74">
        <f>N183*H183</f>
        <v>0</v>
      </c>
      <c r="P183" s="128">
        <f t="shared" ref="P183" si="180">ROUND((N183*$C$3),2)</f>
        <v>12.96</v>
      </c>
      <c r="Q183" s="128">
        <f>P183*H183</f>
        <v>0</v>
      </c>
      <c r="R183" s="3"/>
      <c r="S183" s="559">
        <f>ROUND(AL183,0)</f>
        <v>1037</v>
      </c>
      <c r="AL183" s="556">
        <f>L183*$AL$11*(1-$AL$10)</f>
        <v>1036.8</v>
      </c>
    </row>
    <row r="184" spans="1:38" outlineLevel="1">
      <c r="A184" s="683"/>
      <c r="B184" s="69" t="s">
        <v>30</v>
      </c>
      <c r="C184" s="71" t="s">
        <v>25</v>
      </c>
      <c r="D184" s="113"/>
      <c r="E184" s="69">
        <v>11080731001</v>
      </c>
      <c r="F184" s="454"/>
      <c r="G184" s="95" t="s">
        <v>207</v>
      </c>
      <c r="H184" s="96"/>
      <c r="I184" s="71" t="s">
        <v>58</v>
      </c>
      <c r="J184" s="71">
        <v>10</v>
      </c>
      <c r="K184" s="74">
        <v>10.8</v>
      </c>
      <c r="L184" s="74">
        <f t="shared" si="175"/>
        <v>12.96</v>
      </c>
      <c r="M184" s="74">
        <f>L184*H184</f>
        <v>0</v>
      </c>
      <c r="N184" s="74">
        <f t="shared" si="176"/>
        <v>10.8</v>
      </c>
      <c r="O184" s="74">
        <f>N184*H184</f>
        <v>0</v>
      </c>
      <c r="P184" s="128">
        <f t="shared" si="177"/>
        <v>12.96</v>
      </c>
      <c r="Q184" s="128">
        <f>P184*H184</f>
        <v>0</v>
      </c>
      <c r="R184" s="3"/>
      <c r="S184" s="559">
        <f>ROUND(AL184,0)</f>
        <v>1037</v>
      </c>
      <c r="AL184" s="556">
        <f>L184*$AL$11*(1-$AL$10)</f>
        <v>1036.8</v>
      </c>
    </row>
    <row r="185" spans="1:38" outlineLevel="1">
      <c r="A185" s="683"/>
      <c r="B185" s="69" t="s">
        <v>30</v>
      </c>
      <c r="C185" s="71" t="s">
        <v>25</v>
      </c>
      <c r="D185" s="113"/>
      <c r="E185" s="617">
        <v>11080741001</v>
      </c>
      <c r="F185" s="454"/>
      <c r="G185" s="517" t="s">
        <v>208</v>
      </c>
      <c r="H185" s="96"/>
      <c r="I185" s="71" t="s">
        <v>58</v>
      </c>
      <c r="J185" s="71">
        <v>3</v>
      </c>
      <c r="K185" s="74">
        <v>19.600000000000001</v>
      </c>
      <c r="L185" s="74">
        <f t="shared" si="175"/>
        <v>23.52</v>
      </c>
      <c r="M185" s="74">
        <f>L185*H185</f>
        <v>0</v>
      </c>
      <c r="N185" s="74">
        <f t="shared" si="176"/>
        <v>19.600000000000001</v>
      </c>
      <c r="O185" s="74">
        <f>N185*H185</f>
        <v>0</v>
      </c>
      <c r="P185" s="128">
        <f t="shared" si="177"/>
        <v>23.52</v>
      </c>
      <c r="Q185" s="128">
        <f>P185*H185</f>
        <v>0</v>
      </c>
      <c r="R185" s="3"/>
      <c r="S185" s="559">
        <f>ROUND(AL185,0)</f>
        <v>1882</v>
      </c>
      <c r="AL185" s="556">
        <f>L185*$AL$11*(1-$AL$10)</f>
        <v>1881.6000000000001</v>
      </c>
    </row>
    <row r="186" spans="1:38" outlineLevel="1">
      <c r="A186" s="683"/>
      <c r="B186" s="69" t="s">
        <v>30</v>
      </c>
      <c r="C186" s="71" t="s">
        <v>25</v>
      </c>
      <c r="D186" s="113"/>
      <c r="E186" s="617">
        <v>11080751001</v>
      </c>
      <c r="F186" s="454"/>
      <c r="G186" s="517" t="s">
        <v>209</v>
      </c>
      <c r="H186" s="96"/>
      <c r="I186" s="71" t="s">
        <v>58</v>
      </c>
      <c r="J186" s="71">
        <v>3</v>
      </c>
      <c r="K186" s="74">
        <v>19.600000000000001</v>
      </c>
      <c r="L186" s="74">
        <f t="shared" si="175"/>
        <v>23.52</v>
      </c>
      <c r="M186" s="74">
        <f>L186*H186</f>
        <v>0</v>
      </c>
      <c r="N186" s="74">
        <f t="shared" si="176"/>
        <v>19.600000000000001</v>
      </c>
      <c r="O186" s="74">
        <f>N186*H186</f>
        <v>0</v>
      </c>
      <c r="P186" s="128">
        <f t="shared" si="177"/>
        <v>23.52</v>
      </c>
      <c r="Q186" s="128">
        <f>P186*H186</f>
        <v>0</v>
      </c>
      <c r="R186" s="3"/>
      <c r="S186" s="559">
        <f>ROUND(AL186,0)</f>
        <v>1882</v>
      </c>
      <c r="AL186" s="556">
        <f>L186*$AL$11*(1-$AL$10)</f>
        <v>1881.6000000000001</v>
      </c>
    </row>
    <row r="187" spans="1:38" outlineLevel="1">
      <c r="A187" s="683"/>
      <c r="B187" s="69"/>
      <c r="C187" s="88"/>
      <c r="D187" s="88"/>
      <c r="E187" s="90"/>
      <c r="F187" s="454"/>
      <c r="G187" s="632"/>
      <c r="H187" s="96"/>
      <c r="I187" s="88"/>
      <c r="J187" s="88"/>
      <c r="K187" s="93"/>
      <c r="L187" s="93"/>
      <c r="M187" s="93"/>
      <c r="N187" s="93"/>
      <c r="O187" s="93"/>
      <c r="P187" s="94"/>
      <c r="Q187" s="94"/>
      <c r="R187" s="3"/>
      <c r="S187" s="559"/>
      <c r="AL187" s="556"/>
    </row>
    <row r="188" spans="1:38" ht="25.5" outlineLevel="1">
      <c r="A188" s="683"/>
      <c r="B188" s="69" t="s">
        <v>30</v>
      </c>
      <c r="C188" s="71" t="s">
        <v>25</v>
      </c>
      <c r="D188" s="88"/>
      <c r="E188" s="665">
        <v>14570813001</v>
      </c>
      <c r="F188" s="286"/>
      <c r="G188" s="517" t="s">
        <v>210</v>
      </c>
      <c r="H188" s="96"/>
      <c r="I188" s="475" t="s">
        <v>58</v>
      </c>
      <c r="J188" s="475">
        <v>10</v>
      </c>
      <c r="K188" s="506">
        <v>10.9</v>
      </c>
      <c r="L188" s="74">
        <f t="shared" ref="L188:L197" si="181">ROUND((K188*$C$3),2)</f>
        <v>13.08</v>
      </c>
      <c r="M188" s="74">
        <f t="shared" ref="M188:M197" si="182">L188*H188</f>
        <v>0</v>
      </c>
      <c r="N188" s="74">
        <f t="shared" ref="N188:N197" si="183">K188*(1-$E$5-$E$7)*(1-$E$9)*(1+$E$11)</f>
        <v>10.9</v>
      </c>
      <c r="O188" s="74">
        <f t="shared" ref="O188:O197" si="184">N188*H188</f>
        <v>0</v>
      </c>
      <c r="P188" s="128">
        <f t="shared" ref="P188:P197" si="185">ROUND((N188*$C$3),2)</f>
        <v>13.08</v>
      </c>
      <c r="Q188" s="128">
        <f t="shared" ref="Q188:Q197" si="186">P188*H188</f>
        <v>0</v>
      </c>
      <c r="R188" s="3"/>
      <c r="S188" s="559">
        <f t="shared" ref="S188:S197" si="187">ROUND(AL188,0)</f>
        <v>1046</v>
      </c>
      <c r="AL188" s="556">
        <f t="shared" ref="AL188:AL197" si="188">L188*$AL$11*(1-$AL$10)</f>
        <v>1046.4000000000001</v>
      </c>
    </row>
    <row r="189" spans="1:38" ht="25.5" outlineLevel="1">
      <c r="A189" s="683"/>
      <c r="B189" s="69" t="s">
        <v>30</v>
      </c>
      <c r="C189" s="71" t="s">
        <v>25</v>
      </c>
      <c r="D189" s="88"/>
      <c r="E189" s="665">
        <v>14570823001</v>
      </c>
      <c r="F189" s="286"/>
      <c r="G189" s="517" t="s">
        <v>211</v>
      </c>
      <c r="H189" s="96"/>
      <c r="I189" s="475" t="s">
        <v>58</v>
      </c>
      <c r="J189" s="475">
        <v>10</v>
      </c>
      <c r="K189" s="506">
        <v>11.94</v>
      </c>
      <c r="L189" s="74">
        <f t="shared" si="181"/>
        <v>14.33</v>
      </c>
      <c r="M189" s="74">
        <f t="shared" si="182"/>
        <v>0</v>
      </c>
      <c r="N189" s="74">
        <f t="shared" si="183"/>
        <v>11.94</v>
      </c>
      <c r="O189" s="74">
        <f t="shared" si="184"/>
        <v>0</v>
      </c>
      <c r="P189" s="128">
        <f t="shared" si="185"/>
        <v>14.33</v>
      </c>
      <c r="Q189" s="128">
        <f t="shared" si="186"/>
        <v>0</v>
      </c>
      <c r="R189" s="3"/>
      <c r="S189" s="559">
        <f t="shared" si="187"/>
        <v>1146</v>
      </c>
      <c r="AL189" s="556">
        <f t="shared" si="188"/>
        <v>1146.4000000000001</v>
      </c>
    </row>
    <row r="190" spans="1:38" ht="30" outlineLevel="1">
      <c r="A190" s="683" t="s">
        <v>84</v>
      </c>
      <c r="B190" s="69" t="s">
        <v>30</v>
      </c>
      <c r="C190" s="71" t="s">
        <v>25</v>
      </c>
      <c r="D190" s="88"/>
      <c r="E190" s="665">
        <v>14570833001</v>
      </c>
      <c r="F190" s="286"/>
      <c r="G190" s="517" t="s">
        <v>212</v>
      </c>
      <c r="H190" s="96"/>
      <c r="I190" s="475" t="s">
        <v>58</v>
      </c>
      <c r="J190" s="475">
        <v>10</v>
      </c>
      <c r="K190" s="506">
        <v>13.93</v>
      </c>
      <c r="L190" s="74">
        <f t="shared" si="181"/>
        <v>16.72</v>
      </c>
      <c r="M190" s="74">
        <f t="shared" si="182"/>
        <v>0</v>
      </c>
      <c r="N190" s="74">
        <f t="shared" si="183"/>
        <v>13.93</v>
      </c>
      <c r="O190" s="74">
        <f t="shared" si="184"/>
        <v>0</v>
      </c>
      <c r="P190" s="128">
        <f t="shared" si="185"/>
        <v>16.72</v>
      </c>
      <c r="Q190" s="128">
        <f t="shared" si="186"/>
        <v>0</v>
      </c>
      <c r="R190" s="3"/>
      <c r="S190" s="559">
        <f t="shared" si="187"/>
        <v>1338</v>
      </c>
      <c r="AL190" s="556">
        <f t="shared" si="188"/>
        <v>1337.6000000000001</v>
      </c>
    </row>
    <row r="191" spans="1:38" ht="25.5" outlineLevel="1">
      <c r="A191" s="683"/>
      <c r="B191" s="69" t="s">
        <v>30</v>
      </c>
      <c r="C191" s="71" t="s">
        <v>25</v>
      </c>
      <c r="D191" s="88"/>
      <c r="E191" s="665">
        <v>14570843001</v>
      </c>
      <c r="F191" s="286"/>
      <c r="G191" s="517" t="s">
        <v>213</v>
      </c>
      <c r="H191" s="96"/>
      <c r="I191" s="475" t="s">
        <v>58</v>
      </c>
      <c r="J191" s="475">
        <v>10</v>
      </c>
      <c r="K191" s="506">
        <v>15.28</v>
      </c>
      <c r="L191" s="74">
        <f t="shared" si="181"/>
        <v>18.34</v>
      </c>
      <c r="M191" s="74">
        <f t="shared" si="182"/>
        <v>0</v>
      </c>
      <c r="N191" s="74">
        <f t="shared" si="183"/>
        <v>15.28</v>
      </c>
      <c r="O191" s="74">
        <f t="shared" si="184"/>
        <v>0</v>
      </c>
      <c r="P191" s="128">
        <f t="shared" si="185"/>
        <v>18.34</v>
      </c>
      <c r="Q191" s="128">
        <f t="shared" si="186"/>
        <v>0</v>
      </c>
      <c r="R191" s="3"/>
      <c r="S191" s="559">
        <f t="shared" si="187"/>
        <v>1467</v>
      </c>
      <c r="AL191" s="556">
        <f t="shared" si="188"/>
        <v>1467.2</v>
      </c>
    </row>
    <row r="192" spans="1:38" ht="25.5" outlineLevel="1">
      <c r="A192" s="683"/>
      <c r="B192" s="69" t="s">
        <v>30</v>
      </c>
      <c r="C192" s="71" t="s">
        <v>25</v>
      </c>
      <c r="D192" s="88"/>
      <c r="E192" s="665">
        <v>14570853001</v>
      </c>
      <c r="F192" s="286"/>
      <c r="G192" s="517" t="s">
        <v>214</v>
      </c>
      <c r="H192" s="96"/>
      <c r="I192" s="475" t="s">
        <v>58</v>
      </c>
      <c r="J192" s="475">
        <v>10</v>
      </c>
      <c r="K192" s="506">
        <v>15.28</v>
      </c>
      <c r="L192" s="74">
        <f t="shared" si="181"/>
        <v>18.34</v>
      </c>
      <c r="M192" s="74">
        <f t="shared" si="182"/>
        <v>0</v>
      </c>
      <c r="N192" s="74">
        <f t="shared" si="183"/>
        <v>15.28</v>
      </c>
      <c r="O192" s="74">
        <f t="shared" si="184"/>
        <v>0</v>
      </c>
      <c r="P192" s="128">
        <f t="shared" si="185"/>
        <v>18.34</v>
      </c>
      <c r="Q192" s="128">
        <f t="shared" si="186"/>
        <v>0</v>
      </c>
      <c r="R192" s="3"/>
      <c r="S192" s="559">
        <f t="shared" si="187"/>
        <v>1467</v>
      </c>
      <c r="AL192" s="556">
        <f t="shared" si="188"/>
        <v>1467.2</v>
      </c>
    </row>
    <row r="193" spans="1:38" ht="25.5" outlineLevel="1">
      <c r="A193" s="683"/>
      <c r="B193" s="69" t="s">
        <v>30</v>
      </c>
      <c r="C193" s="71" t="s">
        <v>25</v>
      </c>
      <c r="D193" s="88"/>
      <c r="E193" s="665">
        <v>14570863001</v>
      </c>
      <c r="F193" s="286"/>
      <c r="G193" s="517" t="s">
        <v>215</v>
      </c>
      <c r="H193" s="96"/>
      <c r="I193" s="475" t="s">
        <v>58</v>
      </c>
      <c r="J193" s="475">
        <v>3</v>
      </c>
      <c r="K193" s="506">
        <v>30.77</v>
      </c>
      <c r="L193" s="74">
        <f t="shared" si="181"/>
        <v>36.92</v>
      </c>
      <c r="M193" s="74">
        <f t="shared" si="182"/>
        <v>0</v>
      </c>
      <c r="N193" s="74">
        <f t="shared" si="183"/>
        <v>30.77</v>
      </c>
      <c r="O193" s="74">
        <f t="shared" si="184"/>
        <v>0</v>
      </c>
      <c r="P193" s="128">
        <f t="shared" si="185"/>
        <v>36.92</v>
      </c>
      <c r="Q193" s="128">
        <f t="shared" si="186"/>
        <v>0</v>
      </c>
      <c r="R193" s="3"/>
      <c r="S193" s="559">
        <f t="shared" si="187"/>
        <v>2954</v>
      </c>
      <c r="AL193" s="556">
        <f t="shared" si="188"/>
        <v>2953.6000000000004</v>
      </c>
    </row>
    <row r="194" spans="1:38" ht="25.5" outlineLevel="1">
      <c r="A194" s="683"/>
      <c r="B194" s="69" t="s">
        <v>30</v>
      </c>
      <c r="C194" s="71" t="s">
        <v>25</v>
      </c>
      <c r="D194" s="88"/>
      <c r="E194" s="665">
        <v>14570873001</v>
      </c>
      <c r="F194" s="286"/>
      <c r="G194" s="517" t="s">
        <v>216</v>
      </c>
      <c r="H194" s="96"/>
      <c r="I194" s="475" t="s">
        <v>58</v>
      </c>
      <c r="J194" s="475">
        <v>3</v>
      </c>
      <c r="K194" s="506">
        <v>30.77</v>
      </c>
      <c r="L194" s="74">
        <f t="shared" si="181"/>
        <v>36.92</v>
      </c>
      <c r="M194" s="74">
        <f t="shared" si="182"/>
        <v>0</v>
      </c>
      <c r="N194" s="74">
        <f t="shared" si="183"/>
        <v>30.77</v>
      </c>
      <c r="O194" s="74">
        <f t="shared" si="184"/>
        <v>0</v>
      </c>
      <c r="P194" s="128">
        <f t="shared" si="185"/>
        <v>36.92</v>
      </c>
      <c r="Q194" s="128">
        <f t="shared" si="186"/>
        <v>0</v>
      </c>
      <c r="R194" s="3"/>
      <c r="S194" s="559">
        <f t="shared" si="187"/>
        <v>2954</v>
      </c>
      <c r="AL194" s="556">
        <f t="shared" si="188"/>
        <v>2953.6000000000004</v>
      </c>
    </row>
    <row r="195" spans="1:38" ht="25.5" outlineLevel="1">
      <c r="A195" s="683"/>
      <c r="B195" s="69" t="s">
        <v>30</v>
      </c>
      <c r="C195" s="71" t="s">
        <v>25</v>
      </c>
      <c r="D195" s="88"/>
      <c r="E195" s="665">
        <v>14570893001</v>
      </c>
      <c r="F195" s="286"/>
      <c r="G195" s="517" t="s">
        <v>217</v>
      </c>
      <c r="H195" s="96"/>
      <c r="I195" s="475" t="s">
        <v>58</v>
      </c>
      <c r="J195" s="475">
        <v>3</v>
      </c>
      <c r="K195" s="506">
        <v>30.77</v>
      </c>
      <c r="L195" s="74">
        <f t="shared" si="181"/>
        <v>36.92</v>
      </c>
      <c r="M195" s="74">
        <f t="shared" si="182"/>
        <v>0</v>
      </c>
      <c r="N195" s="74">
        <f t="shared" si="183"/>
        <v>30.77</v>
      </c>
      <c r="O195" s="74">
        <f t="shared" si="184"/>
        <v>0</v>
      </c>
      <c r="P195" s="128">
        <f t="shared" si="185"/>
        <v>36.92</v>
      </c>
      <c r="Q195" s="128">
        <f t="shared" si="186"/>
        <v>0</v>
      </c>
      <c r="R195" s="3"/>
      <c r="S195" s="559">
        <f t="shared" si="187"/>
        <v>2954</v>
      </c>
      <c r="AL195" s="556">
        <f t="shared" si="188"/>
        <v>2953.6000000000004</v>
      </c>
    </row>
    <row r="196" spans="1:38" ht="25.5" outlineLevel="1">
      <c r="A196" s="683"/>
      <c r="B196" s="69" t="s">
        <v>30</v>
      </c>
      <c r="C196" s="71" t="s">
        <v>25</v>
      </c>
      <c r="D196" s="88"/>
      <c r="E196" s="665">
        <v>14570913001</v>
      </c>
      <c r="F196" s="286"/>
      <c r="G196" s="517" t="s">
        <v>218</v>
      </c>
      <c r="H196" s="96"/>
      <c r="I196" s="475" t="s">
        <v>58</v>
      </c>
      <c r="J196" s="475">
        <v>3</v>
      </c>
      <c r="K196" s="506">
        <v>30.77</v>
      </c>
      <c r="L196" s="74">
        <f t="shared" si="181"/>
        <v>36.92</v>
      </c>
      <c r="M196" s="74">
        <f t="shared" si="182"/>
        <v>0</v>
      </c>
      <c r="N196" s="74">
        <f t="shared" si="183"/>
        <v>30.77</v>
      </c>
      <c r="O196" s="74">
        <f t="shared" si="184"/>
        <v>0</v>
      </c>
      <c r="P196" s="128">
        <f t="shared" si="185"/>
        <v>36.92</v>
      </c>
      <c r="Q196" s="128">
        <f t="shared" si="186"/>
        <v>0</v>
      </c>
      <c r="R196" s="3"/>
      <c r="S196" s="559">
        <f t="shared" si="187"/>
        <v>2954</v>
      </c>
      <c r="AL196" s="556">
        <f t="shared" si="188"/>
        <v>2953.6000000000004</v>
      </c>
    </row>
    <row r="197" spans="1:38" ht="25.5" outlineLevel="1">
      <c r="A197" s="683"/>
      <c r="B197" s="69" t="s">
        <v>30</v>
      </c>
      <c r="C197" s="71" t="s">
        <v>25</v>
      </c>
      <c r="D197" s="88"/>
      <c r="E197" s="665">
        <v>14570923001</v>
      </c>
      <c r="F197" s="286"/>
      <c r="G197" s="517" t="s">
        <v>219</v>
      </c>
      <c r="H197" s="96"/>
      <c r="I197" s="475" t="s">
        <v>58</v>
      </c>
      <c r="J197" s="475">
        <v>2</v>
      </c>
      <c r="K197" s="506">
        <v>58.99</v>
      </c>
      <c r="L197" s="74">
        <f t="shared" si="181"/>
        <v>70.790000000000006</v>
      </c>
      <c r="M197" s="74">
        <f t="shared" si="182"/>
        <v>0</v>
      </c>
      <c r="N197" s="74">
        <f t="shared" si="183"/>
        <v>58.99</v>
      </c>
      <c r="O197" s="74">
        <f t="shared" si="184"/>
        <v>0</v>
      </c>
      <c r="P197" s="128">
        <f t="shared" si="185"/>
        <v>70.790000000000006</v>
      </c>
      <c r="Q197" s="128">
        <f t="shared" si="186"/>
        <v>0</v>
      </c>
      <c r="R197" s="3"/>
      <c r="S197" s="559">
        <f t="shared" si="187"/>
        <v>5663</v>
      </c>
      <c r="AL197" s="556">
        <f t="shared" si="188"/>
        <v>5663.2000000000007</v>
      </c>
    </row>
    <row r="198" spans="1:38" outlineLevel="1">
      <c r="A198" s="683"/>
      <c r="B198" s="69"/>
      <c r="C198" s="88"/>
      <c r="D198" s="88"/>
      <c r="E198" s="90"/>
      <c r="F198" s="454"/>
      <c r="G198" s="632"/>
      <c r="H198" s="96"/>
      <c r="I198" s="88"/>
      <c r="J198" s="88"/>
      <c r="K198" s="93"/>
      <c r="L198" s="93"/>
      <c r="M198" s="93"/>
      <c r="N198" s="93"/>
      <c r="O198" s="93"/>
      <c r="P198" s="94"/>
      <c r="Q198" s="94"/>
      <c r="R198" s="3"/>
      <c r="S198" s="559"/>
      <c r="AL198" s="556"/>
    </row>
    <row r="199" spans="1:38" outlineLevel="1">
      <c r="A199" s="683"/>
      <c r="B199" s="69" t="s">
        <v>30</v>
      </c>
      <c r="C199" s="71" t="s">
        <v>25</v>
      </c>
      <c r="D199" s="71"/>
      <c r="E199" s="69">
        <v>11080811001</v>
      </c>
      <c r="F199" s="454"/>
      <c r="G199" s="95" t="s">
        <v>220</v>
      </c>
      <c r="H199" s="96"/>
      <c r="I199" s="71" t="s">
        <v>58</v>
      </c>
      <c r="J199" s="71">
        <v>10</v>
      </c>
      <c r="K199" s="74">
        <v>6.94</v>
      </c>
      <c r="L199" s="74">
        <f t="shared" ref="L199:L200" si="189">ROUND((K199*$C$3),2)</f>
        <v>8.33</v>
      </c>
      <c r="M199" s="74">
        <f t="shared" ref="M199:M209" si="190">L199*H199</f>
        <v>0</v>
      </c>
      <c r="N199" s="74">
        <f t="shared" ref="N199:N200" si="191">K199*(1-$E$5-$E$7)*(1-$E$9)*(1+$E$11)</f>
        <v>6.94</v>
      </c>
      <c r="O199" s="74">
        <f t="shared" ref="O199:O209" si="192">N199*H199</f>
        <v>0</v>
      </c>
      <c r="P199" s="128">
        <f t="shared" ref="P199:P200" si="193">ROUND((N199*$C$3),2)</f>
        <v>8.33</v>
      </c>
      <c r="Q199" s="128">
        <f t="shared" ref="Q199:Q209" si="194">P199*H199</f>
        <v>0</v>
      </c>
      <c r="R199" s="3"/>
      <c r="S199" s="559">
        <f t="shared" si="159"/>
        <v>666</v>
      </c>
      <c r="AL199" s="556">
        <f t="shared" si="160"/>
        <v>666.40000000000009</v>
      </c>
    </row>
    <row r="200" spans="1:38" outlineLevel="1">
      <c r="A200" s="683"/>
      <c r="B200" s="69" t="s">
        <v>30</v>
      </c>
      <c r="C200" s="71" t="s">
        <v>25</v>
      </c>
      <c r="D200" s="71"/>
      <c r="E200" s="69">
        <v>11080821001</v>
      </c>
      <c r="F200" s="454"/>
      <c r="G200" s="95" t="s">
        <v>221</v>
      </c>
      <c r="H200" s="96"/>
      <c r="I200" s="71" t="s">
        <v>58</v>
      </c>
      <c r="J200" s="71">
        <v>10</v>
      </c>
      <c r="K200" s="74">
        <v>7.27</v>
      </c>
      <c r="L200" s="74">
        <f t="shared" si="189"/>
        <v>8.7200000000000006</v>
      </c>
      <c r="M200" s="74">
        <f t="shared" si="190"/>
        <v>0</v>
      </c>
      <c r="N200" s="74">
        <f t="shared" si="191"/>
        <v>7.27</v>
      </c>
      <c r="O200" s="74">
        <f t="shared" si="192"/>
        <v>0</v>
      </c>
      <c r="P200" s="128">
        <f t="shared" si="193"/>
        <v>8.7200000000000006</v>
      </c>
      <c r="Q200" s="128">
        <f t="shared" si="194"/>
        <v>0</v>
      </c>
      <c r="R200" s="3"/>
      <c r="S200" s="559">
        <f t="shared" si="159"/>
        <v>698</v>
      </c>
      <c r="AL200" s="556">
        <f t="shared" si="160"/>
        <v>697.60000000000014</v>
      </c>
    </row>
    <row r="201" spans="1:38" outlineLevel="1">
      <c r="A201" s="683"/>
      <c r="B201" s="69" t="s">
        <v>30</v>
      </c>
      <c r="C201" s="71" t="s">
        <v>25</v>
      </c>
      <c r="D201" s="71"/>
      <c r="E201" s="69">
        <v>11080831001</v>
      </c>
      <c r="F201" s="454"/>
      <c r="G201" s="95" t="s">
        <v>222</v>
      </c>
      <c r="H201" s="96"/>
      <c r="I201" s="71" t="s">
        <v>58</v>
      </c>
      <c r="J201" s="71">
        <v>10</v>
      </c>
      <c r="K201" s="74">
        <v>8.8699999999999992</v>
      </c>
      <c r="L201" s="74">
        <f t="shared" ref="L201:L209" si="195">ROUND((K201*$C$3),2)</f>
        <v>10.64</v>
      </c>
      <c r="M201" s="74">
        <f t="shared" si="190"/>
        <v>0</v>
      </c>
      <c r="N201" s="74">
        <f t="shared" ref="N201:N209" si="196">K201*(1-$E$5-$E$7)*(1-$E$9)*(1+$E$11)</f>
        <v>8.8699999999999992</v>
      </c>
      <c r="O201" s="74">
        <f t="shared" si="192"/>
        <v>0</v>
      </c>
      <c r="P201" s="128">
        <f t="shared" ref="P201:P209" si="197">ROUND((N201*$C$3),2)</f>
        <v>10.64</v>
      </c>
      <c r="Q201" s="128">
        <f t="shared" si="194"/>
        <v>0</v>
      </c>
      <c r="R201" s="3"/>
      <c r="S201" s="559">
        <f t="shared" si="159"/>
        <v>851</v>
      </c>
      <c r="AL201" s="556">
        <f t="shared" si="160"/>
        <v>851.2</v>
      </c>
    </row>
    <row r="202" spans="1:38" outlineLevel="1">
      <c r="A202" s="683"/>
      <c r="B202" s="69" t="s">
        <v>30</v>
      </c>
      <c r="C202" s="71" t="s">
        <v>25</v>
      </c>
      <c r="D202" s="71"/>
      <c r="E202" s="617">
        <v>11080841001</v>
      </c>
      <c r="F202" s="454"/>
      <c r="G202" s="517" t="s">
        <v>223</v>
      </c>
      <c r="H202" s="96"/>
      <c r="I202" s="71" t="s">
        <v>58</v>
      </c>
      <c r="J202" s="71">
        <v>10</v>
      </c>
      <c r="K202" s="74">
        <v>9.73</v>
      </c>
      <c r="L202" s="74">
        <f t="shared" si="195"/>
        <v>11.68</v>
      </c>
      <c r="M202" s="74">
        <f t="shared" si="190"/>
        <v>0</v>
      </c>
      <c r="N202" s="74">
        <f t="shared" si="196"/>
        <v>9.73</v>
      </c>
      <c r="O202" s="74">
        <f t="shared" si="192"/>
        <v>0</v>
      </c>
      <c r="P202" s="128">
        <f t="shared" si="197"/>
        <v>11.68</v>
      </c>
      <c r="Q202" s="128">
        <f t="shared" si="194"/>
        <v>0</v>
      </c>
      <c r="R202" s="3"/>
      <c r="S202" s="559">
        <f t="shared" si="159"/>
        <v>934</v>
      </c>
      <c r="AL202" s="556">
        <f t="shared" si="160"/>
        <v>934.40000000000009</v>
      </c>
    </row>
    <row r="203" spans="1:38" outlineLevel="1">
      <c r="A203" s="683"/>
      <c r="B203" s="69" t="s">
        <v>30</v>
      </c>
      <c r="C203" s="71" t="s">
        <v>25</v>
      </c>
      <c r="D203" s="71"/>
      <c r="E203" s="69">
        <v>11080851001</v>
      </c>
      <c r="F203" s="454"/>
      <c r="G203" s="95" t="s">
        <v>224</v>
      </c>
      <c r="H203" s="96"/>
      <c r="I203" s="71" t="s">
        <v>58</v>
      </c>
      <c r="J203" s="71">
        <v>10</v>
      </c>
      <c r="K203" s="74">
        <v>9.73</v>
      </c>
      <c r="L203" s="74">
        <f t="shared" si="195"/>
        <v>11.68</v>
      </c>
      <c r="M203" s="74">
        <f t="shared" si="190"/>
        <v>0</v>
      </c>
      <c r="N203" s="74">
        <f t="shared" si="196"/>
        <v>9.73</v>
      </c>
      <c r="O203" s="74">
        <f t="shared" si="192"/>
        <v>0</v>
      </c>
      <c r="P203" s="128">
        <f t="shared" si="197"/>
        <v>11.68</v>
      </c>
      <c r="Q203" s="128">
        <f t="shared" si="194"/>
        <v>0</v>
      </c>
      <c r="R203" s="3"/>
      <c r="S203" s="559">
        <f t="shared" si="159"/>
        <v>934</v>
      </c>
      <c r="AL203" s="556">
        <f t="shared" si="160"/>
        <v>934.40000000000009</v>
      </c>
    </row>
    <row r="204" spans="1:38" outlineLevel="1">
      <c r="A204" s="683"/>
      <c r="B204" s="69" t="s">
        <v>30</v>
      </c>
      <c r="C204" s="71" t="s">
        <v>25</v>
      </c>
      <c r="D204" s="71"/>
      <c r="E204" s="617">
        <v>11080861001</v>
      </c>
      <c r="F204" s="454"/>
      <c r="G204" s="517" t="s">
        <v>225</v>
      </c>
      <c r="H204" s="96"/>
      <c r="I204" s="71" t="s">
        <v>58</v>
      </c>
      <c r="J204" s="616">
        <v>3</v>
      </c>
      <c r="K204" s="74">
        <v>19.600000000000001</v>
      </c>
      <c r="L204" s="74">
        <f t="shared" si="195"/>
        <v>23.52</v>
      </c>
      <c r="M204" s="74">
        <f t="shared" si="190"/>
        <v>0</v>
      </c>
      <c r="N204" s="74">
        <f t="shared" si="196"/>
        <v>19.600000000000001</v>
      </c>
      <c r="O204" s="74">
        <f t="shared" si="192"/>
        <v>0</v>
      </c>
      <c r="P204" s="128">
        <f t="shared" si="197"/>
        <v>23.52</v>
      </c>
      <c r="Q204" s="128">
        <f t="shared" si="194"/>
        <v>0</v>
      </c>
      <c r="R204" s="3"/>
      <c r="S204" s="559">
        <f t="shared" si="159"/>
        <v>1882</v>
      </c>
      <c r="AL204" s="556">
        <f t="shared" si="160"/>
        <v>1881.6000000000001</v>
      </c>
    </row>
    <row r="205" spans="1:38" outlineLevel="1">
      <c r="A205" s="683"/>
      <c r="B205" s="69" t="s">
        <v>30</v>
      </c>
      <c r="C205" s="71" t="s">
        <v>25</v>
      </c>
      <c r="D205" s="71"/>
      <c r="E205" s="621">
        <v>11080871001</v>
      </c>
      <c r="F205" s="454"/>
      <c r="G205" s="517" t="s">
        <v>226</v>
      </c>
      <c r="H205" s="96"/>
      <c r="I205" s="71" t="s">
        <v>58</v>
      </c>
      <c r="J205" s="616">
        <v>3</v>
      </c>
      <c r="K205" s="74">
        <v>19.600000000000001</v>
      </c>
      <c r="L205" s="74">
        <f t="shared" si="195"/>
        <v>23.52</v>
      </c>
      <c r="M205" s="74">
        <f t="shared" si="190"/>
        <v>0</v>
      </c>
      <c r="N205" s="74">
        <f t="shared" si="196"/>
        <v>19.600000000000001</v>
      </c>
      <c r="O205" s="74">
        <f t="shared" si="192"/>
        <v>0</v>
      </c>
      <c r="P205" s="128">
        <f t="shared" si="197"/>
        <v>23.52</v>
      </c>
      <c r="Q205" s="128">
        <f t="shared" si="194"/>
        <v>0</v>
      </c>
      <c r="R205" s="3"/>
      <c r="S205" s="559">
        <f t="shared" si="159"/>
        <v>1882</v>
      </c>
      <c r="AL205" s="556">
        <f t="shared" si="160"/>
        <v>1881.6000000000001</v>
      </c>
    </row>
    <row r="206" spans="1:38" outlineLevel="1">
      <c r="A206" s="683"/>
      <c r="B206" s="69" t="s">
        <v>30</v>
      </c>
      <c r="C206" s="71" t="s">
        <v>25</v>
      </c>
      <c r="D206" s="71"/>
      <c r="E206" s="621">
        <v>11080891001</v>
      </c>
      <c r="F206" s="454"/>
      <c r="G206" s="517" t="s">
        <v>227</v>
      </c>
      <c r="H206" s="96"/>
      <c r="I206" s="71" t="s">
        <v>58</v>
      </c>
      <c r="J206" s="616">
        <v>3</v>
      </c>
      <c r="K206" s="74">
        <v>19.600000000000001</v>
      </c>
      <c r="L206" s="74">
        <f t="shared" ref="L206:L207" si="198">ROUND((K206*$C$3),2)</f>
        <v>23.52</v>
      </c>
      <c r="M206" s="74">
        <f t="shared" si="190"/>
        <v>0</v>
      </c>
      <c r="N206" s="74">
        <f t="shared" ref="N206:N207" si="199">K206*(1-$E$5-$E$7)*(1-$E$9)*(1+$E$11)</f>
        <v>19.600000000000001</v>
      </c>
      <c r="O206" s="74">
        <f t="shared" si="192"/>
        <v>0</v>
      </c>
      <c r="P206" s="128">
        <f t="shared" ref="P206:P207" si="200">ROUND((N206*$C$3),2)</f>
        <v>23.52</v>
      </c>
      <c r="Q206" s="128">
        <f t="shared" si="194"/>
        <v>0</v>
      </c>
      <c r="R206" s="3"/>
      <c r="S206" s="559">
        <f t="shared" ref="S206:S207" si="201">ROUND(AL206,0)</f>
        <v>1882</v>
      </c>
      <c r="AL206" s="556">
        <f t="shared" ref="AL206:AL207" si="202">L206*$AL$11*(1-$AL$10)</f>
        <v>1881.6000000000001</v>
      </c>
    </row>
    <row r="207" spans="1:38" outlineLevel="1">
      <c r="A207" s="683"/>
      <c r="B207" s="69" t="s">
        <v>30</v>
      </c>
      <c r="C207" s="71" t="s">
        <v>25</v>
      </c>
      <c r="D207" s="71"/>
      <c r="E207" s="621">
        <v>11080911001</v>
      </c>
      <c r="F207" s="454"/>
      <c r="G207" s="517" t="s">
        <v>228</v>
      </c>
      <c r="H207" s="96"/>
      <c r="I207" s="71" t="s">
        <v>58</v>
      </c>
      <c r="J207" s="616">
        <v>3</v>
      </c>
      <c r="K207" s="74">
        <v>19.600000000000001</v>
      </c>
      <c r="L207" s="74">
        <f t="shared" si="198"/>
        <v>23.52</v>
      </c>
      <c r="M207" s="74">
        <f t="shared" si="190"/>
        <v>0</v>
      </c>
      <c r="N207" s="74">
        <f t="shared" si="199"/>
        <v>19.600000000000001</v>
      </c>
      <c r="O207" s="74">
        <f t="shared" si="192"/>
        <v>0</v>
      </c>
      <c r="P207" s="128">
        <f t="shared" si="200"/>
        <v>23.52</v>
      </c>
      <c r="Q207" s="128">
        <f t="shared" si="194"/>
        <v>0</v>
      </c>
      <c r="R207" s="3"/>
      <c r="S207" s="559">
        <f t="shared" si="201"/>
        <v>1882</v>
      </c>
      <c r="AL207" s="556">
        <f t="shared" si="202"/>
        <v>1881.6000000000001</v>
      </c>
    </row>
    <row r="208" spans="1:38" outlineLevel="1">
      <c r="A208" s="683"/>
      <c r="B208" s="69" t="s">
        <v>30</v>
      </c>
      <c r="C208" s="71" t="s">
        <v>25</v>
      </c>
      <c r="D208" s="71"/>
      <c r="E208" s="69">
        <v>11080921001</v>
      </c>
      <c r="F208" s="652"/>
      <c r="G208" s="95" t="s">
        <v>229</v>
      </c>
      <c r="H208" s="96"/>
      <c r="I208" s="71" t="s">
        <v>58</v>
      </c>
      <c r="J208" s="71">
        <v>2</v>
      </c>
      <c r="K208" s="74">
        <v>40.68</v>
      </c>
      <c r="L208" s="74">
        <f t="shared" si="195"/>
        <v>48.82</v>
      </c>
      <c r="M208" s="74">
        <f t="shared" si="190"/>
        <v>0</v>
      </c>
      <c r="N208" s="74">
        <f t="shared" si="196"/>
        <v>40.68</v>
      </c>
      <c r="O208" s="74">
        <f t="shared" si="192"/>
        <v>0</v>
      </c>
      <c r="P208" s="128">
        <f t="shared" si="197"/>
        <v>48.82</v>
      </c>
      <c r="Q208" s="128">
        <f t="shared" si="194"/>
        <v>0</v>
      </c>
      <c r="R208" s="3"/>
      <c r="S208" s="559">
        <f t="shared" si="159"/>
        <v>3906</v>
      </c>
      <c r="AL208" s="556">
        <f t="shared" si="160"/>
        <v>3905.6000000000004</v>
      </c>
    </row>
    <row r="209" spans="1:38" outlineLevel="1">
      <c r="A209" s="683"/>
      <c r="B209" s="69" t="s">
        <v>30</v>
      </c>
      <c r="C209" s="71" t="s">
        <v>25</v>
      </c>
      <c r="D209" s="71"/>
      <c r="E209" s="617">
        <v>11092901001</v>
      </c>
      <c r="F209" s="652"/>
      <c r="G209" s="517" t="s">
        <v>230</v>
      </c>
      <c r="H209" s="96"/>
      <c r="I209" s="71" t="s">
        <v>58</v>
      </c>
      <c r="J209" s="71">
        <v>1</v>
      </c>
      <c r="K209" s="74">
        <v>114.61</v>
      </c>
      <c r="L209" s="74">
        <f t="shared" si="195"/>
        <v>137.53</v>
      </c>
      <c r="M209" s="74">
        <f t="shared" si="190"/>
        <v>0</v>
      </c>
      <c r="N209" s="74">
        <f t="shared" si="196"/>
        <v>114.61</v>
      </c>
      <c r="O209" s="74">
        <f t="shared" si="192"/>
        <v>0</v>
      </c>
      <c r="P209" s="128">
        <f t="shared" si="197"/>
        <v>137.53</v>
      </c>
      <c r="Q209" s="128">
        <f t="shared" si="194"/>
        <v>0</v>
      </c>
      <c r="R209" s="3"/>
      <c r="S209" s="559">
        <f t="shared" si="159"/>
        <v>11002</v>
      </c>
      <c r="AL209" s="556">
        <f t="shared" si="160"/>
        <v>11002.400000000001</v>
      </c>
    </row>
    <row r="210" spans="1:38" outlineLevel="1">
      <c r="A210" s="683"/>
      <c r="B210" s="69"/>
      <c r="C210" s="88"/>
      <c r="D210" s="88"/>
      <c r="E210" s="90"/>
      <c r="F210" s="454"/>
      <c r="G210" s="632"/>
      <c r="H210" s="96"/>
      <c r="I210" s="88"/>
      <c r="J210" s="88"/>
      <c r="K210" s="93"/>
      <c r="L210" s="93"/>
      <c r="M210" s="93"/>
      <c r="N210" s="93"/>
      <c r="O210" s="93"/>
      <c r="P210" s="94"/>
      <c r="Q210" s="94"/>
      <c r="R210" s="3"/>
      <c r="S210" s="559"/>
      <c r="AL210" s="556"/>
    </row>
    <row r="211" spans="1:38" ht="25.5" outlineLevel="1">
      <c r="A211" s="683"/>
      <c r="B211" s="69" t="s">
        <v>65</v>
      </c>
      <c r="C211" s="71" t="s">
        <v>25</v>
      </c>
      <c r="D211" s="71"/>
      <c r="E211" s="69">
        <v>11600711001</v>
      </c>
      <c r="F211" s="286" t="s">
        <v>231</v>
      </c>
      <c r="G211" s="95" t="s">
        <v>232</v>
      </c>
      <c r="H211" s="96"/>
      <c r="I211" s="71" t="s">
        <v>58</v>
      </c>
      <c r="J211" s="71">
        <v>10</v>
      </c>
      <c r="K211" s="74">
        <v>10.07</v>
      </c>
      <c r="L211" s="74">
        <f t="shared" si="89"/>
        <v>12.08</v>
      </c>
      <c r="M211" s="74">
        <f>L211*H211</f>
        <v>0</v>
      </c>
      <c r="N211" s="74">
        <f t="shared" si="90"/>
        <v>10.07</v>
      </c>
      <c r="O211" s="74">
        <f>N211*H211</f>
        <v>0</v>
      </c>
      <c r="P211" s="128">
        <f t="shared" si="91"/>
        <v>12.08</v>
      </c>
      <c r="Q211" s="128">
        <f>P211*H211</f>
        <v>0</v>
      </c>
      <c r="R211" s="3"/>
      <c r="S211" s="559">
        <f t="shared" si="159"/>
        <v>966</v>
      </c>
      <c r="AL211" s="556">
        <f t="shared" si="160"/>
        <v>966.40000000000009</v>
      </c>
    </row>
    <row r="212" spans="1:38" ht="25.5" outlineLevel="1">
      <c r="A212" s="683"/>
      <c r="B212" s="69" t="s">
        <v>65</v>
      </c>
      <c r="C212" s="71" t="s">
        <v>25</v>
      </c>
      <c r="D212" s="71"/>
      <c r="E212" s="69">
        <v>11600721001</v>
      </c>
      <c r="F212" s="637" t="s">
        <v>233</v>
      </c>
      <c r="G212" s="95" t="s">
        <v>234</v>
      </c>
      <c r="H212" s="96"/>
      <c r="I212" s="71" t="s">
        <v>58</v>
      </c>
      <c r="J212" s="71">
        <v>10</v>
      </c>
      <c r="K212" s="74">
        <v>11.37</v>
      </c>
      <c r="L212" s="74">
        <f t="shared" si="89"/>
        <v>13.64</v>
      </c>
      <c r="M212" s="74">
        <f>L212*H212</f>
        <v>0</v>
      </c>
      <c r="N212" s="74">
        <f t="shared" si="90"/>
        <v>11.37</v>
      </c>
      <c r="O212" s="74">
        <f>N212*H212</f>
        <v>0</v>
      </c>
      <c r="P212" s="128">
        <f t="shared" si="91"/>
        <v>13.64</v>
      </c>
      <c r="Q212" s="128">
        <f>P212*H212</f>
        <v>0</v>
      </c>
      <c r="R212" s="3"/>
      <c r="S212" s="559">
        <f t="shared" si="159"/>
        <v>1091</v>
      </c>
      <c r="AL212" s="556">
        <f t="shared" si="160"/>
        <v>1091.2</v>
      </c>
    </row>
    <row r="213" spans="1:38" ht="25.5" outlineLevel="1">
      <c r="A213" s="683"/>
      <c r="B213" s="69" t="s">
        <v>65</v>
      </c>
      <c r="C213" s="71" t="s">
        <v>25</v>
      </c>
      <c r="D213" s="71"/>
      <c r="E213" s="69">
        <v>11600731001</v>
      </c>
      <c r="F213" s="286" t="s">
        <v>235</v>
      </c>
      <c r="G213" s="95" t="s">
        <v>236</v>
      </c>
      <c r="H213" s="96"/>
      <c r="I213" s="71" t="s">
        <v>58</v>
      </c>
      <c r="J213" s="71">
        <v>10</v>
      </c>
      <c r="K213" s="74">
        <v>11.37</v>
      </c>
      <c r="L213" s="74">
        <f t="shared" si="89"/>
        <v>13.64</v>
      </c>
      <c r="M213" s="74">
        <f>L213*H213</f>
        <v>0</v>
      </c>
      <c r="N213" s="74">
        <f t="shared" si="90"/>
        <v>11.37</v>
      </c>
      <c r="O213" s="74">
        <f>N213*H213</f>
        <v>0</v>
      </c>
      <c r="P213" s="128">
        <f t="shared" si="91"/>
        <v>13.64</v>
      </c>
      <c r="Q213" s="128">
        <f>P213*H213</f>
        <v>0</v>
      </c>
      <c r="R213" s="3"/>
      <c r="S213" s="559">
        <f t="shared" si="159"/>
        <v>1091</v>
      </c>
      <c r="AL213" s="556">
        <f t="shared" si="160"/>
        <v>1091.2</v>
      </c>
    </row>
    <row r="214" spans="1:38" ht="25.5" outlineLevel="1">
      <c r="A214" s="683"/>
      <c r="B214" s="69" t="s">
        <v>65</v>
      </c>
      <c r="C214" s="71" t="s">
        <v>25</v>
      </c>
      <c r="D214" s="71"/>
      <c r="E214" s="69">
        <v>11600741001</v>
      </c>
      <c r="F214" s="616" t="s">
        <v>237</v>
      </c>
      <c r="G214" s="95" t="s">
        <v>238</v>
      </c>
      <c r="H214" s="96"/>
      <c r="I214" s="71" t="s">
        <v>58</v>
      </c>
      <c r="J214" s="71">
        <v>3</v>
      </c>
      <c r="K214" s="74">
        <v>23.06</v>
      </c>
      <c r="L214" s="74">
        <f t="shared" si="89"/>
        <v>27.67</v>
      </c>
      <c r="M214" s="74">
        <f>L214*H214</f>
        <v>0</v>
      </c>
      <c r="N214" s="74">
        <f t="shared" si="90"/>
        <v>23.06</v>
      </c>
      <c r="O214" s="74">
        <f>N214*H214</f>
        <v>0</v>
      </c>
      <c r="P214" s="128">
        <f t="shared" si="91"/>
        <v>27.67</v>
      </c>
      <c r="Q214" s="128">
        <f>P214*H214</f>
        <v>0</v>
      </c>
      <c r="R214" s="3"/>
      <c r="S214" s="559">
        <f t="shared" si="159"/>
        <v>2214</v>
      </c>
      <c r="AL214" s="556">
        <f t="shared" si="160"/>
        <v>2213.6</v>
      </c>
    </row>
    <row r="215" spans="1:38" s="287" customFormat="1" ht="25.5" outlineLevel="1">
      <c r="A215" s="683"/>
      <c r="B215" s="69" t="s">
        <v>65</v>
      </c>
      <c r="C215" s="71" t="s">
        <v>25</v>
      </c>
      <c r="D215" s="71"/>
      <c r="E215" s="69">
        <v>11600751001</v>
      </c>
      <c r="F215" s="616" t="s">
        <v>239</v>
      </c>
      <c r="G215" s="95" t="s">
        <v>240</v>
      </c>
      <c r="H215" s="96"/>
      <c r="I215" s="71" t="s">
        <v>58</v>
      </c>
      <c r="J215" s="71">
        <v>3</v>
      </c>
      <c r="K215" s="74">
        <v>23.06</v>
      </c>
      <c r="L215" s="74">
        <f t="shared" si="89"/>
        <v>27.67</v>
      </c>
      <c r="M215" s="74">
        <f>L215*H215</f>
        <v>0</v>
      </c>
      <c r="N215" s="74">
        <f t="shared" si="90"/>
        <v>23.06</v>
      </c>
      <c r="O215" s="74">
        <f>N215*H215</f>
        <v>0</v>
      </c>
      <c r="P215" s="128">
        <f t="shared" si="91"/>
        <v>27.67</v>
      </c>
      <c r="Q215" s="128">
        <f>P215*H215</f>
        <v>0</v>
      </c>
      <c r="R215" s="3"/>
      <c r="S215" s="562">
        <f t="shared" si="159"/>
        <v>2214</v>
      </c>
      <c r="AL215" s="556">
        <f t="shared" si="160"/>
        <v>2213.6</v>
      </c>
    </row>
    <row r="216" spans="1:38" outlineLevel="1">
      <c r="A216" s="683"/>
      <c r="B216" s="119"/>
      <c r="C216" s="88"/>
      <c r="D216" s="88"/>
      <c r="E216" s="90"/>
      <c r="F216" s="454"/>
      <c r="G216" s="91"/>
      <c r="H216" s="96"/>
      <c r="I216" s="88"/>
      <c r="J216" s="88"/>
      <c r="K216" s="93"/>
      <c r="L216" s="93"/>
      <c r="M216" s="93"/>
      <c r="N216" s="93"/>
      <c r="O216" s="93"/>
      <c r="P216" s="94"/>
      <c r="Q216" s="94"/>
      <c r="R216" s="3"/>
      <c r="S216" s="559"/>
      <c r="AL216" s="556"/>
    </row>
    <row r="217" spans="1:38" ht="26.25" outlineLevel="1">
      <c r="A217" s="683"/>
      <c r="B217" s="110"/>
      <c r="C217" s="71" t="s">
        <v>25</v>
      </c>
      <c r="D217" s="71"/>
      <c r="E217" s="152">
        <v>13777391001</v>
      </c>
      <c r="F217" s="286" t="s">
        <v>231</v>
      </c>
      <c r="G217" s="630" t="s">
        <v>241</v>
      </c>
      <c r="H217" s="96"/>
      <c r="I217" s="71" t="s">
        <v>58</v>
      </c>
      <c r="J217" s="71">
        <v>10</v>
      </c>
      <c r="K217" s="74">
        <v>10.07</v>
      </c>
      <c r="L217" s="74">
        <f t="shared" si="89"/>
        <v>12.08</v>
      </c>
      <c r="M217" s="74">
        <f>L217*H217</f>
        <v>0</v>
      </c>
      <c r="N217" s="74">
        <f t="shared" si="90"/>
        <v>10.07</v>
      </c>
      <c r="O217" s="74">
        <f>N217*H217</f>
        <v>0</v>
      </c>
      <c r="P217" s="128">
        <f t="shared" si="91"/>
        <v>12.08</v>
      </c>
      <c r="Q217" s="128">
        <f>P217*H217</f>
        <v>0</v>
      </c>
      <c r="R217" s="3"/>
      <c r="S217" s="559">
        <f t="shared" si="159"/>
        <v>966</v>
      </c>
      <c r="AL217" s="556">
        <f t="shared" si="160"/>
        <v>966.40000000000009</v>
      </c>
    </row>
    <row r="218" spans="1:38" ht="26.25" outlineLevel="1">
      <c r="A218" s="683"/>
      <c r="B218" s="110"/>
      <c r="C218" s="71" t="s">
        <v>25</v>
      </c>
      <c r="D218" s="71"/>
      <c r="E218" s="152">
        <v>13777401001</v>
      </c>
      <c r="F218" s="286" t="s">
        <v>233</v>
      </c>
      <c r="G218" s="630" t="s">
        <v>242</v>
      </c>
      <c r="H218" s="96"/>
      <c r="I218" s="71" t="s">
        <v>58</v>
      </c>
      <c r="J218" s="71">
        <v>10</v>
      </c>
      <c r="K218" s="74">
        <v>11.37</v>
      </c>
      <c r="L218" s="74">
        <f t="shared" ref="L218:L339" si="203">ROUND((K218*$C$3),2)</f>
        <v>13.64</v>
      </c>
      <c r="M218" s="74">
        <f>L218*H218</f>
        <v>0</v>
      </c>
      <c r="N218" s="74">
        <f t="shared" ref="N218:N339" si="204">K218*(1-$E$5-$E$7)*(1-$E$9)*(1+$E$11)</f>
        <v>11.37</v>
      </c>
      <c r="O218" s="74">
        <f>N218*H218</f>
        <v>0</v>
      </c>
      <c r="P218" s="128">
        <f t="shared" ref="P218:P339" si="205">ROUND((N218*$C$3),2)</f>
        <v>13.64</v>
      </c>
      <c r="Q218" s="128">
        <f>P218*H218</f>
        <v>0</v>
      </c>
      <c r="R218" s="3"/>
      <c r="S218" s="559">
        <f t="shared" si="159"/>
        <v>1091</v>
      </c>
      <c r="AL218" s="556">
        <f t="shared" si="160"/>
        <v>1091.2</v>
      </c>
    </row>
    <row r="219" spans="1:38" outlineLevel="1">
      <c r="A219" s="683"/>
      <c r="B219" s="69"/>
      <c r="C219" s="88"/>
      <c r="D219" s="88"/>
      <c r="E219" s="623"/>
      <c r="F219" s="454"/>
      <c r="G219" s="632"/>
      <c r="H219" s="96"/>
      <c r="I219" s="88"/>
      <c r="J219" s="88"/>
      <c r="K219" s="93"/>
      <c r="L219" s="93"/>
      <c r="M219" s="93"/>
      <c r="N219" s="93"/>
      <c r="O219" s="93"/>
      <c r="P219" s="94"/>
      <c r="Q219" s="94"/>
      <c r="R219" s="3"/>
      <c r="S219" s="559"/>
      <c r="AL219" s="556"/>
    </row>
    <row r="220" spans="1:38" s="287" customFormat="1" ht="25.5" outlineLevel="1">
      <c r="A220" s="668"/>
      <c r="B220" s="69" t="s">
        <v>65</v>
      </c>
      <c r="C220" s="71" t="s">
        <v>25</v>
      </c>
      <c r="D220" s="71"/>
      <c r="E220" s="69">
        <v>11600811001</v>
      </c>
      <c r="F220" s="286" t="s">
        <v>243</v>
      </c>
      <c r="G220" s="95" t="s">
        <v>244</v>
      </c>
      <c r="H220" s="96"/>
      <c r="I220" s="71" t="s">
        <v>58</v>
      </c>
      <c r="J220" s="71">
        <v>10</v>
      </c>
      <c r="K220" s="74">
        <v>7.65</v>
      </c>
      <c r="L220" s="74">
        <f t="shared" si="203"/>
        <v>9.18</v>
      </c>
      <c r="M220" s="74">
        <f t="shared" ref="M220:M229" si="206">L220*H220</f>
        <v>0</v>
      </c>
      <c r="N220" s="74">
        <f t="shared" si="204"/>
        <v>7.65</v>
      </c>
      <c r="O220" s="74">
        <f t="shared" ref="O220:O229" si="207">N220*H220</f>
        <v>0</v>
      </c>
      <c r="P220" s="128">
        <f t="shared" si="205"/>
        <v>9.18</v>
      </c>
      <c r="Q220" s="128">
        <f t="shared" ref="Q220:Q229" si="208">P220*H220</f>
        <v>0</v>
      </c>
      <c r="R220" s="3"/>
      <c r="S220" s="562">
        <f t="shared" si="159"/>
        <v>734</v>
      </c>
      <c r="AL220" s="556">
        <f t="shared" si="160"/>
        <v>734.40000000000009</v>
      </c>
    </row>
    <row r="221" spans="1:38" ht="25.5" outlineLevel="1">
      <c r="A221" s="683"/>
      <c r="B221" s="69" t="s">
        <v>65</v>
      </c>
      <c r="C221" s="71" t="s">
        <v>25</v>
      </c>
      <c r="D221" s="71"/>
      <c r="E221" s="69">
        <v>11600821001</v>
      </c>
      <c r="F221" s="286" t="s">
        <v>245</v>
      </c>
      <c r="G221" s="95" t="s">
        <v>246</v>
      </c>
      <c r="H221" s="96"/>
      <c r="I221" s="71" t="s">
        <v>58</v>
      </c>
      <c r="J221" s="71">
        <v>10</v>
      </c>
      <c r="K221" s="74">
        <v>7.65</v>
      </c>
      <c r="L221" s="74">
        <f t="shared" si="203"/>
        <v>9.18</v>
      </c>
      <c r="M221" s="74">
        <f t="shared" si="206"/>
        <v>0</v>
      </c>
      <c r="N221" s="74">
        <f t="shared" si="204"/>
        <v>7.65</v>
      </c>
      <c r="O221" s="74">
        <f t="shared" si="207"/>
        <v>0</v>
      </c>
      <c r="P221" s="128">
        <f t="shared" si="205"/>
        <v>9.18</v>
      </c>
      <c r="Q221" s="128">
        <f t="shared" si="208"/>
        <v>0</v>
      </c>
      <c r="R221" s="3"/>
      <c r="S221" s="559">
        <f t="shared" si="159"/>
        <v>734</v>
      </c>
      <c r="AL221" s="556">
        <f t="shared" si="160"/>
        <v>734.40000000000009</v>
      </c>
    </row>
    <row r="222" spans="1:38" s="287" customFormat="1" ht="25.5" outlineLevel="1">
      <c r="A222" s="668"/>
      <c r="B222" s="69" t="s">
        <v>65</v>
      </c>
      <c r="C222" s="71" t="s">
        <v>25</v>
      </c>
      <c r="D222" s="71"/>
      <c r="E222" s="69">
        <v>11600831001</v>
      </c>
      <c r="F222" s="286" t="s">
        <v>247</v>
      </c>
      <c r="G222" s="95" t="s">
        <v>248</v>
      </c>
      <c r="H222" s="96"/>
      <c r="I222" s="71" t="s">
        <v>58</v>
      </c>
      <c r="J222" s="71">
        <v>10</v>
      </c>
      <c r="K222" s="74">
        <v>10.07</v>
      </c>
      <c r="L222" s="74">
        <f t="shared" si="203"/>
        <v>12.08</v>
      </c>
      <c r="M222" s="74">
        <f t="shared" si="206"/>
        <v>0</v>
      </c>
      <c r="N222" s="74">
        <f t="shared" si="204"/>
        <v>10.07</v>
      </c>
      <c r="O222" s="74">
        <f t="shared" si="207"/>
        <v>0</v>
      </c>
      <c r="P222" s="128">
        <f t="shared" si="205"/>
        <v>12.08</v>
      </c>
      <c r="Q222" s="128">
        <f t="shared" si="208"/>
        <v>0</v>
      </c>
      <c r="R222" s="3"/>
      <c r="S222" s="562">
        <f t="shared" si="159"/>
        <v>966</v>
      </c>
      <c r="AL222" s="556">
        <f t="shared" si="160"/>
        <v>966.40000000000009</v>
      </c>
    </row>
    <row r="223" spans="1:38" ht="25.5" outlineLevel="1">
      <c r="A223" s="683"/>
      <c r="B223" s="69" t="s">
        <v>65</v>
      </c>
      <c r="C223" s="71" t="s">
        <v>25</v>
      </c>
      <c r="D223" s="71"/>
      <c r="E223" s="69">
        <v>11600841001</v>
      </c>
      <c r="F223" s="616" t="s">
        <v>249</v>
      </c>
      <c r="G223" s="95" t="s">
        <v>250</v>
      </c>
      <c r="H223" s="96"/>
      <c r="I223" s="71" t="s">
        <v>58</v>
      </c>
      <c r="J223" s="71">
        <v>10</v>
      </c>
      <c r="K223" s="74">
        <v>10.07</v>
      </c>
      <c r="L223" s="74">
        <f t="shared" si="203"/>
        <v>12.08</v>
      </c>
      <c r="M223" s="74">
        <f t="shared" si="206"/>
        <v>0</v>
      </c>
      <c r="N223" s="74">
        <f t="shared" si="204"/>
        <v>10.07</v>
      </c>
      <c r="O223" s="74">
        <f t="shared" si="207"/>
        <v>0</v>
      </c>
      <c r="P223" s="128">
        <f t="shared" si="205"/>
        <v>12.08</v>
      </c>
      <c r="Q223" s="128">
        <f t="shared" si="208"/>
        <v>0</v>
      </c>
      <c r="R223" s="3"/>
      <c r="S223" s="559">
        <f t="shared" si="159"/>
        <v>966</v>
      </c>
      <c r="AL223" s="556">
        <f t="shared" si="160"/>
        <v>966.40000000000009</v>
      </c>
    </row>
    <row r="224" spans="1:38" s="287" customFormat="1" ht="25.5" outlineLevel="1">
      <c r="A224" s="668"/>
      <c r="B224" s="69" t="s">
        <v>65</v>
      </c>
      <c r="C224" s="71" t="s">
        <v>25</v>
      </c>
      <c r="D224" s="71"/>
      <c r="E224" s="69">
        <v>11600851001</v>
      </c>
      <c r="F224" s="286" t="s">
        <v>251</v>
      </c>
      <c r="G224" s="95" t="s">
        <v>252</v>
      </c>
      <c r="H224" s="96"/>
      <c r="I224" s="71" t="s">
        <v>58</v>
      </c>
      <c r="J224" s="71">
        <v>10</v>
      </c>
      <c r="K224" s="74">
        <v>10.07</v>
      </c>
      <c r="L224" s="74">
        <f t="shared" si="203"/>
        <v>12.08</v>
      </c>
      <c r="M224" s="74">
        <f t="shared" si="206"/>
        <v>0</v>
      </c>
      <c r="N224" s="74">
        <f t="shared" si="204"/>
        <v>10.07</v>
      </c>
      <c r="O224" s="74">
        <f t="shared" si="207"/>
        <v>0</v>
      </c>
      <c r="P224" s="128">
        <f t="shared" si="205"/>
        <v>12.08</v>
      </c>
      <c r="Q224" s="128">
        <f t="shared" si="208"/>
        <v>0</v>
      </c>
      <c r="R224" s="3"/>
      <c r="S224" s="562">
        <f t="shared" si="159"/>
        <v>966</v>
      </c>
      <c r="AL224" s="556">
        <f t="shared" si="160"/>
        <v>966.40000000000009</v>
      </c>
    </row>
    <row r="225" spans="1:38" ht="25.5" outlineLevel="1">
      <c r="A225" s="683"/>
      <c r="B225" s="69" t="s">
        <v>65</v>
      </c>
      <c r="C225" s="71" t="s">
        <v>25</v>
      </c>
      <c r="D225" s="71"/>
      <c r="E225" s="69">
        <v>11600861001</v>
      </c>
      <c r="F225" s="616" t="s">
        <v>253</v>
      </c>
      <c r="G225" s="95" t="s">
        <v>254</v>
      </c>
      <c r="H225" s="96"/>
      <c r="I225" s="71" t="s">
        <v>58</v>
      </c>
      <c r="J225" s="71">
        <v>3</v>
      </c>
      <c r="K225" s="74">
        <v>23.06</v>
      </c>
      <c r="L225" s="74">
        <f t="shared" si="203"/>
        <v>27.67</v>
      </c>
      <c r="M225" s="74">
        <f t="shared" si="206"/>
        <v>0</v>
      </c>
      <c r="N225" s="74">
        <f t="shared" si="204"/>
        <v>23.06</v>
      </c>
      <c r="O225" s="74">
        <f t="shared" si="207"/>
        <v>0</v>
      </c>
      <c r="P225" s="128">
        <f t="shared" si="205"/>
        <v>27.67</v>
      </c>
      <c r="Q225" s="128">
        <f t="shared" si="208"/>
        <v>0</v>
      </c>
      <c r="R225" s="3"/>
      <c r="S225" s="559">
        <f t="shared" si="159"/>
        <v>2214</v>
      </c>
      <c r="AL225" s="556">
        <f t="shared" si="160"/>
        <v>2213.6</v>
      </c>
    </row>
    <row r="226" spans="1:38" ht="25.5" outlineLevel="1">
      <c r="A226" s="683"/>
      <c r="B226" s="69" t="s">
        <v>65</v>
      </c>
      <c r="C226" s="71" t="s">
        <v>25</v>
      </c>
      <c r="D226" s="71"/>
      <c r="E226" s="69">
        <v>11600871001</v>
      </c>
      <c r="F226" s="618" t="s">
        <v>255</v>
      </c>
      <c r="G226" s="95" t="s">
        <v>256</v>
      </c>
      <c r="H226" s="96"/>
      <c r="I226" s="71" t="s">
        <v>58</v>
      </c>
      <c r="J226" s="71">
        <v>3</v>
      </c>
      <c r="K226" s="74">
        <v>23.06</v>
      </c>
      <c r="L226" s="74">
        <f t="shared" si="203"/>
        <v>27.67</v>
      </c>
      <c r="M226" s="74">
        <f t="shared" si="206"/>
        <v>0</v>
      </c>
      <c r="N226" s="74">
        <f t="shared" si="204"/>
        <v>23.06</v>
      </c>
      <c r="O226" s="74">
        <f t="shared" si="207"/>
        <v>0</v>
      </c>
      <c r="P226" s="128">
        <f t="shared" si="205"/>
        <v>27.67</v>
      </c>
      <c r="Q226" s="128">
        <f t="shared" si="208"/>
        <v>0</v>
      </c>
      <c r="R226" s="3"/>
      <c r="S226" s="559">
        <f t="shared" si="159"/>
        <v>2214</v>
      </c>
      <c r="AL226" s="556">
        <f t="shared" si="160"/>
        <v>2213.6</v>
      </c>
    </row>
    <row r="227" spans="1:38" ht="25.5" outlineLevel="1">
      <c r="A227" s="683"/>
      <c r="B227" s="69" t="s">
        <v>65</v>
      </c>
      <c r="C227" s="71" t="s">
        <v>25</v>
      </c>
      <c r="D227" s="71"/>
      <c r="E227" s="69">
        <v>11600891001</v>
      </c>
      <c r="F227" s="618" t="s">
        <v>257</v>
      </c>
      <c r="G227" s="95" t="s">
        <v>258</v>
      </c>
      <c r="H227" s="96"/>
      <c r="I227" s="71" t="s">
        <v>58</v>
      </c>
      <c r="J227" s="71">
        <v>3</v>
      </c>
      <c r="K227" s="74">
        <v>23.06</v>
      </c>
      <c r="L227" s="74">
        <f t="shared" si="203"/>
        <v>27.67</v>
      </c>
      <c r="M227" s="74">
        <f t="shared" si="206"/>
        <v>0</v>
      </c>
      <c r="N227" s="74">
        <f t="shared" si="204"/>
        <v>23.06</v>
      </c>
      <c r="O227" s="74">
        <f t="shared" si="207"/>
        <v>0</v>
      </c>
      <c r="P227" s="128">
        <f t="shared" si="205"/>
        <v>27.67</v>
      </c>
      <c r="Q227" s="128">
        <f t="shared" si="208"/>
        <v>0</v>
      </c>
      <c r="R227" s="3"/>
      <c r="S227" s="559">
        <f t="shared" si="159"/>
        <v>2214</v>
      </c>
      <c r="AL227" s="556">
        <f t="shared" si="160"/>
        <v>2213.6</v>
      </c>
    </row>
    <row r="228" spans="1:38" ht="25.5" outlineLevel="1">
      <c r="A228" s="683"/>
      <c r="B228" s="69" t="s">
        <v>65</v>
      </c>
      <c r="C228" s="71" t="s">
        <v>25</v>
      </c>
      <c r="D228" s="71"/>
      <c r="E228" s="69">
        <v>11600911001</v>
      </c>
      <c r="F228" s="618" t="s">
        <v>259</v>
      </c>
      <c r="G228" s="95" t="s">
        <v>260</v>
      </c>
      <c r="H228" s="96"/>
      <c r="I228" s="71" t="s">
        <v>58</v>
      </c>
      <c r="J228" s="71">
        <v>3</v>
      </c>
      <c r="K228" s="74">
        <v>23.06</v>
      </c>
      <c r="L228" s="74">
        <f t="shared" si="203"/>
        <v>27.67</v>
      </c>
      <c r="M228" s="74">
        <f t="shared" si="206"/>
        <v>0</v>
      </c>
      <c r="N228" s="74">
        <f t="shared" si="204"/>
        <v>23.06</v>
      </c>
      <c r="O228" s="74">
        <f t="shared" si="207"/>
        <v>0</v>
      </c>
      <c r="P228" s="128">
        <f t="shared" si="205"/>
        <v>27.67</v>
      </c>
      <c r="Q228" s="128">
        <f t="shared" si="208"/>
        <v>0</v>
      </c>
      <c r="R228" s="3"/>
      <c r="S228" s="559">
        <f t="shared" si="159"/>
        <v>2214</v>
      </c>
      <c r="AL228" s="556">
        <f t="shared" si="160"/>
        <v>2213.6</v>
      </c>
    </row>
    <row r="229" spans="1:38" s="287" customFormat="1" ht="25.5" outlineLevel="1">
      <c r="A229" s="683"/>
      <c r="B229" s="69" t="s">
        <v>65</v>
      </c>
      <c r="C229" s="71" t="s">
        <v>25</v>
      </c>
      <c r="D229" s="71"/>
      <c r="E229" s="69">
        <v>11600921001</v>
      </c>
      <c r="F229" s="286" t="s">
        <v>261</v>
      </c>
      <c r="G229" s="95" t="s">
        <v>262</v>
      </c>
      <c r="H229" s="96"/>
      <c r="I229" s="71" t="s">
        <v>58</v>
      </c>
      <c r="J229" s="71">
        <v>2</v>
      </c>
      <c r="K229" s="74">
        <v>45.2</v>
      </c>
      <c r="L229" s="74">
        <f t="shared" si="203"/>
        <v>54.24</v>
      </c>
      <c r="M229" s="74">
        <f t="shared" si="206"/>
        <v>0</v>
      </c>
      <c r="N229" s="74">
        <f t="shared" si="204"/>
        <v>45.2</v>
      </c>
      <c r="O229" s="74">
        <f t="shared" si="207"/>
        <v>0</v>
      </c>
      <c r="P229" s="128">
        <f t="shared" si="205"/>
        <v>54.24</v>
      </c>
      <c r="Q229" s="128">
        <f t="shared" si="208"/>
        <v>0</v>
      </c>
      <c r="R229" s="3"/>
      <c r="S229" s="562">
        <f t="shared" si="159"/>
        <v>4339</v>
      </c>
      <c r="AL229" s="556">
        <f t="shared" si="160"/>
        <v>4339.2</v>
      </c>
    </row>
    <row r="230" spans="1:38" outlineLevel="1">
      <c r="A230" s="683"/>
      <c r="B230" s="110"/>
      <c r="C230" s="111"/>
      <c r="D230" s="113"/>
      <c r="E230" s="69"/>
      <c r="F230" s="286"/>
      <c r="G230" s="95"/>
      <c r="H230" s="96"/>
      <c r="I230" s="71"/>
      <c r="J230" s="71"/>
      <c r="K230" s="74"/>
      <c r="L230" s="74"/>
      <c r="M230" s="74"/>
      <c r="N230" s="74"/>
      <c r="O230" s="74"/>
      <c r="P230" s="128"/>
      <c r="Q230" s="128"/>
      <c r="R230" s="3"/>
      <c r="S230" s="559"/>
      <c r="AL230" s="556"/>
    </row>
    <row r="231" spans="1:38" ht="25.5" outlineLevel="1">
      <c r="A231" s="683"/>
      <c r="B231" s="110" t="s">
        <v>65</v>
      </c>
      <c r="C231" s="113" t="s">
        <v>25</v>
      </c>
      <c r="D231" s="113">
        <v>13660121001</v>
      </c>
      <c r="E231" s="69">
        <v>14562901001</v>
      </c>
      <c r="F231" s="616" t="s">
        <v>263</v>
      </c>
      <c r="G231" s="95" t="s">
        <v>264</v>
      </c>
      <c r="H231" s="96"/>
      <c r="I231" s="71" t="s">
        <v>58</v>
      </c>
      <c r="J231" s="71">
        <v>1</v>
      </c>
      <c r="K231" s="74">
        <v>147.88</v>
      </c>
      <c r="L231" s="74">
        <f t="shared" si="203"/>
        <v>177.46</v>
      </c>
      <c r="M231" s="74">
        <f>L231*H231</f>
        <v>0</v>
      </c>
      <c r="N231" s="74">
        <f t="shared" si="204"/>
        <v>147.88</v>
      </c>
      <c r="O231" s="74">
        <f>N231*H231</f>
        <v>0</v>
      </c>
      <c r="P231" s="128">
        <f t="shared" si="205"/>
        <v>177.46</v>
      </c>
      <c r="Q231" s="128">
        <f>P231*H231</f>
        <v>0</v>
      </c>
      <c r="R231" s="3"/>
      <c r="S231" s="559">
        <f t="shared" si="159"/>
        <v>14197</v>
      </c>
      <c r="AL231" s="556">
        <f t="shared" si="160"/>
        <v>14196.800000000001</v>
      </c>
    </row>
    <row r="232" spans="1:38" outlineLevel="1">
      <c r="A232" s="683"/>
      <c r="B232" s="110"/>
      <c r="C232" s="111"/>
      <c r="D232" s="113"/>
      <c r="E232" s="69"/>
      <c r="F232" s="286"/>
      <c r="G232" s="95"/>
      <c r="H232" s="96"/>
      <c r="I232" s="71"/>
      <c r="J232" s="71"/>
      <c r="K232" s="74"/>
      <c r="L232" s="74"/>
      <c r="M232" s="74"/>
      <c r="N232" s="74"/>
      <c r="O232" s="74"/>
      <c r="P232" s="128"/>
      <c r="Q232" s="128"/>
      <c r="R232" s="3"/>
      <c r="S232" s="559"/>
      <c r="AL232" s="556"/>
    </row>
    <row r="233" spans="1:38" s="288" customFormat="1" ht="38.25" outlineLevel="1">
      <c r="A233" s="667"/>
      <c r="B233" s="102" t="s">
        <v>27</v>
      </c>
      <c r="C233" s="103" t="s">
        <v>25</v>
      </c>
      <c r="D233" s="103"/>
      <c r="E233" s="102">
        <v>13777411001</v>
      </c>
      <c r="F233" s="286" t="s">
        <v>243</v>
      </c>
      <c r="G233" s="104" t="s">
        <v>265</v>
      </c>
      <c r="H233" s="96"/>
      <c r="I233" s="103" t="s">
        <v>58</v>
      </c>
      <c r="J233" s="103">
        <v>10</v>
      </c>
      <c r="K233" s="107">
        <v>7.65</v>
      </c>
      <c r="L233" s="107">
        <f t="shared" si="203"/>
        <v>9.18</v>
      </c>
      <c r="M233" s="107">
        <f>L233*H233</f>
        <v>0</v>
      </c>
      <c r="N233" s="107">
        <f t="shared" si="204"/>
        <v>7.65</v>
      </c>
      <c r="O233" s="107">
        <f>N233*H233</f>
        <v>0</v>
      </c>
      <c r="P233" s="108">
        <f t="shared" si="205"/>
        <v>9.18</v>
      </c>
      <c r="Q233" s="108">
        <f>P233*H233</f>
        <v>0</v>
      </c>
      <c r="R233" s="3"/>
      <c r="S233" s="560">
        <f t="shared" si="159"/>
        <v>734</v>
      </c>
      <c r="AL233" s="556">
        <f t="shared" si="160"/>
        <v>734.40000000000009</v>
      </c>
    </row>
    <row r="234" spans="1:38" ht="38.25" outlineLevel="1">
      <c r="A234" s="683"/>
      <c r="B234" s="110"/>
      <c r="C234" s="71" t="s">
        <v>25</v>
      </c>
      <c r="D234" s="71"/>
      <c r="E234" s="69">
        <v>13777421001</v>
      </c>
      <c r="F234" s="286" t="s">
        <v>245</v>
      </c>
      <c r="G234" s="95" t="s">
        <v>266</v>
      </c>
      <c r="H234" s="96"/>
      <c r="I234" s="71" t="s">
        <v>58</v>
      </c>
      <c r="J234" s="71">
        <v>10</v>
      </c>
      <c r="K234" s="74">
        <v>7.65</v>
      </c>
      <c r="L234" s="74">
        <f t="shared" si="203"/>
        <v>9.18</v>
      </c>
      <c r="M234" s="74">
        <f>L234*H234</f>
        <v>0</v>
      </c>
      <c r="N234" s="74">
        <f t="shared" si="204"/>
        <v>7.65</v>
      </c>
      <c r="O234" s="74">
        <f>N234*H234</f>
        <v>0</v>
      </c>
      <c r="P234" s="128">
        <f t="shared" si="205"/>
        <v>9.18</v>
      </c>
      <c r="Q234" s="128">
        <f>P234*H234</f>
        <v>0</v>
      </c>
      <c r="R234" s="3"/>
      <c r="S234" s="559">
        <f t="shared" si="159"/>
        <v>734</v>
      </c>
      <c r="AL234" s="556">
        <f t="shared" si="160"/>
        <v>734.40000000000009</v>
      </c>
    </row>
    <row r="235" spans="1:38" ht="38.25" outlineLevel="1">
      <c r="A235" s="683"/>
      <c r="B235" s="110"/>
      <c r="C235" s="71" t="s">
        <v>25</v>
      </c>
      <c r="D235" s="71"/>
      <c r="E235" s="69">
        <v>13777431001</v>
      </c>
      <c r="F235" s="286" t="s">
        <v>247</v>
      </c>
      <c r="G235" s="95" t="s">
        <v>267</v>
      </c>
      <c r="H235" s="96"/>
      <c r="I235" s="71" t="s">
        <v>58</v>
      </c>
      <c r="J235" s="71">
        <v>10</v>
      </c>
      <c r="K235" s="74">
        <v>10.07</v>
      </c>
      <c r="L235" s="74">
        <f t="shared" si="203"/>
        <v>12.08</v>
      </c>
      <c r="M235" s="74">
        <f>L235*H235</f>
        <v>0</v>
      </c>
      <c r="N235" s="74">
        <f t="shared" si="204"/>
        <v>10.07</v>
      </c>
      <c r="O235" s="74">
        <f>N235*H235</f>
        <v>0</v>
      </c>
      <c r="P235" s="128">
        <f t="shared" si="205"/>
        <v>12.08</v>
      </c>
      <c r="Q235" s="128">
        <f>P235*H235</f>
        <v>0</v>
      </c>
      <c r="R235" s="3"/>
      <c r="S235" s="559">
        <f t="shared" si="159"/>
        <v>966</v>
      </c>
      <c r="AL235" s="556">
        <f t="shared" si="160"/>
        <v>966.40000000000009</v>
      </c>
    </row>
    <row r="236" spans="1:38" ht="38.25" outlineLevel="1">
      <c r="A236" s="683"/>
      <c r="B236" s="110"/>
      <c r="C236" s="71" t="s">
        <v>25</v>
      </c>
      <c r="D236" s="71"/>
      <c r="E236" s="69">
        <v>13777441001</v>
      </c>
      <c r="F236" s="286" t="s">
        <v>251</v>
      </c>
      <c r="G236" s="95" t="s">
        <v>268</v>
      </c>
      <c r="H236" s="96"/>
      <c r="I236" s="71" t="s">
        <v>58</v>
      </c>
      <c r="J236" s="71">
        <v>10</v>
      </c>
      <c r="K236" s="74">
        <v>10.07</v>
      </c>
      <c r="L236" s="74">
        <f t="shared" si="203"/>
        <v>12.08</v>
      </c>
      <c r="M236" s="74">
        <f>L236*H236</f>
        <v>0</v>
      </c>
      <c r="N236" s="74">
        <f t="shared" si="204"/>
        <v>10.07</v>
      </c>
      <c r="O236" s="74">
        <f>N236*H236</f>
        <v>0</v>
      </c>
      <c r="P236" s="128">
        <f t="shared" si="205"/>
        <v>12.08</v>
      </c>
      <c r="Q236" s="128">
        <f>P236*H236</f>
        <v>0</v>
      </c>
      <c r="R236" s="3"/>
      <c r="S236" s="559">
        <f t="shared" si="159"/>
        <v>966</v>
      </c>
      <c r="AL236" s="556">
        <f t="shared" si="160"/>
        <v>966.40000000000009</v>
      </c>
    </row>
    <row r="237" spans="1:38" ht="38.25" outlineLevel="1">
      <c r="A237" s="683"/>
      <c r="B237" s="110"/>
      <c r="C237" s="71" t="s">
        <v>25</v>
      </c>
      <c r="D237" s="71"/>
      <c r="E237" s="69">
        <v>13777461001</v>
      </c>
      <c r="F237" s="286" t="s">
        <v>259</v>
      </c>
      <c r="G237" s="95" t="s">
        <v>269</v>
      </c>
      <c r="H237" s="96"/>
      <c r="I237" s="71" t="s">
        <v>58</v>
      </c>
      <c r="J237" s="71">
        <v>3</v>
      </c>
      <c r="K237" s="74">
        <v>23.06</v>
      </c>
      <c r="L237" s="74">
        <f t="shared" si="203"/>
        <v>27.67</v>
      </c>
      <c r="M237" s="74">
        <f>L237*H237</f>
        <v>0</v>
      </c>
      <c r="N237" s="74">
        <f t="shared" si="204"/>
        <v>23.06</v>
      </c>
      <c r="O237" s="74">
        <f>N237*H237</f>
        <v>0</v>
      </c>
      <c r="P237" s="128">
        <f t="shared" si="205"/>
        <v>27.67</v>
      </c>
      <c r="Q237" s="128">
        <f>P237*H237</f>
        <v>0</v>
      </c>
      <c r="R237" s="3"/>
      <c r="S237" s="559">
        <f t="shared" si="159"/>
        <v>2214</v>
      </c>
      <c r="AL237" s="556">
        <f t="shared" si="160"/>
        <v>2213.6</v>
      </c>
    </row>
    <row r="238" spans="1:38" outlineLevel="1">
      <c r="A238" s="683"/>
      <c r="B238" s="69"/>
      <c r="C238" s="88"/>
      <c r="D238" s="88"/>
      <c r="E238" s="90"/>
      <c r="F238" s="286"/>
      <c r="G238" s="91"/>
      <c r="H238" s="96"/>
      <c r="I238" s="88"/>
      <c r="J238" s="88"/>
      <c r="K238" s="93"/>
      <c r="L238" s="93"/>
      <c r="M238" s="93"/>
      <c r="N238" s="93"/>
      <c r="O238" s="93"/>
      <c r="P238" s="94"/>
      <c r="Q238" s="94"/>
      <c r="R238" s="3"/>
      <c r="S238" s="559"/>
      <c r="AL238" s="556"/>
    </row>
    <row r="239" spans="1:38" outlineLevel="1">
      <c r="A239" s="683"/>
      <c r="B239" s="69" t="s">
        <v>30</v>
      </c>
      <c r="C239" s="71" t="s">
        <v>25</v>
      </c>
      <c r="D239" s="88"/>
      <c r="E239" s="665">
        <v>14571013001</v>
      </c>
      <c r="F239" s="286"/>
      <c r="G239" s="517" t="s">
        <v>270</v>
      </c>
      <c r="H239" s="96"/>
      <c r="I239" s="475" t="s">
        <v>58</v>
      </c>
      <c r="J239" s="475">
        <v>10</v>
      </c>
      <c r="K239" s="506">
        <v>10.06</v>
      </c>
      <c r="L239" s="74">
        <f t="shared" ref="L239:L243" si="209">ROUND((K239*$C$3),2)</f>
        <v>12.07</v>
      </c>
      <c r="M239" s="74">
        <f t="shared" ref="M239:M243" si="210">L239*H239</f>
        <v>0</v>
      </c>
      <c r="N239" s="74">
        <f t="shared" ref="N239:N243" si="211">K239*(1-$E$5-$E$7)*(1-$E$9)*(1+$E$11)</f>
        <v>10.06</v>
      </c>
      <c r="O239" s="74">
        <f t="shared" ref="O239:O243" si="212">N239*H239</f>
        <v>0</v>
      </c>
      <c r="P239" s="128">
        <f t="shared" ref="P239:P243" si="213">ROUND((N239*$C$3),2)</f>
        <v>12.07</v>
      </c>
      <c r="Q239" s="128">
        <f t="shared" ref="Q239:Q243" si="214">P239*H239</f>
        <v>0</v>
      </c>
      <c r="R239" s="3"/>
      <c r="S239" s="559">
        <f t="shared" ref="S239:S243" si="215">ROUND(AL239,0)</f>
        <v>966</v>
      </c>
      <c r="AL239" s="556">
        <f t="shared" ref="AL239:AL243" si="216">L239*$AL$11*(1-$AL$10)</f>
        <v>965.6</v>
      </c>
    </row>
    <row r="240" spans="1:38" outlineLevel="1">
      <c r="A240" s="683"/>
      <c r="B240" s="69" t="s">
        <v>30</v>
      </c>
      <c r="C240" s="71" t="s">
        <v>25</v>
      </c>
      <c r="D240" s="88"/>
      <c r="E240" s="665">
        <v>14571023001</v>
      </c>
      <c r="F240" s="286"/>
      <c r="G240" s="517" t="s">
        <v>271</v>
      </c>
      <c r="H240" s="96"/>
      <c r="I240" s="475" t="s">
        <v>58</v>
      </c>
      <c r="J240" s="475">
        <v>10</v>
      </c>
      <c r="K240" s="506">
        <v>15.31</v>
      </c>
      <c r="L240" s="74">
        <f t="shared" si="209"/>
        <v>18.37</v>
      </c>
      <c r="M240" s="74">
        <f t="shared" si="210"/>
        <v>0</v>
      </c>
      <c r="N240" s="74">
        <f t="shared" si="211"/>
        <v>15.31</v>
      </c>
      <c r="O240" s="74">
        <f t="shared" si="212"/>
        <v>0</v>
      </c>
      <c r="P240" s="128">
        <f t="shared" si="213"/>
        <v>18.37</v>
      </c>
      <c r="Q240" s="128">
        <f t="shared" si="214"/>
        <v>0</v>
      </c>
      <c r="R240" s="3"/>
      <c r="S240" s="559">
        <f t="shared" si="215"/>
        <v>1470</v>
      </c>
      <c r="AL240" s="556">
        <f t="shared" si="216"/>
        <v>1469.6000000000001</v>
      </c>
    </row>
    <row r="241" spans="1:38" outlineLevel="1">
      <c r="A241" s="683"/>
      <c r="B241" s="69" t="s">
        <v>30</v>
      </c>
      <c r="C241" s="71" t="s">
        <v>25</v>
      </c>
      <c r="D241" s="88"/>
      <c r="E241" s="665">
        <v>14571033001</v>
      </c>
      <c r="F241" s="286"/>
      <c r="G241" s="517" t="s">
        <v>272</v>
      </c>
      <c r="H241" s="96"/>
      <c r="I241" s="475" t="s">
        <v>58</v>
      </c>
      <c r="J241" s="475">
        <v>10</v>
      </c>
      <c r="K241" s="506">
        <v>15.31</v>
      </c>
      <c r="L241" s="74">
        <f t="shared" si="209"/>
        <v>18.37</v>
      </c>
      <c r="M241" s="74">
        <f t="shared" si="210"/>
        <v>0</v>
      </c>
      <c r="N241" s="74">
        <f t="shared" si="211"/>
        <v>15.31</v>
      </c>
      <c r="O241" s="74">
        <f t="shared" si="212"/>
        <v>0</v>
      </c>
      <c r="P241" s="128">
        <f t="shared" si="213"/>
        <v>18.37</v>
      </c>
      <c r="Q241" s="128">
        <f t="shared" si="214"/>
        <v>0</v>
      </c>
      <c r="R241" s="3"/>
      <c r="S241" s="559">
        <f t="shared" si="215"/>
        <v>1470</v>
      </c>
      <c r="AL241" s="556">
        <f t="shared" si="216"/>
        <v>1469.6000000000001</v>
      </c>
    </row>
    <row r="242" spans="1:38" outlineLevel="1">
      <c r="A242" s="683"/>
      <c r="B242" s="69" t="s">
        <v>30</v>
      </c>
      <c r="C242" s="71" t="s">
        <v>25</v>
      </c>
      <c r="D242" s="88"/>
      <c r="E242" s="665">
        <v>14571043001</v>
      </c>
      <c r="F242" s="286"/>
      <c r="G242" s="517" t="s">
        <v>273</v>
      </c>
      <c r="H242" s="96"/>
      <c r="I242" s="475" t="s">
        <v>58</v>
      </c>
      <c r="J242" s="475">
        <v>10</v>
      </c>
      <c r="K242" s="506">
        <v>15.31</v>
      </c>
      <c r="L242" s="74">
        <f t="shared" si="209"/>
        <v>18.37</v>
      </c>
      <c r="M242" s="74">
        <f t="shared" si="210"/>
        <v>0</v>
      </c>
      <c r="N242" s="74">
        <f t="shared" si="211"/>
        <v>15.31</v>
      </c>
      <c r="O242" s="74">
        <f t="shared" si="212"/>
        <v>0</v>
      </c>
      <c r="P242" s="128">
        <f t="shared" si="213"/>
        <v>18.37</v>
      </c>
      <c r="Q242" s="128">
        <f t="shared" si="214"/>
        <v>0</v>
      </c>
      <c r="R242" s="3"/>
      <c r="S242" s="559">
        <f t="shared" si="215"/>
        <v>1470</v>
      </c>
      <c r="AL242" s="556">
        <f t="shared" si="216"/>
        <v>1469.6000000000001</v>
      </c>
    </row>
    <row r="243" spans="1:38" ht="30" outlineLevel="1">
      <c r="A243" s="683" t="s">
        <v>84</v>
      </c>
      <c r="B243" s="69" t="s">
        <v>30</v>
      </c>
      <c r="C243" s="71" t="s">
        <v>25</v>
      </c>
      <c r="D243" s="88"/>
      <c r="E243" s="665">
        <v>14571063001</v>
      </c>
      <c r="F243" s="286"/>
      <c r="G243" s="517" t="s">
        <v>274</v>
      </c>
      <c r="H243" s="96"/>
      <c r="I243" s="475" t="s">
        <v>58</v>
      </c>
      <c r="J243" s="475">
        <v>3</v>
      </c>
      <c r="K243" s="506">
        <v>30.77</v>
      </c>
      <c r="L243" s="74">
        <f t="shared" si="209"/>
        <v>36.92</v>
      </c>
      <c r="M243" s="74">
        <f t="shared" si="210"/>
        <v>0</v>
      </c>
      <c r="N243" s="74">
        <f t="shared" si="211"/>
        <v>30.77</v>
      </c>
      <c r="O243" s="74">
        <f t="shared" si="212"/>
        <v>0</v>
      </c>
      <c r="P243" s="128">
        <f t="shared" si="213"/>
        <v>36.92</v>
      </c>
      <c r="Q243" s="128">
        <f t="shared" si="214"/>
        <v>0</v>
      </c>
      <c r="R243" s="3"/>
      <c r="S243" s="559">
        <f t="shared" si="215"/>
        <v>2954</v>
      </c>
      <c r="AL243" s="556">
        <f t="shared" si="216"/>
        <v>2953.6000000000004</v>
      </c>
    </row>
    <row r="244" spans="1:38" outlineLevel="1">
      <c r="A244" s="683"/>
      <c r="B244" s="69"/>
      <c r="C244" s="88"/>
      <c r="D244" s="88"/>
      <c r="E244" s="90"/>
      <c r="F244" s="286"/>
      <c r="G244" s="91"/>
      <c r="H244" s="96"/>
      <c r="I244" s="88"/>
      <c r="J244" s="88"/>
      <c r="K244" s="93"/>
      <c r="L244" s="93"/>
      <c r="M244" s="93"/>
      <c r="N244" s="93"/>
      <c r="O244" s="93"/>
      <c r="P244" s="94"/>
      <c r="Q244" s="94"/>
      <c r="R244" s="3"/>
      <c r="S244" s="559"/>
      <c r="AL244" s="556"/>
    </row>
    <row r="245" spans="1:38" outlineLevel="1">
      <c r="A245" s="683"/>
      <c r="B245" s="69" t="s">
        <v>30</v>
      </c>
      <c r="C245" s="71" t="s">
        <v>25</v>
      </c>
      <c r="D245" s="71"/>
      <c r="E245" s="69">
        <v>11081011001</v>
      </c>
      <c r="F245" s="286"/>
      <c r="G245" s="95" t="s">
        <v>275</v>
      </c>
      <c r="H245" s="96"/>
      <c r="I245" s="71" t="s">
        <v>58</v>
      </c>
      <c r="J245" s="71">
        <v>10</v>
      </c>
      <c r="K245" s="74">
        <v>6.41</v>
      </c>
      <c r="L245" s="74">
        <f t="shared" ref="L245:L249" si="217">ROUND((K245*$C$3),2)</f>
        <v>7.69</v>
      </c>
      <c r="M245" s="74">
        <f>L245*H245</f>
        <v>0</v>
      </c>
      <c r="N245" s="74">
        <f t="shared" ref="N245:N249" si="218">K245*(1-$E$5-$E$7)*(1-$E$9)*(1+$E$11)</f>
        <v>6.41</v>
      </c>
      <c r="O245" s="74">
        <f>N245*H245</f>
        <v>0</v>
      </c>
      <c r="P245" s="128">
        <f t="shared" ref="P245:P249" si="219">ROUND((N245*$C$3),2)</f>
        <v>7.69</v>
      </c>
      <c r="Q245" s="128">
        <f>P245*H245</f>
        <v>0</v>
      </c>
      <c r="R245" s="3"/>
      <c r="S245" s="559">
        <f t="shared" si="159"/>
        <v>615</v>
      </c>
      <c r="AL245" s="556">
        <f t="shared" si="160"/>
        <v>615.20000000000005</v>
      </c>
    </row>
    <row r="246" spans="1:38" outlineLevel="1">
      <c r="A246" s="683"/>
      <c r="B246" s="69" t="s">
        <v>30</v>
      </c>
      <c r="C246" s="71" t="s">
        <v>25</v>
      </c>
      <c r="D246" s="71"/>
      <c r="E246" s="621">
        <v>11081021001</v>
      </c>
      <c r="G246" s="517" t="s">
        <v>276</v>
      </c>
      <c r="H246" s="96"/>
      <c r="I246" s="71" t="s">
        <v>58</v>
      </c>
      <c r="J246" s="616">
        <v>10</v>
      </c>
      <c r="K246" s="74">
        <v>9.57</v>
      </c>
      <c r="L246" s="74">
        <f t="shared" ref="L246" si="220">ROUND((K246*$C$3),2)</f>
        <v>11.48</v>
      </c>
      <c r="M246" s="74">
        <f>L246*H246</f>
        <v>0</v>
      </c>
      <c r="N246" s="74">
        <f t="shared" ref="N246" si="221">K246*(1-$E$5-$E$7)*(1-$E$9)*(1+$E$11)</f>
        <v>9.57</v>
      </c>
      <c r="O246" s="74">
        <f>N246*H246</f>
        <v>0</v>
      </c>
      <c r="P246" s="128">
        <f t="shared" ref="P246" si="222">ROUND((N246*$C$3),2)</f>
        <v>11.48</v>
      </c>
      <c r="Q246" s="128">
        <f>P246*H246</f>
        <v>0</v>
      </c>
      <c r="R246" s="3"/>
      <c r="S246" s="559">
        <f t="shared" ref="S246" si="223">ROUND(AL246,0)</f>
        <v>918</v>
      </c>
      <c r="AL246" s="556">
        <f t="shared" si="160"/>
        <v>918.40000000000009</v>
      </c>
    </row>
    <row r="247" spans="1:38" outlineLevel="1">
      <c r="A247" s="683"/>
      <c r="B247" s="69" t="s">
        <v>30</v>
      </c>
      <c r="C247" s="71" t="s">
        <v>25</v>
      </c>
      <c r="D247" s="71"/>
      <c r="E247" s="617">
        <v>11081031001</v>
      </c>
      <c r="G247" s="517" t="s">
        <v>277</v>
      </c>
      <c r="H247" s="96"/>
      <c r="I247" s="71" t="s">
        <v>58</v>
      </c>
      <c r="J247" s="616">
        <v>10</v>
      </c>
      <c r="K247" s="74">
        <v>9.57</v>
      </c>
      <c r="L247" s="74">
        <f t="shared" ref="L247" si="224">ROUND((K247*$C$3),2)</f>
        <v>11.48</v>
      </c>
      <c r="M247" s="74">
        <f>L247*H247</f>
        <v>0</v>
      </c>
      <c r="N247" s="74">
        <f t="shared" ref="N247" si="225">K247*(1-$E$5-$E$7)*(1-$E$9)*(1+$E$11)</f>
        <v>9.57</v>
      </c>
      <c r="O247" s="74">
        <f>N247*H247</f>
        <v>0</v>
      </c>
      <c r="P247" s="128">
        <f t="shared" ref="P247" si="226">ROUND((N247*$C$3),2)</f>
        <v>11.48</v>
      </c>
      <c r="Q247" s="128">
        <f>P247*H247</f>
        <v>0</v>
      </c>
      <c r="R247" s="3"/>
      <c r="S247" s="559">
        <f t="shared" ref="S247" si="227">ROUND(AL247,0)</f>
        <v>918</v>
      </c>
      <c r="AL247" s="556">
        <f t="shared" si="160"/>
        <v>918.40000000000009</v>
      </c>
    </row>
    <row r="248" spans="1:38" outlineLevel="1">
      <c r="A248" s="683"/>
      <c r="B248" s="69" t="s">
        <v>30</v>
      </c>
      <c r="C248" s="71" t="s">
        <v>25</v>
      </c>
      <c r="D248" s="71"/>
      <c r="E248" s="69">
        <v>11081041001</v>
      </c>
      <c r="F248" s="454"/>
      <c r="G248" s="95" t="s">
        <v>278</v>
      </c>
      <c r="H248" s="96"/>
      <c r="I248" s="71" t="s">
        <v>58</v>
      </c>
      <c r="J248" s="71">
        <v>10</v>
      </c>
      <c r="K248" s="74">
        <v>9.57</v>
      </c>
      <c r="L248" s="74">
        <f t="shared" si="217"/>
        <v>11.48</v>
      </c>
      <c r="M248" s="74">
        <f>L248*H248</f>
        <v>0</v>
      </c>
      <c r="N248" s="74">
        <f t="shared" si="218"/>
        <v>9.57</v>
      </c>
      <c r="O248" s="74">
        <f>N248*H248</f>
        <v>0</v>
      </c>
      <c r="P248" s="128">
        <f t="shared" si="219"/>
        <v>11.48</v>
      </c>
      <c r="Q248" s="128">
        <f>P248*H248</f>
        <v>0</v>
      </c>
      <c r="R248" s="3"/>
      <c r="S248" s="559">
        <f t="shared" si="159"/>
        <v>918</v>
      </c>
      <c r="AL248" s="556">
        <f t="shared" si="160"/>
        <v>918.40000000000009</v>
      </c>
    </row>
    <row r="249" spans="1:38" outlineLevel="1">
      <c r="A249" s="683"/>
      <c r="B249" s="69" t="s">
        <v>30</v>
      </c>
      <c r="C249" s="71" t="s">
        <v>25</v>
      </c>
      <c r="D249" s="71"/>
      <c r="E249" s="622">
        <v>11081061001</v>
      </c>
      <c r="F249" s="454"/>
      <c r="G249" s="517" t="s">
        <v>279</v>
      </c>
      <c r="H249" s="96"/>
      <c r="I249" s="71" t="s">
        <v>58</v>
      </c>
      <c r="J249" s="616">
        <v>3</v>
      </c>
      <c r="K249" s="74">
        <v>19.600000000000001</v>
      </c>
      <c r="L249" s="74">
        <f t="shared" si="217"/>
        <v>23.52</v>
      </c>
      <c r="M249" s="74">
        <f>L249*H249</f>
        <v>0</v>
      </c>
      <c r="N249" s="74">
        <f t="shared" si="218"/>
        <v>19.600000000000001</v>
      </c>
      <c r="O249" s="74">
        <f>N249*H249</f>
        <v>0</v>
      </c>
      <c r="P249" s="128">
        <f t="shared" si="219"/>
        <v>23.52</v>
      </c>
      <c r="Q249" s="128">
        <f>P249*H249</f>
        <v>0</v>
      </c>
      <c r="R249" s="3"/>
      <c r="S249" s="559">
        <f t="shared" si="159"/>
        <v>1882</v>
      </c>
      <c r="AL249" s="556">
        <f t="shared" si="160"/>
        <v>1881.6000000000001</v>
      </c>
    </row>
    <row r="250" spans="1:38" outlineLevel="1">
      <c r="A250" s="683"/>
      <c r="B250" s="69"/>
      <c r="C250" s="71"/>
      <c r="D250" s="71"/>
      <c r="E250" s="616"/>
      <c r="F250" s="454"/>
      <c r="G250" s="517"/>
      <c r="H250" s="96"/>
      <c r="I250" s="71"/>
      <c r="J250" s="71"/>
      <c r="K250" s="74"/>
      <c r="L250" s="74"/>
      <c r="M250" s="74"/>
      <c r="N250" s="74"/>
      <c r="O250" s="74"/>
      <c r="P250" s="128"/>
      <c r="Q250" s="128"/>
      <c r="R250" s="3"/>
      <c r="S250" s="559"/>
      <c r="AL250" s="556"/>
    </row>
    <row r="251" spans="1:38" ht="25.5" outlineLevel="1">
      <c r="A251" s="683"/>
      <c r="B251" s="69" t="s">
        <v>65</v>
      </c>
      <c r="C251" s="71" t="s">
        <v>25</v>
      </c>
      <c r="D251" s="71"/>
      <c r="E251" s="69">
        <v>11601011001</v>
      </c>
      <c r="F251" s="286" t="s">
        <v>280</v>
      </c>
      <c r="G251" s="95" t="s">
        <v>281</v>
      </c>
      <c r="H251" s="96"/>
      <c r="I251" s="71" t="s">
        <v>58</v>
      </c>
      <c r="J251" s="71">
        <v>10</v>
      </c>
      <c r="K251" s="74">
        <v>7.65</v>
      </c>
      <c r="L251" s="74">
        <f t="shared" si="203"/>
        <v>9.18</v>
      </c>
      <c r="M251" s="74">
        <f>L251*H251</f>
        <v>0</v>
      </c>
      <c r="N251" s="74">
        <f t="shared" si="204"/>
        <v>7.65</v>
      </c>
      <c r="O251" s="74">
        <f>N251*H251</f>
        <v>0</v>
      </c>
      <c r="P251" s="128">
        <f t="shared" si="205"/>
        <v>9.18</v>
      </c>
      <c r="Q251" s="128">
        <f>P251*H251</f>
        <v>0</v>
      </c>
      <c r="R251" s="3"/>
      <c r="S251" s="559">
        <f t="shared" si="159"/>
        <v>734</v>
      </c>
      <c r="AL251" s="556">
        <f t="shared" si="160"/>
        <v>734.40000000000009</v>
      </c>
    </row>
    <row r="252" spans="1:38" s="287" customFormat="1" ht="25.5" outlineLevel="1">
      <c r="A252" s="683"/>
      <c r="B252" s="69" t="s">
        <v>65</v>
      </c>
      <c r="C252" s="71" t="s">
        <v>25</v>
      </c>
      <c r="D252" s="71"/>
      <c r="E252" s="69">
        <v>11601021001</v>
      </c>
      <c r="F252" s="618" t="s">
        <v>282</v>
      </c>
      <c r="G252" s="95" t="s">
        <v>283</v>
      </c>
      <c r="H252" s="96"/>
      <c r="I252" s="71" t="s">
        <v>58</v>
      </c>
      <c r="J252" s="71">
        <v>10</v>
      </c>
      <c r="K252" s="74">
        <v>10.07</v>
      </c>
      <c r="L252" s="74">
        <f t="shared" si="203"/>
        <v>12.08</v>
      </c>
      <c r="M252" s="74">
        <f>L252*H252</f>
        <v>0</v>
      </c>
      <c r="N252" s="74">
        <f t="shared" si="204"/>
        <v>10.07</v>
      </c>
      <c r="O252" s="74">
        <f>N252*H252</f>
        <v>0</v>
      </c>
      <c r="P252" s="128">
        <f t="shared" si="205"/>
        <v>12.08</v>
      </c>
      <c r="Q252" s="128">
        <f>P252*H252</f>
        <v>0</v>
      </c>
      <c r="R252" s="3"/>
      <c r="S252" s="562">
        <f t="shared" si="159"/>
        <v>966</v>
      </c>
      <c r="AL252" s="556">
        <f t="shared" si="160"/>
        <v>966.40000000000009</v>
      </c>
    </row>
    <row r="253" spans="1:38" ht="25.5" outlineLevel="1">
      <c r="A253" s="683"/>
      <c r="B253" s="69" t="s">
        <v>65</v>
      </c>
      <c r="C253" s="71" t="s">
        <v>25</v>
      </c>
      <c r="D253" s="71"/>
      <c r="E253" s="69">
        <v>11601031001</v>
      </c>
      <c r="F253" s="616" t="s">
        <v>284</v>
      </c>
      <c r="G253" s="95" t="s">
        <v>285</v>
      </c>
      <c r="H253" s="96"/>
      <c r="I253" s="71" t="s">
        <v>58</v>
      </c>
      <c r="J253" s="71">
        <v>10</v>
      </c>
      <c r="K253" s="74">
        <v>10.07</v>
      </c>
      <c r="L253" s="74">
        <f t="shared" si="203"/>
        <v>12.08</v>
      </c>
      <c r="M253" s="74">
        <f>L253*H253</f>
        <v>0</v>
      </c>
      <c r="N253" s="74">
        <f t="shared" si="204"/>
        <v>10.07</v>
      </c>
      <c r="O253" s="74">
        <f>N253*H253</f>
        <v>0</v>
      </c>
      <c r="P253" s="128">
        <f t="shared" si="205"/>
        <v>12.08</v>
      </c>
      <c r="Q253" s="128">
        <f>P253*H253</f>
        <v>0</v>
      </c>
      <c r="R253" s="3"/>
      <c r="S253" s="559">
        <f t="shared" ref="S253:S344" si="228">ROUND(AL253,0)</f>
        <v>966</v>
      </c>
      <c r="AL253" s="556">
        <f t="shared" ref="AL253:AL344" si="229">L253*$AL$11*(1-$AL$10)</f>
        <v>966.40000000000009</v>
      </c>
    </row>
    <row r="254" spans="1:38" ht="25.5" outlineLevel="1">
      <c r="A254" s="683"/>
      <c r="B254" s="69" t="s">
        <v>65</v>
      </c>
      <c r="C254" s="71" t="s">
        <v>25</v>
      </c>
      <c r="D254" s="71"/>
      <c r="E254" s="69">
        <v>11601041001</v>
      </c>
      <c r="F254" s="286" t="s">
        <v>286</v>
      </c>
      <c r="G254" s="95" t="s">
        <v>287</v>
      </c>
      <c r="H254" s="96"/>
      <c r="I254" s="71" t="s">
        <v>58</v>
      </c>
      <c r="J254" s="71">
        <v>10</v>
      </c>
      <c r="K254" s="74">
        <v>10.07</v>
      </c>
      <c r="L254" s="74">
        <f t="shared" si="203"/>
        <v>12.08</v>
      </c>
      <c r="M254" s="74">
        <f>L254*H254</f>
        <v>0</v>
      </c>
      <c r="N254" s="74">
        <f t="shared" si="204"/>
        <v>10.07</v>
      </c>
      <c r="O254" s="74">
        <f>N254*H254</f>
        <v>0</v>
      </c>
      <c r="P254" s="128">
        <f t="shared" si="205"/>
        <v>12.08</v>
      </c>
      <c r="Q254" s="128">
        <f>P254*H254</f>
        <v>0</v>
      </c>
      <c r="R254" s="3"/>
      <c r="S254" s="559">
        <f t="shared" si="228"/>
        <v>966</v>
      </c>
      <c r="AL254" s="556">
        <f t="shared" si="229"/>
        <v>966.40000000000009</v>
      </c>
    </row>
    <row r="255" spans="1:38" s="287" customFormat="1" ht="25.5" outlineLevel="1">
      <c r="A255" s="683"/>
      <c r="B255" s="69" t="s">
        <v>65</v>
      </c>
      <c r="C255" s="71" t="s">
        <v>25</v>
      </c>
      <c r="D255" s="71"/>
      <c r="E255" s="69">
        <v>11601061001</v>
      </c>
      <c r="F255" s="286" t="s">
        <v>288</v>
      </c>
      <c r="G255" s="95" t="s">
        <v>289</v>
      </c>
      <c r="H255" s="96"/>
      <c r="I255" s="71" t="s">
        <v>58</v>
      </c>
      <c r="J255" s="71">
        <v>3</v>
      </c>
      <c r="K255" s="74">
        <v>23.06</v>
      </c>
      <c r="L255" s="74">
        <f t="shared" si="203"/>
        <v>27.67</v>
      </c>
      <c r="M255" s="74">
        <f>L255*H255</f>
        <v>0</v>
      </c>
      <c r="N255" s="74">
        <f t="shared" si="204"/>
        <v>23.06</v>
      </c>
      <c r="O255" s="74">
        <f>N255*H255</f>
        <v>0</v>
      </c>
      <c r="P255" s="128">
        <f t="shared" si="205"/>
        <v>27.67</v>
      </c>
      <c r="Q255" s="128">
        <f>P255*H255</f>
        <v>0</v>
      </c>
      <c r="R255" s="3"/>
      <c r="S255" s="562">
        <f t="shared" si="228"/>
        <v>2214</v>
      </c>
      <c r="AL255" s="556">
        <f t="shared" si="229"/>
        <v>2213.6</v>
      </c>
    </row>
    <row r="256" spans="1:38" outlineLevel="1">
      <c r="A256" s="683"/>
      <c r="B256" s="119"/>
      <c r="C256" s="88"/>
      <c r="D256" s="88"/>
      <c r="E256" s="90"/>
      <c r="F256" s="454"/>
      <c r="G256" s="91"/>
      <c r="H256" s="96"/>
      <c r="I256" s="88"/>
      <c r="J256" s="88"/>
      <c r="K256" s="93"/>
      <c r="L256" s="93"/>
      <c r="M256" s="93"/>
      <c r="N256" s="93"/>
      <c r="O256" s="93"/>
      <c r="P256" s="94"/>
      <c r="Q256" s="94"/>
      <c r="R256" s="3"/>
      <c r="S256" s="559"/>
      <c r="AL256" s="556"/>
    </row>
    <row r="257" spans="1:38" ht="25.5" outlineLevel="1">
      <c r="A257" s="683"/>
      <c r="B257" s="110"/>
      <c r="C257" s="71" t="s">
        <v>25</v>
      </c>
      <c r="D257" s="71"/>
      <c r="E257" s="69">
        <v>13777471001</v>
      </c>
      <c r="F257" s="286" t="s">
        <v>280</v>
      </c>
      <c r="G257" s="95" t="s">
        <v>290</v>
      </c>
      <c r="H257" s="96"/>
      <c r="I257" s="71" t="s">
        <v>58</v>
      </c>
      <c r="J257" s="71">
        <v>10</v>
      </c>
      <c r="K257" s="74">
        <v>7.65</v>
      </c>
      <c r="L257" s="74">
        <f t="shared" si="203"/>
        <v>9.18</v>
      </c>
      <c r="M257" s="74">
        <f>L257*H257</f>
        <v>0</v>
      </c>
      <c r="N257" s="74">
        <f t="shared" si="204"/>
        <v>7.65</v>
      </c>
      <c r="O257" s="74">
        <f>N257*H257</f>
        <v>0</v>
      </c>
      <c r="P257" s="128">
        <f t="shared" si="205"/>
        <v>9.18</v>
      </c>
      <c r="Q257" s="128">
        <f>P257*H257</f>
        <v>0</v>
      </c>
      <c r="R257" s="3"/>
      <c r="S257" s="559">
        <f t="shared" si="228"/>
        <v>734</v>
      </c>
      <c r="AL257" s="556">
        <f t="shared" si="229"/>
        <v>734.40000000000009</v>
      </c>
    </row>
    <row r="258" spans="1:38" outlineLevel="1">
      <c r="A258" s="683"/>
      <c r="B258" s="69"/>
      <c r="C258" s="88"/>
      <c r="D258" s="88"/>
      <c r="E258" s="90"/>
      <c r="F258" s="454"/>
      <c r="G258" s="91"/>
      <c r="H258" s="96"/>
      <c r="I258" s="88"/>
      <c r="J258" s="88"/>
      <c r="K258" s="93"/>
      <c r="L258" s="93"/>
      <c r="M258" s="93"/>
      <c r="N258" s="93"/>
      <c r="O258" s="93"/>
      <c r="P258" s="94"/>
      <c r="Q258" s="94"/>
      <c r="R258" s="3"/>
      <c r="S258" s="559"/>
      <c r="AL258" s="556"/>
    </row>
    <row r="259" spans="1:38" outlineLevel="1">
      <c r="A259" s="683"/>
      <c r="B259" s="69" t="s">
        <v>30</v>
      </c>
      <c r="C259" s="71" t="s">
        <v>25</v>
      </c>
      <c r="D259" s="136">
        <v>14562911001</v>
      </c>
      <c r="E259" s="665">
        <v>14562913001</v>
      </c>
      <c r="G259" s="517" t="s">
        <v>291</v>
      </c>
      <c r="H259" s="96"/>
      <c r="I259" s="475" t="s">
        <v>58</v>
      </c>
      <c r="J259" s="475">
        <v>10</v>
      </c>
      <c r="K259" s="506">
        <v>17.559999999999999</v>
      </c>
      <c r="L259" s="74">
        <f t="shared" ref="L259" si="230">ROUND((K259*$C$3),2)</f>
        <v>21.07</v>
      </c>
      <c r="M259" s="74">
        <f>L259*H259</f>
        <v>0</v>
      </c>
      <c r="N259" s="74">
        <f t="shared" ref="N259" si="231">K259*(1-$E$5-$E$7)*(1-$E$9)*(1+$E$11)</f>
        <v>17.559999999999999</v>
      </c>
      <c r="O259" s="74">
        <f>N259*H259</f>
        <v>0</v>
      </c>
      <c r="P259" s="128">
        <f t="shared" ref="P259" si="232">ROUND((N259*$C$3),2)</f>
        <v>21.07</v>
      </c>
      <c r="Q259" s="128">
        <f>P259*H259</f>
        <v>0</v>
      </c>
      <c r="R259" s="3"/>
      <c r="S259" s="559">
        <f t="shared" ref="S259" si="233">ROUND(AL259,0)</f>
        <v>1686</v>
      </c>
      <c r="AL259" s="556">
        <f t="shared" ref="AL259" si="234">L259*$AL$11*(1-$AL$10)</f>
        <v>1685.6000000000001</v>
      </c>
    </row>
    <row r="260" spans="1:38" outlineLevel="1">
      <c r="A260" s="683"/>
      <c r="B260" s="69" t="s">
        <v>30</v>
      </c>
      <c r="C260" s="71" t="s">
        <v>25</v>
      </c>
      <c r="D260" s="136">
        <v>14562941001</v>
      </c>
      <c r="E260" s="665">
        <v>14562943001</v>
      </c>
      <c r="G260" s="517" t="s">
        <v>292</v>
      </c>
      <c r="H260" s="96"/>
      <c r="I260" s="475" t="s">
        <v>58</v>
      </c>
      <c r="J260" s="475">
        <v>10</v>
      </c>
      <c r="K260" s="506">
        <v>18.239999999999998</v>
      </c>
      <c r="L260" s="74">
        <f t="shared" ref="L260" si="235">ROUND((K260*$C$3),2)</f>
        <v>21.89</v>
      </c>
      <c r="M260" s="74">
        <f>L260*H260</f>
        <v>0</v>
      </c>
      <c r="N260" s="74">
        <f t="shared" ref="N260" si="236">K260*(1-$E$5-$E$7)*(1-$E$9)*(1+$E$11)</f>
        <v>18.239999999999998</v>
      </c>
      <c r="O260" s="74">
        <f>N260*H260</f>
        <v>0</v>
      </c>
      <c r="P260" s="128">
        <f t="shared" ref="P260" si="237">ROUND((N260*$C$3),2)</f>
        <v>21.89</v>
      </c>
      <c r="Q260" s="128">
        <f>P260*H260</f>
        <v>0</v>
      </c>
      <c r="R260" s="3"/>
      <c r="S260" s="559">
        <f t="shared" ref="S260" si="238">ROUND(AL260,0)</f>
        <v>1751</v>
      </c>
      <c r="AL260" s="556">
        <f t="shared" ref="AL260" si="239">L260*$AL$11*(1-$AL$10)</f>
        <v>1751.2</v>
      </c>
    </row>
    <row r="261" spans="1:38" outlineLevel="1">
      <c r="A261" s="683"/>
      <c r="B261" s="69"/>
      <c r="C261" s="88"/>
      <c r="D261" s="88"/>
      <c r="E261" s="90"/>
      <c r="F261" s="454"/>
      <c r="G261" s="91"/>
      <c r="H261" s="96"/>
      <c r="I261" s="88"/>
      <c r="J261" s="88"/>
      <c r="K261" s="93"/>
      <c r="L261" s="93"/>
      <c r="M261" s="93"/>
      <c r="N261" s="93"/>
      <c r="O261" s="93"/>
      <c r="P261" s="94"/>
      <c r="Q261" s="94"/>
      <c r="R261" s="3"/>
      <c r="S261" s="559"/>
      <c r="AL261" s="556"/>
    </row>
    <row r="262" spans="1:38" outlineLevel="1">
      <c r="A262" s="683"/>
      <c r="B262" s="69" t="s">
        <v>30</v>
      </c>
      <c r="C262" s="71" t="s">
        <v>25</v>
      </c>
      <c r="D262" s="88"/>
      <c r="E262" s="69">
        <v>11092911001</v>
      </c>
      <c r="F262" s="454"/>
      <c r="G262" s="95" t="s">
        <v>293</v>
      </c>
      <c r="H262" s="96"/>
      <c r="I262" s="71" t="s">
        <v>58</v>
      </c>
      <c r="J262" s="71">
        <v>10</v>
      </c>
      <c r="K262" s="74">
        <v>15.11</v>
      </c>
      <c r="L262" s="74">
        <f t="shared" ref="L262" si="240">ROUND((K262*$C$3),2)</f>
        <v>18.13</v>
      </c>
      <c r="M262" s="74">
        <f>L262*H262</f>
        <v>0</v>
      </c>
      <c r="N262" s="74">
        <f t="shared" ref="N262" si="241">K262*(1-$E$5-$E$7)*(1-$E$9)*(1+$E$11)</f>
        <v>15.11</v>
      </c>
      <c r="O262" s="74">
        <f>N262*H262</f>
        <v>0</v>
      </c>
      <c r="P262" s="128">
        <f t="shared" ref="P262" si="242">ROUND((N262*$C$3),2)</f>
        <v>18.13</v>
      </c>
      <c r="Q262" s="128">
        <f>P262*H262</f>
        <v>0</v>
      </c>
      <c r="R262" s="3"/>
      <c r="S262" s="559">
        <f t="shared" ref="S262" si="243">ROUND(AL262,0)</f>
        <v>1450</v>
      </c>
      <c r="AL262" s="556">
        <f t="shared" si="229"/>
        <v>1450.4</v>
      </c>
    </row>
    <row r="263" spans="1:38" outlineLevel="1">
      <c r="A263" s="683"/>
      <c r="B263" s="69" t="s">
        <v>30</v>
      </c>
      <c r="C263" s="71" t="s">
        <v>25</v>
      </c>
      <c r="D263" s="88"/>
      <c r="E263" s="69">
        <v>11092941001</v>
      </c>
      <c r="F263" s="454"/>
      <c r="G263" s="517" t="s">
        <v>294</v>
      </c>
      <c r="H263" s="96"/>
      <c r="I263" s="71" t="s">
        <v>58</v>
      </c>
      <c r="J263" s="71">
        <v>10</v>
      </c>
      <c r="K263" s="616">
        <v>15.94</v>
      </c>
      <c r="L263" s="74">
        <f t="shared" ref="L263" si="244">ROUND((K263*$C$3),2)</f>
        <v>19.13</v>
      </c>
      <c r="M263" s="74">
        <f>L263*H263</f>
        <v>0</v>
      </c>
      <c r="N263" s="74">
        <f t="shared" ref="N263" si="245">K263*(1-$E$5-$E$7)*(1-$E$9)*(1+$E$11)</f>
        <v>15.94</v>
      </c>
      <c r="O263" s="74">
        <f>N263*H263</f>
        <v>0</v>
      </c>
      <c r="P263" s="128">
        <f t="shared" ref="P263" si="246">ROUND((N263*$C$3),2)</f>
        <v>19.13</v>
      </c>
      <c r="Q263" s="128">
        <f>P263*H263</f>
        <v>0</v>
      </c>
      <c r="R263" s="3"/>
      <c r="S263" s="559">
        <f t="shared" ref="S263" si="247">ROUND(AL263,0)</f>
        <v>1530</v>
      </c>
      <c r="AL263" s="556">
        <f t="shared" si="229"/>
        <v>1530.4</v>
      </c>
    </row>
    <row r="264" spans="1:38" outlineLevel="1">
      <c r="A264" s="683"/>
      <c r="B264" s="69"/>
      <c r="C264" s="88"/>
      <c r="D264" s="88"/>
      <c r="E264" s="90"/>
      <c r="F264" s="454"/>
      <c r="G264" s="91"/>
      <c r="H264" s="96"/>
      <c r="I264" s="88"/>
      <c r="J264" s="88"/>
      <c r="K264" s="93"/>
      <c r="L264" s="93"/>
      <c r="M264" s="93"/>
      <c r="N264" s="93"/>
      <c r="O264" s="93"/>
      <c r="P264" s="94"/>
      <c r="Q264" s="94"/>
      <c r="R264" s="3"/>
      <c r="S264" s="559"/>
      <c r="AL264" s="556"/>
    </row>
    <row r="265" spans="1:38" s="287" customFormat="1" ht="25.5" outlineLevel="1">
      <c r="A265" s="668"/>
      <c r="B265" s="69" t="s">
        <v>65</v>
      </c>
      <c r="C265" s="113" t="s">
        <v>25</v>
      </c>
      <c r="D265" s="113">
        <v>13660161001</v>
      </c>
      <c r="E265" s="69">
        <v>14562911001</v>
      </c>
      <c r="F265" s="286" t="s">
        <v>295</v>
      </c>
      <c r="G265" s="95" t="s">
        <v>296</v>
      </c>
      <c r="H265" s="96"/>
      <c r="I265" s="71" t="s">
        <v>58</v>
      </c>
      <c r="J265" s="71">
        <v>10</v>
      </c>
      <c r="K265" s="74">
        <v>17.77</v>
      </c>
      <c r="L265" s="74">
        <f t="shared" si="203"/>
        <v>21.32</v>
      </c>
      <c r="M265" s="74">
        <f>L265*H265</f>
        <v>0</v>
      </c>
      <c r="N265" s="74">
        <f t="shared" si="204"/>
        <v>17.77</v>
      </c>
      <c r="O265" s="74">
        <f>N265*H265</f>
        <v>0</v>
      </c>
      <c r="P265" s="128">
        <f t="shared" si="205"/>
        <v>21.32</v>
      </c>
      <c r="Q265" s="128">
        <f>P265*H265</f>
        <v>0</v>
      </c>
      <c r="R265" s="3"/>
      <c r="S265" s="562">
        <f t="shared" si="228"/>
        <v>1706</v>
      </c>
      <c r="AL265" s="576">
        <f t="shared" si="229"/>
        <v>1705.6000000000001</v>
      </c>
    </row>
    <row r="266" spans="1:38" s="288" customFormat="1" outlineLevel="1">
      <c r="A266" s="667"/>
      <c r="B266" s="102" t="s">
        <v>27</v>
      </c>
      <c r="C266" s="130" t="s">
        <v>25</v>
      </c>
      <c r="D266" s="130">
        <v>13660171001</v>
      </c>
      <c r="E266" s="102">
        <v>14562931001</v>
      </c>
      <c r="F266" s="454"/>
      <c r="G266" s="104" t="s">
        <v>297</v>
      </c>
      <c r="H266" s="96"/>
      <c r="I266" s="103" t="s">
        <v>58</v>
      </c>
      <c r="J266" s="103">
        <v>10</v>
      </c>
      <c r="K266" s="107">
        <v>32.1</v>
      </c>
      <c r="L266" s="107">
        <f t="shared" si="203"/>
        <v>38.520000000000003</v>
      </c>
      <c r="M266" s="107">
        <f>L266*H266</f>
        <v>0</v>
      </c>
      <c r="N266" s="107">
        <f t="shared" si="204"/>
        <v>32.1</v>
      </c>
      <c r="O266" s="107">
        <f>N266*H266</f>
        <v>0</v>
      </c>
      <c r="P266" s="108">
        <f t="shared" si="205"/>
        <v>38.520000000000003</v>
      </c>
      <c r="Q266" s="108">
        <f>P266*H266</f>
        <v>0</v>
      </c>
      <c r="R266" s="3"/>
      <c r="S266" s="560">
        <f t="shared" si="228"/>
        <v>3082</v>
      </c>
      <c r="AL266" s="556">
        <f t="shared" si="229"/>
        <v>3081.6000000000004</v>
      </c>
    </row>
    <row r="267" spans="1:38" ht="25.5" outlineLevel="1">
      <c r="A267" s="668"/>
      <c r="B267" s="110" t="s">
        <v>65</v>
      </c>
      <c r="C267" s="113" t="s">
        <v>25</v>
      </c>
      <c r="D267" s="113">
        <v>13660181001</v>
      </c>
      <c r="E267" s="69">
        <v>14562941001</v>
      </c>
      <c r="F267" s="286" t="s">
        <v>298</v>
      </c>
      <c r="G267" s="95" t="s">
        <v>299</v>
      </c>
      <c r="H267" s="96"/>
      <c r="I267" s="71" t="s">
        <v>58</v>
      </c>
      <c r="J267" s="71">
        <v>10</v>
      </c>
      <c r="K267" s="74">
        <v>18.53</v>
      </c>
      <c r="L267" s="74">
        <f t="shared" si="203"/>
        <v>22.24</v>
      </c>
      <c r="M267" s="74">
        <f>L267*H267</f>
        <v>0</v>
      </c>
      <c r="N267" s="74">
        <f t="shared" si="204"/>
        <v>18.53</v>
      </c>
      <c r="O267" s="74">
        <f>N267*H267</f>
        <v>0</v>
      </c>
      <c r="P267" s="128">
        <f t="shared" si="205"/>
        <v>22.24</v>
      </c>
      <c r="Q267" s="128">
        <f>P267*H267</f>
        <v>0</v>
      </c>
      <c r="R267" s="3"/>
      <c r="S267" s="559">
        <f t="shared" si="228"/>
        <v>1779</v>
      </c>
      <c r="AL267" s="556">
        <f t="shared" si="229"/>
        <v>1779.2</v>
      </c>
    </row>
    <row r="268" spans="1:38" outlineLevel="1">
      <c r="A268" s="683"/>
      <c r="B268" s="110"/>
      <c r="C268" s="113"/>
      <c r="D268" s="113"/>
      <c r="E268" s="69"/>
      <c r="F268" s="454"/>
      <c r="G268" s="95"/>
      <c r="H268" s="96"/>
      <c r="I268" s="71"/>
      <c r="J268" s="71"/>
      <c r="K268" s="74"/>
      <c r="L268" s="74"/>
      <c r="M268" s="74"/>
      <c r="N268" s="74"/>
      <c r="O268" s="74"/>
      <c r="P268" s="128"/>
      <c r="Q268" s="128"/>
      <c r="R268" s="3"/>
      <c r="S268" s="559"/>
      <c r="AL268" s="556"/>
    </row>
    <row r="269" spans="1:38" outlineLevel="1">
      <c r="A269" s="683"/>
      <c r="B269" s="69" t="s">
        <v>30</v>
      </c>
      <c r="C269" s="71" t="s">
        <v>25</v>
      </c>
      <c r="D269" s="136">
        <v>14564141001</v>
      </c>
      <c r="E269" s="665">
        <v>14564143001</v>
      </c>
      <c r="F269" s="286"/>
      <c r="G269" s="517" t="s">
        <v>300</v>
      </c>
      <c r="H269" s="96"/>
      <c r="I269" s="475" t="s">
        <v>58</v>
      </c>
      <c r="J269" s="475">
        <v>10</v>
      </c>
      <c r="K269" s="506">
        <v>21.91</v>
      </c>
      <c r="L269" s="74">
        <f t="shared" ref="L269:L272" si="248">ROUND((K269*$C$3),2)</f>
        <v>26.29</v>
      </c>
      <c r="M269" s="74">
        <f t="shared" ref="M269:M272" si="249">L269*H269</f>
        <v>0</v>
      </c>
      <c r="N269" s="74">
        <f t="shared" ref="N269:N272" si="250">K269*(1-$E$5-$E$7)*(1-$E$9)*(1+$E$11)</f>
        <v>21.91</v>
      </c>
      <c r="O269" s="74">
        <f t="shared" ref="O269:O272" si="251">N269*H269</f>
        <v>0</v>
      </c>
      <c r="P269" s="128">
        <f t="shared" ref="P269:P272" si="252">ROUND((N269*$C$3),2)</f>
        <v>26.29</v>
      </c>
      <c r="Q269" s="128">
        <f t="shared" ref="Q269:Q272" si="253">P269*H269</f>
        <v>0</v>
      </c>
      <c r="R269" s="3"/>
      <c r="S269" s="559">
        <f t="shared" ref="S269:S272" si="254">ROUND(AL269,0)</f>
        <v>2103</v>
      </c>
      <c r="AL269" s="556">
        <f t="shared" ref="AL269:AL272" si="255">L269*$AL$11*(1-$AL$10)</f>
        <v>2103.2000000000003</v>
      </c>
    </row>
    <row r="270" spans="1:38" outlineLevel="1">
      <c r="A270" s="683"/>
      <c r="B270" s="69" t="s">
        <v>30</v>
      </c>
      <c r="C270" s="71" t="s">
        <v>25</v>
      </c>
      <c r="D270" s="136">
        <v>14562961001</v>
      </c>
      <c r="E270" s="665">
        <v>14562963001</v>
      </c>
      <c r="F270" s="286"/>
      <c r="G270" s="517" t="s">
        <v>301</v>
      </c>
      <c r="H270" s="96"/>
      <c r="I270" s="475" t="s">
        <v>58</v>
      </c>
      <c r="J270" s="475">
        <v>10</v>
      </c>
      <c r="K270" s="506">
        <v>21.91</v>
      </c>
      <c r="L270" s="74">
        <f t="shared" si="248"/>
        <v>26.29</v>
      </c>
      <c r="M270" s="74">
        <f t="shared" si="249"/>
        <v>0</v>
      </c>
      <c r="N270" s="74">
        <f t="shared" si="250"/>
        <v>21.91</v>
      </c>
      <c r="O270" s="74">
        <f t="shared" si="251"/>
        <v>0</v>
      </c>
      <c r="P270" s="128">
        <f t="shared" si="252"/>
        <v>26.29</v>
      </c>
      <c r="Q270" s="128">
        <f t="shared" si="253"/>
        <v>0</v>
      </c>
      <c r="R270" s="3"/>
      <c r="S270" s="559">
        <f t="shared" si="254"/>
        <v>2103</v>
      </c>
      <c r="AL270" s="556">
        <f t="shared" si="255"/>
        <v>2103.2000000000003</v>
      </c>
    </row>
    <row r="271" spans="1:38" outlineLevel="1">
      <c r="A271" s="683"/>
      <c r="B271" s="69" t="s">
        <v>30</v>
      </c>
      <c r="C271" s="71" t="s">
        <v>25</v>
      </c>
      <c r="D271" s="136">
        <v>14562971001</v>
      </c>
      <c r="E271" s="665">
        <v>14562973001</v>
      </c>
      <c r="F271" s="286"/>
      <c r="G271" s="517" t="s">
        <v>302</v>
      </c>
      <c r="H271" s="96"/>
      <c r="I271" s="475" t="s">
        <v>58</v>
      </c>
      <c r="J271" s="475">
        <v>3</v>
      </c>
      <c r="K271" s="506">
        <v>47.84</v>
      </c>
      <c r="L271" s="74">
        <f t="shared" si="248"/>
        <v>57.41</v>
      </c>
      <c r="M271" s="74">
        <f t="shared" si="249"/>
        <v>0</v>
      </c>
      <c r="N271" s="74">
        <f t="shared" si="250"/>
        <v>47.84</v>
      </c>
      <c r="O271" s="74">
        <f t="shared" si="251"/>
        <v>0</v>
      </c>
      <c r="P271" s="128">
        <f t="shared" si="252"/>
        <v>57.41</v>
      </c>
      <c r="Q271" s="128">
        <f t="shared" si="253"/>
        <v>0</v>
      </c>
      <c r="R271" s="3"/>
      <c r="S271" s="559">
        <f t="shared" si="254"/>
        <v>4593</v>
      </c>
      <c r="AL271" s="556">
        <f t="shared" si="255"/>
        <v>4592.8</v>
      </c>
    </row>
    <row r="272" spans="1:38" outlineLevel="1">
      <c r="A272" s="683"/>
      <c r="B272" s="69" t="s">
        <v>30</v>
      </c>
      <c r="C272" s="71" t="s">
        <v>25</v>
      </c>
      <c r="D272" s="136">
        <v>14563001001</v>
      </c>
      <c r="E272" s="665">
        <v>14563003001</v>
      </c>
      <c r="F272" s="286"/>
      <c r="G272" s="517" t="s">
        <v>303</v>
      </c>
      <c r="H272" s="96"/>
      <c r="I272" s="475" t="s">
        <v>58</v>
      </c>
      <c r="J272" s="475">
        <v>1</v>
      </c>
      <c r="K272" s="506">
        <v>62.68</v>
      </c>
      <c r="L272" s="74">
        <f t="shared" si="248"/>
        <v>75.22</v>
      </c>
      <c r="M272" s="74">
        <f t="shared" si="249"/>
        <v>0</v>
      </c>
      <c r="N272" s="74">
        <f t="shared" si="250"/>
        <v>62.68</v>
      </c>
      <c r="O272" s="74">
        <f t="shared" si="251"/>
        <v>0</v>
      </c>
      <c r="P272" s="128">
        <f t="shared" si="252"/>
        <v>75.22</v>
      </c>
      <c r="Q272" s="128">
        <f t="shared" si="253"/>
        <v>0</v>
      </c>
      <c r="R272" s="3"/>
      <c r="S272" s="559">
        <f t="shared" si="254"/>
        <v>6018</v>
      </c>
      <c r="AL272" s="556">
        <f t="shared" si="255"/>
        <v>6017.6</v>
      </c>
    </row>
    <row r="273" spans="1:38" outlineLevel="1">
      <c r="A273" s="683"/>
      <c r="B273" s="110"/>
      <c r="C273" s="113"/>
      <c r="D273" s="113"/>
      <c r="E273" s="69"/>
      <c r="F273" s="454"/>
      <c r="G273" s="95"/>
      <c r="H273" s="96"/>
      <c r="I273" s="71"/>
      <c r="J273" s="71"/>
      <c r="K273" s="74"/>
      <c r="L273" s="74"/>
      <c r="M273" s="74"/>
      <c r="N273" s="74"/>
      <c r="O273" s="74"/>
      <c r="P273" s="128"/>
      <c r="Q273" s="128"/>
      <c r="R273" s="3"/>
      <c r="S273" s="559"/>
      <c r="AL273" s="556"/>
    </row>
    <row r="274" spans="1:38" outlineLevel="1">
      <c r="A274" s="683"/>
      <c r="B274" s="69" t="s">
        <v>30</v>
      </c>
      <c r="C274" s="71" t="s">
        <v>25</v>
      </c>
      <c r="D274" s="113"/>
      <c r="E274" s="617">
        <v>11092961001</v>
      </c>
      <c r="F274" s="582"/>
      <c r="G274" s="517" t="s">
        <v>304</v>
      </c>
      <c r="H274" s="96"/>
      <c r="I274" s="71" t="s">
        <v>58</v>
      </c>
      <c r="J274" s="71">
        <v>10</v>
      </c>
      <c r="K274" s="616">
        <v>16.96</v>
      </c>
      <c r="L274" s="74">
        <f t="shared" ref="L274" si="256">ROUND((K274*$C$3),2)</f>
        <v>20.350000000000001</v>
      </c>
      <c r="M274" s="74">
        <f>L274*H274</f>
        <v>0</v>
      </c>
      <c r="N274" s="74">
        <f t="shared" ref="N274" si="257">K274*(1-$E$5-$E$7)*(1-$E$9)*(1+$E$11)</f>
        <v>16.96</v>
      </c>
      <c r="O274" s="74">
        <f>N274*H274</f>
        <v>0</v>
      </c>
      <c r="P274" s="128">
        <f t="shared" ref="P274" si="258">ROUND((N274*$C$3),2)</f>
        <v>20.350000000000001</v>
      </c>
      <c r="Q274" s="128">
        <f>P274*H274</f>
        <v>0</v>
      </c>
      <c r="R274" s="3"/>
      <c r="S274" s="559">
        <f t="shared" ref="S274" si="259">ROUND(AL274,0)</f>
        <v>1628</v>
      </c>
      <c r="AL274" s="556">
        <f t="shared" ref="AL274" si="260">L274*$AL$11*(1-$AL$10)</f>
        <v>1628.0000000000002</v>
      </c>
    </row>
    <row r="275" spans="1:38" outlineLevel="1">
      <c r="A275" s="683"/>
      <c r="B275" s="69" t="s">
        <v>30</v>
      </c>
      <c r="C275" s="71" t="s">
        <v>25</v>
      </c>
      <c r="D275" s="113"/>
      <c r="E275" s="617">
        <v>11092971001</v>
      </c>
      <c r="F275" s="582"/>
      <c r="G275" s="517" t="s">
        <v>305</v>
      </c>
      <c r="H275" s="96"/>
      <c r="I275" s="71" t="s">
        <v>58</v>
      </c>
      <c r="J275" s="71">
        <v>3</v>
      </c>
      <c r="K275" s="616">
        <v>35.659999999999997</v>
      </c>
      <c r="L275" s="74">
        <f t="shared" ref="L275:L276" si="261">ROUND((K275*$C$3),2)</f>
        <v>42.79</v>
      </c>
      <c r="M275" s="74">
        <f>L275*H275</f>
        <v>0</v>
      </c>
      <c r="N275" s="74">
        <f t="shared" ref="N275:N276" si="262">K275*(1-$E$5-$E$7)*(1-$E$9)*(1+$E$11)</f>
        <v>35.659999999999997</v>
      </c>
      <c r="O275" s="74">
        <f>N275*H275</f>
        <v>0</v>
      </c>
      <c r="P275" s="128">
        <f t="shared" ref="P275:P276" si="263">ROUND((N275*$C$3),2)</f>
        <v>42.79</v>
      </c>
      <c r="Q275" s="128">
        <f>P275*H275</f>
        <v>0</v>
      </c>
      <c r="R275" s="3"/>
      <c r="S275" s="559">
        <f t="shared" ref="S275:S276" si="264">ROUND(AL275,0)</f>
        <v>3423</v>
      </c>
      <c r="AL275" s="556">
        <f t="shared" ref="AL275:AL276" si="265">L275*$AL$11*(1-$AL$10)</f>
        <v>3423.2000000000003</v>
      </c>
    </row>
    <row r="276" spans="1:38" outlineLevel="1">
      <c r="A276" s="683"/>
      <c r="B276" s="69" t="s">
        <v>30</v>
      </c>
      <c r="C276" s="71" t="s">
        <v>25</v>
      </c>
      <c r="D276" s="113"/>
      <c r="E276" s="617">
        <v>11093001001</v>
      </c>
      <c r="F276" s="454"/>
      <c r="G276" s="517" t="s">
        <v>306</v>
      </c>
      <c r="H276" s="96"/>
      <c r="I276" s="71" t="s">
        <v>58</v>
      </c>
      <c r="J276" s="71">
        <v>1</v>
      </c>
      <c r="K276" s="619">
        <v>49.4</v>
      </c>
      <c r="L276" s="74">
        <f t="shared" si="261"/>
        <v>59.28</v>
      </c>
      <c r="M276" s="74">
        <f>L276*H276</f>
        <v>0</v>
      </c>
      <c r="N276" s="74">
        <f t="shared" si="262"/>
        <v>49.4</v>
      </c>
      <c r="O276" s="74">
        <f>N276*H276</f>
        <v>0</v>
      </c>
      <c r="P276" s="128">
        <f t="shared" si="263"/>
        <v>59.28</v>
      </c>
      <c r="Q276" s="128">
        <f>P276*H276</f>
        <v>0</v>
      </c>
      <c r="R276" s="3"/>
      <c r="S276" s="559">
        <f t="shared" si="264"/>
        <v>4742</v>
      </c>
      <c r="AL276" s="556">
        <f t="shared" si="265"/>
        <v>4742.4000000000005</v>
      </c>
    </row>
    <row r="277" spans="1:38" outlineLevel="1">
      <c r="A277" s="683"/>
      <c r="B277" s="110"/>
      <c r="C277" s="113"/>
      <c r="D277" s="113"/>
      <c r="E277" s="69"/>
      <c r="F277" s="454"/>
      <c r="G277" s="95"/>
      <c r="H277" s="96"/>
      <c r="I277" s="71"/>
      <c r="J277" s="71"/>
      <c r="K277" s="74"/>
      <c r="L277" s="74"/>
      <c r="M277" s="74"/>
      <c r="N277" s="74"/>
      <c r="O277" s="74"/>
      <c r="P277" s="128"/>
      <c r="Q277" s="128"/>
      <c r="R277" s="3"/>
      <c r="S277" s="559"/>
      <c r="AL277" s="556"/>
    </row>
    <row r="278" spans="1:38" s="287" customFormat="1" outlineLevel="1">
      <c r="A278" s="668"/>
      <c r="B278" s="69" t="s">
        <v>65</v>
      </c>
      <c r="C278" s="113" t="s">
        <v>25</v>
      </c>
      <c r="D278" s="113">
        <v>13662971001</v>
      </c>
      <c r="E278" s="69">
        <v>14564141001</v>
      </c>
      <c r="F278" s="286"/>
      <c r="G278" s="95" t="s">
        <v>307</v>
      </c>
      <c r="H278" s="96"/>
      <c r="I278" s="71" t="s">
        <v>58</v>
      </c>
      <c r="J278" s="71">
        <v>10</v>
      </c>
      <c r="K278" s="74">
        <v>22.91</v>
      </c>
      <c r="L278" s="74">
        <f t="shared" si="203"/>
        <v>27.49</v>
      </c>
      <c r="M278" s="74">
        <f t="shared" ref="M278:M284" si="266">L278*H278</f>
        <v>0</v>
      </c>
      <c r="N278" s="74">
        <f t="shared" si="204"/>
        <v>22.91</v>
      </c>
      <c r="O278" s="74">
        <f t="shared" ref="O278:O284" si="267">N278*H278</f>
        <v>0</v>
      </c>
      <c r="P278" s="128">
        <f t="shared" si="205"/>
        <v>27.49</v>
      </c>
      <c r="Q278" s="128">
        <f t="shared" ref="Q278:Q284" si="268">P278*H278</f>
        <v>0</v>
      </c>
      <c r="R278" s="3"/>
      <c r="S278" s="562">
        <f t="shared" si="228"/>
        <v>2199</v>
      </c>
      <c r="AL278" s="556">
        <f t="shared" si="229"/>
        <v>2199.2000000000003</v>
      </c>
    </row>
    <row r="279" spans="1:38" s="287" customFormat="1" ht="25.5" outlineLevel="1">
      <c r="A279" s="668"/>
      <c r="B279" s="69" t="s">
        <v>65</v>
      </c>
      <c r="C279" s="113" t="s">
        <v>25</v>
      </c>
      <c r="D279" s="113">
        <v>13660201001</v>
      </c>
      <c r="E279" s="69">
        <v>14562961001</v>
      </c>
      <c r="F279" s="286" t="s">
        <v>308</v>
      </c>
      <c r="G279" s="95" t="s">
        <v>309</v>
      </c>
      <c r="H279" s="96"/>
      <c r="I279" s="71" t="s">
        <v>58</v>
      </c>
      <c r="J279" s="71">
        <v>10</v>
      </c>
      <c r="K279" s="74">
        <v>22.91</v>
      </c>
      <c r="L279" s="74">
        <f t="shared" si="203"/>
        <v>27.49</v>
      </c>
      <c r="M279" s="74">
        <f t="shared" si="266"/>
        <v>0</v>
      </c>
      <c r="N279" s="74">
        <f t="shared" si="204"/>
        <v>22.91</v>
      </c>
      <c r="O279" s="74">
        <f t="shared" si="267"/>
        <v>0</v>
      </c>
      <c r="P279" s="128">
        <f t="shared" si="205"/>
        <v>27.49</v>
      </c>
      <c r="Q279" s="128">
        <f t="shared" si="268"/>
        <v>0</v>
      </c>
      <c r="R279" s="3"/>
      <c r="S279" s="562">
        <f t="shared" si="228"/>
        <v>2199</v>
      </c>
      <c r="AL279" s="556">
        <f t="shared" si="229"/>
        <v>2199.2000000000003</v>
      </c>
    </row>
    <row r="280" spans="1:38" s="288" customFormat="1" outlineLevel="1">
      <c r="A280" s="667"/>
      <c r="B280" s="102" t="s">
        <v>27</v>
      </c>
      <c r="C280" s="130" t="s">
        <v>25</v>
      </c>
      <c r="D280" s="130">
        <v>13660241001</v>
      </c>
      <c r="E280" s="102">
        <v>14562981001</v>
      </c>
      <c r="F280" s="454"/>
      <c r="G280" s="104" t="s">
        <v>310</v>
      </c>
      <c r="H280" s="96"/>
      <c r="I280" s="103" t="s">
        <v>58</v>
      </c>
      <c r="J280" s="103">
        <v>3</v>
      </c>
      <c r="K280" s="107">
        <v>45.16</v>
      </c>
      <c r="L280" s="107">
        <f t="shared" si="203"/>
        <v>54.19</v>
      </c>
      <c r="M280" s="107">
        <f t="shared" si="266"/>
        <v>0</v>
      </c>
      <c r="N280" s="107">
        <f t="shared" si="204"/>
        <v>45.16</v>
      </c>
      <c r="O280" s="107">
        <f t="shared" si="267"/>
        <v>0</v>
      </c>
      <c r="P280" s="108">
        <f t="shared" si="205"/>
        <v>54.19</v>
      </c>
      <c r="Q280" s="108">
        <f t="shared" si="268"/>
        <v>0</v>
      </c>
      <c r="R280" s="3"/>
      <c r="S280" s="560">
        <f t="shared" si="228"/>
        <v>4335</v>
      </c>
      <c r="AL280" s="556">
        <f t="shared" si="229"/>
        <v>4335.2</v>
      </c>
    </row>
    <row r="281" spans="1:38" ht="25.5" outlineLevel="1">
      <c r="A281" s="668"/>
      <c r="B281" s="110" t="s">
        <v>65</v>
      </c>
      <c r="C281" s="113" t="s">
        <v>25</v>
      </c>
      <c r="D281" s="113">
        <v>13660211001</v>
      </c>
      <c r="E281" s="69">
        <v>14562971001</v>
      </c>
      <c r="F281" s="616" t="s">
        <v>311</v>
      </c>
      <c r="G281" s="95" t="s">
        <v>312</v>
      </c>
      <c r="H281" s="96"/>
      <c r="I281" s="71" t="s">
        <v>58</v>
      </c>
      <c r="J281" s="71">
        <v>3</v>
      </c>
      <c r="K281" s="74">
        <v>50.94</v>
      </c>
      <c r="L281" s="74">
        <f t="shared" si="203"/>
        <v>61.13</v>
      </c>
      <c r="M281" s="74">
        <f t="shared" si="266"/>
        <v>0</v>
      </c>
      <c r="N281" s="74">
        <f t="shared" si="204"/>
        <v>50.94</v>
      </c>
      <c r="O281" s="74">
        <f t="shared" si="267"/>
        <v>0</v>
      </c>
      <c r="P281" s="128">
        <f t="shared" si="205"/>
        <v>61.13</v>
      </c>
      <c r="Q281" s="128">
        <f t="shared" si="268"/>
        <v>0</v>
      </c>
      <c r="R281" s="3"/>
      <c r="S281" s="559">
        <f t="shared" si="228"/>
        <v>4890</v>
      </c>
      <c r="AL281" s="556">
        <f t="shared" si="229"/>
        <v>4890.4000000000005</v>
      </c>
    </row>
    <row r="282" spans="1:38" s="288" customFormat="1" outlineLevel="1">
      <c r="A282" s="667"/>
      <c r="B282" s="102" t="s">
        <v>27</v>
      </c>
      <c r="C282" s="130" t="s">
        <v>25</v>
      </c>
      <c r="D282" s="130">
        <v>13660261001</v>
      </c>
      <c r="E282" s="102">
        <v>14562991001</v>
      </c>
      <c r="F282" s="454"/>
      <c r="G282" s="104" t="s">
        <v>313</v>
      </c>
      <c r="H282" s="96"/>
      <c r="I282" s="103" t="s">
        <v>58</v>
      </c>
      <c r="J282" s="103">
        <v>3</v>
      </c>
      <c r="K282" s="107">
        <v>50.94</v>
      </c>
      <c r="L282" s="107">
        <f t="shared" si="203"/>
        <v>61.13</v>
      </c>
      <c r="M282" s="107">
        <f t="shared" si="266"/>
        <v>0</v>
      </c>
      <c r="N282" s="107">
        <f t="shared" si="204"/>
        <v>50.94</v>
      </c>
      <c r="O282" s="107">
        <f t="shared" si="267"/>
        <v>0</v>
      </c>
      <c r="P282" s="108">
        <f t="shared" si="205"/>
        <v>61.13</v>
      </c>
      <c r="Q282" s="108">
        <f t="shared" si="268"/>
        <v>0</v>
      </c>
      <c r="R282" s="3"/>
      <c r="S282" s="560">
        <f t="shared" si="228"/>
        <v>4890</v>
      </c>
      <c r="AL282" s="556">
        <f t="shared" si="229"/>
        <v>4890.4000000000005</v>
      </c>
    </row>
    <row r="283" spans="1:38" s="287" customFormat="1" ht="25.5" outlineLevel="1">
      <c r="A283" s="683"/>
      <c r="B283" s="69" t="s">
        <v>65</v>
      </c>
      <c r="C283" s="113" t="s">
        <v>25</v>
      </c>
      <c r="D283" s="113">
        <v>13660281001</v>
      </c>
      <c r="E283" s="69">
        <v>14563001001</v>
      </c>
      <c r="F283" s="286" t="s">
        <v>314</v>
      </c>
      <c r="G283" s="95" t="s">
        <v>315</v>
      </c>
      <c r="H283" s="96"/>
      <c r="I283" s="71" t="s">
        <v>58</v>
      </c>
      <c r="J283" s="71">
        <v>1</v>
      </c>
      <c r="K283" s="74">
        <v>76</v>
      </c>
      <c r="L283" s="74">
        <f t="shared" si="203"/>
        <v>91.2</v>
      </c>
      <c r="M283" s="74">
        <f t="shared" si="266"/>
        <v>0</v>
      </c>
      <c r="N283" s="74">
        <f t="shared" si="204"/>
        <v>76</v>
      </c>
      <c r="O283" s="74">
        <f t="shared" si="267"/>
        <v>0</v>
      </c>
      <c r="P283" s="128">
        <f t="shared" si="205"/>
        <v>91.2</v>
      </c>
      <c r="Q283" s="128">
        <f t="shared" si="268"/>
        <v>0</v>
      </c>
      <c r="R283" s="3"/>
      <c r="S283" s="559">
        <f t="shared" si="228"/>
        <v>7296</v>
      </c>
      <c r="U283"/>
      <c r="AL283" s="556">
        <f t="shared" si="229"/>
        <v>7296</v>
      </c>
    </row>
    <row r="284" spans="1:38" s="288" customFormat="1" outlineLevel="1">
      <c r="A284" s="667"/>
      <c r="B284" s="109" t="s">
        <v>27</v>
      </c>
      <c r="C284" s="130" t="s">
        <v>25</v>
      </c>
      <c r="D284" s="130">
        <v>13660311001</v>
      </c>
      <c r="E284" s="102">
        <v>14563011001</v>
      </c>
      <c r="F284" s="454"/>
      <c r="G284" s="104" t="s">
        <v>316</v>
      </c>
      <c r="H284" s="96"/>
      <c r="I284" s="103" t="s">
        <v>58</v>
      </c>
      <c r="J284" s="103">
        <v>1</v>
      </c>
      <c r="K284" s="107">
        <v>111.60000000000001</v>
      </c>
      <c r="L284" s="107">
        <f t="shared" si="203"/>
        <v>133.91999999999999</v>
      </c>
      <c r="M284" s="107">
        <f t="shared" si="266"/>
        <v>0</v>
      </c>
      <c r="N284" s="107">
        <f t="shared" si="204"/>
        <v>111.60000000000001</v>
      </c>
      <c r="O284" s="107">
        <f t="shared" si="267"/>
        <v>0</v>
      </c>
      <c r="P284" s="108">
        <f t="shared" si="205"/>
        <v>133.91999999999999</v>
      </c>
      <c r="Q284" s="108">
        <f t="shared" si="268"/>
        <v>0</v>
      </c>
      <c r="R284" s="3"/>
      <c r="S284" s="560">
        <f t="shared" si="228"/>
        <v>10714</v>
      </c>
      <c r="AL284" s="556">
        <f t="shared" si="229"/>
        <v>10713.599999999999</v>
      </c>
    </row>
    <row r="285" spans="1:38" outlineLevel="1">
      <c r="A285" s="683"/>
      <c r="B285" s="110"/>
      <c r="C285" s="111"/>
      <c r="D285" s="113"/>
      <c r="E285" s="69"/>
      <c r="F285" s="454"/>
      <c r="G285" s="95"/>
      <c r="H285" s="96"/>
      <c r="I285" s="71"/>
      <c r="J285" s="71"/>
      <c r="K285" s="74"/>
      <c r="L285" s="74"/>
      <c r="M285" s="74"/>
      <c r="N285" s="74"/>
      <c r="O285" s="74"/>
      <c r="P285" s="128"/>
      <c r="Q285" s="128"/>
      <c r="R285" s="3"/>
      <c r="S285" s="559"/>
      <c r="AL285" s="556"/>
    </row>
    <row r="286" spans="1:38" outlineLevel="1">
      <c r="A286" s="683"/>
      <c r="B286" s="69" t="s">
        <v>30</v>
      </c>
      <c r="C286" s="71" t="s">
        <v>25</v>
      </c>
      <c r="D286" s="71"/>
      <c r="E286" s="665">
        <v>14570113001</v>
      </c>
      <c r="F286" s="286"/>
      <c r="G286" s="517" t="s">
        <v>317</v>
      </c>
      <c r="H286" s="96"/>
      <c r="I286" s="475" t="s">
        <v>58</v>
      </c>
      <c r="J286" s="475">
        <v>10</v>
      </c>
      <c r="K286" s="506">
        <v>4.05</v>
      </c>
      <c r="L286" s="74">
        <f t="shared" ref="L286:L290" si="269">ROUND((K286*$C$3),2)</f>
        <v>4.8600000000000003</v>
      </c>
      <c r="M286" s="74">
        <f t="shared" ref="M286:M290" si="270">L286*H286</f>
        <v>0</v>
      </c>
      <c r="N286" s="74">
        <f t="shared" ref="N286:N290" si="271">K286*(1-$E$5-$E$7)*(1-$E$9)*(1+$E$11)</f>
        <v>4.05</v>
      </c>
      <c r="O286" s="74">
        <f t="shared" ref="O286:O290" si="272">N286*H286</f>
        <v>0</v>
      </c>
      <c r="P286" s="128">
        <f t="shared" ref="P286:P290" si="273">ROUND((N286*$C$3),2)</f>
        <v>4.8600000000000003</v>
      </c>
      <c r="Q286" s="128">
        <f t="shared" ref="Q286:Q290" si="274">P286*H286</f>
        <v>0</v>
      </c>
      <c r="R286" s="3"/>
      <c r="S286" s="559">
        <f t="shared" ref="S286:S290" si="275">ROUND(AL286,0)</f>
        <v>389</v>
      </c>
      <c r="AL286" s="556">
        <f t="shared" ref="AL286:AL290" si="276">L286*$AL$11*(1-$AL$10)</f>
        <v>388.80000000000007</v>
      </c>
    </row>
    <row r="287" spans="1:38" outlineLevel="1">
      <c r="A287" s="683"/>
      <c r="B287" s="69" t="s">
        <v>30</v>
      </c>
      <c r="C287" s="71" t="s">
        <v>25</v>
      </c>
      <c r="D287" s="71"/>
      <c r="E287" s="665">
        <v>14570123001</v>
      </c>
      <c r="F287" s="286"/>
      <c r="G287" s="517" t="s">
        <v>318</v>
      </c>
      <c r="H287" s="96"/>
      <c r="I287" s="475" t="s">
        <v>58</v>
      </c>
      <c r="J287" s="475">
        <v>10</v>
      </c>
      <c r="K287" s="506">
        <v>6</v>
      </c>
      <c r="L287" s="74">
        <f t="shared" si="269"/>
        <v>7.2</v>
      </c>
      <c r="M287" s="74">
        <f t="shared" si="270"/>
        <v>0</v>
      </c>
      <c r="N287" s="74">
        <f t="shared" si="271"/>
        <v>6</v>
      </c>
      <c r="O287" s="74">
        <f t="shared" si="272"/>
        <v>0</v>
      </c>
      <c r="P287" s="128">
        <f t="shared" si="273"/>
        <v>7.2</v>
      </c>
      <c r="Q287" s="128">
        <f t="shared" si="274"/>
        <v>0</v>
      </c>
      <c r="R287" s="3"/>
      <c r="S287" s="559">
        <f t="shared" si="275"/>
        <v>576</v>
      </c>
      <c r="AL287" s="556">
        <f t="shared" si="276"/>
        <v>576</v>
      </c>
    </row>
    <row r="288" spans="1:38" outlineLevel="1">
      <c r="A288" s="683"/>
      <c r="B288" s="69" t="s">
        <v>30</v>
      </c>
      <c r="C288" s="71" t="s">
        <v>25</v>
      </c>
      <c r="D288" s="71"/>
      <c r="E288" s="665">
        <v>14570133001</v>
      </c>
      <c r="F288" s="286"/>
      <c r="G288" s="517" t="s">
        <v>319</v>
      </c>
      <c r="H288" s="96"/>
      <c r="I288" s="475" t="s">
        <v>58</v>
      </c>
      <c r="J288" s="475">
        <v>10</v>
      </c>
      <c r="K288" s="506">
        <v>10.07</v>
      </c>
      <c r="L288" s="74">
        <f t="shared" si="269"/>
        <v>12.08</v>
      </c>
      <c r="M288" s="74">
        <f t="shared" si="270"/>
        <v>0</v>
      </c>
      <c r="N288" s="74">
        <f t="shared" si="271"/>
        <v>10.07</v>
      </c>
      <c r="O288" s="74">
        <f t="shared" si="272"/>
        <v>0</v>
      </c>
      <c r="P288" s="128">
        <f t="shared" si="273"/>
        <v>12.08</v>
      </c>
      <c r="Q288" s="128">
        <f t="shared" si="274"/>
        <v>0</v>
      </c>
      <c r="R288" s="3"/>
      <c r="S288" s="559">
        <f t="shared" si="275"/>
        <v>966</v>
      </c>
      <c r="AL288" s="556">
        <f t="shared" si="276"/>
        <v>966.40000000000009</v>
      </c>
    </row>
    <row r="289" spans="1:38" outlineLevel="1">
      <c r="A289" s="683"/>
      <c r="B289" s="69" t="s">
        <v>30</v>
      </c>
      <c r="C289" s="71" t="s">
        <v>25</v>
      </c>
      <c r="D289" s="71"/>
      <c r="E289" s="665">
        <v>14570143001</v>
      </c>
      <c r="F289" s="286"/>
      <c r="G289" s="517" t="s">
        <v>320</v>
      </c>
      <c r="H289" s="96"/>
      <c r="I289" s="475" t="s">
        <v>58</v>
      </c>
      <c r="J289" s="475">
        <v>3</v>
      </c>
      <c r="K289" s="506">
        <v>17.579999999999998</v>
      </c>
      <c r="L289" s="74">
        <f t="shared" si="269"/>
        <v>21.1</v>
      </c>
      <c r="M289" s="74">
        <f t="shared" si="270"/>
        <v>0</v>
      </c>
      <c r="N289" s="74">
        <f t="shared" si="271"/>
        <v>17.579999999999998</v>
      </c>
      <c r="O289" s="74">
        <f t="shared" si="272"/>
        <v>0</v>
      </c>
      <c r="P289" s="128">
        <f t="shared" si="273"/>
        <v>21.1</v>
      </c>
      <c r="Q289" s="128">
        <f t="shared" si="274"/>
        <v>0</v>
      </c>
      <c r="R289" s="3"/>
      <c r="S289" s="559">
        <f t="shared" si="275"/>
        <v>1688</v>
      </c>
      <c r="AL289" s="556">
        <f t="shared" si="276"/>
        <v>1688</v>
      </c>
    </row>
    <row r="290" spans="1:38" ht="30" outlineLevel="1">
      <c r="A290" s="668" t="s">
        <v>84</v>
      </c>
      <c r="B290" s="69" t="s">
        <v>30</v>
      </c>
      <c r="C290" s="71" t="s">
        <v>25</v>
      </c>
      <c r="D290" s="71"/>
      <c r="E290" s="665">
        <v>14570153001</v>
      </c>
      <c r="F290" s="286"/>
      <c r="G290" s="517" t="s">
        <v>321</v>
      </c>
      <c r="H290" s="96"/>
      <c r="I290" s="475" t="s">
        <v>58</v>
      </c>
      <c r="J290" s="475">
        <v>4</v>
      </c>
      <c r="K290" s="506">
        <v>38.15</v>
      </c>
      <c r="L290" s="74">
        <f t="shared" si="269"/>
        <v>45.78</v>
      </c>
      <c r="M290" s="74">
        <f t="shared" si="270"/>
        <v>0</v>
      </c>
      <c r="N290" s="74">
        <f t="shared" si="271"/>
        <v>38.15</v>
      </c>
      <c r="O290" s="74">
        <f t="shared" si="272"/>
        <v>0</v>
      </c>
      <c r="P290" s="128">
        <f t="shared" si="273"/>
        <v>45.78</v>
      </c>
      <c r="Q290" s="128">
        <f t="shared" si="274"/>
        <v>0</v>
      </c>
      <c r="R290" s="3"/>
      <c r="S290" s="559">
        <f t="shared" si="275"/>
        <v>3662</v>
      </c>
      <c r="AL290" s="556">
        <f t="shared" si="276"/>
        <v>3662.4</v>
      </c>
    </row>
    <row r="291" spans="1:38" outlineLevel="1">
      <c r="A291" s="683"/>
      <c r="B291" s="110"/>
      <c r="C291" s="111"/>
      <c r="D291" s="113"/>
      <c r="E291" s="69"/>
      <c r="F291" s="454"/>
      <c r="G291" s="95"/>
      <c r="H291" s="96"/>
      <c r="I291" s="71"/>
      <c r="J291" s="71"/>
      <c r="K291" s="74"/>
      <c r="L291" s="74"/>
      <c r="M291" s="74"/>
      <c r="N291" s="74"/>
      <c r="O291" s="74"/>
      <c r="P291" s="128"/>
      <c r="Q291" s="128"/>
      <c r="R291" s="3"/>
      <c r="S291" s="559"/>
      <c r="AL291" s="556"/>
    </row>
    <row r="292" spans="1:38" outlineLevel="1">
      <c r="A292" s="683"/>
      <c r="B292" s="69" t="s">
        <v>30</v>
      </c>
      <c r="C292" s="71" t="s">
        <v>25</v>
      </c>
      <c r="D292" s="113"/>
      <c r="E292" s="69">
        <v>11080111001</v>
      </c>
      <c r="F292" s="454"/>
      <c r="G292" s="95" t="s">
        <v>322</v>
      </c>
      <c r="H292" s="96"/>
      <c r="I292" s="71" t="s">
        <v>58</v>
      </c>
      <c r="J292" s="71">
        <v>10</v>
      </c>
      <c r="K292" s="74">
        <v>2.58</v>
      </c>
      <c r="L292" s="74">
        <f t="shared" ref="L292:L293" si="277">ROUND((K292*$C$3),2)</f>
        <v>3.1</v>
      </c>
      <c r="M292" s="74">
        <f t="shared" ref="M292:M298" si="278">L292*H292</f>
        <v>0</v>
      </c>
      <c r="N292" s="74">
        <f t="shared" ref="N292:N293" si="279">K292*(1-$E$5-$E$7)*(1-$E$9)*(1+$E$11)</f>
        <v>2.58</v>
      </c>
      <c r="O292" s="74">
        <f t="shared" ref="O292:O298" si="280">N292*H292</f>
        <v>0</v>
      </c>
      <c r="P292" s="128">
        <f t="shared" ref="P292:P293" si="281">ROUND((N292*$C$3),2)</f>
        <v>3.1</v>
      </c>
      <c r="Q292" s="128">
        <f t="shared" ref="Q292:Q298" si="282">P292*H292</f>
        <v>0</v>
      </c>
      <c r="R292" s="3"/>
      <c r="S292" s="559">
        <f t="shared" si="228"/>
        <v>248</v>
      </c>
      <c r="AL292" s="556">
        <f t="shared" si="229"/>
        <v>248</v>
      </c>
    </row>
    <row r="293" spans="1:38" outlineLevel="1">
      <c r="A293" s="683"/>
      <c r="B293" s="69" t="s">
        <v>30</v>
      </c>
      <c r="C293" s="71" t="s">
        <v>25</v>
      </c>
      <c r="D293" s="113"/>
      <c r="E293" s="69">
        <v>11080121001</v>
      </c>
      <c r="F293" s="454"/>
      <c r="G293" s="95" t="s">
        <v>323</v>
      </c>
      <c r="H293" s="96"/>
      <c r="I293" s="71" t="s">
        <v>58</v>
      </c>
      <c r="J293" s="71">
        <v>10</v>
      </c>
      <c r="K293" s="74">
        <v>3.82</v>
      </c>
      <c r="L293" s="74">
        <f t="shared" si="277"/>
        <v>4.58</v>
      </c>
      <c r="M293" s="74">
        <f t="shared" si="278"/>
        <v>0</v>
      </c>
      <c r="N293" s="74">
        <f t="shared" si="279"/>
        <v>3.82</v>
      </c>
      <c r="O293" s="74">
        <f t="shared" si="280"/>
        <v>0</v>
      </c>
      <c r="P293" s="128">
        <f t="shared" si="281"/>
        <v>4.58</v>
      </c>
      <c r="Q293" s="128">
        <f t="shared" si="282"/>
        <v>0</v>
      </c>
      <c r="R293" s="3"/>
      <c r="S293" s="559">
        <f t="shared" si="228"/>
        <v>366</v>
      </c>
      <c r="AL293" s="556">
        <f t="shared" si="229"/>
        <v>366.40000000000003</v>
      </c>
    </row>
    <row r="294" spans="1:38" outlineLevel="1">
      <c r="A294" s="683"/>
      <c r="B294" s="69" t="s">
        <v>30</v>
      </c>
      <c r="C294" s="71" t="s">
        <v>25</v>
      </c>
      <c r="D294" s="113"/>
      <c r="E294" s="69">
        <v>11080131001</v>
      </c>
      <c r="F294" s="454"/>
      <c r="G294" s="95" t="s">
        <v>324</v>
      </c>
      <c r="H294" s="96"/>
      <c r="I294" s="71" t="s">
        <v>58</v>
      </c>
      <c r="J294" s="71">
        <v>10</v>
      </c>
      <c r="K294" s="74">
        <v>6.08</v>
      </c>
      <c r="L294" s="74">
        <f t="shared" ref="L294:L295" si="283">ROUND((K294*$C$3),2)</f>
        <v>7.3</v>
      </c>
      <c r="M294" s="74">
        <f t="shared" si="278"/>
        <v>0</v>
      </c>
      <c r="N294" s="74">
        <f t="shared" ref="N294:N295" si="284">K294*(1-$E$5-$E$7)*(1-$E$9)*(1+$E$11)</f>
        <v>6.08</v>
      </c>
      <c r="O294" s="74">
        <f t="shared" si="280"/>
        <v>0</v>
      </c>
      <c r="P294" s="128">
        <f t="shared" ref="P294:P295" si="285">ROUND((N294*$C$3),2)</f>
        <v>7.3</v>
      </c>
      <c r="Q294" s="128">
        <f t="shared" si="282"/>
        <v>0</v>
      </c>
      <c r="R294" s="3"/>
      <c r="S294" s="559">
        <f t="shared" si="228"/>
        <v>584</v>
      </c>
      <c r="AL294" s="556">
        <f t="shared" si="229"/>
        <v>584</v>
      </c>
    </row>
    <row r="295" spans="1:38" outlineLevel="1">
      <c r="A295" s="683"/>
      <c r="B295" s="69" t="s">
        <v>30</v>
      </c>
      <c r="C295" s="71" t="s">
        <v>25</v>
      </c>
      <c r="D295" s="113"/>
      <c r="E295" s="69">
        <v>11080141001</v>
      </c>
      <c r="F295" s="286"/>
      <c r="G295" s="95" t="s">
        <v>325</v>
      </c>
      <c r="H295" s="96"/>
      <c r="I295" s="71" t="s">
        <v>58</v>
      </c>
      <c r="J295" s="71">
        <v>3</v>
      </c>
      <c r="K295" s="74">
        <v>11.2</v>
      </c>
      <c r="L295" s="74">
        <f t="shared" si="283"/>
        <v>13.44</v>
      </c>
      <c r="M295" s="74">
        <f t="shared" si="278"/>
        <v>0</v>
      </c>
      <c r="N295" s="74">
        <f t="shared" si="284"/>
        <v>11.2</v>
      </c>
      <c r="O295" s="74">
        <f t="shared" si="280"/>
        <v>0</v>
      </c>
      <c r="P295" s="128">
        <f t="shared" si="285"/>
        <v>13.44</v>
      </c>
      <c r="Q295" s="128">
        <f t="shared" si="282"/>
        <v>0</v>
      </c>
      <c r="R295" s="3"/>
      <c r="S295" s="559">
        <f t="shared" si="228"/>
        <v>1075</v>
      </c>
      <c r="AL295" s="556">
        <f t="shared" si="229"/>
        <v>1075.2</v>
      </c>
    </row>
    <row r="296" spans="1:38" outlineLevel="1">
      <c r="A296" s="683"/>
      <c r="B296" s="69" t="s">
        <v>30</v>
      </c>
      <c r="C296" s="71" t="s">
        <v>25</v>
      </c>
      <c r="D296" s="113"/>
      <c r="E296" s="69">
        <v>11080151001</v>
      </c>
      <c r="F296" s="652"/>
      <c r="G296" s="95" t="s">
        <v>326</v>
      </c>
      <c r="H296" s="96"/>
      <c r="I296" s="71" t="s">
        <v>58</v>
      </c>
      <c r="J296" s="71">
        <v>4</v>
      </c>
      <c r="K296" s="74">
        <v>24.3</v>
      </c>
      <c r="L296" s="74">
        <f t="shared" ref="L296:L298" si="286">ROUND((K296*$C$3),2)</f>
        <v>29.16</v>
      </c>
      <c r="M296" s="74">
        <f t="shared" si="278"/>
        <v>0</v>
      </c>
      <c r="N296" s="74">
        <f t="shared" ref="N296:N298" si="287">K296*(1-$E$5-$E$7)*(1-$E$9)*(1+$E$11)</f>
        <v>24.3</v>
      </c>
      <c r="O296" s="74">
        <f t="shared" si="280"/>
        <v>0</v>
      </c>
      <c r="P296" s="128">
        <f t="shared" ref="P296:P298" si="288">ROUND((N296*$C$3),2)</f>
        <v>29.16</v>
      </c>
      <c r="Q296" s="128">
        <f t="shared" si="282"/>
        <v>0</v>
      </c>
      <c r="R296" s="3"/>
      <c r="S296" s="559">
        <f t="shared" ref="S296:S298" si="289">ROUND(AL296,0)</f>
        <v>2333</v>
      </c>
      <c r="AL296" s="556">
        <f t="shared" ref="AL296:AL298" si="290">L296*$AL$11*(1-$AL$10)</f>
        <v>2332.8000000000002</v>
      </c>
    </row>
    <row r="297" spans="1:38" outlineLevel="1">
      <c r="A297" s="683"/>
      <c r="B297" s="69" t="s">
        <v>30</v>
      </c>
      <c r="C297" s="71" t="s">
        <v>25</v>
      </c>
      <c r="D297" s="113"/>
      <c r="E297" s="622">
        <v>11093021001</v>
      </c>
      <c r="F297" s="652"/>
      <c r="G297" s="517" t="s">
        <v>327</v>
      </c>
      <c r="H297" s="96"/>
      <c r="I297" s="71" t="s">
        <v>58</v>
      </c>
      <c r="J297" s="71">
        <v>1</v>
      </c>
      <c r="K297" s="74">
        <v>51.44</v>
      </c>
      <c r="L297" s="74">
        <f t="shared" si="286"/>
        <v>61.73</v>
      </c>
      <c r="M297" s="74">
        <f t="shared" si="278"/>
        <v>0</v>
      </c>
      <c r="N297" s="74">
        <f t="shared" si="287"/>
        <v>51.44</v>
      </c>
      <c r="O297" s="74">
        <f t="shared" si="280"/>
        <v>0</v>
      </c>
      <c r="P297" s="128">
        <f t="shared" si="288"/>
        <v>61.73</v>
      </c>
      <c r="Q297" s="128">
        <f t="shared" si="282"/>
        <v>0</v>
      </c>
      <c r="R297" s="3"/>
      <c r="S297" s="559">
        <f t="shared" si="289"/>
        <v>4938</v>
      </c>
      <c r="AL297" s="556">
        <f t="shared" si="290"/>
        <v>4938.4000000000005</v>
      </c>
    </row>
    <row r="298" spans="1:38" outlineLevel="1">
      <c r="A298" s="683"/>
      <c r="B298" s="69" t="s">
        <v>30</v>
      </c>
      <c r="C298" s="71" t="s">
        <v>25</v>
      </c>
      <c r="D298" s="113"/>
      <c r="E298" s="622">
        <v>11093031001</v>
      </c>
      <c r="F298" s="652"/>
      <c r="G298" s="517" t="s">
        <v>328</v>
      </c>
      <c r="H298" s="96"/>
      <c r="I298" s="71" t="s">
        <v>58</v>
      </c>
      <c r="J298" s="71">
        <v>1</v>
      </c>
      <c r="K298" s="74">
        <v>78.58</v>
      </c>
      <c r="L298" s="74">
        <f t="shared" si="286"/>
        <v>94.3</v>
      </c>
      <c r="M298" s="74">
        <f t="shared" si="278"/>
        <v>0</v>
      </c>
      <c r="N298" s="74">
        <f t="shared" si="287"/>
        <v>78.58</v>
      </c>
      <c r="O298" s="74">
        <f t="shared" si="280"/>
        <v>0</v>
      </c>
      <c r="P298" s="128">
        <f t="shared" si="288"/>
        <v>94.3</v>
      </c>
      <c r="Q298" s="128">
        <f t="shared" si="282"/>
        <v>0</v>
      </c>
      <c r="R298" s="3"/>
      <c r="S298" s="559">
        <f t="shared" si="289"/>
        <v>7544</v>
      </c>
      <c r="AL298" s="556">
        <f t="shared" si="290"/>
        <v>7544</v>
      </c>
    </row>
    <row r="299" spans="1:38" outlineLevel="1">
      <c r="A299" s="683"/>
      <c r="B299" s="110"/>
      <c r="C299" s="111"/>
      <c r="D299" s="113"/>
      <c r="E299" s="69"/>
      <c r="F299" s="286"/>
      <c r="G299" s="95"/>
      <c r="H299" s="96"/>
      <c r="I299" s="71"/>
      <c r="J299" s="71"/>
      <c r="K299" s="74"/>
      <c r="L299" s="74"/>
      <c r="M299" s="74"/>
      <c r="N299" s="74"/>
      <c r="O299" s="74"/>
      <c r="P299" s="128"/>
      <c r="Q299" s="128"/>
      <c r="R299" s="3"/>
      <c r="S299" s="559"/>
      <c r="AL299" s="556"/>
    </row>
    <row r="300" spans="1:38" s="287" customFormat="1" ht="25.5" outlineLevel="1">
      <c r="A300" s="668"/>
      <c r="B300" s="69" t="s">
        <v>65</v>
      </c>
      <c r="C300" s="71" t="s">
        <v>25</v>
      </c>
      <c r="D300" s="71"/>
      <c r="E300" s="69">
        <v>11600111001</v>
      </c>
      <c r="F300" s="286" t="s">
        <v>329</v>
      </c>
      <c r="G300" s="95" t="s">
        <v>330</v>
      </c>
      <c r="H300" s="96"/>
      <c r="I300" s="71" t="s">
        <v>58</v>
      </c>
      <c r="J300" s="71">
        <v>10</v>
      </c>
      <c r="K300" s="74">
        <v>5.32</v>
      </c>
      <c r="L300" s="74">
        <f t="shared" si="203"/>
        <v>6.38</v>
      </c>
      <c r="M300" s="74">
        <f t="shared" ref="M300:M306" si="291">L300*H300</f>
        <v>0</v>
      </c>
      <c r="N300" s="74">
        <f t="shared" si="204"/>
        <v>5.32</v>
      </c>
      <c r="O300" s="74">
        <f t="shared" ref="O300:O306" si="292">N300*H300</f>
        <v>0</v>
      </c>
      <c r="P300" s="128">
        <f t="shared" si="205"/>
        <v>6.38</v>
      </c>
      <c r="Q300" s="128">
        <f t="shared" ref="Q300:Q306" si="293">P300*H300</f>
        <v>0</v>
      </c>
      <c r="R300" s="3"/>
      <c r="S300" s="562">
        <f t="shared" si="228"/>
        <v>510</v>
      </c>
      <c r="AL300" s="556">
        <f t="shared" si="229"/>
        <v>510.40000000000003</v>
      </c>
    </row>
    <row r="301" spans="1:38" s="287" customFormat="1" ht="25.5" outlineLevel="1">
      <c r="A301" s="668"/>
      <c r="B301" s="69" t="s">
        <v>65</v>
      </c>
      <c r="C301" s="71" t="s">
        <v>25</v>
      </c>
      <c r="D301" s="71"/>
      <c r="E301" s="69">
        <v>11600121001</v>
      </c>
      <c r="F301" s="286" t="s">
        <v>331</v>
      </c>
      <c r="G301" s="95" t="s">
        <v>332</v>
      </c>
      <c r="H301" s="96"/>
      <c r="I301" s="71" t="s">
        <v>58</v>
      </c>
      <c r="J301" s="71">
        <v>10</v>
      </c>
      <c r="K301" s="74">
        <v>7.33</v>
      </c>
      <c r="L301" s="74">
        <f t="shared" si="203"/>
        <v>8.8000000000000007</v>
      </c>
      <c r="M301" s="74">
        <f t="shared" si="291"/>
        <v>0</v>
      </c>
      <c r="N301" s="74">
        <f t="shared" si="204"/>
        <v>7.33</v>
      </c>
      <c r="O301" s="74">
        <f t="shared" si="292"/>
        <v>0</v>
      </c>
      <c r="P301" s="128">
        <f t="shared" si="205"/>
        <v>8.8000000000000007</v>
      </c>
      <c r="Q301" s="128">
        <f t="shared" si="293"/>
        <v>0</v>
      </c>
      <c r="R301" s="3"/>
      <c r="S301" s="562">
        <f t="shared" si="228"/>
        <v>704</v>
      </c>
      <c r="AL301" s="556">
        <f t="shared" si="229"/>
        <v>704.00000000000011</v>
      </c>
    </row>
    <row r="302" spans="1:38" ht="25.5" outlineLevel="1">
      <c r="A302" s="683"/>
      <c r="B302" s="69" t="s">
        <v>65</v>
      </c>
      <c r="C302" s="71" t="s">
        <v>25</v>
      </c>
      <c r="D302" s="71"/>
      <c r="E302" s="69">
        <v>11600131001</v>
      </c>
      <c r="F302" s="286" t="s">
        <v>333</v>
      </c>
      <c r="G302" s="95" t="s">
        <v>334</v>
      </c>
      <c r="H302" s="96"/>
      <c r="I302" s="71" t="s">
        <v>58</v>
      </c>
      <c r="J302" s="71">
        <v>10</v>
      </c>
      <c r="K302" s="74">
        <v>10.43</v>
      </c>
      <c r="L302" s="74">
        <f t="shared" si="203"/>
        <v>12.52</v>
      </c>
      <c r="M302" s="74">
        <f t="shared" si="291"/>
        <v>0</v>
      </c>
      <c r="N302" s="74">
        <f t="shared" si="204"/>
        <v>10.43</v>
      </c>
      <c r="O302" s="74">
        <f t="shared" si="292"/>
        <v>0</v>
      </c>
      <c r="P302" s="128">
        <f t="shared" si="205"/>
        <v>12.52</v>
      </c>
      <c r="Q302" s="128">
        <f t="shared" si="293"/>
        <v>0</v>
      </c>
      <c r="R302" s="3"/>
      <c r="S302" s="559">
        <f t="shared" si="228"/>
        <v>1002</v>
      </c>
      <c r="AL302" s="556">
        <f t="shared" si="229"/>
        <v>1001.6</v>
      </c>
    </row>
    <row r="303" spans="1:38" s="287" customFormat="1" ht="25.5" outlineLevel="1">
      <c r="A303" s="668"/>
      <c r="B303" s="69" t="s">
        <v>65</v>
      </c>
      <c r="C303" s="71" t="s">
        <v>25</v>
      </c>
      <c r="D303" s="71"/>
      <c r="E303" s="69">
        <v>11600141001</v>
      </c>
      <c r="F303" s="286" t="s">
        <v>335</v>
      </c>
      <c r="G303" s="95" t="s">
        <v>336</v>
      </c>
      <c r="H303" s="96"/>
      <c r="I303" s="71" t="s">
        <v>58</v>
      </c>
      <c r="J303" s="71">
        <v>10</v>
      </c>
      <c r="K303" s="74">
        <v>15.92</v>
      </c>
      <c r="L303" s="74">
        <f t="shared" si="203"/>
        <v>19.100000000000001</v>
      </c>
      <c r="M303" s="74">
        <f t="shared" si="291"/>
        <v>0</v>
      </c>
      <c r="N303" s="74">
        <f t="shared" si="204"/>
        <v>15.92</v>
      </c>
      <c r="O303" s="74">
        <f t="shared" si="292"/>
        <v>0</v>
      </c>
      <c r="P303" s="128">
        <f t="shared" si="205"/>
        <v>19.100000000000001</v>
      </c>
      <c r="Q303" s="128">
        <f t="shared" si="293"/>
        <v>0</v>
      </c>
      <c r="R303" s="3"/>
      <c r="S303" s="562">
        <f t="shared" si="228"/>
        <v>1528</v>
      </c>
      <c r="AL303" s="556">
        <f t="shared" si="229"/>
        <v>1528.0000000000002</v>
      </c>
    </row>
    <row r="304" spans="1:38" ht="25.5" outlineLevel="1">
      <c r="A304" s="683"/>
      <c r="B304" s="69" t="s">
        <v>65</v>
      </c>
      <c r="C304" s="71" t="s">
        <v>25</v>
      </c>
      <c r="D304" s="71"/>
      <c r="E304" s="69">
        <v>11600151001</v>
      </c>
      <c r="F304" s="286" t="s">
        <v>337</v>
      </c>
      <c r="G304" s="95" t="s">
        <v>338</v>
      </c>
      <c r="H304" s="96"/>
      <c r="I304" s="71" t="s">
        <v>58</v>
      </c>
      <c r="J304" s="71">
        <v>4</v>
      </c>
      <c r="K304" s="74">
        <v>26.99</v>
      </c>
      <c r="L304" s="74">
        <f t="shared" si="203"/>
        <v>32.39</v>
      </c>
      <c r="M304" s="74">
        <f t="shared" si="291"/>
        <v>0</v>
      </c>
      <c r="N304" s="74">
        <f t="shared" si="204"/>
        <v>26.99</v>
      </c>
      <c r="O304" s="74">
        <f t="shared" si="292"/>
        <v>0</v>
      </c>
      <c r="P304" s="128">
        <f t="shared" si="205"/>
        <v>32.39</v>
      </c>
      <c r="Q304" s="128">
        <f t="shared" si="293"/>
        <v>0</v>
      </c>
      <c r="R304" s="3"/>
      <c r="S304" s="559">
        <f t="shared" si="228"/>
        <v>2591</v>
      </c>
      <c r="AL304" s="556">
        <f t="shared" si="229"/>
        <v>2591.2000000000003</v>
      </c>
    </row>
    <row r="305" spans="1:38" s="287" customFormat="1" ht="25.5" outlineLevel="1">
      <c r="A305" s="683"/>
      <c r="B305" s="69" t="s">
        <v>65</v>
      </c>
      <c r="C305" s="113" t="s">
        <v>25</v>
      </c>
      <c r="D305" s="113">
        <v>13660341001</v>
      </c>
      <c r="E305" s="69">
        <v>14563021001</v>
      </c>
      <c r="F305" s="637" t="s">
        <v>339</v>
      </c>
      <c r="G305" s="392" t="s">
        <v>340</v>
      </c>
      <c r="H305" s="96"/>
      <c r="I305" s="71" t="s">
        <v>58</v>
      </c>
      <c r="J305" s="71">
        <v>1</v>
      </c>
      <c r="K305" s="74">
        <v>68.58</v>
      </c>
      <c r="L305" s="74">
        <f t="shared" si="203"/>
        <v>82.3</v>
      </c>
      <c r="M305" s="74">
        <f t="shared" si="291"/>
        <v>0</v>
      </c>
      <c r="N305" s="74">
        <f t="shared" si="204"/>
        <v>68.58</v>
      </c>
      <c r="O305" s="74">
        <f t="shared" si="292"/>
        <v>0</v>
      </c>
      <c r="P305" s="128">
        <f t="shared" si="205"/>
        <v>82.3</v>
      </c>
      <c r="Q305" s="128">
        <f t="shared" si="293"/>
        <v>0</v>
      </c>
      <c r="R305" s="3"/>
      <c r="S305" s="562">
        <f t="shared" si="228"/>
        <v>6584</v>
      </c>
      <c r="AL305" s="556">
        <f t="shared" si="229"/>
        <v>6584</v>
      </c>
    </row>
    <row r="306" spans="1:38" s="287" customFormat="1" ht="25.5" outlineLevel="1">
      <c r="A306" s="683"/>
      <c r="B306" s="69" t="s">
        <v>65</v>
      </c>
      <c r="C306" s="113" t="s">
        <v>25</v>
      </c>
      <c r="D306" s="113">
        <v>13660361001</v>
      </c>
      <c r="E306" s="69">
        <v>14563031001</v>
      </c>
      <c r="F306" s="637" t="s">
        <v>341</v>
      </c>
      <c r="G306" s="95" t="s">
        <v>342</v>
      </c>
      <c r="H306" s="96"/>
      <c r="I306" s="71" t="s">
        <v>58</v>
      </c>
      <c r="J306" s="71">
        <v>1</v>
      </c>
      <c r="K306" s="74">
        <v>106.19000000000001</v>
      </c>
      <c r="L306" s="74">
        <f t="shared" si="203"/>
        <v>127.43</v>
      </c>
      <c r="M306" s="74">
        <f t="shared" si="291"/>
        <v>0</v>
      </c>
      <c r="N306" s="74">
        <f t="shared" si="204"/>
        <v>106.19000000000001</v>
      </c>
      <c r="O306" s="74">
        <f t="shared" si="292"/>
        <v>0</v>
      </c>
      <c r="P306" s="128">
        <f t="shared" si="205"/>
        <v>127.43</v>
      </c>
      <c r="Q306" s="128">
        <f t="shared" si="293"/>
        <v>0</v>
      </c>
      <c r="R306" s="3"/>
      <c r="S306" s="562">
        <f t="shared" si="228"/>
        <v>10194</v>
      </c>
      <c r="AL306" s="556">
        <f t="shared" si="229"/>
        <v>10194.400000000001</v>
      </c>
    </row>
    <row r="307" spans="1:38" outlineLevel="1">
      <c r="A307" s="683"/>
      <c r="B307" s="110"/>
      <c r="C307" s="111"/>
      <c r="D307" s="113"/>
      <c r="E307" s="69"/>
      <c r="F307" s="286"/>
      <c r="G307" s="95"/>
      <c r="H307" s="96"/>
      <c r="I307" s="71"/>
      <c r="J307" s="71"/>
      <c r="K307" s="74"/>
      <c r="L307" s="74"/>
      <c r="M307" s="74"/>
      <c r="N307" s="74"/>
      <c r="O307" s="74"/>
      <c r="P307" s="128"/>
      <c r="Q307" s="128"/>
      <c r="R307" s="3"/>
      <c r="S307" s="559"/>
      <c r="AL307" s="556"/>
    </row>
    <row r="308" spans="1:38" ht="25.5" outlineLevel="1">
      <c r="A308" s="683"/>
      <c r="B308" s="110"/>
      <c r="C308" s="71" t="s">
        <v>25</v>
      </c>
      <c r="D308" s="71"/>
      <c r="E308" s="69">
        <v>13777121001</v>
      </c>
      <c r="F308" s="286" t="s">
        <v>329</v>
      </c>
      <c r="G308" s="95" t="s">
        <v>343</v>
      </c>
      <c r="H308" s="96"/>
      <c r="I308" s="71" t="s">
        <v>58</v>
      </c>
      <c r="J308" s="71">
        <v>10</v>
      </c>
      <c r="K308" s="74">
        <v>5.32</v>
      </c>
      <c r="L308" s="74">
        <f t="shared" si="203"/>
        <v>6.38</v>
      </c>
      <c r="M308" s="74">
        <f>L308*H308</f>
        <v>0</v>
      </c>
      <c r="N308" s="74">
        <f t="shared" si="204"/>
        <v>5.32</v>
      </c>
      <c r="O308" s="74">
        <f>N308*H308</f>
        <v>0</v>
      </c>
      <c r="P308" s="128">
        <f t="shared" si="205"/>
        <v>6.38</v>
      </c>
      <c r="Q308" s="128">
        <f>P308*H308</f>
        <v>0</v>
      </c>
      <c r="R308" s="3"/>
      <c r="S308" s="559">
        <f t="shared" si="228"/>
        <v>510</v>
      </c>
      <c r="AL308" s="556">
        <f t="shared" si="229"/>
        <v>510.40000000000003</v>
      </c>
    </row>
    <row r="309" spans="1:38" s="288" customFormat="1" ht="25.5" outlineLevel="1">
      <c r="A309" s="667"/>
      <c r="B309" s="102" t="s">
        <v>27</v>
      </c>
      <c r="C309" s="103" t="s">
        <v>25</v>
      </c>
      <c r="D309" s="103"/>
      <c r="E309" s="102">
        <v>13777131001</v>
      </c>
      <c r="F309" s="286" t="s">
        <v>331</v>
      </c>
      <c r="G309" s="104" t="s">
        <v>344</v>
      </c>
      <c r="H309" s="96"/>
      <c r="I309" s="103" t="s">
        <v>58</v>
      </c>
      <c r="J309" s="103">
        <v>10</v>
      </c>
      <c r="K309" s="107">
        <v>10.49</v>
      </c>
      <c r="L309" s="107">
        <f t="shared" si="203"/>
        <v>12.59</v>
      </c>
      <c r="M309" s="107">
        <f>L309*H309</f>
        <v>0</v>
      </c>
      <c r="N309" s="107">
        <f t="shared" si="204"/>
        <v>10.49</v>
      </c>
      <c r="O309" s="107">
        <f>N309*H309</f>
        <v>0</v>
      </c>
      <c r="P309" s="108">
        <f t="shared" si="205"/>
        <v>12.59</v>
      </c>
      <c r="Q309" s="108">
        <f>P309*H309</f>
        <v>0</v>
      </c>
      <c r="R309" s="3"/>
      <c r="S309" s="560">
        <f t="shared" si="228"/>
        <v>1007</v>
      </c>
      <c r="AL309" s="556">
        <f t="shared" si="229"/>
        <v>1007.2</v>
      </c>
    </row>
    <row r="310" spans="1:38" ht="25.5" outlineLevel="1">
      <c r="A310" s="683"/>
      <c r="B310" s="110"/>
      <c r="C310" s="71" t="s">
        <v>25</v>
      </c>
      <c r="D310" s="71"/>
      <c r="E310" s="69">
        <v>13777141001</v>
      </c>
      <c r="F310" s="286" t="s">
        <v>333</v>
      </c>
      <c r="G310" s="95" t="s">
        <v>345</v>
      </c>
      <c r="H310" s="96"/>
      <c r="I310" s="71" t="s">
        <v>58</v>
      </c>
      <c r="J310" s="71">
        <v>10</v>
      </c>
      <c r="K310" s="74">
        <v>10.43</v>
      </c>
      <c r="L310" s="74">
        <f t="shared" si="203"/>
        <v>12.52</v>
      </c>
      <c r="M310" s="74">
        <f>L310*H310</f>
        <v>0</v>
      </c>
      <c r="N310" s="74">
        <f t="shared" si="204"/>
        <v>10.43</v>
      </c>
      <c r="O310" s="74">
        <f>N310*H310</f>
        <v>0</v>
      </c>
      <c r="P310" s="128">
        <f t="shared" si="205"/>
        <v>12.52</v>
      </c>
      <c r="Q310" s="128">
        <f>P310*H310</f>
        <v>0</v>
      </c>
      <c r="R310" s="3"/>
      <c r="S310" s="559">
        <f t="shared" si="228"/>
        <v>1002</v>
      </c>
      <c r="AL310" s="556">
        <f t="shared" si="229"/>
        <v>1001.6</v>
      </c>
    </row>
    <row r="311" spans="1:38" s="288" customFormat="1" ht="25.5" outlineLevel="1">
      <c r="A311" s="667"/>
      <c r="B311" s="102" t="s">
        <v>27</v>
      </c>
      <c r="C311" s="103" t="s">
        <v>25</v>
      </c>
      <c r="D311" s="103"/>
      <c r="E311" s="102">
        <v>13777161001</v>
      </c>
      <c r="F311" s="286" t="s">
        <v>335</v>
      </c>
      <c r="G311" s="104" t="s">
        <v>346</v>
      </c>
      <c r="H311" s="96"/>
      <c r="I311" s="103" t="s">
        <v>58</v>
      </c>
      <c r="J311" s="103">
        <v>10</v>
      </c>
      <c r="K311" s="107">
        <v>22.79</v>
      </c>
      <c r="L311" s="107">
        <f t="shared" si="203"/>
        <v>27.35</v>
      </c>
      <c r="M311" s="107">
        <f>L311*H311</f>
        <v>0</v>
      </c>
      <c r="N311" s="107">
        <f t="shared" si="204"/>
        <v>22.79</v>
      </c>
      <c r="O311" s="107">
        <f>N311*H311</f>
        <v>0</v>
      </c>
      <c r="P311" s="108">
        <f t="shared" si="205"/>
        <v>27.35</v>
      </c>
      <c r="Q311" s="108">
        <f>P311*H311</f>
        <v>0</v>
      </c>
      <c r="R311" s="3"/>
      <c r="S311" s="560">
        <f t="shared" si="228"/>
        <v>2188</v>
      </c>
      <c r="AL311" s="556">
        <f t="shared" si="229"/>
        <v>2188</v>
      </c>
    </row>
    <row r="312" spans="1:38" s="288" customFormat="1" ht="25.5" outlineLevel="1">
      <c r="A312" s="667"/>
      <c r="B312" s="102" t="s">
        <v>27</v>
      </c>
      <c r="C312" s="103" t="s">
        <v>25</v>
      </c>
      <c r="D312" s="103">
        <v>13777161001</v>
      </c>
      <c r="E312" s="102">
        <v>14564421001</v>
      </c>
      <c r="F312" s="286" t="s">
        <v>335</v>
      </c>
      <c r="G312" s="104" t="s">
        <v>347</v>
      </c>
      <c r="H312" s="96"/>
      <c r="I312" s="103" t="s">
        <v>58</v>
      </c>
      <c r="J312" s="103">
        <v>10</v>
      </c>
      <c r="K312" s="107">
        <v>22.79</v>
      </c>
      <c r="L312" s="107">
        <f t="shared" si="203"/>
        <v>27.35</v>
      </c>
      <c r="M312" s="107">
        <f>L312*H312</f>
        <v>0</v>
      </c>
      <c r="N312" s="107">
        <f t="shared" si="204"/>
        <v>22.79</v>
      </c>
      <c r="O312" s="107">
        <f>N312*H312</f>
        <v>0</v>
      </c>
      <c r="P312" s="108">
        <f t="shared" si="205"/>
        <v>27.35</v>
      </c>
      <c r="Q312" s="108">
        <f>P312*H312</f>
        <v>0</v>
      </c>
      <c r="R312" s="3"/>
      <c r="S312" s="560">
        <f t="shared" si="228"/>
        <v>2188</v>
      </c>
      <c r="AL312" s="556">
        <f t="shared" si="229"/>
        <v>2188</v>
      </c>
    </row>
    <row r="313" spans="1:38" outlineLevel="1">
      <c r="A313" s="683"/>
      <c r="B313" s="69"/>
      <c r="C313" s="88"/>
      <c r="D313" s="88"/>
      <c r="E313" s="90"/>
      <c r="F313" s="286"/>
      <c r="G313" s="91"/>
      <c r="H313" s="96"/>
      <c r="I313" s="88"/>
      <c r="J313" s="88"/>
      <c r="K313" s="93"/>
      <c r="L313" s="93"/>
      <c r="M313" s="93"/>
      <c r="N313" s="93"/>
      <c r="O313" s="93"/>
      <c r="P313" s="94"/>
      <c r="Q313" s="94"/>
      <c r="R313" s="3"/>
      <c r="S313" s="559"/>
      <c r="AL313" s="556"/>
    </row>
    <row r="314" spans="1:38" outlineLevel="1">
      <c r="A314" s="683"/>
      <c r="B314" s="69" t="s">
        <v>30</v>
      </c>
      <c r="C314" s="71" t="s">
        <v>25</v>
      </c>
      <c r="D314" s="88"/>
      <c r="E314" s="665">
        <v>14570413001</v>
      </c>
      <c r="F314" s="286"/>
      <c r="G314" s="517" t="s">
        <v>348</v>
      </c>
      <c r="H314" s="96"/>
      <c r="I314" s="475" t="s">
        <v>58</v>
      </c>
      <c r="J314" s="475">
        <v>10</v>
      </c>
      <c r="K314" s="506">
        <v>5.75</v>
      </c>
      <c r="L314" s="74">
        <f t="shared" ref="L314:L319" si="294">ROUND((K314*$C$3),2)</f>
        <v>6.9</v>
      </c>
      <c r="M314" s="74">
        <f t="shared" ref="M314:M319" si="295">L314*H314</f>
        <v>0</v>
      </c>
      <c r="N314" s="74">
        <f t="shared" ref="N314:N319" si="296">K314*(1-$E$5-$E$7)*(1-$E$9)*(1+$E$11)</f>
        <v>5.75</v>
      </c>
      <c r="O314" s="74">
        <f t="shared" ref="O314:O319" si="297">N314*H314</f>
        <v>0</v>
      </c>
      <c r="P314" s="128">
        <f t="shared" ref="P314:P319" si="298">ROUND((N314*$C$3),2)</f>
        <v>6.9</v>
      </c>
      <c r="Q314" s="128">
        <f t="shared" ref="Q314:Q319" si="299">P314*H314</f>
        <v>0</v>
      </c>
      <c r="R314" s="3"/>
      <c r="S314" s="559">
        <f t="shared" ref="S314:S319" si="300">ROUND(AL314,0)</f>
        <v>552</v>
      </c>
      <c r="AL314" s="556">
        <f t="shared" ref="AL314:AL319" si="301">L314*$AL$11*(1-$AL$10)</f>
        <v>552</v>
      </c>
    </row>
    <row r="315" spans="1:38" ht="30" outlineLevel="1">
      <c r="A315" s="683" t="s">
        <v>349</v>
      </c>
      <c r="B315" s="69" t="s">
        <v>30</v>
      </c>
      <c r="C315" s="71" t="s">
        <v>25</v>
      </c>
      <c r="D315" s="88"/>
      <c r="E315" s="665">
        <v>14570423001</v>
      </c>
      <c r="F315" s="286"/>
      <c r="G315" s="517" t="s">
        <v>350</v>
      </c>
      <c r="H315" s="96"/>
      <c r="I315" s="475" t="s">
        <v>58</v>
      </c>
      <c r="J315" s="475">
        <v>10</v>
      </c>
      <c r="K315" s="506">
        <v>8.09</v>
      </c>
      <c r="L315" s="74">
        <f t="shared" si="294"/>
        <v>9.7100000000000009</v>
      </c>
      <c r="M315" s="74">
        <f t="shared" si="295"/>
        <v>0</v>
      </c>
      <c r="N315" s="74">
        <f t="shared" si="296"/>
        <v>8.09</v>
      </c>
      <c r="O315" s="74">
        <f t="shared" si="297"/>
        <v>0</v>
      </c>
      <c r="P315" s="128">
        <f t="shared" si="298"/>
        <v>9.7100000000000009</v>
      </c>
      <c r="Q315" s="128">
        <f t="shared" si="299"/>
        <v>0</v>
      </c>
      <c r="R315" s="3"/>
      <c r="S315" s="559">
        <f t="shared" si="300"/>
        <v>777</v>
      </c>
      <c r="AL315" s="556">
        <f t="shared" si="301"/>
        <v>776.80000000000018</v>
      </c>
    </row>
    <row r="316" spans="1:38" outlineLevel="1">
      <c r="A316" s="683"/>
      <c r="B316" s="69" t="s">
        <v>30</v>
      </c>
      <c r="C316" s="71" t="s">
        <v>25</v>
      </c>
      <c r="D316" s="88"/>
      <c r="E316" s="665">
        <v>14570433001</v>
      </c>
      <c r="F316" s="286"/>
      <c r="G316" s="517" t="s">
        <v>351</v>
      </c>
      <c r="H316" s="96"/>
      <c r="I316" s="475" t="s">
        <v>58</v>
      </c>
      <c r="J316" s="475">
        <v>10</v>
      </c>
      <c r="K316" s="506">
        <v>8.99</v>
      </c>
      <c r="L316" s="74">
        <f t="shared" si="294"/>
        <v>10.79</v>
      </c>
      <c r="M316" s="74">
        <f t="shared" si="295"/>
        <v>0</v>
      </c>
      <c r="N316" s="74">
        <f t="shared" si="296"/>
        <v>8.99</v>
      </c>
      <c r="O316" s="74">
        <f t="shared" si="297"/>
        <v>0</v>
      </c>
      <c r="P316" s="128">
        <f t="shared" si="298"/>
        <v>10.79</v>
      </c>
      <c r="Q316" s="128">
        <f t="shared" si="299"/>
        <v>0</v>
      </c>
      <c r="R316" s="3"/>
      <c r="S316" s="559">
        <f t="shared" si="300"/>
        <v>863</v>
      </c>
      <c r="AL316" s="556">
        <f t="shared" si="301"/>
        <v>863.2</v>
      </c>
    </row>
    <row r="317" spans="1:38" ht="30" outlineLevel="1">
      <c r="A317" s="683" t="s">
        <v>349</v>
      </c>
      <c r="B317" s="69" t="s">
        <v>30</v>
      </c>
      <c r="C317" s="71" t="s">
        <v>25</v>
      </c>
      <c r="D317" s="88"/>
      <c r="E317" s="665">
        <v>14570443001</v>
      </c>
      <c r="F317" s="286"/>
      <c r="G317" s="517" t="s">
        <v>352</v>
      </c>
      <c r="H317" s="96"/>
      <c r="I317" s="475" t="s">
        <v>58</v>
      </c>
      <c r="J317" s="475">
        <v>3</v>
      </c>
      <c r="K317" s="506">
        <v>15.32</v>
      </c>
      <c r="L317" s="74">
        <f t="shared" si="294"/>
        <v>18.38</v>
      </c>
      <c r="M317" s="74">
        <f t="shared" si="295"/>
        <v>0</v>
      </c>
      <c r="N317" s="74">
        <f t="shared" si="296"/>
        <v>15.32</v>
      </c>
      <c r="O317" s="74">
        <f t="shared" si="297"/>
        <v>0</v>
      </c>
      <c r="P317" s="128">
        <f t="shared" si="298"/>
        <v>18.38</v>
      </c>
      <c r="Q317" s="128">
        <f t="shared" si="299"/>
        <v>0</v>
      </c>
      <c r="R317" s="3"/>
      <c r="S317" s="559">
        <f t="shared" si="300"/>
        <v>1470</v>
      </c>
      <c r="AL317" s="556">
        <f t="shared" si="301"/>
        <v>1470.4</v>
      </c>
    </row>
    <row r="318" spans="1:38" outlineLevel="1">
      <c r="A318" s="683"/>
      <c r="B318" s="69" t="s">
        <v>30</v>
      </c>
      <c r="C318" s="71" t="s">
        <v>25</v>
      </c>
      <c r="D318" s="88"/>
      <c r="E318" s="665">
        <v>14573953001</v>
      </c>
      <c r="F318" s="286"/>
      <c r="G318" s="517" t="s">
        <v>353</v>
      </c>
      <c r="H318" s="96"/>
      <c r="I318" s="475" t="s">
        <v>58</v>
      </c>
      <c r="J318" s="475">
        <v>5</v>
      </c>
      <c r="K318" s="506">
        <v>39.96</v>
      </c>
      <c r="L318" s="74">
        <f t="shared" si="294"/>
        <v>47.95</v>
      </c>
      <c r="M318" s="74">
        <f t="shared" si="295"/>
        <v>0</v>
      </c>
      <c r="N318" s="74">
        <f t="shared" si="296"/>
        <v>39.96</v>
      </c>
      <c r="O318" s="74">
        <f t="shared" si="297"/>
        <v>0</v>
      </c>
      <c r="P318" s="128">
        <f t="shared" si="298"/>
        <v>47.95</v>
      </c>
      <c r="Q318" s="128">
        <f t="shared" si="299"/>
        <v>0</v>
      </c>
      <c r="R318" s="3"/>
      <c r="S318" s="559">
        <f t="shared" si="300"/>
        <v>3836</v>
      </c>
      <c r="AL318" s="556">
        <f t="shared" si="301"/>
        <v>3836</v>
      </c>
    </row>
    <row r="319" spans="1:38" ht="30" outlineLevel="1">
      <c r="A319" s="668" t="s">
        <v>84</v>
      </c>
      <c r="B319" s="69" t="s">
        <v>30</v>
      </c>
      <c r="C319" s="71" t="s">
        <v>25</v>
      </c>
      <c r="D319" s="88"/>
      <c r="E319" s="665">
        <v>14570473001</v>
      </c>
      <c r="F319" s="286"/>
      <c r="G319" s="517" t="s">
        <v>354</v>
      </c>
      <c r="H319" s="96"/>
      <c r="I319" s="475" t="s">
        <v>58</v>
      </c>
      <c r="J319" s="475">
        <v>4</v>
      </c>
      <c r="K319" s="506">
        <v>49.73</v>
      </c>
      <c r="L319" s="74">
        <f t="shared" si="294"/>
        <v>59.68</v>
      </c>
      <c r="M319" s="74">
        <f t="shared" si="295"/>
        <v>0</v>
      </c>
      <c r="N319" s="74">
        <f t="shared" si="296"/>
        <v>49.73</v>
      </c>
      <c r="O319" s="74">
        <f t="shared" si="297"/>
        <v>0</v>
      </c>
      <c r="P319" s="128">
        <f t="shared" si="298"/>
        <v>59.68</v>
      </c>
      <c r="Q319" s="128">
        <f t="shared" si="299"/>
        <v>0</v>
      </c>
      <c r="R319" s="3"/>
      <c r="S319" s="559">
        <f t="shared" si="300"/>
        <v>4774</v>
      </c>
      <c r="AL319" s="556">
        <f t="shared" si="301"/>
        <v>4774.4000000000005</v>
      </c>
    </row>
    <row r="320" spans="1:38" outlineLevel="1">
      <c r="A320" s="683"/>
      <c r="B320" s="69"/>
      <c r="C320" s="88"/>
      <c r="D320" s="88"/>
      <c r="E320" s="90"/>
      <c r="F320" s="286"/>
      <c r="G320" s="91"/>
      <c r="H320" s="96"/>
      <c r="I320" s="88"/>
      <c r="J320" s="88"/>
      <c r="K320" s="93"/>
      <c r="L320" s="93"/>
      <c r="M320" s="93"/>
      <c r="N320" s="93"/>
      <c r="O320" s="93"/>
      <c r="P320" s="94"/>
      <c r="Q320" s="94"/>
      <c r="R320" s="3"/>
      <c r="S320" s="559"/>
      <c r="AL320" s="556"/>
    </row>
    <row r="321" spans="1:38" outlineLevel="1">
      <c r="A321" s="683"/>
      <c r="B321" s="69" t="s">
        <v>30</v>
      </c>
      <c r="C321" s="71" t="s">
        <v>25</v>
      </c>
      <c r="D321" s="71"/>
      <c r="E321" s="69">
        <v>11080411001</v>
      </c>
      <c r="F321" s="286"/>
      <c r="G321" s="95" t="s">
        <v>355</v>
      </c>
      <c r="H321" s="96"/>
      <c r="I321" s="71" t="s">
        <v>58</v>
      </c>
      <c r="J321" s="71">
        <v>10</v>
      </c>
      <c r="K321" s="74">
        <v>3.23</v>
      </c>
      <c r="L321" s="74">
        <f t="shared" ref="L321:L324" si="302">ROUND((K321*$C$3),2)</f>
        <v>3.88</v>
      </c>
      <c r="M321" s="74">
        <f t="shared" ref="M321:M329" si="303">L321*H321</f>
        <v>0</v>
      </c>
      <c r="N321" s="74">
        <f t="shared" ref="N321:N324" si="304">K321*(1-$E$5-$E$7)*(1-$E$9)*(1+$E$11)</f>
        <v>3.23</v>
      </c>
      <c r="O321" s="74">
        <f t="shared" ref="O321:O329" si="305">N321*H321</f>
        <v>0</v>
      </c>
      <c r="P321" s="128">
        <f t="shared" ref="P321:P324" si="306">ROUND((N321*$C$3),2)</f>
        <v>3.88</v>
      </c>
      <c r="Q321" s="128">
        <f t="shared" ref="Q321:Q329" si="307">P321*H321</f>
        <v>0</v>
      </c>
      <c r="R321" s="3"/>
      <c r="S321" s="559">
        <f t="shared" si="228"/>
        <v>310</v>
      </c>
      <c r="AL321" s="556">
        <f t="shared" si="229"/>
        <v>310.40000000000003</v>
      </c>
    </row>
    <row r="322" spans="1:38" outlineLevel="1">
      <c r="A322" s="683"/>
      <c r="B322" s="69" t="s">
        <v>30</v>
      </c>
      <c r="C322" s="71" t="s">
        <v>25</v>
      </c>
      <c r="D322" s="71"/>
      <c r="E322" s="69">
        <v>11080421001</v>
      </c>
      <c r="F322" s="652"/>
      <c r="G322" s="95" t="s">
        <v>356</v>
      </c>
      <c r="H322" s="96"/>
      <c r="I322" s="71" t="s">
        <v>58</v>
      </c>
      <c r="J322" s="71">
        <v>10</v>
      </c>
      <c r="K322" s="74">
        <v>5.15</v>
      </c>
      <c r="L322" s="74">
        <f t="shared" ref="L322" si="308">ROUND((K322*$C$3),2)</f>
        <v>6.18</v>
      </c>
      <c r="M322" s="74">
        <f t="shared" si="303"/>
        <v>0</v>
      </c>
      <c r="N322" s="74">
        <f t="shared" ref="N322" si="309">K322*(1-$E$5-$E$7)*(1-$E$9)*(1+$E$11)</f>
        <v>5.15</v>
      </c>
      <c r="O322" s="74">
        <f t="shared" si="305"/>
        <v>0</v>
      </c>
      <c r="P322" s="128">
        <f t="shared" ref="P322" si="310">ROUND((N322*$C$3),2)</f>
        <v>6.18</v>
      </c>
      <c r="Q322" s="128">
        <f t="shared" si="307"/>
        <v>0</v>
      </c>
      <c r="R322" s="3"/>
      <c r="S322" s="559">
        <f t="shared" ref="S322" si="311">ROUND(AL322,0)</f>
        <v>494</v>
      </c>
      <c r="AL322" s="556">
        <f t="shared" ref="AL322" si="312">L322*$AL$11*(1-$AL$10)</f>
        <v>494.40000000000003</v>
      </c>
    </row>
    <row r="323" spans="1:38" outlineLevel="1">
      <c r="A323" s="683"/>
      <c r="B323" s="69" t="s">
        <v>30</v>
      </c>
      <c r="C323" s="71" t="s">
        <v>25</v>
      </c>
      <c r="D323" s="71"/>
      <c r="E323" s="69">
        <v>11080431001</v>
      </c>
      <c r="F323" s="286"/>
      <c r="G323" s="95" t="s">
        <v>357</v>
      </c>
      <c r="H323" s="96"/>
      <c r="I323" s="71" t="s">
        <v>58</v>
      </c>
      <c r="J323" s="71">
        <v>10</v>
      </c>
      <c r="K323" s="74">
        <v>5.15</v>
      </c>
      <c r="L323" s="74">
        <f t="shared" si="302"/>
        <v>6.18</v>
      </c>
      <c r="M323" s="74">
        <f t="shared" si="303"/>
        <v>0</v>
      </c>
      <c r="N323" s="74">
        <f t="shared" si="304"/>
        <v>5.15</v>
      </c>
      <c r="O323" s="74">
        <f t="shared" si="305"/>
        <v>0</v>
      </c>
      <c r="P323" s="128">
        <f t="shared" si="306"/>
        <v>6.18</v>
      </c>
      <c r="Q323" s="128">
        <f t="shared" si="307"/>
        <v>0</v>
      </c>
      <c r="R323" s="3"/>
      <c r="S323" s="559">
        <f t="shared" si="228"/>
        <v>494</v>
      </c>
      <c r="AL323" s="556">
        <f t="shared" si="229"/>
        <v>494.40000000000003</v>
      </c>
    </row>
    <row r="324" spans="1:38" outlineLevel="1">
      <c r="A324" s="683"/>
      <c r="B324" s="69" t="s">
        <v>30</v>
      </c>
      <c r="C324" s="71" t="s">
        <v>25</v>
      </c>
      <c r="D324" s="71"/>
      <c r="E324" s="69">
        <v>11080441001</v>
      </c>
      <c r="F324" s="286"/>
      <c r="G324" s="95" t="s">
        <v>358</v>
      </c>
      <c r="H324" s="96"/>
      <c r="I324" s="71" t="s">
        <v>58</v>
      </c>
      <c r="J324" s="71">
        <v>3</v>
      </c>
      <c r="K324" s="74">
        <v>9.76</v>
      </c>
      <c r="L324" s="74">
        <f t="shared" si="302"/>
        <v>11.71</v>
      </c>
      <c r="M324" s="74">
        <f t="shared" si="303"/>
        <v>0</v>
      </c>
      <c r="N324" s="74">
        <f t="shared" si="304"/>
        <v>9.76</v>
      </c>
      <c r="O324" s="74">
        <f t="shared" si="305"/>
        <v>0</v>
      </c>
      <c r="P324" s="128">
        <f t="shared" si="306"/>
        <v>11.71</v>
      </c>
      <c r="Q324" s="128">
        <f t="shared" si="307"/>
        <v>0</v>
      </c>
      <c r="R324" s="3"/>
      <c r="S324" s="559">
        <f t="shared" si="228"/>
        <v>937</v>
      </c>
      <c r="AL324" s="556">
        <f t="shared" si="229"/>
        <v>936.80000000000007</v>
      </c>
    </row>
    <row r="325" spans="1:38" outlineLevel="1">
      <c r="A325" s="683"/>
      <c r="B325" s="69" t="s">
        <v>30</v>
      </c>
      <c r="C325" s="71" t="s">
        <v>25</v>
      </c>
      <c r="D325" s="71"/>
      <c r="E325" s="69">
        <v>11093951001</v>
      </c>
      <c r="F325" s="652"/>
      <c r="G325" s="95" t="s">
        <v>359</v>
      </c>
      <c r="H325" s="96"/>
      <c r="I325" s="71" t="s">
        <v>58</v>
      </c>
      <c r="J325" s="71">
        <v>5</v>
      </c>
      <c r="K325" s="74">
        <v>29.6</v>
      </c>
      <c r="L325" s="74">
        <f t="shared" ref="L325" si="313">ROUND((K325*$C$3),2)</f>
        <v>35.520000000000003</v>
      </c>
      <c r="M325" s="74">
        <f t="shared" si="303"/>
        <v>0</v>
      </c>
      <c r="N325" s="74">
        <f t="shared" ref="N325" si="314">K325*(1-$E$5-$E$7)*(1-$E$9)*(1+$E$11)</f>
        <v>29.6</v>
      </c>
      <c r="O325" s="74">
        <f t="shared" si="305"/>
        <v>0</v>
      </c>
      <c r="P325" s="128">
        <f t="shared" ref="P325" si="315">ROUND((N325*$C$3),2)</f>
        <v>35.520000000000003</v>
      </c>
      <c r="Q325" s="128">
        <f t="shared" si="307"/>
        <v>0</v>
      </c>
      <c r="R325" s="3"/>
      <c r="S325" s="559">
        <f t="shared" ref="S325" si="316">ROUND(AL325,0)</f>
        <v>2842</v>
      </c>
      <c r="AL325" s="556">
        <f t="shared" ref="AL325" si="317">L325*$AL$11*(1-$AL$10)</f>
        <v>2841.6000000000004</v>
      </c>
    </row>
    <row r="326" spans="1:38" outlineLevel="1">
      <c r="A326" s="683"/>
      <c r="B326" s="69" t="s">
        <v>30</v>
      </c>
      <c r="C326" s="71" t="s">
        <v>25</v>
      </c>
      <c r="D326" s="71"/>
      <c r="E326" s="69">
        <v>11080471001</v>
      </c>
      <c r="F326" s="652"/>
      <c r="G326" s="95" t="s">
        <v>360</v>
      </c>
      <c r="H326" s="96"/>
      <c r="I326" s="71" t="s">
        <v>58</v>
      </c>
      <c r="J326" s="71">
        <v>4</v>
      </c>
      <c r="K326" s="74">
        <v>36.840000000000003</v>
      </c>
      <c r="L326" s="74">
        <f t="shared" ref="L326:L327" si="318">ROUND((K326*$C$3),2)</f>
        <v>44.21</v>
      </c>
      <c r="M326" s="74">
        <f t="shared" si="303"/>
        <v>0</v>
      </c>
      <c r="N326" s="74">
        <f t="shared" ref="N326:N327" si="319">K326*(1-$E$5-$E$7)*(1-$E$9)*(1+$E$11)</f>
        <v>36.840000000000003</v>
      </c>
      <c r="O326" s="74">
        <f t="shared" si="305"/>
        <v>0</v>
      </c>
      <c r="P326" s="128">
        <f t="shared" ref="P326:P327" si="320">ROUND((N326*$C$3),2)</f>
        <v>44.21</v>
      </c>
      <c r="Q326" s="128">
        <f t="shared" si="307"/>
        <v>0</v>
      </c>
      <c r="R326" s="3"/>
      <c r="S326" s="559">
        <f t="shared" ref="S326:S327" si="321">ROUND(AL326,0)</f>
        <v>3537</v>
      </c>
      <c r="AL326" s="556">
        <f t="shared" ref="AL326:AL327" si="322">L326*$AL$11*(1-$AL$10)</f>
        <v>3536.8</v>
      </c>
    </row>
    <row r="327" spans="1:38" outlineLevel="1">
      <c r="A327" s="683"/>
      <c r="B327" s="69" t="s">
        <v>30</v>
      </c>
      <c r="C327" s="71" t="s">
        <v>25</v>
      </c>
      <c r="D327" s="71"/>
      <c r="E327" s="69">
        <v>11093041001</v>
      </c>
      <c r="F327" s="652"/>
      <c r="G327" s="95" t="s">
        <v>361</v>
      </c>
      <c r="H327" s="96"/>
      <c r="I327" s="71" t="s">
        <v>58</v>
      </c>
      <c r="J327" s="71">
        <v>5</v>
      </c>
      <c r="K327" s="74">
        <v>57.7</v>
      </c>
      <c r="L327" s="74">
        <f t="shared" si="318"/>
        <v>69.239999999999995</v>
      </c>
      <c r="M327" s="74">
        <f t="shared" si="303"/>
        <v>0</v>
      </c>
      <c r="N327" s="74">
        <f t="shared" si="319"/>
        <v>57.7</v>
      </c>
      <c r="O327" s="74">
        <f t="shared" si="305"/>
        <v>0</v>
      </c>
      <c r="P327" s="128">
        <f t="shared" si="320"/>
        <v>69.239999999999995</v>
      </c>
      <c r="Q327" s="128">
        <f t="shared" si="307"/>
        <v>0</v>
      </c>
      <c r="R327" s="3"/>
      <c r="S327" s="559">
        <f t="shared" si="321"/>
        <v>5539</v>
      </c>
      <c r="AL327" s="556">
        <f t="shared" si="322"/>
        <v>5539.2</v>
      </c>
    </row>
    <row r="328" spans="1:38" outlineLevel="1">
      <c r="A328" s="683"/>
      <c r="B328" s="69" t="s">
        <v>30</v>
      </c>
      <c r="C328" s="71" t="s">
        <v>25</v>
      </c>
      <c r="D328" s="71"/>
      <c r="E328" s="69">
        <v>11093051001</v>
      </c>
      <c r="F328" s="286"/>
      <c r="G328" s="185" t="s">
        <v>362</v>
      </c>
      <c r="H328" s="96"/>
      <c r="I328" s="71" t="s">
        <v>58</v>
      </c>
      <c r="J328" s="71">
        <v>1</v>
      </c>
      <c r="K328" s="74">
        <v>58.22</v>
      </c>
      <c r="L328" s="74">
        <f t="shared" ref="L328:L329" si="323">ROUND((K328*$C$3),2)</f>
        <v>69.86</v>
      </c>
      <c r="M328" s="74">
        <f t="shared" si="303"/>
        <v>0</v>
      </c>
      <c r="N328" s="74">
        <f t="shared" ref="N328:N329" si="324">K328*(1-$E$5-$E$7)*(1-$E$9)*(1+$E$11)</f>
        <v>58.22</v>
      </c>
      <c r="O328" s="74">
        <f t="shared" si="305"/>
        <v>0</v>
      </c>
      <c r="P328" s="128">
        <f t="shared" ref="P328:P329" si="325">ROUND((N328*$C$3),2)</f>
        <v>69.86</v>
      </c>
      <c r="Q328" s="128">
        <f t="shared" si="307"/>
        <v>0</v>
      </c>
      <c r="R328" s="3"/>
      <c r="S328" s="559">
        <f t="shared" ref="S328:S329" si="326">ROUND(AL328,0)</f>
        <v>5589</v>
      </c>
      <c r="AL328" s="556">
        <f t="shared" si="229"/>
        <v>5588.8</v>
      </c>
    </row>
    <row r="329" spans="1:38" outlineLevel="1">
      <c r="A329" s="683"/>
      <c r="B329" s="69" t="s">
        <v>30</v>
      </c>
      <c r="C329" s="71" t="s">
        <v>25</v>
      </c>
      <c r="D329" s="71"/>
      <c r="E329" s="69">
        <v>11093061001</v>
      </c>
      <c r="F329" s="454"/>
      <c r="G329" s="185" t="s">
        <v>363</v>
      </c>
      <c r="H329" s="96"/>
      <c r="I329" s="71" t="s">
        <v>58</v>
      </c>
      <c r="J329" s="71">
        <v>1</v>
      </c>
      <c r="K329" s="74">
        <v>78.95</v>
      </c>
      <c r="L329" s="74">
        <f t="shared" si="323"/>
        <v>94.74</v>
      </c>
      <c r="M329" s="74">
        <f t="shared" si="303"/>
        <v>0</v>
      </c>
      <c r="N329" s="74">
        <f t="shared" si="324"/>
        <v>78.95</v>
      </c>
      <c r="O329" s="74">
        <f t="shared" si="305"/>
        <v>0</v>
      </c>
      <c r="P329" s="128">
        <f t="shared" si="325"/>
        <v>94.74</v>
      </c>
      <c r="Q329" s="128">
        <f t="shared" si="307"/>
        <v>0</v>
      </c>
      <c r="R329" s="3"/>
      <c r="S329" s="559">
        <f t="shared" si="326"/>
        <v>7579</v>
      </c>
      <c r="AL329" s="556">
        <f t="shared" si="229"/>
        <v>7579.2000000000007</v>
      </c>
    </row>
    <row r="330" spans="1:38" outlineLevel="1">
      <c r="A330" s="683"/>
      <c r="B330" s="69"/>
      <c r="C330" s="88"/>
      <c r="D330" s="88"/>
      <c r="E330" s="90"/>
      <c r="F330" s="454"/>
      <c r="G330" s="91"/>
      <c r="H330" s="96"/>
      <c r="I330" s="88"/>
      <c r="J330" s="88"/>
      <c r="K330" s="93"/>
      <c r="L330" s="93"/>
      <c r="M330" s="93"/>
      <c r="N330" s="93"/>
      <c r="O330" s="93"/>
      <c r="P330" s="94"/>
      <c r="Q330" s="94"/>
      <c r="R330" s="3"/>
      <c r="S330" s="559"/>
      <c r="AL330" s="556"/>
    </row>
    <row r="331" spans="1:38" s="287" customFormat="1" ht="25.5" outlineLevel="1">
      <c r="A331" s="668"/>
      <c r="B331" s="69" t="s">
        <v>65</v>
      </c>
      <c r="C331" s="71" t="s">
        <v>25</v>
      </c>
      <c r="D331" s="71"/>
      <c r="E331" s="69">
        <v>11600411001</v>
      </c>
      <c r="F331" s="286" t="s">
        <v>364</v>
      </c>
      <c r="G331" s="95" t="s">
        <v>365</v>
      </c>
      <c r="H331" s="96"/>
      <c r="I331" s="71" t="s">
        <v>58</v>
      </c>
      <c r="J331" s="71">
        <v>10</v>
      </c>
      <c r="K331" s="74">
        <v>7.69</v>
      </c>
      <c r="L331" s="74">
        <f t="shared" si="203"/>
        <v>9.23</v>
      </c>
      <c r="M331" s="74">
        <f t="shared" ref="M331:M339" si="327">L331*H331</f>
        <v>0</v>
      </c>
      <c r="N331" s="74">
        <f t="shared" si="204"/>
        <v>7.69</v>
      </c>
      <c r="O331" s="74">
        <f t="shared" ref="O331:O339" si="328">N331*H331</f>
        <v>0</v>
      </c>
      <c r="P331" s="128">
        <f t="shared" si="205"/>
        <v>9.23</v>
      </c>
      <c r="Q331" s="128">
        <f t="shared" ref="Q331:Q339" si="329">P331*H331</f>
        <v>0</v>
      </c>
      <c r="R331" s="3"/>
      <c r="S331" s="562">
        <f t="shared" si="228"/>
        <v>738</v>
      </c>
      <c r="AL331" s="556">
        <f t="shared" si="229"/>
        <v>738.40000000000009</v>
      </c>
    </row>
    <row r="332" spans="1:38" s="287" customFormat="1" ht="25.5" outlineLevel="1">
      <c r="A332" s="683"/>
      <c r="B332" s="69" t="s">
        <v>65</v>
      </c>
      <c r="C332" s="71" t="s">
        <v>25</v>
      </c>
      <c r="D332" s="71"/>
      <c r="E332" s="69">
        <v>11600421001</v>
      </c>
      <c r="F332" s="286" t="s">
        <v>366</v>
      </c>
      <c r="G332" s="95" t="s">
        <v>367</v>
      </c>
      <c r="H332" s="96"/>
      <c r="I332" s="71" t="s">
        <v>58</v>
      </c>
      <c r="J332" s="71">
        <v>10</v>
      </c>
      <c r="K332" s="74">
        <v>10.96</v>
      </c>
      <c r="L332" s="74">
        <f t="shared" si="203"/>
        <v>13.15</v>
      </c>
      <c r="M332" s="74">
        <f t="shared" si="327"/>
        <v>0</v>
      </c>
      <c r="N332" s="74">
        <f t="shared" si="204"/>
        <v>10.96</v>
      </c>
      <c r="O332" s="74">
        <f t="shared" si="328"/>
        <v>0</v>
      </c>
      <c r="P332" s="128">
        <f t="shared" si="205"/>
        <v>13.15</v>
      </c>
      <c r="Q332" s="128">
        <f t="shared" si="329"/>
        <v>0</v>
      </c>
      <c r="R332" s="3"/>
      <c r="S332" s="562">
        <f t="shared" si="228"/>
        <v>1052</v>
      </c>
      <c r="AL332" s="556">
        <f t="shared" si="229"/>
        <v>1052</v>
      </c>
    </row>
    <row r="333" spans="1:38" ht="25.5" outlineLevel="1">
      <c r="A333" s="683"/>
      <c r="B333" s="69" t="s">
        <v>65</v>
      </c>
      <c r="C333" s="71" t="s">
        <v>25</v>
      </c>
      <c r="D333" s="71"/>
      <c r="E333" s="69">
        <v>11600431001</v>
      </c>
      <c r="F333" s="286" t="s">
        <v>368</v>
      </c>
      <c r="G333" s="95" t="s">
        <v>369</v>
      </c>
      <c r="H333" s="96"/>
      <c r="I333" s="71" t="s">
        <v>58</v>
      </c>
      <c r="J333" s="71">
        <v>10</v>
      </c>
      <c r="K333" s="74">
        <v>10.96</v>
      </c>
      <c r="L333" s="74">
        <f t="shared" si="203"/>
        <v>13.15</v>
      </c>
      <c r="M333" s="74">
        <f t="shared" si="327"/>
        <v>0</v>
      </c>
      <c r="N333" s="74">
        <f t="shared" si="204"/>
        <v>10.96</v>
      </c>
      <c r="O333" s="74">
        <f t="shared" si="328"/>
        <v>0</v>
      </c>
      <c r="P333" s="128">
        <f t="shared" si="205"/>
        <v>13.15</v>
      </c>
      <c r="Q333" s="128">
        <f t="shared" si="329"/>
        <v>0</v>
      </c>
      <c r="R333" s="3"/>
      <c r="S333" s="559">
        <f t="shared" si="228"/>
        <v>1052</v>
      </c>
      <c r="AL333" s="556">
        <f t="shared" si="229"/>
        <v>1052</v>
      </c>
    </row>
    <row r="334" spans="1:38" s="287" customFormat="1" ht="25.5" outlineLevel="1">
      <c r="A334" s="668"/>
      <c r="B334" s="69" t="s">
        <v>65</v>
      </c>
      <c r="C334" s="71" t="s">
        <v>25</v>
      </c>
      <c r="D334" s="71"/>
      <c r="E334" s="69">
        <v>11600441001</v>
      </c>
      <c r="F334" s="286" t="s">
        <v>370</v>
      </c>
      <c r="G334" s="95" t="s">
        <v>371</v>
      </c>
      <c r="H334" s="96"/>
      <c r="I334" s="71" t="s">
        <v>58</v>
      </c>
      <c r="J334" s="71">
        <v>10</v>
      </c>
      <c r="K334" s="74">
        <v>16.71</v>
      </c>
      <c r="L334" s="74">
        <f t="shared" si="203"/>
        <v>20.05</v>
      </c>
      <c r="M334" s="74">
        <f t="shared" si="327"/>
        <v>0</v>
      </c>
      <c r="N334" s="74">
        <f t="shared" si="204"/>
        <v>16.71</v>
      </c>
      <c r="O334" s="74">
        <f t="shared" si="328"/>
        <v>0</v>
      </c>
      <c r="P334" s="128">
        <f t="shared" si="205"/>
        <v>20.05</v>
      </c>
      <c r="Q334" s="128">
        <f t="shared" si="329"/>
        <v>0</v>
      </c>
      <c r="R334" s="3"/>
      <c r="S334" s="562">
        <f t="shared" si="228"/>
        <v>1604</v>
      </c>
      <c r="AL334" s="556">
        <f t="shared" si="229"/>
        <v>1604</v>
      </c>
    </row>
    <row r="335" spans="1:38" s="287" customFormat="1" ht="25.5" outlineLevel="1">
      <c r="A335" s="683"/>
      <c r="B335" s="69" t="s">
        <v>65</v>
      </c>
      <c r="C335" s="71" t="s">
        <v>25</v>
      </c>
      <c r="D335" s="71"/>
      <c r="E335" s="69">
        <v>11600471001</v>
      </c>
      <c r="F335" s="286" t="s">
        <v>372</v>
      </c>
      <c r="G335" s="95" t="s">
        <v>373</v>
      </c>
      <c r="H335" s="96"/>
      <c r="I335" s="71" t="s">
        <v>58</v>
      </c>
      <c r="J335" s="71">
        <v>4</v>
      </c>
      <c r="K335" s="74">
        <v>28.34</v>
      </c>
      <c r="L335" s="74">
        <f t="shared" si="203"/>
        <v>34.01</v>
      </c>
      <c r="M335" s="74">
        <f t="shared" si="327"/>
        <v>0</v>
      </c>
      <c r="N335" s="74">
        <f t="shared" si="204"/>
        <v>28.34</v>
      </c>
      <c r="O335" s="74">
        <f t="shared" si="328"/>
        <v>0</v>
      </c>
      <c r="P335" s="128">
        <f t="shared" si="205"/>
        <v>34.01</v>
      </c>
      <c r="Q335" s="128">
        <f t="shared" si="329"/>
        <v>0</v>
      </c>
      <c r="R335" s="3"/>
      <c r="S335" s="562">
        <f t="shared" si="228"/>
        <v>2721</v>
      </c>
      <c r="AL335" s="556">
        <f t="shared" si="229"/>
        <v>2720.8</v>
      </c>
    </row>
    <row r="336" spans="1:38" s="287" customFormat="1" ht="25.5" outlineLevel="1">
      <c r="A336" s="683"/>
      <c r="B336" s="69" t="s">
        <v>65</v>
      </c>
      <c r="C336" s="113" t="s">
        <v>25</v>
      </c>
      <c r="D336" s="113">
        <v>13662601001</v>
      </c>
      <c r="E336" s="69">
        <v>14563951001</v>
      </c>
      <c r="F336" s="286" t="s">
        <v>374</v>
      </c>
      <c r="G336" s="214" t="s">
        <v>375</v>
      </c>
      <c r="H336" s="96"/>
      <c r="I336" s="71" t="s">
        <v>58</v>
      </c>
      <c r="J336" s="71">
        <v>5</v>
      </c>
      <c r="K336" s="74">
        <v>50.17</v>
      </c>
      <c r="L336" s="74">
        <f t="shared" si="203"/>
        <v>60.2</v>
      </c>
      <c r="M336" s="74">
        <f t="shared" si="327"/>
        <v>0</v>
      </c>
      <c r="N336" s="74">
        <f t="shared" si="204"/>
        <v>50.17</v>
      </c>
      <c r="O336" s="74">
        <f t="shared" si="328"/>
        <v>0</v>
      </c>
      <c r="P336" s="128">
        <f t="shared" si="205"/>
        <v>60.2</v>
      </c>
      <c r="Q336" s="128">
        <f t="shared" si="329"/>
        <v>0</v>
      </c>
      <c r="R336" s="3"/>
      <c r="S336" s="562">
        <f t="shared" si="228"/>
        <v>4816</v>
      </c>
      <c r="AL336" s="556">
        <f t="shared" si="229"/>
        <v>4816</v>
      </c>
    </row>
    <row r="337" spans="1:38" ht="25.5" outlineLevel="1">
      <c r="A337" s="683"/>
      <c r="B337" s="110" t="s">
        <v>65</v>
      </c>
      <c r="C337" s="113" t="s">
        <v>25</v>
      </c>
      <c r="D337" s="113">
        <v>13660391001</v>
      </c>
      <c r="E337" s="69">
        <v>14563041001</v>
      </c>
      <c r="F337" s="286" t="s">
        <v>376</v>
      </c>
      <c r="G337" s="95" t="s">
        <v>377</v>
      </c>
      <c r="H337" s="96"/>
      <c r="I337" s="71" t="s">
        <v>58</v>
      </c>
      <c r="J337" s="71">
        <v>5</v>
      </c>
      <c r="K337" s="74">
        <v>80.14</v>
      </c>
      <c r="L337" s="74">
        <f t="shared" si="203"/>
        <v>96.17</v>
      </c>
      <c r="M337" s="74">
        <f t="shared" si="327"/>
        <v>0</v>
      </c>
      <c r="N337" s="74">
        <f t="shared" si="204"/>
        <v>80.14</v>
      </c>
      <c r="O337" s="74">
        <f t="shared" si="328"/>
        <v>0</v>
      </c>
      <c r="P337" s="128">
        <f t="shared" si="205"/>
        <v>96.17</v>
      </c>
      <c r="Q337" s="128">
        <f t="shared" si="329"/>
        <v>0</v>
      </c>
      <c r="R337" s="3"/>
      <c r="S337" s="559">
        <f t="shared" si="228"/>
        <v>7694</v>
      </c>
      <c r="AL337" s="556">
        <f t="shared" si="229"/>
        <v>7693.6</v>
      </c>
    </row>
    <row r="338" spans="1:38" s="287" customFormat="1" ht="25.5" outlineLevel="1">
      <c r="A338" s="668"/>
      <c r="B338" s="69" t="s">
        <v>65</v>
      </c>
      <c r="C338" s="113" t="s">
        <v>25</v>
      </c>
      <c r="D338" s="113">
        <v>13660411001</v>
      </c>
      <c r="E338" s="69">
        <v>14563051001</v>
      </c>
      <c r="F338" s="286" t="s">
        <v>378</v>
      </c>
      <c r="G338" s="95" t="s">
        <v>379</v>
      </c>
      <c r="H338" s="96"/>
      <c r="I338" s="71" t="s">
        <v>58</v>
      </c>
      <c r="J338" s="71">
        <v>1</v>
      </c>
      <c r="K338" s="74">
        <v>72.77000000000001</v>
      </c>
      <c r="L338" s="74">
        <f t="shared" si="203"/>
        <v>87.32</v>
      </c>
      <c r="M338" s="74">
        <f t="shared" si="327"/>
        <v>0</v>
      </c>
      <c r="N338" s="74">
        <f t="shared" si="204"/>
        <v>72.77000000000001</v>
      </c>
      <c r="O338" s="74">
        <f t="shared" si="328"/>
        <v>0</v>
      </c>
      <c r="P338" s="128">
        <f t="shared" si="205"/>
        <v>87.32</v>
      </c>
      <c r="Q338" s="128">
        <f t="shared" si="329"/>
        <v>0</v>
      </c>
      <c r="R338" s="3"/>
      <c r="S338" s="562">
        <f t="shared" si="228"/>
        <v>6986</v>
      </c>
      <c r="AL338" s="556">
        <f t="shared" si="229"/>
        <v>6985.6</v>
      </c>
    </row>
    <row r="339" spans="1:38" s="287" customFormat="1" ht="25.5" outlineLevel="1">
      <c r="A339" s="668"/>
      <c r="B339" s="69" t="s">
        <v>65</v>
      </c>
      <c r="C339" s="113" t="s">
        <v>25</v>
      </c>
      <c r="D339" s="113">
        <v>13660431001</v>
      </c>
      <c r="E339" s="69">
        <v>14563061001</v>
      </c>
      <c r="F339" s="286" t="s">
        <v>380</v>
      </c>
      <c r="G339" s="95" t="s">
        <v>381</v>
      </c>
      <c r="H339" s="96"/>
      <c r="I339" s="71" t="s">
        <v>58</v>
      </c>
      <c r="J339" s="71">
        <v>1</v>
      </c>
      <c r="K339" s="74">
        <v>98.68</v>
      </c>
      <c r="L339" s="74">
        <f t="shared" si="203"/>
        <v>118.42</v>
      </c>
      <c r="M339" s="74">
        <f t="shared" si="327"/>
        <v>0</v>
      </c>
      <c r="N339" s="74">
        <f t="shared" si="204"/>
        <v>98.68</v>
      </c>
      <c r="O339" s="74">
        <f t="shared" si="328"/>
        <v>0</v>
      </c>
      <c r="P339" s="128">
        <f t="shared" si="205"/>
        <v>118.42</v>
      </c>
      <c r="Q339" s="128">
        <f t="shared" si="329"/>
        <v>0</v>
      </c>
      <c r="R339" s="3"/>
      <c r="S339" s="562">
        <f t="shared" si="228"/>
        <v>9474</v>
      </c>
      <c r="AL339" s="556">
        <f t="shared" si="229"/>
        <v>9473.6</v>
      </c>
    </row>
    <row r="340" spans="1:38" outlineLevel="1">
      <c r="A340" s="683"/>
      <c r="B340" s="110"/>
      <c r="C340" s="111"/>
      <c r="D340" s="113"/>
      <c r="E340" s="69"/>
      <c r="F340" s="454"/>
      <c r="G340" s="95"/>
      <c r="H340" s="96"/>
      <c r="I340" s="71"/>
      <c r="J340" s="71"/>
      <c r="K340" s="74"/>
      <c r="L340" s="74"/>
      <c r="M340" s="74"/>
      <c r="N340" s="74"/>
      <c r="O340" s="74"/>
      <c r="P340" s="128"/>
      <c r="Q340" s="128"/>
      <c r="R340" s="3"/>
      <c r="S340" s="559"/>
      <c r="AL340" s="556"/>
    </row>
    <row r="341" spans="1:38" ht="26.25" outlineLevel="1">
      <c r="A341" s="683"/>
      <c r="B341" s="110"/>
      <c r="C341" s="71" t="s">
        <v>25</v>
      </c>
      <c r="D341" s="71"/>
      <c r="E341" s="69">
        <v>13777181001</v>
      </c>
      <c r="F341" s="286" t="s">
        <v>364</v>
      </c>
      <c r="G341" s="630" t="s">
        <v>382</v>
      </c>
      <c r="H341" s="96"/>
      <c r="I341" s="71" t="s">
        <v>58</v>
      </c>
      <c r="J341" s="71">
        <v>10</v>
      </c>
      <c r="K341" s="74">
        <v>7.69</v>
      </c>
      <c r="L341" s="74">
        <f t="shared" ref="L341:L481" si="330">ROUND((K341*$C$3),2)</f>
        <v>9.23</v>
      </c>
      <c r="M341" s="74">
        <f>L341*H341</f>
        <v>0</v>
      </c>
      <c r="N341" s="74">
        <f t="shared" ref="N341:N481" si="331">K341*(1-$E$5-$E$7)*(1-$E$9)*(1+$E$11)</f>
        <v>7.69</v>
      </c>
      <c r="O341" s="74">
        <f>N341*H341</f>
        <v>0</v>
      </c>
      <c r="P341" s="128">
        <f t="shared" ref="P341:P481" si="332">ROUND((N341*$C$3),2)</f>
        <v>9.23</v>
      </c>
      <c r="Q341" s="128">
        <f>P341*H341</f>
        <v>0</v>
      </c>
      <c r="R341" s="3"/>
      <c r="S341" s="559">
        <f t="shared" si="228"/>
        <v>738</v>
      </c>
      <c r="AL341" s="556">
        <f t="shared" si="229"/>
        <v>738.40000000000009</v>
      </c>
    </row>
    <row r="342" spans="1:38" ht="26.25" outlineLevel="1">
      <c r="A342" s="683"/>
      <c r="B342" s="110"/>
      <c r="C342" s="71" t="s">
        <v>25</v>
      </c>
      <c r="D342" s="71"/>
      <c r="E342" s="69">
        <v>13777191001</v>
      </c>
      <c r="F342" s="286" t="s">
        <v>366</v>
      </c>
      <c r="G342" s="630" t="s">
        <v>383</v>
      </c>
      <c r="H342" s="96"/>
      <c r="I342" s="71" t="s">
        <v>58</v>
      </c>
      <c r="J342" s="71">
        <v>10</v>
      </c>
      <c r="K342" s="74">
        <v>10.96</v>
      </c>
      <c r="L342" s="74">
        <f t="shared" si="330"/>
        <v>13.15</v>
      </c>
      <c r="M342" s="74">
        <f>L342*H342</f>
        <v>0</v>
      </c>
      <c r="N342" s="74">
        <f t="shared" si="331"/>
        <v>10.96</v>
      </c>
      <c r="O342" s="74">
        <f>N342*H342</f>
        <v>0</v>
      </c>
      <c r="P342" s="128">
        <f t="shared" si="332"/>
        <v>13.15</v>
      </c>
      <c r="Q342" s="128">
        <f>P342*H342</f>
        <v>0</v>
      </c>
      <c r="R342" s="3"/>
      <c r="S342" s="559">
        <f t="shared" si="228"/>
        <v>1052</v>
      </c>
      <c r="AL342" s="556">
        <f t="shared" si="229"/>
        <v>1052</v>
      </c>
    </row>
    <row r="343" spans="1:38" ht="26.25" outlineLevel="1">
      <c r="A343" s="683"/>
      <c r="B343" s="110"/>
      <c r="C343" s="71" t="s">
        <v>25</v>
      </c>
      <c r="D343" s="71"/>
      <c r="E343" s="69">
        <v>13777201001</v>
      </c>
      <c r="F343" s="286" t="s">
        <v>368</v>
      </c>
      <c r="G343" s="630" t="s">
        <v>384</v>
      </c>
      <c r="H343" s="96"/>
      <c r="I343" s="71" t="s">
        <v>58</v>
      </c>
      <c r="J343" s="71">
        <v>10</v>
      </c>
      <c r="K343" s="74">
        <v>10.96</v>
      </c>
      <c r="L343" s="74">
        <f t="shared" si="330"/>
        <v>13.15</v>
      </c>
      <c r="M343" s="74">
        <f>L343*H343</f>
        <v>0</v>
      </c>
      <c r="N343" s="74">
        <f t="shared" si="331"/>
        <v>10.96</v>
      </c>
      <c r="O343" s="74">
        <f>N343*H343</f>
        <v>0</v>
      </c>
      <c r="P343" s="128">
        <f t="shared" si="332"/>
        <v>13.15</v>
      </c>
      <c r="Q343" s="128">
        <f>P343*H343</f>
        <v>0</v>
      </c>
      <c r="R343" s="3"/>
      <c r="S343" s="559">
        <f t="shared" si="228"/>
        <v>1052</v>
      </c>
      <c r="AL343" s="556">
        <f t="shared" si="229"/>
        <v>1052</v>
      </c>
    </row>
    <row r="344" spans="1:38" ht="26.25" outlineLevel="1">
      <c r="A344" s="683"/>
      <c r="B344" s="110"/>
      <c r="C344" s="71" t="s">
        <v>25</v>
      </c>
      <c r="D344" s="71"/>
      <c r="E344" s="620">
        <v>13777221001</v>
      </c>
      <c r="F344" s="286" t="s">
        <v>370</v>
      </c>
      <c r="G344" s="630" t="s">
        <v>385</v>
      </c>
      <c r="H344" s="96"/>
      <c r="I344" s="71" t="s">
        <v>58</v>
      </c>
      <c r="J344" s="71">
        <v>10</v>
      </c>
      <c r="K344" s="74">
        <v>16.71</v>
      </c>
      <c r="L344" s="74">
        <f t="shared" si="330"/>
        <v>20.05</v>
      </c>
      <c r="M344" s="74">
        <f>L344*H344</f>
        <v>0</v>
      </c>
      <c r="N344" s="74">
        <f t="shared" si="331"/>
        <v>16.71</v>
      </c>
      <c r="O344" s="74">
        <f>N344*H344</f>
        <v>0</v>
      </c>
      <c r="P344" s="128">
        <f t="shared" si="332"/>
        <v>20.05</v>
      </c>
      <c r="Q344" s="128">
        <f>P344*H344</f>
        <v>0</v>
      </c>
      <c r="R344" s="3"/>
      <c r="S344" s="559">
        <f t="shared" si="228"/>
        <v>1604</v>
      </c>
      <c r="AL344" s="556">
        <f t="shared" si="229"/>
        <v>1604</v>
      </c>
    </row>
    <row r="345" spans="1:38" outlineLevel="1">
      <c r="A345" s="683"/>
      <c r="B345" s="69"/>
      <c r="C345" s="88"/>
      <c r="D345" s="88"/>
      <c r="E345" s="624"/>
      <c r="F345" s="454"/>
      <c r="G345" s="632"/>
      <c r="H345" s="96"/>
      <c r="I345" s="88"/>
      <c r="J345" s="88"/>
      <c r="K345" s="93"/>
      <c r="L345" s="93"/>
      <c r="M345" s="93"/>
      <c r="N345" s="93"/>
      <c r="O345" s="93"/>
      <c r="P345" s="94"/>
      <c r="Q345" s="94"/>
      <c r="R345" s="3"/>
      <c r="S345" s="559"/>
      <c r="AL345" s="556"/>
    </row>
    <row r="346" spans="1:38" outlineLevel="1">
      <c r="A346" s="683"/>
      <c r="B346" s="69" t="s">
        <v>30</v>
      </c>
      <c r="C346" s="71" t="s">
        <v>25</v>
      </c>
      <c r="D346" s="136">
        <v>14563111001</v>
      </c>
      <c r="E346" s="665">
        <v>14563113001</v>
      </c>
      <c r="F346" s="454"/>
      <c r="G346" s="517" t="s">
        <v>386</v>
      </c>
      <c r="H346" s="96"/>
      <c r="I346" s="475" t="s">
        <v>58</v>
      </c>
      <c r="J346" s="475">
        <v>10</v>
      </c>
      <c r="K346" s="506">
        <v>4.97</v>
      </c>
      <c r="L346" s="74">
        <f t="shared" ref="L346:L358" si="333">ROUND((K346*$C$3),2)</f>
        <v>5.96</v>
      </c>
      <c r="M346" s="74">
        <f t="shared" ref="M346:M358" si="334">L346*H346</f>
        <v>0</v>
      </c>
      <c r="N346" s="74">
        <f t="shared" ref="N346:N358" si="335">K346*(1-$E$5-$E$7)*(1-$E$9)*(1+$E$11)</f>
        <v>4.97</v>
      </c>
      <c r="O346" s="74">
        <f t="shared" ref="O346:O358" si="336">N346*H346</f>
        <v>0</v>
      </c>
      <c r="P346" s="128">
        <f t="shared" ref="P346:P358" si="337">ROUND((N346*$C$3),2)</f>
        <v>5.96</v>
      </c>
      <c r="Q346" s="128">
        <f t="shared" ref="Q346:Q358" si="338">P346*H346</f>
        <v>0</v>
      </c>
      <c r="R346" s="3"/>
      <c r="S346" s="559">
        <f t="shared" ref="S346:S358" si="339">ROUND(AL346,0)</f>
        <v>477</v>
      </c>
      <c r="AL346" s="556">
        <f t="shared" ref="AL346:AL358" si="340">L346*$AL$11*(1-$AL$10)</f>
        <v>476.8</v>
      </c>
    </row>
    <row r="347" spans="1:38" outlineLevel="1">
      <c r="A347" s="683"/>
      <c r="B347" s="69" t="s">
        <v>30</v>
      </c>
      <c r="C347" s="71" t="s">
        <v>25</v>
      </c>
      <c r="D347" s="136">
        <v>14563121001</v>
      </c>
      <c r="E347" s="665">
        <v>14563123001</v>
      </c>
      <c r="F347" s="454"/>
      <c r="G347" s="517" t="s">
        <v>387</v>
      </c>
      <c r="H347" s="96"/>
      <c r="I347" s="475" t="s">
        <v>58</v>
      </c>
      <c r="J347" s="475">
        <v>10</v>
      </c>
      <c r="K347" s="506">
        <v>6.91</v>
      </c>
      <c r="L347" s="74">
        <f t="shared" si="333"/>
        <v>8.2899999999999991</v>
      </c>
      <c r="M347" s="74">
        <f t="shared" si="334"/>
        <v>0</v>
      </c>
      <c r="N347" s="74">
        <f t="shared" si="335"/>
        <v>6.91</v>
      </c>
      <c r="O347" s="74">
        <f t="shared" si="336"/>
        <v>0</v>
      </c>
      <c r="P347" s="128">
        <f t="shared" si="337"/>
        <v>8.2899999999999991</v>
      </c>
      <c r="Q347" s="128">
        <f t="shared" si="338"/>
        <v>0</v>
      </c>
      <c r="R347" s="3"/>
      <c r="S347" s="559">
        <f t="shared" si="339"/>
        <v>663</v>
      </c>
      <c r="AL347" s="556">
        <f t="shared" si="340"/>
        <v>663.19999999999993</v>
      </c>
    </row>
    <row r="348" spans="1:38" outlineLevel="1">
      <c r="A348" s="683"/>
      <c r="B348" s="69" t="s">
        <v>30</v>
      </c>
      <c r="C348" s="71" t="s">
        <v>25</v>
      </c>
      <c r="D348" s="136">
        <v>14563131001</v>
      </c>
      <c r="E348" s="665">
        <v>14563133001</v>
      </c>
      <c r="F348" s="454"/>
      <c r="G348" s="517" t="s">
        <v>388</v>
      </c>
      <c r="H348" s="96"/>
      <c r="I348" s="475" t="s">
        <v>58</v>
      </c>
      <c r="J348" s="475">
        <v>5</v>
      </c>
      <c r="K348" s="506">
        <v>14.89</v>
      </c>
      <c r="L348" s="74">
        <f t="shared" si="333"/>
        <v>17.87</v>
      </c>
      <c r="M348" s="74">
        <f t="shared" si="334"/>
        <v>0</v>
      </c>
      <c r="N348" s="74">
        <f t="shared" si="335"/>
        <v>14.89</v>
      </c>
      <c r="O348" s="74">
        <f t="shared" si="336"/>
        <v>0</v>
      </c>
      <c r="P348" s="128">
        <f t="shared" si="337"/>
        <v>17.87</v>
      </c>
      <c r="Q348" s="128">
        <f t="shared" si="338"/>
        <v>0</v>
      </c>
      <c r="R348" s="3"/>
      <c r="S348" s="559">
        <f t="shared" si="339"/>
        <v>1430</v>
      </c>
      <c r="AL348" s="556">
        <f t="shared" si="340"/>
        <v>1429.6000000000001</v>
      </c>
    </row>
    <row r="349" spans="1:38" outlineLevel="1">
      <c r="A349" s="683"/>
      <c r="B349" s="69" t="s">
        <v>30</v>
      </c>
      <c r="C349" s="71" t="s">
        <v>25</v>
      </c>
      <c r="D349" s="136">
        <v>14563141001</v>
      </c>
      <c r="E349" s="665">
        <v>14563143001</v>
      </c>
      <c r="F349" s="454"/>
      <c r="G349" s="517" t="s">
        <v>389</v>
      </c>
      <c r="H349" s="96"/>
      <c r="I349" s="475" t="s">
        <v>58</v>
      </c>
      <c r="J349" s="475">
        <v>10</v>
      </c>
      <c r="K349" s="506">
        <v>5.89</v>
      </c>
      <c r="L349" s="74">
        <f t="shared" si="333"/>
        <v>7.07</v>
      </c>
      <c r="M349" s="74">
        <f t="shared" si="334"/>
        <v>0</v>
      </c>
      <c r="N349" s="74">
        <f t="shared" si="335"/>
        <v>5.89</v>
      </c>
      <c r="O349" s="74">
        <f t="shared" si="336"/>
        <v>0</v>
      </c>
      <c r="P349" s="128">
        <f t="shared" si="337"/>
        <v>7.07</v>
      </c>
      <c r="Q349" s="128">
        <f t="shared" si="338"/>
        <v>0</v>
      </c>
      <c r="R349" s="3"/>
      <c r="S349" s="559">
        <f t="shared" si="339"/>
        <v>566</v>
      </c>
      <c r="AL349" s="556">
        <f t="shared" si="340"/>
        <v>565.6</v>
      </c>
    </row>
    <row r="350" spans="1:38" outlineLevel="1">
      <c r="A350" s="683"/>
      <c r="B350" s="69" t="s">
        <v>30</v>
      </c>
      <c r="C350" s="71" t="s">
        <v>25</v>
      </c>
      <c r="D350" s="136">
        <v>14563151001</v>
      </c>
      <c r="E350" s="665">
        <v>14563153001</v>
      </c>
      <c r="F350" s="454"/>
      <c r="G350" s="517" t="s">
        <v>390</v>
      </c>
      <c r="H350" s="96"/>
      <c r="I350" s="475" t="s">
        <v>58</v>
      </c>
      <c r="J350" s="475">
        <v>10</v>
      </c>
      <c r="K350" s="506">
        <v>8.2899999999999991</v>
      </c>
      <c r="L350" s="74">
        <f t="shared" si="333"/>
        <v>9.9499999999999993</v>
      </c>
      <c r="M350" s="74">
        <f t="shared" si="334"/>
        <v>0</v>
      </c>
      <c r="N350" s="74">
        <f t="shared" si="335"/>
        <v>8.2899999999999991</v>
      </c>
      <c r="O350" s="74">
        <f t="shared" si="336"/>
        <v>0</v>
      </c>
      <c r="P350" s="128">
        <f t="shared" si="337"/>
        <v>9.9499999999999993</v>
      </c>
      <c r="Q350" s="128">
        <f t="shared" si="338"/>
        <v>0</v>
      </c>
      <c r="R350" s="3"/>
      <c r="S350" s="559">
        <f t="shared" si="339"/>
        <v>796</v>
      </c>
      <c r="AL350" s="556">
        <f t="shared" si="340"/>
        <v>796</v>
      </c>
    </row>
    <row r="351" spans="1:38" outlineLevel="1">
      <c r="A351" s="683"/>
      <c r="B351" s="69" t="s">
        <v>30</v>
      </c>
      <c r="C351" s="71" t="s">
        <v>25</v>
      </c>
      <c r="D351" s="136">
        <v>14563161001</v>
      </c>
      <c r="E351" s="665">
        <v>14563163001</v>
      </c>
      <c r="F351" s="454"/>
      <c r="G351" s="517" t="s">
        <v>391</v>
      </c>
      <c r="H351" s="96"/>
      <c r="I351" s="475" t="s">
        <v>58</v>
      </c>
      <c r="J351" s="475">
        <v>5</v>
      </c>
      <c r="K351" s="506">
        <v>15.33</v>
      </c>
      <c r="L351" s="74">
        <f t="shared" si="333"/>
        <v>18.399999999999999</v>
      </c>
      <c r="M351" s="74">
        <f t="shared" si="334"/>
        <v>0</v>
      </c>
      <c r="N351" s="74">
        <f t="shared" si="335"/>
        <v>15.33</v>
      </c>
      <c r="O351" s="74">
        <f t="shared" si="336"/>
        <v>0</v>
      </c>
      <c r="P351" s="128">
        <f t="shared" si="337"/>
        <v>18.399999999999999</v>
      </c>
      <c r="Q351" s="128">
        <f t="shared" si="338"/>
        <v>0</v>
      </c>
      <c r="R351" s="3"/>
      <c r="S351" s="559">
        <f t="shared" si="339"/>
        <v>1472</v>
      </c>
      <c r="AL351" s="556">
        <f t="shared" si="340"/>
        <v>1472</v>
      </c>
    </row>
    <row r="352" spans="1:38" outlineLevel="1">
      <c r="A352" s="683"/>
      <c r="B352" s="69" t="s">
        <v>30</v>
      </c>
      <c r="C352" s="71" t="s">
        <v>25</v>
      </c>
      <c r="D352" s="136">
        <v>14563191001</v>
      </c>
      <c r="E352" s="665">
        <v>14563193001</v>
      </c>
      <c r="F352" s="454"/>
      <c r="G352" s="517" t="s">
        <v>392</v>
      </c>
      <c r="H352" s="96"/>
      <c r="I352" s="475" t="s">
        <v>58</v>
      </c>
      <c r="J352" s="475">
        <v>10</v>
      </c>
      <c r="K352" s="506">
        <v>14.04</v>
      </c>
      <c r="L352" s="74">
        <f t="shared" si="333"/>
        <v>16.850000000000001</v>
      </c>
      <c r="M352" s="74">
        <f t="shared" si="334"/>
        <v>0</v>
      </c>
      <c r="N352" s="74">
        <f t="shared" si="335"/>
        <v>14.04</v>
      </c>
      <c r="O352" s="74">
        <f t="shared" si="336"/>
        <v>0</v>
      </c>
      <c r="P352" s="128">
        <f t="shared" si="337"/>
        <v>16.850000000000001</v>
      </c>
      <c r="Q352" s="128">
        <f t="shared" si="338"/>
        <v>0</v>
      </c>
      <c r="R352" s="3"/>
      <c r="S352" s="559">
        <f t="shared" si="339"/>
        <v>1348</v>
      </c>
      <c r="AL352" s="556">
        <f t="shared" si="340"/>
        <v>1348.0000000000002</v>
      </c>
    </row>
    <row r="353" spans="1:38" outlineLevel="1">
      <c r="A353" s="683"/>
      <c r="B353" s="69" t="s">
        <v>30</v>
      </c>
      <c r="C353" s="71" t="s">
        <v>25</v>
      </c>
      <c r="D353" s="136">
        <v>14563171001</v>
      </c>
      <c r="E353" s="622">
        <v>14563173001</v>
      </c>
      <c r="F353" s="454"/>
      <c r="G353" s="517" t="s">
        <v>393</v>
      </c>
      <c r="H353" s="96"/>
      <c r="I353" s="475" t="s">
        <v>58</v>
      </c>
      <c r="J353" s="475">
        <v>10</v>
      </c>
      <c r="K353" s="506">
        <v>8.6199999999999992</v>
      </c>
      <c r="L353" s="74">
        <f t="shared" si="333"/>
        <v>10.34</v>
      </c>
      <c r="M353" s="74">
        <f t="shared" si="334"/>
        <v>0</v>
      </c>
      <c r="N353" s="74">
        <f t="shared" si="335"/>
        <v>8.6199999999999992</v>
      </c>
      <c r="O353" s="74">
        <f t="shared" si="336"/>
        <v>0</v>
      </c>
      <c r="P353" s="128">
        <f t="shared" si="337"/>
        <v>10.34</v>
      </c>
      <c r="Q353" s="128">
        <f t="shared" si="338"/>
        <v>0</v>
      </c>
      <c r="R353" s="3"/>
      <c r="S353" s="559">
        <f t="shared" si="339"/>
        <v>827</v>
      </c>
      <c r="AL353" s="556">
        <f t="shared" si="340"/>
        <v>827.2</v>
      </c>
    </row>
    <row r="354" spans="1:38" outlineLevel="1">
      <c r="A354" s="683"/>
      <c r="B354" s="69" t="s">
        <v>30</v>
      </c>
      <c r="C354" s="71" t="s">
        <v>25</v>
      </c>
      <c r="D354" s="136">
        <v>14563181001</v>
      </c>
      <c r="E354" s="665">
        <v>14563183001</v>
      </c>
      <c r="F354" s="454"/>
      <c r="G354" s="517" t="s">
        <v>394</v>
      </c>
      <c r="H354" s="96"/>
      <c r="I354" s="475" t="s">
        <v>58</v>
      </c>
      <c r="J354" s="475">
        <v>10</v>
      </c>
      <c r="K354" s="506">
        <v>9.1999999999999993</v>
      </c>
      <c r="L354" s="74">
        <f t="shared" si="333"/>
        <v>11.04</v>
      </c>
      <c r="M354" s="74">
        <f t="shared" si="334"/>
        <v>0</v>
      </c>
      <c r="N354" s="74">
        <f t="shared" si="335"/>
        <v>9.1999999999999993</v>
      </c>
      <c r="O354" s="74">
        <f t="shared" si="336"/>
        <v>0</v>
      </c>
      <c r="P354" s="128">
        <f t="shared" si="337"/>
        <v>11.04</v>
      </c>
      <c r="Q354" s="128">
        <f t="shared" si="338"/>
        <v>0</v>
      </c>
      <c r="R354" s="3"/>
      <c r="S354" s="559">
        <f t="shared" si="339"/>
        <v>883</v>
      </c>
      <c r="AL354" s="556">
        <f t="shared" si="340"/>
        <v>883.2</v>
      </c>
    </row>
    <row r="355" spans="1:38" outlineLevel="1">
      <c r="A355" s="683"/>
      <c r="B355" s="69" t="s">
        <v>30</v>
      </c>
      <c r="C355" s="71" t="s">
        <v>25</v>
      </c>
      <c r="D355" s="136">
        <v>14563201001</v>
      </c>
      <c r="E355" s="665">
        <v>14563203001</v>
      </c>
      <c r="F355" s="454"/>
      <c r="G355" s="517" t="s">
        <v>395</v>
      </c>
      <c r="H355" s="96"/>
      <c r="I355" s="475" t="s">
        <v>58</v>
      </c>
      <c r="J355" s="475">
        <v>10</v>
      </c>
      <c r="K355" s="506">
        <v>16.23</v>
      </c>
      <c r="L355" s="74">
        <f t="shared" si="333"/>
        <v>19.48</v>
      </c>
      <c r="M355" s="74">
        <f t="shared" si="334"/>
        <v>0</v>
      </c>
      <c r="N355" s="74">
        <f t="shared" si="335"/>
        <v>16.23</v>
      </c>
      <c r="O355" s="74">
        <f t="shared" si="336"/>
        <v>0</v>
      </c>
      <c r="P355" s="128">
        <f t="shared" si="337"/>
        <v>19.48</v>
      </c>
      <c r="Q355" s="128">
        <f t="shared" si="338"/>
        <v>0</v>
      </c>
      <c r="R355" s="3"/>
      <c r="S355" s="559">
        <f t="shared" si="339"/>
        <v>1558</v>
      </c>
      <c r="AL355" s="556">
        <f t="shared" si="340"/>
        <v>1558.4</v>
      </c>
    </row>
    <row r="356" spans="1:38" outlineLevel="1">
      <c r="A356" s="683"/>
      <c r="B356" s="69" t="s">
        <v>30</v>
      </c>
      <c r="C356" s="71" t="s">
        <v>25</v>
      </c>
      <c r="D356" s="136">
        <v>14563211001</v>
      </c>
      <c r="E356" s="665">
        <v>14563213001</v>
      </c>
      <c r="F356" s="454"/>
      <c r="G356" s="517" t="s">
        <v>396</v>
      </c>
      <c r="H356" s="96"/>
      <c r="I356" s="475" t="s">
        <v>58</v>
      </c>
      <c r="J356" s="475">
        <v>10</v>
      </c>
      <c r="K356" s="506">
        <v>16.23</v>
      </c>
      <c r="L356" s="74">
        <f t="shared" si="333"/>
        <v>19.48</v>
      </c>
      <c r="M356" s="74">
        <f t="shared" si="334"/>
        <v>0</v>
      </c>
      <c r="N356" s="74">
        <f t="shared" si="335"/>
        <v>16.23</v>
      </c>
      <c r="O356" s="74">
        <f t="shared" si="336"/>
        <v>0</v>
      </c>
      <c r="P356" s="128">
        <f t="shared" si="337"/>
        <v>19.48</v>
      </c>
      <c r="Q356" s="128">
        <f t="shared" si="338"/>
        <v>0</v>
      </c>
      <c r="R356" s="3"/>
      <c r="S356" s="559">
        <f t="shared" si="339"/>
        <v>1558</v>
      </c>
      <c r="AL356" s="556">
        <f t="shared" si="340"/>
        <v>1558.4</v>
      </c>
    </row>
    <row r="357" spans="1:38" outlineLevel="1">
      <c r="A357" s="683"/>
      <c r="B357" s="69" t="s">
        <v>30</v>
      </c>
      <c r="C357" s="71" t="s">
        <v>25</v>
      </c>
      <c r="D357" s="136">
        <v>14563221001</v>
      </c>
      <c r="E357" s="665">
        <v>14563223001</v>
      </c>
      <c r="F357" s="454"/>
      <c r="G357" s="517" t="s">
        <v>397</v>
      </c>
      <c r="H357" s="96"/>
      <c r="I357" s="475" t="s">
        <v>58</v>
      </c>
      <c r="J357" s="475">
        <v>5</v>
      </c>
      <c r="K357" s="506">
        <v>23.84</v>
      </c>
      <c r="L357" s="74">
        <f t="shared" si="333"/>
        <v>28.61</v>
      </c>
      <c r="M357" s="74">
        <f t="shared" si="334"/>
        <v>0</v>
      </c>
      <c r="N357" s="74">
        <f t="shared" si="335"/>
        <v>23.84</v>
      </c>
      <c r="O357" s="74">
        <f t="shared" si="336"/>
        <v>0</v>
      </c>
      <c r="P357" s="128">
        <f t="shared" si="337"/>
        <v>28.61</v>
      </c>
      <c r="Q357" s="128">
        <f t="shared" si="338"/>
        <v>0</v>
      </c>
      <c r="R357" s="3"/>
      <c r="S357" s="559">
        <f t="shared" si="339"/>
        <v>2289</v>
      </c>
      <c r="AL357" s="556">
        <f t="shared" si="340"/>
        <v>2288.8000000000002</v>
      </c>
    </row>
    <row r="358" spans="1:38" outlineLevel="1">
      <c r="A358" s="683"/>
      <c r="B358" s="69" t="s">
        <v>30</v>
      </c>
      <c r="C358" s="71" t="s">
        <v>25</v>
      </c>
      <c r="D358" s="136">
        <v>14563231001</v>
      </c>
      <c r="E358" s="665">
        <v>14563233001</v>
      </c>
      <c r="F358" s="454"/>
      <c r="G358" s="517" t="s">
        <v>398</v>
      </c>
      <c r="H358" s="96"/>
      <c r="I358" s="475" t="s">
        <v>58</v>
      </c>
      <c r="J358" s="475">
        <v>5</v>
      </c>
      <c r="K358" s="506">
        <v>32.840000000000003</v>
      </c>
      <c r="L358" s="74">
        <f t="shared" si="333"/>
        <v>39.409999999999997</v>
      </c>
      <c r="M358" s="74">
        <f t="shared" si="334"/>
        <v>0</v>
      </c>
      <c r="N358" s="74">
        <f t="shared" si="335"/>
        <v>32.840000000000003</v>
      </c>
      <c r="O358" s="74">
        <f t="shared" si="336"/>
        <v>0</v>
      </c>
      <c r="P358" s="128">
        <f t="shared" si="337"/>
        <v>39.409999999999997</v>
      </c>
      <c r="Q358" s="128">
        <f t="shared" si="338"/>
        <v>0</v>
      </c>
      <c r="R358" s="3"/>
      <c r="S358" s="559">
        <f t="shared" si="339"/>
        <v>3153</v>
      </c>
      <c r="AL358" s="556">
        <f t="shared" si="340"/>
        <v>3152.7999999999997</v>
      </c>
    </row>
    <row r="359" spans="1:38" outlineLevel="1">
      <c r="A359" s="683"/>
      <c r="B359" s="69"/>
      <c r="C359" s="71"/>
      <c r="D359" s="113"/>
      <c r="E359" s="69"/>
      <c r="F359" s="454"/>
      <c r="G359" s="95"/>
      <c r="H359" s="96"/>
      <c r="I359" s="71"/>
      <c r="J359" s="71"/>
      <c r="K359" s="74"/>
      <c r="L359" s="74"/>
      <c r="M359" s="74"/>
      <c r="N359" s="74"/>
      <c r="O359" s="74"/>
      <c r="P359" s="128"/>
      <c r="Q359" s="128"/>
      <c r="R359" s="3"/>
      <c r="S359" s="559"/>
      <c r="AL359" s="556"/>
    </row>
    <row r="360" spans="1:38" outlineLevel="1">
      <c r="A360" s="683"/>
      <c r="B360" s="69" t="s">
        <v>30</v>
      </c>
      <c r="C360" s="71" t="s">
        <v>25</v>
      </c>
      <c r="D360" s="113"/>
      <c r="E360" s="69">
        <v>11096731001</v>
      </c>
      <c r="F360" s="454"/>
      <c r="G360" s="630" t="s">
        <v>399</v>
      </c>
      <c r="H360" s="96"/>
      <c r="I360" s="71" t="s">
        <v>58</v>
      </c>
      <c r="J360" s="71">
        <v>10</v>
      </c>
      <c r="K360" s="74">
        <v>3.05</v>
      </c>
      <c r="L360" s="74">
        <f t="shared" ref="L360:L362" si="341">ROUND((K360*$C$3),2)</f>
        <v>3.66</v>
      </c>
      <c r="M360" s="74">
        <f t="shared" ref="M360:M373" si="342">L360*H360</f>
        <v>0</v>
      </c>
      <c r="N360" s="74">
        <f t="shared" ref="N360:N362" si="343">K360*(1-$E$5-$E$7)*(1-$E$9)*(1+$E$11)</f>
        <v>3.05</v>
      </c>
      <c r="O360" s="74">
        <f t="shared" ref="O360:O373" si="344">N360*H360</f>
        <v>0</v>
      </c>
      <c r="P360" s="128">
        <f t="shared" ref="P360:P362" si="345">ROUND((N360*$C$3),2)</f>
        <v>3.66</v>
      </c>
      <c r="Q360" s="128">
        <f t="shared" ref="Q360:Q373" si="346">P360*H360</f>
        <v>0</v>
      </c>
      <c r="R360" s="3"/>
      <c r="S360" s="559">
        <f t="shared" ref="S360:S455" si="347">ROUND(AL360,0)</f>
        <v>293</v>
      </c>
      <c r="AL360" s="556">
        <f t="shared" ref="AL360:AL455" si="348">L360*$AL$11*(1-$AL$10)</f>
        <v>292.8</v>
      </c>
    </row>
    <row r="361" spans="1:38" outlineLevel="1">
      <c r="A361" s="683"/>
      <c r="B361" s="69" t="s">
        <v>30</v>
      </c>
      <c r="C361" s="71" t="s">
        <v>25</v>
      </c>
      <c r="D361" s="113"/>
      <c r="E361" s="69">
        <v>11097141001</v>
      </c>
      <c r="F361" s="454"/>
      <c r="G361" s="630" t="s">
        <v>400</v>
      </c>
      <c r="H361" s="96"/>
      <c r="I361" s="71" t="s">
        <v>58</v>
      </c>
      <c r="J361" s="71">
        <v>10</v>
      </c>
      <c r="K361" s="74">
        <v>4.09</v>
      </c>
      <c r="L361" s="74">
        <f t="shared" si="341"/>
        <v>4.91</v>
      </c>
      <c r="M361" s="74">
        <f t="shared" si="342"/>
        <v>0</v>
      </c>
      <c r="N361" s="74">
        <f t="shared" si="343"/>
        <v>4.09</v>
      </c>
      <c r="O361" s="74">
        <f t="shared" si="344"/>
        <v>0</v>
      </c>
      <c r="P361" s="128">
        <f t="shared" si="345"/>
        <v>4.91</v>
      </c>
      <c r="Q361" s="128">
        <f t="shared" si="346"/>
        <v>0</v>
      </c>
      <c r="R361" s="3"/>
      <c r="S361" s="559">
        <f t="shared" si="347"/>
        <v>393</v>
      </c>
      <c r="AL361" s="556">
        <f t="shared" si="348"/>
        <v>392.8</v>
      </c>
    </row>
    <row r="362" spans="1:38" outlineLevel="1">
      <c r="A362" s="683"/>
      <c r="B362" s="69" t="s">
        <v>30</v>
      </c>
      <c r="C362" s="71" t="s">
        <v>25</v>
      </c>
      <c r="D362" s="113"/>
      <c r="E362" s="622">
        <v>11093131001</v>
      </c>
      <c r="F362" s="454"/>
      <c r="G362" s="517" t="s">
        <v>401</v>
      </c>
      <c r="H362" s="96"/>
      <c r="I362" s="71" t="s">
        <v>58</v>
      </c>
      <c r="J362" s="71">
        <v>5</v>
      </c>
      <c r="K362" s="74">
        <v>10.06</v>
      </c>
      <c r="L362" s="74">
        <f t="shared" si="341"/>
        <v>12.07</v>
      </c>
      <c r="M362" s="74">
        <f t="shared" si="342"/>
        <v>0</v>
      </c>
      <c r="N362" s="74">
        <f t="shared" si="343"/>
        <v>10.06</v>
      </c>
      <c r="O362" s="74">
        <f t="shared" si="344"/>
        <v>0</v>
      </c>
      <c r="P362" s="128">
        <f t="shared" si="345"/>
        <v>12.07</v>
      </c>
      <c r="Q362" s="128">
        <f t="shared" si="346"/>
        <v>0</v>
      </c>
      <c r="R362" s="3"/>
      <c r="S362" s="559">
        <f t="shared" si="347"/>
        <v>966</v>
      </c>
      <c r="AL362" s="556">
        <f t="shared" si="348"/>
        <v>965.6</v>
      </c>
    </row>
    <row r="363" spans="1:38" outlineLevel="1">
      <c r="A363" s="683"/>
      <c r="B363" s="69" t="s">
        <v>30</v>
      </c>
      <c r="C363" s="71" t="s">
        <v>25</v>
      </c>
      <c r="D363" s="113"/>
      <c r="E363" s="620">
        <v>11096741001</v>
      </c>
      <c r="F363" s="454"/>
      <c r="G363" s="630" t="s">
        <v>402</v>
      </c>
      <c r="H363" s="96"/>
      <c r="I363" s="71" t="s">
        <v>58</v>
      </c>
      <c r="J363" s="71">
        <v>10</v>
      </c>
      <c r="K363" s="74">
        <v>3.75</v>
      </c>
      <c r="L363" s="74">
        <f t="shared" ref="L363:L369" si="349">ROUND((K363*$C$3),2)</f>
        <v>4.5</v>
      </c>
      <c r="M363" s="74">
        <f t="shared" si="342"/>
        <v>0</v>
      </c>
      <c r="N363" s="74">
        <f t="shared" ref="N363:N369" si="350">K363*(1-$E$5-$E$7)*(1-$E$9)*(1+$E$11)</f>
        <v>3.75</v>
      </c>
      <c r="O363" s="74">
        <f t="shared" si="344"/>
        <v>0</v>
      </c>
      <c r="P363" s="128">
        <f t="shared" ref="P363:P369" si="351">ROUND((N363*$C$3),2)</f>
        <v>4.5</v>
      </c>
      <c r="Q363" s="128">
        <f t="shared" si="346"/>
        <v>0</v>
      </c>
      <c r="R363" s="3"/>
      <c r="S363" s="559">
        <f t="shared" si="347"/>
        <v>360</v>
      </c>
      <c r="AL363" s="556">
        <f t="shared" si="348"/>
        <v>360</v>
      </c>
    </row>
    <row r="364" spans="1:38" outlineLevel="1">
      <c r="A364" s="683"/>
      <c r="B364" s="69" t="s">
        <v>30</v>
      </c>
      <c r="C364" s="71" t="s">
        <v>25</v>
      </c>
      <c r="D364" s="113"/>
      <c r="E364" s="69">
        <v>11096811001</v>
      </c>
      <c r="F364" s="454"/>
      <c r="G364" s="630" t="s">
        <v>403</v>
      </c>
      <c r="H364" s="96"/>
      <c r="I364" s="71" t="s">
        <v>58</v>
      </c>
      <c r="J364" s="71">
        <v>10</v>
      </c>
      <c r="K364" s="74">
        <v>5.28</v>
      </c>
      <c r="L364" s="74">
        <f t="shared" si="349"/>
        <v>6.34</v>
      </c>
      <c r="M364" s="74">
        <f t="shared" si="342"/>
        <v>0</v>
      </c>
      <c r="N364" s="74">
        <f t="shared" si="350"/>
        <v>5.28</v>
      </c>
      <c r="O364" s="74">
        <f t="shared" si="344"/>
        <v>0</v>
      </c>
      <c r="P364" s="128">
        <f t="shared" si="351"/>
        <v>6.34</v>
      </c>
      <c r="Q364" s="128">
        <f t="shared" si="346"/>
        <v>0</v>
      </c>
      <c r="R364" s="3"/>
      <c r="S364" s="559">
        <f t="shared" si="347"/>
        <v>507</v>
      </c>
      <c r="AL364" s="556">
        <f t="shared" si="348"/>
        <v>507.20000000000005</v>
      </c>
    </row>
    <row r="365" spans="1:38" outlineLevel="1">
      <c r="A365" s="683"/>
      <c r="B365" s="69" t="s">
        <v>30</v>
      </c>
      <c r="C365" s="71" t="s">
        <v>25</v>
      </c>
      <c r="D365" s="113"/>
      <c r="E365" s="69">
        <v>11097091001</v>
      </c>
      <c r="F365" s="454"/>
      <c r="G365" s="630" t="s">
        <v>404</v>
      </c>
      <c r="H365" s="96"/>
      <c r="I365" s="71" t="s">
        <v>58</v>
      </c>
      <c r="J365" s="71">
        <v>10</v>
      </c>
      <c r="K365" s="74">
        <v>5.49</v>
      </c>
      <c r="L365" s="74">
        <f t="shared" si="349"/>
        <v>6.59</v>
      </c>
      <c r="M365" s="74">
        <f t="shared" si="342"/>
        <v>0</v>
      </c>
      <c r="N365" s="74">
        <f t="shared" si="350"/>
        <v>5.49</v>
      </c>
      <c r="O365" s="74">
        <f t="shared" si="344"/>
        <v>0</v>
      </c>
      <c r="P365" s="128">
        <f t="shared" si="351"/>
        <v>6.59</v>
      </c>
      <c r="Q365" s="128">
        <f t="shared" si="346"/>
        <v>0</v>
      </c>
      <c r="R365" s="3"/>
      <c r="S365" s="559">
        <f t="shared" si="347"/>
        <v>527</v>
      </c>
      <c r="AL365" s="556">
        <f t="shared" si="348"/>
        <v>527.20000000000005</v>
      </c>
    </row>
    <row r="366" spans="1:38" outlineLevel="1">
      <c r="A366" s="683"/>
      <c r="B366" s="69" t="s">
        <v>30</v>
      </c>
      <c r="C366" s="71" t="s">
        <v>25</v>
      </c>
      <c r="D366" s="113"/>
      <c r="E366" s="620">
        <v>11096821001</v>
      </c>
      <c r="F366" s="454"/>
      <c r="G366" s="630" t="s">
        <v>405</v>
      </c>
      <c r="H366" s="96"/>
      <c r="I366" s="71" t="s">
        <v>58</v>
      </c>
      <c r="J366" s="71">
        <v>10</v>
      </c>
      <c r="K366" s="74">
        <v>5.86</v>
      </c>
      <c r="L366" s="74">
        <f t="shared" si="349"/>
        <v>7.03</v>
      </c>
      <c r="M366" s="74">
        <f t="shared" si="342"/>
        <v>0</v>
      </c>
      <c r="N366" s="74">
        <f t="shared" si="350"/>
        <v>5.86</v>
      </c>
      <c r="O366" s="74">
        <f t="shared" si="344"/>
        <v>0</v>
      </c>
      <c r="P366" s="128">
        <f t="shared" si="351"/>
        <v>7.03</v>
      </c>
      <c r="Q366" s="128">
        <f t="shared" si="346"/>
        <v>0</v>
      </c>
      <c r="R366" s="3"/>
      <c r="S366" s="559">
        <f t="shared" si="347"/>
        <v>562</v>
      </c>
      <c r="AL366" s="556">
        <f t="shared" si="348"/>
        <v>562.4</v>
      </c>
    </row>
    <row r="367" spans="1:38" ht="15.6" customHeight="1" outlineLevel="1">
      <c r="A367" s="683"/>
      <c r="B367" s="69" t="s">
        <v>30</v>
      </c>
      <c r="C367" s="71" t="s">
        <v>25</v>
      </c>
      <c r="D367" s="113"/>
      <c r="E367" s="69">
        <v>11096861001</v>
      </c>
      <c r="F367" s="454"/>
      <c r="G367" s="630" t="s">
        <v>406</v>
      </c>
      <c r="H367" s="96"/>
      <c r="I367" s="71" t="s">
        <v>58</v>
      </c>
      <c r="J367" s="71">
        <v>10</v>
      </c>
      <c r="K367" s="74">
        <v>8.94</v>
      </c>
      <c r="L367" s="74">
        <f t="shared" si="349"/>
        <v>10.73</v>
      </c>
      <c r="M367" s="74">
        <f t="shared" si="342"/>
        <v>0</v>
      </c>
      <c r="N367" s="74">
        <f t="shared" si="350"/>
        <v>8.94</v>
      </c>
      <c r="O367" s="74">
        <f t="shared" si="344"/>
        <v>0</v>
      </c>
      <c r="P367" s="128">
        <f t="shared" si="351"/>
        <v>10.73</v>
      </c>
      <c r="Q367" s="128">
        <f t="shared" si="346"/>
        <v>0</v>
      </c>
      <c r="R367" s="3"/>
      <c r="S367" s="559">
        <f t="shared" si="347"/>
        <v>858</v>
      </c>
      <c r="AL367" s="556">
        <f t="shared" si="348"/>
        <v>858.40000000000009</v>
      </c>
    </row>
    <row r="368" spans="1:38" ht="15.6" customHeight="1" outlineLevel="1">
      <c r="A368" s="683"/>
      <c r="B368" s="69" t="s">
        <v>30</v>
      </c>
      <c r="C368" s="71" t="s">
        <v>25</v>
      </c>
      <c r="D368" s="113"/>
      <c r="E368" s="69">
        <v>11093201001</v>
      </c>
      <c r="F368" s="454"/>
      <c r="G368" s="630" t="s">
        <v>407</v>
      </c>
      <c r="H368" s="96"/>
      <c r="I368" s="71" t="s">
        <v>58</v>
      </c>
      <c r="J368" s="71">
        <v>10</v>
      </c>
      <c r="K368" s="607">
        <v>10.34</v>
      </c>
      <c r="L368" s="74">
        <f t="shared" ref="L368" si="352">ROUND((K368*$C$3),2)</f>
        <v>12.41</v>
      </c>
      <c r="M368" s="74">
        <f t="shared" si="342"/>
        <v>0</v>
      </c>
      <c r="N368" s="74">
        <f t="shared" ref="N368" si="353">K368*(1-$E$5-$E$7)*(1-$E$9)*(1+$E$11)</f>
        <v>10.34</v>
      </c>
      <c r="O368" s="74">
        <f t="shared" si="344"/>
        <v>0</v>
      </c>
      <c r="P368" s="128">
        <f t="shared" ref="P368" si="354">ROUND((N368*$C$3),2)</f>
        <v>12.41</v>
      </c>
      <c r="Q368" s="128">
        <f t="shared" si="346"/>
        <v>0</v>
      </c>
      <c r="R368" s="3"/>
      <c r="S368" s="559">
        <f t="shared" ref="S368" si="355">ROUND(AL368,0)</f>
        <v>993</v>
      </c>
      <c r="AL368" s="556">
        <f t="shared" si="348"/>
        <v>992.80000000000007</v>
      </c>
    </row>
    <row r="369" spans="1:38" outlineLevel="1">
      <c r="A369" s="683"/>
      <c r="B369" s="69" t="s">
        <v>30</v>
      </c>
      <c r="C369" s="71" t="s">
        <v>25</v>
      </c>
      <c r="D369" s="113"/>
      <c r="E369" s="69">
        <v>11096911001</v>
      </c>
      <c r="F369" s="454"/>
      <c r="G369" s="630" t="s">
        <v>408</v>
      </c>
      <c r="H369" s="96"/>
      <c r="I369" s="71" t="s">
        <v>58</v>
      </c>
      <c r="J369" s="71">
        <v>10</v>
      </c>
      <c r="K369" s="74">
        <v>10.34</v>
      </c>
      <c r="L369" s="74">
        <f t="shared" si="349"/>
        <v>12.41</v>
      </c>
      <c r="M369" s="74">
        <f t="shared" si="342"/>
        <v>0</v>
      </c>
      <c r="N369" s="74">
        <f t="shared" si="350"/>
        <v>10.34</v>
      </c>
      <c r="O369" s="74">
        <f t="shared" si="344"/>
        <v>0</v>
      </c>
      <c r="P369" s="128">
        <f t="shared" si="351"/>
        <v>12.41</v>
      </c>
      <c r="Q369" s="128">
        <f t="shared" si="346"/>
        <v>0</v>
      </c>
      <c r="R369" s="3"/>
      <c r="S369" s="559">
        <f t="shared" si="347"/>
        <v>993</v>
      </c>
      <c r="AL369" s="556">
        <f t="shared" si="348"/>
        <v>992.80000000000007</v>
      </c>
    </row>
    <row r="370" spans="1:38" outlineLevel="1">
      <c r="A370" s="683"/>
      <c r="B370" s="69" t="s">
        <v>30</v>
      </c>
      <c r="C370" s="71" t="s">
        <v>25</v>
      </c>
      <c r="D370" s="113"/>
      <c r="E370" s="622">
        <v>11093231001</v>
      </c>
      <c r="F370" s="582"/>
      <c r="G370" s="517" t="s">
        <v>409</v>
      </c>
      <c r="H370" s="96"/>
      <c r="I370" s="71" t="s">
        <v>58</v>
      </c>
      <c r="J370" s="71">
        <v>5</v>
      </c>
      <c r="K370" s="616">
        <v>26.950000000000003</v>
      </c>
      <c r="L370" s="74">
        <f t="shared" ref="L370:L373" si="356">ROUND((K370*$C$3),2)</f>
        <v>32.340000000000003</v>
      </c>
      <c r="M370" s="74">
        <f t="shared" si="342"/>
        <v>0</v>
      </c>
      <c r="N370" s="74">
        <f t="shared" ref="N370:N373" si="357">K370*(1-$E$5-$E$7)*(1-$E$9)*(1+$E$11)</f>
        <v>26.950000000000003</v>
      </c>
      <c r="O370" s="74">
        <f t="shared" si="344"/>
        <v>0</v>
      </c>
      <c r="P370" s="128">
        <f t="shared" ref="P370:P373" si="358">ROUND((N370*$C$3),2)</f>
        <v>32.340000000000003</v>
      </c>
      <c r="Q370" s="128">
        <f t="shared" si="346"/>
        <v>0</v>
      </c>
      <c r="R370" s="3"/>
      <c r="S370" s="559">
        <f t="shared" ref="S370:S373" si="359">ROUND(AL370,0)</f>
        <v>2587</v>
      </c>
      <c r="AL370" s="556">
        <f t="shared" ref="AL370:AL373" si="360">L370*$AL$11*(1-$AL$10)</f>
        <v>2587.2000000000007</v>
      </c>
    </row>
    <row r="371" spans="1:38" outlineLevel="1">
      <c r="A371" s="683"/>
      <c r="B371" s="69" t="s">
        <v>30</v>
      </c>
      <c r="C371" s="71" t="s">
        <v>25</v>
      </c>
      <c r="D371" s="113"/>
      <c r="E371" s="622">
        <v>11093241001</v>
      </c>
      <c r="G371" s="517" t="s">
        <v>410</v>
      </c>
      <c r="H371" s="96"/>
      <c r="I371" s="71" t="s">
        <v>58</v>
      </c>
      <c r="J371" s="71">
        <v>5</v>
      </c>
      <c r="K371" s="616">
        <v>44.11</v>
      </c>
      <c r="L371" s="74">
        <f t="shared" si="356"/>
        <v>52.93</v>
      </c>
      <c r="M371" s="74">
        <f t="shared" si="342"/>
        <v>0</v>
      </c>
      <c r="N371" s="74">
        <f t="shared" si="357"/>
        <v>44.11</v>
      </c>
      <c r="O371" s="74">
        <f t="shared" si="344"/>
        <v>0</v>
      </c>
      <c r="P371" s="128">
        <f t="shared" si="358"/>
        <v>52.93</v>
      </c>
      <c r="Q371" s="128">
        <f t="shared" si="346"/>
        <v>0</v>
      </c>
      <c r="R371" s="3"/>
      <c r="S371" s="559">
        <f t="shared" si="359"/>
        <v>4234</v>
      </c>
      <c r="AL371" s="556">
        <f t="shared" si="360"/>
        <v>4234.4000000000005</v>
      </c>
    </row>
    <row r="372" spans="1:38" outlineLevel="1">
      <c r="A372" s="683"/>
      <c r="B372" s="69" t="s">
        <v>30</v>
      </c>
      <c r="C372" s="71" t="s">
        <v>25</v>
      </c>
      <c r="D372" s="113"/>
      <c r="E372" s="622">
        <v>11093251001</v>
      </c>
      <c r="F372" s="582"/>
      <c r="G372" s="517" t="s">
        <v>411</v>
      </c>
      <c r="H372" s="96"/>
      <c r="I372" s="71" t="s">
        <v>58</v>
      </c>
      <c r="J372" s="71">
        <v>1</v>
      </c>
      <c r="K372" s="616">
        <v>44.41</v>
      </c>
      <c r="L372" s="74">
        <f t="shared" si="356"/>
        <v>53.29</v>
      </c>
      <c r="M372" s="74">
        <f t="shared" si="342"/>
        <v>0</v>
      </c>
      <c r="N372" s="74">
        <f t="shared" si="357"/>
        <v>44.41</v>
      </c>
      <c r="O372" s="74">
        <f t="shared" si="344"/>
        <v>0</v>
      </c>
      <c r="P372" s="128">
        <f t="shared" si="358"/>
        <v>53.29</v>
      </c>
      <c r="Q372" s="128">
        <f t="shared" si="346"/>
        <v>0</v>
      </c>
      <c r="R372" s="3"/>
      <c r="S372" s="559">
        <f t="shared" si="359"/>
        <v>4263</v>
      </c>
      <c r="AL372" s="556">
        <f t="shared" si="360"/>
        <v>4263.2</v>
      </c>
    </row>
    <row r="373" spans="1:38" outlineLevel="1">
      <c r="A373" s="683"/>
      <c r="B373" s="69" t="s">
        <v>30</v>
      </c>
      <c r="C373" s="71" t="s">
        <v>25</v>
      </c>
      <c r="D373" s="113"/>
      <c r="E373" s="622">
        <v>11093261001</v>
      </c>
      <c r="F373" s="582"/>
      <c r="G373" s="517" t="s">
        <v>412</v>
      </c>
      <c r="H373" s="96"/>
      <c r="I373" s="71" t="s">
        <v>58</v>
      </c>
      <c r="J373" s="71">
        <v>1</v>
      </c>
      <c r="K373" s="616">
        <v>66.5</v>
      </c>
      <c r="L373" s="74">
        <f t="shared" si="356"/>
        <v>79.8</v>
      </c>
      <c r="M373" s="74">
        <f t="shared" si="342"/>
        <v>0</v>
      </c>
      <c r="N373" s="74">
        <f t="shared" si="357"/>
        <v>66.5</v>
      </c>
      <c r="O373" s="74">
        <f t="shared" si="344"/>
        <v>0</v>
      </c>
      <c r="P373" s="128">
        <f t="shared" si="358"/>
        <v>79.8</v>
      </c>
      <c r="Q373" s="128">
        <f t="shared" si="346"/>
        <v>0</v>
      </c>
      <c r="R373" s="3"/>
      <c r="S373" s="559">
        <f t="shared" si="359"/>
        <v>6384</v>
      </c>
      <c r="AL373" s="556">
        <f t="shared" si="360"/>
        <v>6384</v>
      </c>
    </row>
    <row r="374" spans="1:38" outlineLevel="1">
      <c r="A374" s="683"/>
      <c r="B374" s="110"/>
      <c r="C374" s="111"/>
      <c r="D374" s="113"/>
      <c r="E374" s="69"/>
      <c r="F374" s="454"/>
      <c r="G374" s="95"/>
      <c r="H374" s="96"/>
      <c r="I374" s="71"/>
      <c r="J374" s="71"/>
      <c r="K374" s="74"/>
      <c r="L374" s="74"/>
      <c r="M374" s="74"/>
      <c r="N374" s="74"/>
      <c r="O374" s="74"/>
      <c r="P374" s="128"/>
      <c r="Q374" s="128"/>
      <c r="R374" s="3"/>
      <c r="S374" s="559"/>
      <c r="AL374" s="556"/>
    </row>
    <row r="375" spans="1:38" ht="25.5" outlineLevel="1">
      <c r="A375" s="683"/>
      <c r="B375" s="110" t="s">
        <v>65</v>
      </c>
      <c r="C375" s="113" t="s">
        <v>25</v>
      </c>
      <c r="D375" s="113">
        <v>13660491001</v>
      </c>
      <c r="E375" s="69">
        <v>14563111001</v>
      </c>
      <c r="F375" s="286" t="s">
        <v>413</v>
      </c>
      <c r="G375" s="95" t="s">
        <v>414</v>
      </c>
      <c r="H375" s="96"/>
      <c r="I375" s="71" t="s">
        <v>58</v>
      </c>
      <c r="J375" s="71">
        <v>10</v>
      </c>
      <c r="K375" s="74">
        <v>10.96</v>
      </c>
      <c r="L375" s="74">
        <f t="shared" si="330"/>
        <v>13.15</v>
      </c>
      <c r="M375" s="74">
        <f t="shared" ref="M375:M390" si="361">L375*H375</f>
        <v>0</v>
      </c>
      <c r="N375" s="74">
        <f t="shared" si="331"/>
        <v>10.96</v>
      </c>
      <c r="O375" s="74">
        <f t="shared" ref="O375:O390" si="362">N375*H375</f>
        <v>0</v>
      </c>
      <c r="P375" s="128">
        <f t="shared" si="332"/>
        <v>13.15</v>
      </c>
      <c r="Q375" s="128">
        <f t="shared" ref="Q375:Q390" si="363">P375*H375</f>
        <v>0</v>
      </c>
      <c r="R375" s="3"/>
      <c r="S375" s="559">
        <f t="shared" si="347"/>
        <v>1052</v>
      </c>
      <c r="AL375" s="556">
        <f t="shared" si="348"/>
        <v>1052</v>
      </c>
    </row>
    <row r="376" spans="1:38" s="287" customFormat="1" ht="25.5" outlineLevel="1">
      <c r="A376" s="668"/>
      <c r="B376" s="69" t="s">
        <v>65</v>
      </c>
      <c r="C376" s="113" t="s">
        <v>25</v>
      </c>
      <c r="D376" s="113">
        <v>13660501001</v>
      </c>
      <c r="E376" s="69">
        <v>14563121001</v>
      </c>
      <c r="F376" s="286" t="s">
        <v>415</v>
      </c>
      <c r="G376" s="95" t="s">
        <v>416</v>
      </c>
      <c r="H376" s="96"/>
      <c r="I376" s="71" t="s">
        <v>58</v>
      </c>
      <c r="J376" s="71">
        <v>10</v>
      </c>
      <c r="K376" s="74">
        <v>10.96</v>
      </c>
      <c r="L376" s="74">
        <f t="shared" si="330"/>
        <v>13.15</v>
      </c>
      <c r="M376" s="74">
        <f t="shared" si="361"/>
        <v>0</v>
      </c>
      <c r="N376" s="74">
        <f t="shared" si="331"/>
        <v>10.96</v>
      </c>
      <c r="O376" s="74">
        <f t="shared" si="362"/>
        <v>0</v>
      </c>
      <c r="P376" s="128">
        <f t="shared" si="332"/>
        <v>13.15</v>
      </c>
      <c r="Q376" s="128">
        <f t="shared" si="363"/>
        <v>0</v>
      </c>
      <c r="R376" s="3"/>
      <c r="S376" s="562">
        <f t="shared" si="347"/>
        <v>1052</v>
      </c>
      <c r="AL376" s="556">
        <f t="shared" si="348"/>
        <v>1052</v>
      </c>
    </row>
    <row r="377" spans="1:38" ht="25.5" outlineLevel="1">
      <c r="A377" s="668"/>
      <c r="B377" s="110" t="s">
        <v>65</v>
      </c>
      <c r="C377" s="113" t="s">
        <v>25</v>
      </c>
      <c r="D377" s="113">
        <v>13660511001</v>
      </c>
      <c r="E377" s="69">
        <v>14563131001</v>
      </c>
      <c r="F377" s="637" t="s">
        <v>417</v>
      </c>
      <c r="G377" s="95" t="s">
        <v>418</v>
      </c>
      <c r="H377" s="96"/>
      <c r="I377" s="71" t="s">
        <v>58</v>
      </c>
      <c r="J377" s="71">
        <v>5</v>
      </c>
      <c r="K377" s="74">
        <v>18.29</v>
      </c>
      <c r="L377" s="74">
        <f t="shared" si="330"/>
        <v>21.95</v>
      </c>
      <c r="M377" s="74">
        <f t="shared" si="361"/>
        <v>0</v>
      </c>
      <c r="N377" s="74">
        <f t="shared" si="331"/>
        <v>18.29</v>
      </c>
      <c r="O377" s="74">
        <f t="shared" si="362"/>
        <v>0</v>
      </c>
      <c r="P377" s="128">
        <f t="shared" si="332"/>
        <v>21.95</v>
      </c>
      <c r="Q377" s="128">
        <f t="shared" si="363"/>
        <v>0</v>
      </c>
      <c r="R377" s="3"/>
      <c r="S377" s="559">
        <f t="shared" si="347"/>
        <v>1756</v>
      </c>
      <c r="AL377" s="556">
        <f t="shared" si="348"/>
        <v>1756</v>
      </c>
    </row>
    <row r="378" spans="1:38" s="287" customFormat="1" ht="25.5" outlineLevel="1">
      <c r="A378" s="668"/>
      <c r="B378" s="69" t="s">
        <v>65</v>
      </c>
      <c r="C378" s="113" t="s">
        <v>25</v>
      </c>
      <c r="D378" s="113">
        <v>13660521001</v>
      </c>
      <c r="E378" s="69">
        <v>14563141001</v>
      </c>
      <c r="F378" s="286" t="s">
        <v>419</v>
      </c>
      <c r="G378" s="95" t="s">
        <v>420</v>
      </c>
      <c r="H378" s="96"/>
      <c r="I378" s="71" t="s">
        <v>58</v>
      </c>
      <c r="J378" s="71">
        <v>10</v>
      </c>
      <c r="K378" s="74">
        <v>14.16</v>
      </c>
      <c r="L378" s="74">
        <f t="shared" si="330"/>
        <v>16.989999999999998</v>
      </c>
      <c r="M378" s="74">
        <f t="shared" si="361"/>
        <v>0</v>
      </c>
      <c r="N378" s="74">
        <f t="shared" si="331"/>
        <v>14.16</v>
      </c>
      <c r="O378" s="74">
        <f t="shared" si="362"/>
        <v>0</v>
      </c>
      <c r="P378" s="128">
        <f t="shared" si="332"/>
        <v>16.989999999999998</v>
      </c>
      <c r="Q378" s="128">
        <f t="shared" si="363"/>
        <v>0</v>
      </c>
      <c r="R378" s="3"/>
      <c r="S378" s="562">
        <f t="shared" si="347"/>
        <v>1359</v>
      </c>
      <c r="AL378" s="556">
        <f t="shared" si="348"/>
        <v>1359.1999999999998</v>
      </c>
    </row>
    <row r="379" spans="1:38" s="287" customFormat="1" ht="25.5" outlineLevel="1">
      <c r="A379" s="668"/>
      <c r="B379" s="69" t="s">
        <v>65</v>
      </c>
      <c r="C379" s="113" t="s">
        <v>25</v>
      </c>
      <c r="D379" s="113">
        <v>13660531001</v>
      </c>
      <c r="E379" s="69">
        <v>14563151001</v>
      </c>
      <c r="F379" s="286" t="s">
        <v>421</v>
      </c>
      <c r="G379" s="95" t="s">
        <v>422</v>
      </c>
      <c r="H379" s="96"/>
      <c r="I379" s="71" t="s">
        <v>58</v>
      </c>
      <c r="J379" s="71">
        <v>10</v>
      </c>
      <c r="K379" s="74">
        <v>14.16</v>
      </c>
      <c r="L379" s="74">
        <f t="shared" si="330"/>
        <v>16.989999999999998</v>
      </c>
      <c r="M379" s="74">
        <f t="shared" si="361"/>
        <v>0</v>
      </c>
      <c r="N379" s="74">
        <f t="shared" si="331"/>
        <v>14.16</v>
      </c>
      <c r="O379" s="74">
        <f t="shared" si="362"/>
        <v>0</v>
      </c>
      <c r="P379" s="128">
        <f t="shared" si="332"/>
        <v>16.989999999999998</v>
      </c>
      <c r="Q379" s="128">
        <f t="shared" si="363"/>
        <v>0</v>
      </c>
      <c r="R379" s="3"/>
      <c r="S379" s="562">
        <f t="shared" si="347"/>
        <v>1359</v>
      </c>
      <c r="AL379" s="556">
        <f t="shared" si="348"/>
        <v>1359.1999999999998</v>
      </c>
    </row>
    <row r="380" spans="1:38" outlineLevel="1">
      <c r="A380" s="668"/>
      <c r="B380" s="110" t="s">
        <v>65</v>
      </c>
      <c r="C380" s="113" t="s">
        <v>25</v>
      </c>
      <c r="D380" s="113">
        <v>13660551001</v>
      </c>
      <c r="E380" s="69">
        <v>14563161001</v>
      </c>
      <c r="F380" s="454"/>
      <c r="G380" s="95" t="s">
        <v>423</v>
      </c>
      <c r="H380" s="96"/>
      <c r="I380" s="71" t="s">
        <v>58</v>
      </c>
      <c r="J380" s="71">
        <v>5</v>
      </c>
      <c r="K380" s="74">
        <v>19.66</v>
      </c>
      <c r="L380" s="74">
        <f t="shared" si="330"/>
        <v>23.59</v>
      </c>
      <c r="M380" s="74">
        <f t="shared" si="361"/>
        <v>0</v>
      </c>
      <c r="N380" s="74">
        <f t="shared" si="331"/>
        <v>19.66</v>
      </c>
      <c r="O380" s="74">
        <f t="shared" si="362"/>
        <v>0</v>
      </c>
      <c r="P380" s="128">
        <f t="shared" si="332"/>
        <v>23.59</v>
      </c>
      <c r="Q380" s="128">
        <f t="shared" si="363"/>
        <v>0</v>
      </c>
      <c r="R380" s="3"/>
      <c r="S380" s="559">
        <f t="shared" si="347"/>
        <v>1887</v>
      </c>
      <c r="AL380" s="556">
        <f t="shared" si="348"/>
        <v>1887.2</v>
      </c>
    </row>
    <row r="381" spans="1:38" ht="25.5" outlineLevel="1">
      <c r="A381" s="683"/>
      <c r="B381" s="110" t="s">
        <v>65</v>
      </c>
      <c r="C381" s="113" t="s">
        <v>25</v>
      </c>
      <c r="D381" s="113">
        <v>13660561001</v>
      </c>
      <c r="E381" s="69">
        <v>14563171001</v>
      </c>
      <c r="F381" s="286" t="s">
        <v>424</v>
      </c>
      <c r="G381" s="95" t="s">
        <v>425</v>
      </c>
      <c r="H381" s="96"/>
      <c r="I381" s="71" t="s">
        <v>58</v>
      </c>
      <c r="J381" s="71">
        <v>10</v>
      </c>
      <c r="K381" s="74">
        <v>14.16</v>
      </c>
      <c r="L381" s="74">
        <f t="shared" si="330"/>
        <v>16.989999999999998</v>
      </c>
      <c r="M381" s="74">
        <f t="shared" si="361"/>
        <v>0</v>
      </c>
      <c r="N381" s="74">
        <f t="shared" si="331"/>
        <v>14.16</v>
      </c>
      <c r="O381" s="74">
        <f t="shared" si="362"/>
        <v>0</v>
      </c>
      <c r="P381" s="128">
        <f t="shared" si="332"/>
        <v>16.989999999999998</v>
      </c>
      <c r="Q381" s="128">
        <f t="shared" si="363"/>
        <v>0</v>
      </c>
      <c r="R381" s="3"/>
      <c r="S381" s="559">
        <f t="shared" si="347"/>
        <v>1359</v>
      </c>
      <c r="AL381" s="556">
        <f t="shared" si="348"/>
        <v>1359.1999999999998</v>
      </c>
    </row>
    <row r="382" spans="1:38" ht="25.5" outlineLevel="1">
      <c r="A382" s="683"/>
      <c r="B382" s="110" t="s">
        <v>65</v>
      </c>
      <c r="C382" s="113" t="s">
        <v>25</v>
      </c>
      <c r="D382" s="113">
        <v>13660571001</v>
      </c>
      <c r="E382" s="69">
        <v>14563181001</v>
      </c>
      <c r="F382" s="286" t="s">
        <v>426</v>
      </c>
      <c r="G382" s="95" t="s">
        <v>427</v>
      </c>
      <c r="H382" s="96"/>
      <c r="I382" s="71" t="s">
        <v>58</v>
      </c>
      <c r="J382" s="71">
        <v>10</v>
      </c>
      <c r="K382" s="74">
        <v>16.72</v>
      </c>
      <c r="L382" s="74">
        <f t="shared" si="330"/>
        <v>20.059999999999999</v>
      </c>
      <c r="M382" s="74">
        <f t="shared" si="361"/>
        <v>0</v>
      </c>
      <c r="N382" s="74">
        <f t="shared" si="331"/>
        <v>16.72</v>
      </c>
      <c r="O382" s="74">
        <f t="shared" si="362"/>
        <v>0</v>
      </c>
      <c r="P382" s="128">
        <f t="shared" si="332"/>
        <v>20.059999999999999</v>
      </c>
      <c r="Q382" s="128">
        <f t="shared" si="363"/>
        <v>0</v>
      </c>
      <c r="R382" s="3"/>
      <c r="S382" s="559">
        <f t="shared" si="347"/>
        <v>1605</v>
      </c>
      <c r="AL382" s="556">
        <f t="shared" si="348"/>
        <v>1604.8</v>
      </c>
    </row>
    <row r="383" spans="1:38" ht="25.5" outlineLevel="1">
      <c r="A383" s="683"/>
      <c r="B383" s="110" t="s">
        <v>65</v>
      </c>
      <c r="C383" s="113" t="s">
        <v>25</v>
      </c>
      <c r="D383" s="113">
        <v>13660581001</v>
      </c>
      <c r="E383" s="69">
        <v>14563191001</v>
      </c>
      <c r="F383" s="286" t="s">
        <v>428</v>
      </c>
      <c r="G383" s="95" t="s">
        <v>429</v>
      </c>
      <c r="H383" s="96"/>
      <c r="I383" s="71" t="s">
        <v>58</v>
      </c>
      <c r="J383" s="71">
        <v>10</v>
      </c>
      <c r="K383" s="74">
        <v>14.16</v>
      </c>
      <c r="L383" s="74">
        <f t="shared" si="330"/>
        <v>16.989999999999998</v>
      </c>
      <c r="M383" s="74">
        <f t="shared" si="361"/>
        <v>0</v>
      </c>
      <c r="N383" s="74">
        <f t="shared" si="331"/>
        <v>14.16</v>
      </c>
      <c r="O383" s="74">
        <f t="shared" si="362"/>
        <v>0</v>
      </c>
      <c r="P383" s="128">
        <f t="shared" si="332"/>
        <v>16.989999999999998</v>
      </c>
      <c r="Q383" s="128">
        <f t="shared" si="363"/>
        <v>0</v>
      </c>
      <c r="R383" s="3"/>
      <c r="S383" s="559">
        <f t="shared" si="347"/>
        <v>1359</v>
      </c>
      <c r="AL383" s="556">
        <f t="shared" si="348"/>
        <v>1359.1999999999998</v>
      </c>
    </row>
    <row r="384" spans="1:38" s="287" customFormat="1" ht="25.5" outlineLevel="1">
      <c r="A384" s="668"/>
      <c r="B384" s="69" t="s">
        <v>65</v>
      </c>
      <c r="C384" s="113" t="s">
        <v>25</v>
      </c>
      <c r="D384" s="113">
        <v>13660591001</v>
      </c>
      <c r="E384" s="69">
        <v>14563201001</v>
      </c>
      <c r="F384" s="286" t="s">
        <v>430</v>
      </c>
      <c r="G384" s="95" t="s">
        <v>431</v>
      </c>
      <c r="H384" s="96"/>
      <c r="I384" s="71" t="s">
        <v>58</v>
      </c>
      <c r="J384" s="71">
        <v>10</v>
      </c>
      <c r="K384" s="74">
        <v>25.61</v>
      </c>
      <c r="L384" s="74">
        <f t="shared" si="330"/>
        <v>30.73</v>
      </c>
      <c r="M384" s="74">
        <f t="shared" si="361"/>
        <v>0</v>
      </c>
      <c r="N384" s="74">
        <f t="shared" si="331"/>
        <v>25.61</v>
      </c>
      <c r="O384" s="74">
        <f t="shared" si="362"/>
        <v>0</v>
      </c>
      <c r="P384" s="128">
        <f t="shared" si="332"/>
        <v>30.73</v>
      </c>
      <c r="Q384" s="128">
        <f t="shared" si="363"/>
        <v>0</v>
      </c>
      <c r="R384" s="3"/>
      <c r="S384" s="562">
        <f t="shared" si="347"/>
        <v>2458</v>
      </c>
      <c r="AL384" s="556">
        <f t="shared" si="348"/>
        <v>2458.4</v>
      </c>
    </row>
    <row r="385" spans="1:38" s="287" customFormat="1" ht="25.5" outlineLevel="1">
      <c r="A385" s="668"/>
      <c r="B385" s="69" t="s">
        <v>65</v>
      </c>
      <c r="C385" s="113" t="s">
        <v>25</v>
      </c>
      <c r="D385" s="113">
        <v>13660601001</v>
      </c>
      <c r="E385" s="69">
        <v>14563211001</v>
      </c>
      <c r="F385" s="286" t="s">
        <v>432</v>
      </c>
      <c r="G385" s="95" t="s">
        <v>433</v>
      </c>
      <c r="H385" s="96"/>
      <c r="I385" s="71" t="s">
        <v>58</v>
      </c>
      <c r="J385" s="71">
        <v>10</v>
      </c>
      <c r="K385" s="74">
        <v>25.61</v>
      </c>
      <c r="L385" s="74">
        <f t="shared" si="330"/>
        <v>30.73</v>
      </c>
      <c r="M385" s="74">
        <f t="shared" si="361"/>
        <v>0</v>
      </c>
      <c r="N385" s="74">
        <f t="shared" si="331"/>
        <v>25.61</v>
      </c>
      <c r="O385" s="74">
        <f t="shared" si="362"/>
        <v>0</v>
      </c>
      <c r="P385" s="128">
        <f t="shared" si="332"/>
        <v>30.73</v>
      </c>
      <c r="Q385" s="128">
        <f t="shared" si="363"/>
        <v>0</v>
      </c>
      <c r="R385" s="3"/>
      <c r="S385" s="562">
        <f t="shared" si="347"/>
        <v>2458</v>
      </c>
      <c r="AL385" s="556">
        <f t="shared" si="348"/>
        <v>2458.4</v>
      </c>
    </row>
    <row r="386" spans="1:38" s="287" customFormat="1" outlineLevel="1">
      <c r="A386" s="668"/>
      <c r="B386" s="69" t="s">
        <v>65</v>
      </c>
      <c r="C386" s="113" t="s">
        <v>25</v>
      </c>
      <c r="D386" s="113">
        <v>13660611001</v>
      </c>
      <c r="E386" s="69">
        <v>14563221001</v>
      </c>
      <c r="F386" s="286"/>
      <c r="G386" s="95" t="s">
        <v>434</v>
      </c>
      <c r="H386" s="96"/>
      <c r="I386" s="71" t="s">
        <v>58</v>
      </c>
      <c r="J386" s="71">
        <v>5</v>
      </c>
      <c r="K386" s="74">
        <v>30.56</v>
      </c>
      <c r="L386" s="74">
        <f t="shared" si="330"/>
        <v>36.67</v>
      </c>
      <c r="M386" s="74">
        <f t="shared" si="361"/>
        <v>0</v>
      </c>
      <c r="N386" s="74">
        <f t="shared" si="331"/>
        <v>30.56</v>
      </c>
      <c r="O386" s="74">
        <f t="shared" si="362"/>
        <v>0</v>
      </c>
      <c r="P386" s="128">
        <f t="shared" si="332"/>
        <v>36.67</v>
      </c>
      <c r="Q386" s="128">
        <f t="shared" si="363"/>
        <v>0</v>
      </c>
      <c r="R386" s="3"/>
      <c r="S386" s="562">
        <f t="shared" si="347"/>
        <v>2934</v>
      </c>
      <c r="AL386" s="556">
        <f t="shared" si="348"/>
        <v>2933.6000000000004</v>
      </c>
    </row>
    <row r="387" spans="1:38" s="287" customFormat="1" ht="25.5" outlineLevel="1">
      <c r="A387" s="683"/>
      <c r="B387" s="69" t="s">
        <v>65</v>
      </c>
      <c r="C387" s="113" t="s">
        <v>25</v>
      </c>
      <c r="D387" s="113">
        <v>13660621001</v>
      </c>
      <c r="E387" s="69">
        <v>14563231001</v>
      </c>
      <c r="F387" s="637" t="s">
        <v>435</v>
      </c>
      <c r="G387" s="95" t="s">
        <v>436</v>
      </c>
      <c r="H387" s="96"/>
      <c r="I387" s="71" t="s">
        <v>58</v>
      </c>
      <c r="J387" s="71">
        <v>5</v>
      </c>
      <c r="K387" s="74">
        <v>33.68</v>
      </c>
      <c r="L387" s="74">
        <f t="shared" si="330"/>
        <v>40.42</v>
      </c>
      <c r="M387" s="74">
        <f t="shared" si="361"/>
        <v>0</v>
      </c>
      <c r="N387" s="74">
        <f t="shared" si="331"/>
        <v>33.68</v>
      </c>
      <c r="O387" s="74">
        <f t="shared" si="362"/>
        <v>0</v>
      </c>
      <c r="P387" s="128">
        <f t="shared" si="332"/>
        <v>40.42</v>
      </c>
      <c r="Q387" s="128">
        <f t="shared" si="363"/>
        <v>0</v>
      </c>
      <c r="R387" s="3"/>
      <c r="S387" s="562">
        <f t="shared" si="347"/>
        <v>3234</v>
      </c>
      <c r="AL387" s="556">
        <f t="shared" si="348"/>
        <v>3233.6000000000004</v>
      </c>
    </row>
    <row r="388" spans="1:38" ht="25.5" outlineLevel="1">
      <c r="A388" s="683"/>
      <c r="B388" s="110" t="s">
        <v>65</v>
      </c>
      <c r="C388" s="113" t="s">
        <v>25</v>
      </c>
      <c r="D388" s="113">
        <v>13660631001</v>
      </c>
      <c r="E388" s="69">
        <v>14563241001</v>
      </c>
      <c r="F388" s="637" t="s">
        <v>437</v>
      </c>
      <c r="G388" s="95" t="s">
        <v>438</v>
      </c>
      <c r="H388" s="96"/>
      <c r="I388" s="71" t="s">
        <v>58</v>
      </c>
      <c r="J388" s="71">
        <v>5</v>
      </c>
      <c r="K388" s="74">
        <v>55.51</v>
      </c>
      <c r="L388" s="74">
        <f t="shared" si="330"/>
        <v>66.61</v>
      </c>
      <c r="M388" s="74">
        <f t="shared" si="361"/>
        <v>0</v>
      </c>
      <c r="N388" s="74">
        <f t="shared" si="331"/>
        <v>55.51</v>
      </c>
      <c r="O388" s="74">
        <f t="shared" si="362"/>
        <v>0</v>
      </c>
      <c r="P388" s="128">
        <f t="shared" si="332"/>
        <v>66.61</v>
      </c>
      <c r="Q388" s="128">
        <f t="shared" si="363"/>
        <v>0</v>
      </c>
      <c r="R388" s="3"/>
      <c r="S388" s="559">
        <f t="shared" si="347"/>
        <v>5329</v>
      </c>
      <c r="AL388" s="556">
        <f t="shared" si="348"/>
        <v>5328.8</v>
      </c>
    </row>
    <row r="389" spans="1:38" ht="25.5" outlineLevel="1">
      <c r="A389" s="683"/>
      <c r="B389" s="110" t="s">
        <v>65</v>
      </c>
      <c r="C389" s="113" t="s">
        <v>25</v>
      </c>
      <c r="D389" s="113">
        <v>13660651001</v>
      </c>
      <c r="E389" s="69">
        <v>14563251001</v>
      </c>
      <c r="F389" s="637" t="s">
        <v>439</v>
      </c>
      <c r="G389" s="95" t="s">
        <v>440</v>
      </c>
      <c r="H389" s="96"/>
      <c r="I389" s="71" t="s">
        <v>58</v>
      </c>
      <c r="J389" s="71">
        <v>1</v>
      </c>
      <c r="K389" s="74">
        <v>55.129999999999995</v>
      </c>
      <c r="L389" s="74">
        <f t="shared" si="330"/>
        <v>66.16</v>
      </c>
      <c r="M389" s="74">
        <f t="shared" si="361"/>
        <v>0</v>
      </c>
      <c r="N389" s="74">
        <f t="shared" si="331"/>
        <v>55.129999999999995</v>
      </c>
      <c r="O389" s="74">
        <f t="shared" si="362"/>
        <v>0</v>
      </c>
      <c r="P389" s="128">
        <f t="shared" si="332"/>
        <v>66.16</v>
      </c>
      <c r="Q389" s="128">
        <f t="shared" si="363"/>
        <v>0</v>
      </c>
      <c r="R389" s="3"/>
      <c r="S389" s="559">
        <f t="shared" si="347"/>
        <v>5293</v>
      </c>
      <c r="AL389" s="556">
        <f t="shared" si="348"/>
        <v>5292.8</v>
      </c>
    </row>
    <row r="390" spans="1:38" ht="25.5" outlineLevel="1">
      <c r="A390" s="683"/>
      <c r="B390" s="110" t="s">
        <v>65</v>
      </c>
      <c r="C390" s="113" t="s">
        <v>25</v>
      </c>
      <c r="D390" s="113">
        <v>13660661001</v>
      </c>
      <c r="E390" s="69">
        <v>14563261001</v>
      </c>
      <c r="F390" s="637" t="s">
        <v>441</v>
      </c>
      <c r="G390" s="95" t="s">
        <v>442</v>
      </c>
      <c r="H390" s="96"/>
      <c r="I390" s="71" t="s">
        <v>58</v>
      </c>
      <c r="J390" s="71">
        <v>1</v>
      </c>
      <c r="K390" s="74">
        <v>83.12</v>
      </c>
      <c r="L390" s="74">
        <f t="shared" si="330"/>
        <v>99.74</v>
      </c>
      <c r="M390" s="74">
        <f t="shared" si="361"/>
        <v>0</v>
      </c>
      <c r="N390" s="74">
        <f t="shared" si="331"/>
        <v>83.12</v>
      </c>
      <c r="O390" s="74">
        <f t="shared" si="362"/>
        <v>0</v>
      </c>
      <c r="P390" s="128">
        <f t="shared" si="332"/>
        <v>99.74</v>
      </c>
      <c r="Q390" s="128">
        <f t="shared" si="363"/>
        <v>0</v>
      </c>
      <c r="R390" s="3"/>
      <c r="S390" s="559">
        <f t="shared" si="347"/>
        <v>7979</v>
      </c>
      <c r="AL390" s="556">
        <f t="shared" si="348"/>
        <v>7979.2000000000007</v>
      </c>
    </row>
    <row r="391" spans="1:38" outlineLevel="1">
      <c r="A391" s="683"/>
      <c r="B391" s="123"/>
      <c r="C391" s="111"/>
      <c r="D391" s="113"/>
      <c r="E391" s="69"/>
      <c r="F391" s="454"/>
      <c r="G391" s="95"/>
      <c r="H391" s="96"/>
      <c r="I391" s="71"/>
      <c r="J391" s="71"/>
      <c r="K391" s="74"/>
      <c r="L391" s="74"/>
      <c r="M391" s="74"/>
      <c r="N391" s="74"/>
      <c r="O391" s="74"/>
      <c r="P391" s="128"/>
      <c r="Q391" s="128"/>
      <c r="R391" s="3"/>
      <c r="S391" s="559"/>
      <c r="AL391" s="556"/>
    </row>
    <row r="392" spans="1:38" outlineLevel="1">
      <c r="A392" s="683"/>
      <c r="B392" s="69" t="s">
        <v>30</v>
      </c>
      <c r="C392" s="71" t="s">
        <v>25</v>
      </c>
      <c r="D392" s="136">
        <v>14563271001</v>
      </c>
      <c r="E392" s="665">
        <v>14563273001</v>
      </c>
      <c r="F392" s="666"/>
      <c r="G392" s="517" t="s">
        <v>443</v>
      </c>
      <c r="H392" s="96"/>
      <c r="I392" s="475" t="s">
        <v>58</v>
      </c>
      <c r="J392" s="475">
        <v>10</v>
      </c>
      <c r="K392" s="506">
        <v>5.75</v>
      </c>
      <c r="L392" s="74">
        <f t="shared" ref="L392:L400" si="364">ROUND((K392*$C$3),2)</f>
        <v>6.9</v>
      </c>
      <c r="M392" s="74">
        <f t="shared" ref="M392:M400" si="365">L392*H392</f>
        <v>0</v>
      </c>
      <c r="N392" s="74">
        <f t="shared" ref="N392:N400" si="366">K392*(1-$E$5-$E$7)*(1-$E$9)*(1+$E$11)</f>
        <v>5.75</v>
      </c>
      <c r="O392" s="74">
        <f t="shared" ref="O392:O400" si="367">N392*H392</f>
        <v>0</v>
      </c>
      <c r="P392" s="128">
        <f t="shared" ref="P392:P400" si="368">ROUND((N392*$C$3),2)</f>
        <v>6.9</v>
      </c>
      <c r="Q392" s="128">
        <f t="shared" ref="Q392:Q400" si="369">P392*H392</f>
        <v>0</v>
      </c>
      <c r="R392" s="3"/>
      <c r="S392" s="559">
        <f t="shared" ref="S392:S400" si="370">ROUND(AL392,0)</f>
        <v>552</v>
      </c>
      <c r="AL392" s="556">
        <f t="shared" ref="AL392:AL400" si="371">L392*$AL$11*(1-$AL$10)</f>
        <v>552</v>
      </c>
    </row>
    <row r="393" spans="1:38" outlineLevel="1">
      <c r="A393" s="683"/>
      <c r="B393" s="69" t="s">
        <v>30</v>
      </c>
      <c r="C393" s="71" t="s">
        <v>25</v>
      </c>
      <c r="D393" s="136">
        <v>14563281001</v>
      </c>
      <c r="E393" s="665">
        <v>14563283001</v>
      </c>
      <c r="F393" s="666"/>
      <c r="G393" s="517" t="s">
        <v>444</v>
      </c>
      <c r="H393" s="96"/>
      <c r="I393" s="475" t="s">
        <v>58</v>
      </c>
      <c r="J393" s="475">
        <v>10</v>
      </c>
      <c r="K393" s="506">
        <v>6.36</v>
      </c>
      <c r="L393" s="74">
        <f t="shared" si="364"/>
        <v>7.63</v>
      </c>
      <c r="M393" s="74">
        <f t="shared" si="365"/>
        <v>0</v>
      </c>
      <c r="N393" s="74">
        <f t="shared" si="366"/>
        <v>6.36</v>
      </c>
      <c r="O393" s="74">
        <f t="shared" si="367"/>
        <v>0</v>
      </c>
      <c r="P393" s="128">
        <f t="shared" si="368"/>
        <v>7.63</v>
      </c>
      <c r="Q393" s="128">
        <f t="shared" si="369"/>
        <v>0</v>
      </c>
      <c r="R393" s="3"/>
      <c r="S393" s="559">
        <f t="shared" si="370"/>
        <v>610</v>
      </c>
      <c r="AL393" s="556">
        <f t="shared" si="371"/>
        <v>610.4</v>
      </c>
    </row>
    <row r="394" spans="1:38" outlineLevel="1">
      <c r="A394" s="683"/>
      <c r="B394" s="69" t="s">
        <v>30</v>
      </c>
      <c r="C394" s="71" t="s">
        <v>25</v>
      </c>
      <c r="D394" s="136">
        <v>14563291001</v>
      </c>
      <c r="E394" s="665">
        <v>14563293001</v>
      </c>
      <c r="F394" s="666"/>
      <c r="G394" s="517" t="s">
        <v>445</v>
      </c>
      <c r="H394" s="96"/>
      <c r="I394" s="475" t="s">
        <v>58</v>
      </c>
      <c r="J394" s="475">
        <v>10</v>
      </c>
      <c r="K394" s="506">
        <v>9.42</v>
      </c>
      <c r="L394" s="74">
        <f t="shared" si="364"/>
        <v>11.3</v>
      </c>
      <c r="M394" s="74">
        <f t="shared" si="365"/>
        <v>0</v>
      </c>
      <c r="N394" s="74">
        <f t="shared" si="366"/>
        <v>9.42</v>
      </c>
      <c r="O394" s="74">
        <f t="shared" si="367"/>
        <v>0</v>
      </c>
      <c r="P394" s="128">
        <f t="shared" si="368"/>
        <v>11.3</v>
      </c>
      <c r="Q394" s="128">
        <f t="shared" si="369"/>
        <v>0</v>
      </c>
      <c r="R394" s="3"/>
      <c r="S394" s="559">
        <f t="shared" si="370"/>
        <v>904</v>
      </c>
      <c r="AL394" s="556">
        <f t="shared" si="371"/>
        <v>904</v>
      </c>
    </row>
    <row r="395" spans="1:38" outlineLevel="1">
      <c r="A395" s="683"/>
      <c r="B395" s="69" t="s">
        <v>30</v>
      </c>
      <c r="C395" s="71" t="s">
        <v>25</v>
      </c>
      <c r="D395" s="136">
        <v>14563301001</v>
      </c>
      <c r="E395" s="665">
        <v>14563303001</v>
      </c>
      <c r="F395" s="666"/>
      <c r="G395" s="517" t="s">
        <v>446</v>
      </c>
      <c r="H395" s="96"/>
      <c r="I395" s="475" t="s">
        <v>58</v>
      </c>
      <c r="J395" s="475">
        <v>10</v>
      </c>
      <c r="K395" s="506">
        <v>10.64</v>
      </c>
      <c r="L395" s="74">
        <f t="shared" si="364"/>
        <v>12.77</v>
      </c>
      <c r="M395" s="74">
        <f t="shared" si="365"/>
        <v>0</v>
      </c>
      <c r="N395" s="74">
        <f t="shared" si="366"/>
        <v>10.64</v>
      </c>
      <c r="O395" s="74">
        <f t="shared" si="367"/>
        <v>0</v>
      </c>
      <c r="P395" s="128">
        <f t="shared" si="368"/>
        <v>12.77</v>
      </c>
      <c r="Q395" s="128">
        <f t="shared" si="369"/>
        <v>0</v>
      </c>
      <c r="R395" s="3"/>
      <c r="S395" s="559">
        <f t="shared" si="370"/>
        <v>1022</v>
      </c>
      <c r="AL395" s="556">
        <f t="shared" si="371"/>
        <v>1021.6</v>
      </c>
    </row>
    <row r="396" spans="1:38" outlineLevel="1">
      <c r="A396" s="683"/>
      <c r="B396" s="69" t="s">
        <v>30</v>
      </c>
      <c r="C396" s="71" t="s">
        <v>25</v>
      </c>
      <c r="D396" s="136">
        <v>14563311001</v>
      </c>
      <c r="E396" s="665">
        <v>14563313001</v>
      </c>
      <c r="F396" s="666"/>
      <c r="G396" s="517" t="s">
        <v>447</v>
      </c>
      <c r="H396" s="96"/>
      <c r="I396" s="475" t="s">
        <v>58</v>
      </c>
      <c r="J396" s="475">
        <v>10</v>
      </c>
      <c r="K396" s="506">
        <v>10.64</v>
      </c>
      <c r="L396" s="74">
        <f t="shared" si="364"/>
        <v>12.77</v>
      </c>
      <c r="M396" s="74">
        <f t="shared" si="365"/>
        <v>0</v>
      </c>
      <c r="N396" s="74">
        <f t="shared" si="366"/>
        <v>10.64</v>
      </c>
      <c r="O396" s="74">
        <f t="shared" si="367"/>
        <v>0</v>
      </c>
      <c r="P396" s="128">
        <f t="shared" si="368"/>
        <v>12.77</v>
      </c>
      <c r="Q396" s="128">
        <f t="shared" si="369"/>
        <v>0</v>
      </c>
      <c r="R396" s="3"/>
      <c r="S396" s="559">
        <f t="shared" si="370"/>
        <v>1022</v>
      </c>
      <c r="AL396" s="556">
        <f t="shared" si="371"/>
        <v>1021.6</v>
      </c>
    </row>
    <row r="397" spans="1:38" outlineLevel="1">
      <c r="A397" s="683"/>
      <c r="B397" s="69" t="s">
        <v>30</v>
      </c>
      <c r="C397" s="71" t="s">
        <v>25</v>
      </c>
      <c r="D397" s="136">
        <v>14564081001</v>
      </c>
      <c r="E397" s="665">
        <v>14564083001</v>
      </c>
      <c r="F397" s="666"/>
      <c r="G397" s="517" t="s">
        <v>448</v>
      </c>
      <c r="H397" s="96"/>
      <c r="I397" s="475" t="s">
        <v>58</v>
      </c>
      <c r="J397" s="475">
        <v>10</v>
      </c>
      <c r="K397" s="506">
        <v>13.91</v>
      </c>
      <c r="L397" s="74">
        <f t="shared" si="364"/>
        <v>16.690000000000001</v>
      </c>
      <c r="M397" s="74">
        <f t="shared" si="365"/>
        <v>0</v>
      </c>
      <c r="N397" s="74">
        <f t="shared" si="366"/>
        <v>13.91</v>
      </c>
      <c r="O397" s="74">
        <f t="shared" si="367"/>
        <v>0</v>
      </c>
      <c r="P397" s="128">
        <f t="shared" si="368"/>
        <v>16.690000000000001</v>
      </c>
      <c r="Q397" s="128">
        <f t="shared" si="369"/>
        <v>0</v>
      </c>
      <c r="R397" s="3"/>
      <c r="S397" s="559">
        <f t="shared" si="370"/>
        <v>1335</v>
      </c>
      <c r="AL397" s="556">
        <f t="shared" si="371"/>
        <v>1335.2000000000003</v>
      </c>
    </row>
    <row r="398" spans="1:38" outlineLevel="1">
      <c r="A398" s="683"/>
      <c r="B398" s="69" t="s">
        <v>30</v>
      </c>
      <c r="C398" s="71" t="s">
        <v>25</v>
      </c>
      <c r="D398" s="136">
        <v>14563321001</v>
      </c>
      <c r="E398" s="665">
        <v>14563323001</v>
      </c>
      <c r="F398" s="666"/>
      <c r="G398" s="517" t="s">
        <v>449</v>
      </c>
      <c r="H398" s="96"/>
      <c r="I398" s="475" t="s">
        <v>58</v>
      </c>
      <c r="J398" s="475">
        <v>10</v>
      </c>
      <c r="K398" s="506">
        <v>18.29</v>
      </c>
      <c r="L398" s="74">
        <f t="shared" si="364"/>
        <v>21.95</v>
      </c>
      <c r="M398" s="74">
        <f t="shared" si="365"/>
        <v>0</v>
      </c>
      <c r="N398" s="74">
        <f t="shared" si="366"/>
        <v>18.29</v>
      </c>
      <c r="O398" s="74">
        <f t="shared" si="367"/>
        <v>0</v>
      </c>
      <c r="P398" s="128">
        <f t="shared" si="368"/>
        <v>21.95</v>
      </c>
      <c r="Q398" s="128">
        <f t="shared" si="369"/>
        <v>0</v>
      </c>
      <c r="R398" s="3"/>
      <c r="S398" s="559">
        <f t="shared" si="370"/>
        <v>1756</v>
      </c>
      <c r="AL398" s="556">
        <f t="shared" si="371"/>
        <v>1756</v>
      </c>
    </row>
    <row r="399" spans="1:38" outlineLevel="1">
      <c r="A399" s="683"/>
      <c r="B399" s="69" t="s">
        <v>30</v>
      </c>
      <c r="C399" s="71" t="s">
        <v>25</v>
      </c>
      <c r="D399" s="136">
        <v>14563331001</v>
      </c>
      <c r="E399" s="665">
        <v>14563333001</v>
      </c>
      <c r="F399" s="666"/>
      <c r="G399" s="517" t="s">
        <v>450</v>
      </c>
      <c r="H399" s="96"/>
      <c r="I399" s="475" t="s">
        <v>58</v>
      </c>
      <c r="J399" s="475">
        <v>10</v>
      </c>
      <c r="K399" s="506">
        <v>18.29</v>
      </c>
      <c r="L399" s="74">
        <f t="shared" si="364"/>
        <v>21.95</v>
      </c>
      <c r="M399" s="74">
        <f t="shared" si="365"/>
        <v>0</v>
      </c>
      <c r="N399" s="74">
        <f t="shared" si="366"/>
        <v>18.29</v>
      </c>
      <c r="O399" s="74">
        <f t="shared" si="367"/>
        <v>0</v>
      </c>
      <c r="P399" s="128">
        <f t="shared" si="368"/>
        <v>21.95</v>
      </c>
      <c r="Q399" s="128">
        <f t="shared" si="369"/>
        <v>0</v>
      </c>
      <c r="R399" s="3"/>
      <c r="S399" s="559">
        <f t="shared" si="370"/>
        <v>1756</v>
      </c>
      <c r="AL399" s="556">
        <f t="shared" si="371"/>
        <v>1756</v>
      </c>
    </row>
    <row r="400" spans="1:38" outlineLevel="1">
      <c r="A400" s="683"/>
      <c r="B400" s="69" t="s">
        <v>30</v>
      </c>
      <c r="C400" s="71" t="s">
        <v>25</v>
      </c>
      <c r="D400" s="136">
        <v>14563341001</v>
      </c>
      <c r="E400" s="665">
        <v>14563343001</v>
      </c>
      <c r="F400" s="666"/>
      <c r="G400" s="517" t="s">
        <v>451</v>
      </c>
      <c r="H400" s="96"/>
      <c r="I400" s="475" t="s">
        <v>58</v>
      </c>
      <c r="J400" s="475">
        <v>5</v>
      </c>
      <c r="K400" s="506">
        <v>42.54</v>
      </c>
      <c r="L400" s="74">
        <f t="shared" si="364"/>
        <v>51.05</v>
      </c>
      <c r="M400" s="74">
        <f t="shared" si="365"/>
        <v>0</v>
      </c>
      <c r="N400" s="74">
        <f t="shared" si="366"/>
        <v>42.54</v>
      </c>
      <c r="O400" s="74">
        <f t="shared" si="367"/>
        <v>0</v>
      </c>
      <c r="P400" s="128">
        <f t="shared" si="368"/>
        <v>51.05</v>
      </c>
      <c r="Q400" s="128">
        <f t="shared" si="369"/>
        <v>0</v>
      </c>
      <c r="R400" s="3"/>
      <c r="S400" s="559">
        <f t="shared" si="370"/>
        <v>4084</v>
      </c>
      <c r="AL400" s="556">
        <f t="shared" si="371"/>
        <v>4084</v>
      </c>
    </row>
    <row r="401" spans="1:38" outlineLevel="1">
      <c r="A401" s="683"/>
      <c r="B401" s="123"/>
      <c r="C401" s="111"/>
      <c r="D401" s="113"/>
      <c r="E401" s="69"/>
      <c r="F401" s="454"/>
      <c r="G401" s="95"/>
      <c r="H401" s="96"/>
      <c r="I401" s="71"/>
      <c r="J401" s="71"/>
      <c r="K401" s="74"/>
      <c r="L401" s="74"/>
      <c r="M401" s="74"/>
      <c r="N401" s="74"/>
      <c r="O401" s="74"/>
      <c r="P401" s="128"/>
      <c r="Q401" s="128"/>
      <c r="R401" s="3"/>
      <c r="S401" s="559"/>
      <c r="AL401" s="556"/>
    </row>
    <row r="402" spans="1:38" outlineLevel="1">
      <c r="A402" s="683"/>
      <c r="B402" s="69" t="s">
        <v>30</v>
      </c>
      <c r="C402" s="113" t="s">
        <v>25</v>
      </c>
      <c r="D402" s="113"/>
      <c r="E402" s="69">
        <v>11096791001</v>
      </c>
      <c r="F402" s="454"/>
      <c r="G402" s="95" t="s">
        <v>452</v>
      </c>
      <c r="H402" s="96"/>
      <c r="I402" s="71" t="s">
        <v>58</v>
      </c>
      <c r="J402" s="71">
        <v>10</v>
      </c>
      <c r="K402" s="74">
        <v>3.66</v>
      </c>
      <c r="L402" s="74">
        <f t="shared" ref="L402:L403" si="372">ROUND((K402*$C$3),2)</f>
        <v>4.3899999999999997</v>
      </c>
      <c r="M402" s="74">
        <f t="shared" ref="M402:M410" si="373">L402*H402</f>
        <v>0</v>
      </c>
      <c r="N402" s="74">
        <f t="shared" ref="N402:N403" si="374">K402*(1-$E$5-$E$7)*(1-$E$9)*(1+$E$11)</f>
        <v>3.66</v>
      </c>
      <c r="O402" s="74">
        <f t="shared" ref="O402:O410" si="375">N402*H402</f>
        <v>0</v>
      </c>
      <c r="P402" s="128">
        <f t="shared" ref="P402:P403" si="376">ROUND((N402*$C$3),2)</f>
        <v>4.3899999999999997</v>
      </c>
      <c r="Q402" s="128">
        <f t="shared" ref="Q402:Q410" si="377">P402*H402</f>
        <v>0</v>
      </c>
      <c r="R402" s="3"/>
      <c r="S402" s="559">
        <f t="shared" si="347"/>
        <v>351</v>
      </c>
      <c r="AL402" s="556">
        <f t="shared" si="348"/>
        <v>351.2</v>
      </c>
    </row>
    <row r="403" spans="1:38" outlineLevel="1">
      <c r="A403" s="683"/>
      <c r="B403" s="69" t="s">
        <v>30</v>
      </c>
      <c r="C403" s="113" t="s">
        <v>25</v>
      </c>
      <c r="D403" s="113"/>
      <c r="E403" s="69">
        <v>11096841001</v>
      </c>
      <c r="F403" s="454"/>
      <c r="G403" s="95" t="s">
        <v>453</v>
      </c>
      <c r="H403" s="96"/>
      <c r="I403" s="71" t="s">
        <v>58</v>
      </c>
      <c r="J403" s="71">
        <v>10</v>
      </c>
      <c r="K403" s="74">
        <v>4.05</v>
      </c>
      <c r="L403" s="74">
        <f t="shared" si="372"/>
        <v>4.8600000000000003</v>
      </c>
      <c r="M403" s="74">
        <f t="shared" si="373"/>
        <v>0</v>
      </c>
      <c r="N403" s="74">
        <f t="shared" si="374"/>
        <v>4.05</v>
      </c>
      <c r="O403" s="74">
        <f t="shared" si="375"/>
        <v>0</v>
      </c>
      <c r="P403" s="128">
        <f t="shared" si="376"/>
        <v>4.8600000000000003</v>
      </c>
      <c r="Q403" s="128">
        <f t="shared" si="377"/>
        <v>0</v>
      </c>
      <c r="R403" s="3"/>
      <c r="S403" s="559">
        <f t="shared" si="347"/>
        <v>389</v>
      </c>
      <c r="AL403" s="556">
        <f t="shared" si="348"/>
        <v>388.80000000000007</v>
      </c>
    </row>
    <row r="404" spans="1:38" outlineLevel="1">
      <c r="A404" s="683"/>
      <c r="B404" s="69" t="s">
        <v>30</v>
      </c>
      <c r="C404" s="113" t="s">
        <v>25</v>
      </c>
      <c r="D404" s="113"/>
      <c r="E404" s="69">
        <v>11096921001</v>
      </c>
      <c r="F404" s="454"/>
      <c r="G404" s="95" t="s">
        <v>454</v>
      </c>
      <c r="H404" s="96"/>
      <c r="I404" s="71" t="s">
        <v>58</v>
      </c>
      <c r="J404" s="71">
        <v>10</v>
      </c>
      <c r="K404" s="74">
        <v>6</v>
      </c>
      <c r="L404" s="74">
        <f t="shared" ref="L404:L410" si="378">ROUND((K404*$C$3),2)</f>
        <v>7.2</v>
      </c>
      <c r="M404" s="74">
        <f t="shared" si="373"/>
        <v>0</v>
      </c>
      <c r="N404" s="74">
        <f t="shared" ref="N404:N410" si="379">K404*(1-$E$5-$E$7)*(1-$E$9)*(1+$E$11)</f>
        <v>6</v>
      </c>
      <c r="O404" s="74">
        <f t="shared" si="375"/>
        <v>0</v>
      </c>
      <c r="P404" s="128">
        <f t="shared" ref="P404:P410" si="380">ROUND((N404*$C$3),2)</f>
        <v>7.2</v>
      </c>
      <c r="Q404" s="128">
        <f t="shared" si="377"/>
        <v>0</v>
      </c>
      <c r="R404" s="3"/>
      <c r="S404" s="559">
        <f t="shared" si="347"/>
        <v>576</v>
      </c>
      <c r="AL404" s="556">
        <f t="shared" si="348"/>
        <v>576</v>
      </c>
    </row>
    <row r="405" spans="1:38" outlineLevel="1">
      <c r="A405" s="683"/>
      <c r="B405" s="69" t="s">
        <v>30</v>
      </c>
      <c r="C405" s="113" t="s">
        <v>25</v>
      </c>
      <c r="D405" s="113"/>
      <c r="E405" s="69">
        <v>11093301001</v>
      </c>
      <c r="F405" s="454"/>
      <c r="G405" s="95" t="s">
        <v>455</v>
      </c>
      <c r="H405" s="96"/>
      <c r="I405" s="71" t="s">
        <v>58</v>
      </c>
      <c r="J405" s="71">
        <v>10</v>
      </c>
      <c r="K405" s="74">
        <v>6.78</v>
      </c>
      <c r="L405" s="74">
        <f t="shared" ref="L405" si="381">ROUND((K405*$C$3),2)</f>
        <v>8.14</v>
      </c>
      <c r="M405" s="74">
        <f t="shared" si="373"/>
        <v>0</v>
      </c>
      <c r="N405" s="74">
        <f t="shared" ref="N405" si="382">K405*(1-$E$5-$E$7)*(1-$E$9)*(1+$E$11)</f>
        <v>6.78</v>
      </c>
      <c r="O405" s="74">
        <f t="shared" si="375"/>
        <v>0</v>
      </c>
      <c r="P405" s="128">
        <f t="shared" ref="P405" si="383">ROUND((N405*$C$3),2)</f>
        <v>8.14</v>
      </c>
      <c r="Q405" s="128">
        <f t="shared" si="377"/>
        <v>0</v>
      </c>
      <c r="R405" s="3"/>
      <c r="S405" s="559">
        <f t="shared" ref="S405" si="384">ROUND(AL405,0)</f>
        <v>651</v>
      </c>
      <c r="AL405" s="556">
        <f t="shared" ref="AL405" si="385">L405*$AL$11*(1-$AL$10)</f>
        <v>651.20000000000005</v>
      </c>
    </row>
    <row r="406" spans="1:38" outlineLevel="1">
      <c r="A406" s="683"/>
      <c r="B406" s="69" t="s">
        <v>30</v>
      </c>
      <c r="C406" s="113" t="s">
        <v>25</v>
      </c>
      <c r="D406" s="113"/>
      <c r="E406" s="69">
        <v>11096941001</v>
      </c>
      <c r="F406" s="454"/>
      <c r="G406" s="95" t="s">
        <v>456</v>
      </c>
      <c r="H406" s="96"/>
      <c r="I406" s="71" t="s">
        <v>58</v>
      </c>
      <c r="J406" s="71">
        <v>10</v>
      </c>
      <c r="K406" s="74">
        <v>6.78</v>
      </c>
      <c r="L406" s="74">
        <f t="shared" si="378"/>
        <v>8.14</v>
      </c>
      <c r="M406" s="74">
        <f t="shared" si="373"/>
        <v>0</v>
      </c>
      <c r="N406" s="74">
        <f t="shared" si="379"/>
        <v>6.78</v>
      </c>
      <c r="O406" s="74">
        <f t="shared" si="375"/>
        <v>0</v>
      </c>
      <c r="P406" s="128">
        <f t="shared" si="380"/>
        <v>8.14</v>
      </c>
      <c r="Q406" s="128">
        <f t="shared" si="377"/>
        <v>0</v>
      </c>
      <c r="R406" s="3"/>
      <c r="S406" s="559">
        <f t="shared" si="347"/>
        <v>651</v>
      </c>
      <c r="AL406" s="556">
        <f t="shared" si="348"/>
        <v>651.20000000000005</v>
      </c>
    </row>
    <row r="407" spans="1:38" outlineLevel="1">
      <c r="A407" s="683"/>
      <c r="B407" s="69" t="s">
        <v>30</v>
      </c>
      <c r="C407" s="113" t="s">
        <v>25</v>
      </c>
      <c r="D407" s="113"/>
      <c r="E407" s="69">
        <v>11097191001</v>
      </c>
      <c r="F407" s="454"/>
      <c r="G407" s="95" t="s">
        <v>457</v>
      </c>
      <c r="H407" s="96"/>
      <c r="I407" s="71" t="s">
        <v>58</v>
      </c>
      <c r="J407" s="71">
        <v>10</v>
      </c>
      <c r="K407" s="74">
        <v>7.52</v>
      </c>
      <c r="L407" s="74">
        <f t="shared" si="378"/>
        <v>9.02</v>
      </c>
      <c r="M407" s="74">
        <f t="shared" si="373"/>
        <v>0</v>
      </c>
      <c r="N407" s="74">
        <f t="shared" si="379"/>
        <v>7.52</v>
      </c>
      <c r="O407" s="74">
        <f t="shared" si="375"/>
        <v>0</v>
      </c>
      <c r="P407" s="128">
        <f t="shared" si="380"/>
        <v>9.02</v>
      </c>
      <c r="Q407" s="128">
        <f t="shared" si="377"/>
        <v>0</v>
      </c>
      <c r="R407" s="3"/>
      <c r="S407" s="559">
        <f t="shared" si="347"/>
        <v>722</v>
      </c>
      <c r="AL407" s="556">
        <f t="shared" si="348"/>
        <v>721.6</v>
      </c>
    </row>
    <row r="408" spans="1:38" outlineLevel="1">
      <c r="A408" s="683"/>
      <c r="B408" s="69" t="s">
        <v>30</v>
      </c>
      <c r="C408" s="113" t="s">
        <v>25</v>
      </c>
      <c r="D408" s="113"/>
      <c r="E408" s="622">
        <v>11093321001</v>
      </c>
      <c r="F408" s="454"/>
      <c r="G408" s="517" t="s">
        <v>458</v>
      </c>
      <c r="H408" s="96"/>
      <c r="I408" s="71" t="s">
        <v>58</v>
      </c>
      <c r="J408" s="71">
        <v>10</v>
      </c>
      <c r="K408" s="74">
        <v>11.65</v>
      </c>
      <c r="L408" s="74">
        <f t="shared" si="378"/>
        <v>13.98</v>
      </c>
      <c r="M408" s="74">
        <f t="shared" si="373"/>
        <v>0</v>
      </c>
      <c r="N408" s="74">
        <f t="shared" si="379"/>
        <v>11.65</v>
      </c>
      <c r="O408" s="74">
        <f t="shared" si="375"/>
        <v>0</v>
      </c>
      <c r="P408" s="128">
        <f t="shared" si="380"/>
        <v>13.98</v>
      </c>
      <c r="Q408" s="128">
        <f t="shared" si="377"/>
        <v>0</v>
      </c>
      <c r="R408" s="3"/>
      <c r="S408" s="559">
        <f t="shared" si="347"/>
        <v>1118</v>
      </c>
      <c r="AL408" s="556">
        <f t="shared" si="348"/>
        <v>1118.4000000000001</v>
      </c>
    </row>
    <row r="409" spans="1:38" outlineLevel="1">
      <c r="A409" s="683"/>
      <c r="B409" s="69" t="s">
        <v>30</v>
      </c>
      <c r="C409" s="113" t="s">
        <v>25</v>
      </c>
      <c r="D409" s="113"/>
      <c r="E409" s="69">
        <v>11097171001</v>
      </c>
      <c r="F409" s="454"/>
      <c r="G409" s="95" t="s">
        <v>459</v>
      </c>
      <c r="H409" s="96"/>
      <c r="I409" s="71" t="s">
        <v>58</v>
      </c>
      <c r="J409" s="71">
        <v>10</v>
      </c>
      <c r="K409" s="74">
        <v>11.65</v>
      </c>
      <c r="L409" s="74">
        <f t="shared" si="378"/>
        <v>13.98</v>
      </c>
      <c r="M409" s="74">
        <f t="shared" si="373"/>
        <v>0</v>
      </c>
      <c r="N409" s="74">
        <f t="shared" si="379"/>
        <v>11.65</v>
      </c>
      <c r="O409" s="74">
        <f t="shared" si="375"/>
        <v>0</v>
      </c>
      <c r="P409" s="128">
        <f t="shared" si="380"/>
        <v>13.98</v>
      </c>
      <c r="Q409" s="128">
        <f t="shared" si="377"/>
        <v>0</v>
      </c>
      <c r="R409" s="3"/>
      <c r="S409" s="559">
        <f t="shared" si="347"/>
        <v>1118</v>
      </c>
      <c r="AL409" s="556">
        <f t="shared" si="348"/>
        <v>1118.4000000000001</v>
      </c>
    </row>
    <row r="410" spans="1:38" outlineLevel="1">
      <c r="A410" s="683"/>
      <c r="B410" s="69" t="s">
        <v>30</v>
      </c>
      <c r="C410" s="113" t="s">
        <v>25</v>
      </c>
      <c r="D410" s="113"/>
      <c r="E410" s="622">
        <v>11093341001</v>
      </c>
      <c r="F410" s="454"/>
      <c r="G410" s="517" t="s">
        <v>460</v>
      </c>
      <c r="H410" s="96"/>
      <c r="I410" s="71" t="s">
        <v>58</v>
      </c>
      <c r="J410" s="71">
        <v>5</v>
      </c>
      <c r="K410" s="74">
        <v>32.799999999999997</v>
      </c>
      <c r="L410" s="74">
        <f t="shared" si="378"/>
        <v>39.36</v>
      </c>
      <c r="M410" s="74">
        <f t="shared" si="373"/>
        <v>0</v>
      </c>
      <c r="N410" s="74">
        <f t="shared" si="379"/>
        <v>32.799999999999997</v>
      </c>
      <c r="O410" s="74">
        <f t="shared" si="375"/>
        <v>0</v>
      </c>
      <c r="P410" s="128">
        <f t="shared" si="380"/>
        <v>39.36</v>
      </c>
      <c r="Q410" s="128">
        <f t="shared" si="377"/>
        <v>0</v>
      </c>
      <c r="R410" s="3"/>
      <c r="S410" s="559">
        <f t="shared" si="347"/>
        <v>3149</v>
      </c>
      <c r="AL410" s="556">
        <f t="shared" si="348"/>
        <v>3148.8</v>
      </c>
    </row>
    <row r="411" spans="1:38" outlineLevel="1">
      <c r="A411" s="683"/>
      <c r="B411" s="123"/>
      <c r="C411" s="111"/>
      <c r="D411" s="113"/>
      <c r="E411" s="69"/>
      <c r="F411" s="454"/>
      <c r="G411" s="95"/>
      <c r="H411" s="96"/>
      <c r="I411" s="71"/>
      <c r="J411" s="71"/>
      <c r="K411" s="93"/>
      <c r="L411" s="93"/>
      <c r="M411" s="93"/>
      <c r="N411" s="93"/>
      <c r="O411" s="93"/>
      <c r="P411" s="94"/>
      <c r="Q411" s="94"/>
      <c r="R411" s="3"/>
      <c r="S411" s="559"/>
      <c r="AL411" s="556"/>
    </row>
    <row r="412" spans="1:38" ht="25.5" outlineLevel="1">
      <c r="A412" s="683"/>
      <c r="B412" s="110" t="s">
        <v>65</v>
      </c>
      <c r="C412" s="113" t="s">
        <v>25</v>
      </c>
      <c r="D412" s="113">
        <v>13660671001</v>
      </c>
      <c r="E412" s="69">
        <v>14563271001</v>
      </c>
      <c r="F412" s="286" t="s">
        <v>461</v>
      </c>
      <c r="G412" s="95" t="s">
        <v>462</v>
      </c>
      <c r="H412" s="96"/>
      <c r="I412" s="71" t="s">
        <v>58</v>
      </c>
      <c r="J412" s="71">
        <v>10</v>
      </c>
      <c r="K412" s="74">
        <v>10.43</v>
      </c>
      <c r="L412" s="74">
        <f t="shared" si="330"/>
        <v>12.52</v>
      </c>
      <c r="M412" s="74">
        <f t="shared" ref="M412:M420" si="386">L412*H412</f>
        <v>0</v>
      </c>
      <c r="N412" s="74">
        <f t="shared" si="331"/>
        <v>10.43</v>
      </c>
      <c r="O412" s="74">
        <f t="shared" ref="O412:O420" si="387">N412*H412</f>
        <v>0</v>
      </c>
      <c r="P412" s="128">
        <f t="shared" si="332"/>
        <v>12.52</v>
      </c>
      <c r="Q412" s="128">
        <f t="shared" ref="Q412:Q420" si="388">P412*H412</f>
        <v>0</v>
      </c>
      <c r="R412" s="3"/>
      <c r="S412" s="559">
        <f t="shared" si="347"/>
        <v>1002</v>
      </c>
      <c r="AL412" s="556">
        <f t="shared" si="348"/>
        <v>1001.6</v>
      </c>
    </row>
    <row r="413" spans="1:38" ht="25.5" outlineLevel="1">
      <c r="A413" s="683"/>
      <c r="B413" s="110" t="s">
        <v>65</v>
      </c>
      <c r="C413" s="113" t="s">
        <v>25</v>
      </c>
      <c r="D413" s="113">
        <v>13660681001</v>
      </c>
      <c r="E413" s="69">
        <v>14563281001</v>
      </c>
      <c r="F413" s="286" t="s">
        <v>463</v>
      </c>
      <c r="G413" s="95" t="s">
        <v>464</v>
      </c>
      <c r="H413" s="96"/>
      <c r="I413" s="71" t="s">
        <v>58</v>
      </c>
      <c r="J413" s="71">
        <v>10</v>
      </c>
      <c r="K413" s="74">
        <v>11.41</v>
      </c>
      <c r="L413" s="74">
        <f t="shared" si="330"/>
        <v>13.69</v>
      </c>
      <c r="M413" s="74">
        <f t="shared" si="386"/>
        <v>0</v>
      </c>
      <c r="N413" s="74">
        <f t="shared" si="331"/>
        <v>11.41</v>
      </c>
      <c r="O413" s="74">
        <f t="shared" si="387"/>
        <v>0</v>
      </c>
      <c r="P413" s="128">
        <f t="shared" si="332"/>
        <v>13.69</v>
      </c>
      <c r="Q413" s="128">
        <f t="shared" si="388"/>
        <v>0</v>
      </c>
      <c r="R413" s="3"/>
      <c r="S413" s="559">
        <f t="shared" si="347"/>
        <v>1095</v>
      </c>
      <c r="AL413" s="556">
        <f t="shared" si="348"/>
        <v>1095.2</v>
      </c>
    </row>
    <row r="414" spans="1:38" ht="25.5" outlineLevel="1">
      <c r="A414" s="683"/>
      <c r="B414" s="110" t="s">
        <v>65</v>
      </c>
      <c r="C414" s="113" t="s">
        <v>25</v>
      </c>
      <c r="D414" s="113">
        <v>13660691001</v>
      </c>
      <c r="E414" s="69">
        <v>14563291001</v>
      </c>
      <c r="F414" s="286" t="s">
        <v>465</v>
      </c>
      <c r="G414" s="95" t="s">
        <v>466</v>
      </c>
      <c r="H414" s="96"/>
      <c r="I414" s="71" t="s">
        <v>58</v>
      </c>
      <c r="J414" s="71">
        <v>10</v>
      </c>
      <c r="K414" s="74">
        <v>11.41</v>
      </c>
      <c r="L414" s="74">
        <f t="shared" si="330"/>
        <v>13.69</v>
      </c>
      <c r="M414" s="74">
        <f t="shared" si="386"/>
        <v>0</v>
      </c>
      <c r="N414" s="74">
        <f t="shared" si="331"/>
        <v>11.41</v>
      </c>
      <c r="O414" s="74">
        <f t="shared" si="387"/>
        <v>0</v>
      </c>
      <c r="P414" s="128">
        <f t="shared" si="332"/>
        <v>13.69</v>
      </c>
      <c r="Q414" s="128">
        <f t="shared" si="388"/>
        <v>0</v>
      </c>
      <c r="R414" s="3"/>
      <c r="S414" s="559">
        <f t="shared" si="347"/>
        <v>1095</v>
      </c>
      <c r="AL414" s="556">
        <f t="shared" si="348"/>
        <v>1095.2</v>
      </c>
    </row>
    <row r="415" spans="1:38" s="287" customFormat="1" ht="25.5" outlineLevel="1">
      <c r="A415" s="668"/>
      <c r="B415" s="69" t="s">
        <v>65</v>
      </c>
      <c r="C415" s="113" t="s">
        <v>25</v>
      </c>
      <c r="D415" s="113">
        <v>13660701001</v>
      </c>
      <c r="E415" s="69">
        <v>14563301001</v>
      </c>
      <c r="F415" s="286" t="s">
        <v>467</v>
      </c>
      <c r="G415" s="95" t="s">
        <v>468</v>
      </c>
      <c r="H415" s="96"/>
      <c r="I415" s="71" t="s">
        <v>58</v>
      </c>
      <c r="J415" s="71">
        <v>10</v>
      </c>
      <c r="K415" s="74">
        <v>15.22</v>
      </c>
      <c r="L415" s="74">
        <f t="shared" si="330"/>
        <v>18.260000000000002</v>
      </c>
      <c r="M415" s="74">
        <f t="shared" si="386"/>
        <v>0</v>
      </c>
      <c r="N415" s="74">
        <f t="shared" si="331"/>
        <v>15.22</v>
      </c>
      <c r="O415" s="74">
        <f t="shared" si="387"/>
        <v>0</v>
      </c>
      <c r="P415" s="128">
        <f t="shared" si="332"/>
        <v>18.260000000000002</v>
      </c>
      <c r="Q415" s="128">
        <f t="shared" si="388"/>
        <v>0</v>
      </c>
      <c r="R415" s="3"/>
      <c r="S415" s="562">
        <f t="shared" si="347"/>
        <v>1461</v>
      </c>
      <c r="AL415" s="556">
        <f t="shared" si="348"/>
        <v>1460.8000000000002</v>
      </c>
    </row>
    <row r="416" spans="1:38" ht="25.5" outlineLevel="1">
      <c r="A416" s="683"/>
      <c r="B416" s="110" t="s">
        <v>65</v>
      </c>
      <c r="C416" s="113" t="s">
        <v>25</v>
      </c>
      <c r="D416" s="113">
        <v>13660711001</v>
      </c>
      <c r="E416" s="69">
        <v>14563311001</v>
      </c>
      <c r="F416" s="286" t="s">
        <v>469</v>
      </c>
      <c r="G416" s="95" t="s">
        <v>470</v>
      </c>
      <c r="H416" s="96"/>
      <c r="I416" s="71" t="s">
        <v>58</v>
      </c>
      <c r="J416" s="71">
        <v>10</v>
      </c>
      <c r="K416" s="74">
        <v>15.22</v>
      </c>
      <c r="L416" s="74">
        <f t="shared" si="330"/>
        <v>18.260000000000002</v>
      </c>
      <c r="M416" s="74">
        <f t="shared" si="386"/>
        <v>0</v>
      </c>
      <c r="N416" s="74">
        <f t="shared" si="331"/>
        <v>15.22</v>
      </c>
      <c r="O416" s="74">
        <f t="shared" si="387"/>
        <v>0</v>
      </c>
      <c r="P416" s="128">
        <f t="shared" si="332"/>
        <v>18.260000000000002</v>
      </c>
      <c r="Q416" s="128">
        <f t="shared" si="388"/>
        <v>0</v>
      </c>
      <c r="R416" s="3"/>
      <c r="S416" s="559">
        <f t="shared" si="347"/>
        <v>1461</v>
      </c>
      <c r="AL416" s="556">
        <f t="shared" si="348"/>
        <v>1460.8000000000002</v>
      </c>
    </row>
    <row r="417" spans="1:38" ht="25.5" outlineLevel="1">
      <c r="A417" s="683"/>
      <c r="B417" s="110" t="s">
        <v>65</v>
      </c>
      <c r="C417" s="113" t="s">
        <v>25</v>
      </c>
      <c r="D417" s="113">
        <v>13662891001</v>
      </c>
      <c r="E417" s="69">
        <v>14564081001</v>
      </c>
      <c r="F417" s="286" t="s">
        <v>471</v>
      </c>
      <c r="G417" s="95" t="s">
        <v>472</v>
      </c>
      <c r="H417" s="96"/>
      <c r="I417" s="71" t="s">
        <v>58</v>
      </c>
      <c r="J417" s="71">
        <v>5</v>
      </c>
      <c r="K417" s="74">
        <v>26.46</v>
      </c>
      <c r="L417" s="74">
        <f t="shared" si="330"/>
        <v>31.75</v>
      </c>
      <c r="M417" s="74">
        <f t="shared" si="386"/>
        <v>0</v>
      </c>
      <c r="N417" s="74">
        <f t="shared" si="331"/>
        <v>26.46</v>
      </c>
      <c r="O417" s="74">
        <f t="shared" si="387"/>
        <v>0</v>
      </c>
      <c r="P417" s="128">
        <f t="shared" si="332"/>
        <v>31.75</v>
      </c>
      <c r="Q417" s="128">
        <f t="shared" si="388"/>
        <v>0</v>
      </c>
      <c r="R417" s="3"/>
      <c r="S417" s="559">
        <f t="shared" si="347"/>
        <v>2540</v>
      </c>
      <c r="AL417" s="556">
        <f t="shared" si="348"/>
        <v>2540</v>
      </c>
    </row>
    <row r="418" spans="1:38" s="287" customFormat="1" ht="25.5" outlineLevel="1">
      <c r="A418" s="668"/>
      <c r="B418" s="69" t="s">
        <v>65</v>
      </c>
      <c r="C418" s="113" t="s">
        <v>25</v>
      </c>
      <c r="D418" s="113">
        <v>13660721001</v>
      </c>
      <c r="E418" s="69">
        <v>14563321001</v>
      </c>
      <c r="F418" s="637" t="s">
        <v>473</v>
      </c>
      <c r="G418" s="95" t="s">
        <v>474</v>
      </c>
      <c r="H418" s="96"/>
      <c r="I418" s="71" t="s">
        <v>58</v>
      </c>
      <c r="J418" s="71">
        <v>10</v>
      </c>
      <c r="K418" s="74">
        <v>22.5</v>
      </c>
      <c r="L418" s="74">
        <f t="shared" si="330"/>
        <v>27</v>
      </c>
      <c r="M418" s="74">
        <f t="shared" si="386"/>
        <v>0</v>
      </c>
      <c r="N418" s="74">
        <f t="shared" si="331"/>
        <v>22.5</v>
      </c>
      <c r="O418" s="74">
        <f t="shared" si="387"/>
        <v>0</v>
      </c>
      <c r="P418" s="128">
        <f t="shared" si="332"/>
        <v>27</v>
      </c>
      <c r="Q418" s="128">
        <f t="shared" si="388"/>
        <v>0</v>
      </c>
      <c r="R418" s="3"/>
      <c r="S418" s="562">
        <f t="shared" si="347"/>
        <v>2160</v>
      </c>
      <c r="AL418" s="556">
        <f t="shared" si="348"/>
        <v>2160</v>
      </c>
    </row>
    <row r="419" spans="1:38" ht="25.5" outlineLevel="1">
      <c r="A419" s="683"/>
      <c r="B419" s="110" t="s">
        <v>65</v>
      </c>
      <c r="C419" s="113" t="s">
        <v>25</v>
      </c>
      <c r="D419" s="113">
        <v>13660731001</v>
      </c>
      <c r="E419" s="69">
        <v>14563331001</v>
      </c>
      <c r="F419" s="286" t="s">
        <v>475</v>
      </c>
      <c r="G419" s="95" t="s">
        <v>476</v>
      </c>
      <c r="H419" s="96"/>
      <c r="I419" s="71" t="s">
        <v>58</v>
      </c>
      <c r="J419" s="71">
        <v>10</v>
      </c>
      <c r="K419" s="74">
        <v>22.5</v>
      </c>
      <c r="L419" s="74">
        <f t="shared" si="330"/>
        <v>27</v>
      </c>
      <c r="M419" s="74">
        <f t="shared" si="386"/>
        <v>0</v>
      </c>
      <c r="N419" s="74">
        <f t="shared" si="331"/>
        <v>22.5</v>
      </c>
      <c r="O419" s="74">
        <f t="shared" si="387"/>
        <v>0</v>
      </c>
      <c r="P419" s="128">
        <f t="shared" si="332"/>
        <v>27</v>
      </c>
      <c r="Q419" s="128">
        <f t="shared" si="388"/>
        <v>0</v>
      </c>
      <c r="R419" s="3"/>
      <c r="S419" s="559">
        <f t="shared" si="347"/>
        <v>2160</v>
      </c>
      <c r="AL419" s="556">
        <f t="shared" si="348"/>
        <v>2160</v>
      </c>
    </row>
    <row r="420" spans="1:38" s="287" customFormat="1" ht="25.5" outlineLevel="1">
      <c r="A420" s="683"/>
      <c r="B420" s="69" t="s">
        <v>65</v>
      </c>
      <c r="C420" s="113" t="s">
        <v>25</v>
      </c>
      <c r="D420" s="113">
        <v>13660741001</v>
      </c>
      <c r="E420" s="69">
        <v>14563341001</v>
      </c>
      <c r="F420" s="637" t="s">
        <v>477</v>
      </c>
      <c r="G420" s="95" t="s">
        <v>478</v>
      </c>
      <c r="H420" s="96"/>
      <c r="I420" s="71" t="s">
        <v>58</v>
      </c>
      <c r="J420" s="71">
        <v>5</v>
      </c>
      <c r="K420" s="74">
        <v>44.33</v>
      </c>
      <c r="L420" s="74">
        <f t="shared" si="330"/>
        <v>53.2</v>
      </c>
      <c r="M420" s="74">
        <f t="shared" si="386"/>
        <v>0</v>
      </c>
      <c r="N420" s="74">
        <f t="shared" si="331"/>
        <v>44.33</v>
      </c>
      <c r="O420" s="74">
        <f t="shared" si="387"/>
        <v>0</v>
      </c>
      <c r="P420" s="128">
        <f t="shared" si="332"/>
        <v>53.2</v>
      </c>
      <c r="Q420" s="128">
        <f t="shared" si="388"/>
        <v>0</v>
      </c>
      <c r="R420" s="3"/>
      <c r="S420" s="562">
        <f t="shared" si="347"/>
        <v>4256</v>
      </c>
      <c r="AL420" s="556">
        <f t="shared" si="348"/>
        <v>4256</v>
      </c>
    </row>
    <row r="421" spans="1:38" outlineLevel="1">
      <c r="A421" s="683"/>
      <c r="B421" s="110"/>
      <c r="C421" s="111"/>
      <c r="D421" s="113"/>
      <c r="E421" s="69"/>
      <c r="F421" s="454"/>
      <c r="G421" s="95"/>
      <c r="H421" s="96"/>
      <c r="I421" s="71"/>
      <c r="J421" s="71"/>
      <c r="K421" s="74"/>
      <c r="L421" s="74"/>
      <c r="M421" s="74"/>
      <c r="N421" s="74"/>
      <c r="O421" s="74"/>
      <c r="P421" s="128"/>
      <c r="Q421" s="128"/>
      <c r="R421" s="3"/>
      <c r="S421" s="559"/>
      <c r="AL421" s="556"/>
    </row>
    <row r="422" spans="1:38" outlineLevel="1">
      <c r="A422" s="683"/>
      <c r="B422" s="69" t="s">
        <v>30</v>
      </c>
      <c r="C422" s="71" t="s">
        <v>25</v>
      </c>
      <c r="D422" s="136">
        <v>14563351001</v>
      </c>
      <c r="E422" s="622">
        <v>14563353001</v>
      </c>
      <c r="F422" s="454"/>
      <c r="G422" s="517" t="s">
        <v>479</v>
      </c>
      <c r="H422" s="96"/>
      <c r="I422" s="475" t="s">
        <v>58</v>
      </c>
      <c r="J422" s="475">
        <v>10</v>
      </c>
      <c r="K422" s="506">
        <v>6.53</v>
      </c>
      <c r="L422" s="74">
        <f t="shared" ref="L422:L430" si="389">ROUND((K422*$C$3),2)</f>
        <v>7.84</v>
      </c>
      <c r="M422" s="74">
        <f t="shared" ref="M422:M430" si="390">L422*H422</f>
        <v>0</v>
      </c>
      <c r="N422" s="74">
        <f t="shared" ref="N422:N430" si="391">K422*(1-$E$5-$E$7)*(1-$E$9)*(1+$E$11)</f>
        <v>6.53</v>
      </c>
      <c r="O422" s="74">
        <f t="shared" ref="O422:O430" si="392">N422*H422</f>
        <v>0</v>
      </c>
      <c r="P422" s="128">
        <f t="shared" ref="P422:P430" si="393">ROUND((N422*$C$3),2)</f>
        <v>7.84</v>
      </c>
      <c r="Q422" s="128">
        <f t="shared" ref="Q422:Q430" si="394">P422*H422</f>
        <v>0</v>
      </c>
      <c r="R422" s="3"/>
      <c r="S422" s="559">
        <f t="shared" ref="S422:S430" si="395">ROUND(AL422,0)</f>
        <v>627</v>
      </c>
      <c r="AL422" s="556">
        <f t="shared" ref="AL422:AL430" si="396">L422*$AL$11*(1-$AL$10)</f>
        <v>627.20000000000005</v>
      </c>
    </row>
    <row r="423" spans="1:38" outlineLevel="1">
      <c r="A423" s="683"/>
      <c r="B423" s="69" t="s">
        <v>30</v>
      </c>
      <c r="C423" s="71" t="s">
        <v>25</v>
      </c>
      <c r="D423" s="136">
        <v>14563361001</v>
      </c>
      <c r="E423" s="665">
        <v>14563363001</v>
      </c>
      <c r="F423" s="454"/>
      <c r="G423" s="517" t="s">
        <v>480</v>
      </c>
      <c r="H423" s="96"/>
      <c r="I423" s="475" t="s">
        <v>58</v>
      </c>
      <c r="J423" s="475">
        <v>10</v>
      </c>
      <c r="K423" s="506">
        <v>8.1</v>
      </c>
      <c r="L423" s="74">
        <f t="shared" si="389"/>
        <v>9.7200000000000006</v>
      </c>
      <c r="M423" s="74">
        <f t="shared" si="390"/>
        <v>0</v>
      </c>
      <c r="N423" s="74">
        <f t="shared" si="391"/>
        <v>8.1</v>
      </c>
      <c r="O423" s="74">
        <f t="shared" si="392"/>
        <v>0</v>
      </c>
      <c r="P423" s="128">
        <f t="shared" si="393"/>
        <v>9.7200000000000006</v>
      </c>
      <c r="Q423" s="128">
        <f t="shared" si="394"/>
        <v>0</v>
      </c>
      <c r="R423" s="3"/>
      <c r="S423" s="559">
        <f t="shared" si="395"/>
        <v>778</v>
      </c>
      <c r="AL423" s="556">
        <f t="shared" si="396"/>
        <v>777.60000000000014</v>
      </c>
    </row>
    <row r="424" spans="1:38" outlineLevel="1">
      <c r="A424" s="683"/>
      <c r="B424" s="69" t="s">
        <v>30</v>
      </c>
      <c r="C424" s="71" t="s">
        <v>25</v>
      </c>
      <c r="D424" s="136">
        <v>14563371001</v>
      </c>
      <c r="E424" s="665">
        <v>14563373001</v>
      </c>
      <c r="F424" s="454"/>
      <c r="G424" s="517" t="s">
        <v>481</v>
      </c>
      <c r="H424" s="96"/>
      <c r="I424" s="475" t="s">
        <v>58</v>
      </c>
      <c r="J424" s="475">
        <v>10</v>
      </c>
      <c r="K424" s="506">
        <v>8.14</v>
      </c>
      <c r="L424" s="74">
        <f t="shared" si="389"/>
        <v>9.77</v>
      </c>
      <c r="M424" s="74">
        <f t="shared" si="390"/>
        <v>0</v>
      </c>
      <c r="N424" s="74">
        <f t="shared" si="391"/>
        <v>8.14</v>
      </c>
      <c r="O424" s="74">
        <f t="shared" si="392"/>
        <v>0</v>
      </c>
      <c r="P424" s="128">
        <f t="shared" si="393"/>
        <v>9.77</v>
      </c>
      <c r="Q424" s="128">
        <f t="shared" si="394"/>
        <v>0</v>
      </c>
      <c r="R424" s="3"/>
      <c r="S424" s="559">
        <f t="shared" si="395"/>
        <v>782</v>
      </c>
      <c r="AL424" s="556">
        <f t="shared" si="396"/>
        <v>781.6</v>
      </c>
    </row>
    <row r="425" spans="1:38" outlineLevel="1">
      <c r="A425" s="683"/>
      <c r="B425" s="69" t="s">
        <v>30</v>
      </c>
      <c r="C425" s="71" t="s">
        <v>25</v>
      </c>
      <c r="D425" s="136">
        <v>14563381001</v>
      </c>
      <c r="E425" s="665">
        <v>14563383001</v>
      </c>
      <c r="F425" s="454"/>
      <c r="G425" s="517" t="s">
        <v>482</v>
      </c>
      <c r="H425" s="96"/>
      <c r="I425" s="475" t="s">
        <v>58</v>
      </c>
      <c r="J425" s="475">
        <v>10</v>
      </c>
      <c r="K425" s="506">
        <v>8.8699999999999992</v>
      </c>
      <c r="L425" s="74">
        <f t="shared" si="389"/>
        <v>10.64</v>
      </c>
      <c r="M425" s="74">
        <f t="shared" si="390"/>
        <v>0</v>
      </c>
      <c r="N425" s="74">
        <f t="shared" si="391"/>
        <v>8.8699999999999992</v>
      </c>
      <c r="O425" s="74">
        <f t="shared" si="392"/>
        <v>0</v>
      </c>
      <c r="P425" s="128">
        <f t="shared" si="393"/>
        <v>10.64</v>
      </c>
      <c r="Q425" s="128">
        <f t="shared" si="394"/>
        <v>0</v>
      </c>
      <c r="R425" s="3"/>
      <c r="S425" s="559">
        <f t="shared" si="395"/>
        <v>851</v>
      </c>
      <c r="AL425" s="556">
        <f t="shared" si="396"/>
        <v>851.2</v>
      </c>
    </row>
    <row r="426" spans="1:38" outlineLevel="1">
      <c r="A426" s="683"/>
      <c r="B426" s="69" t="s">
        <v>30</v>
      </c>
      <c r="C426" s="71" t="s">
        <v>25</v>
      </c>
      <c r="D426" s="136">
        <v>14563391001</v>
      </c>
      <c r="E426" s="665">
        <v>14563393001</v>
      </c>
      <c r="F426" s="454"/>
      <c r="G426" s="517" t="s">
        <v>483</v>
      </c>
      <c r="H426" s="96"/>
      <c r="I426" s="475" t="s">
        <v>58</v>
      </c>
      <c r="J426" s="475">
        <v>10</v>
      </c>
      <c r="K426" s="506">
        <v>11.94</v>
      </c>
      <c r="L426" s="74">
        <f t="shared" si="389"/>
        <v>14.33</v>
      </c>
      <c r="M426" s="74">
        <f t="shared" si="390"/>
        <v>0</v>
      </c>
      <c r="N426" s="74">
        <f t="shared" si="391"/>
        <v>11.94</v>
      </c>
      <c r="O426" s="74">
        <f t="shared" si="392"/>
        <v>0</v>
      </c>
      <c r="P426" s="128">
        <f t="shared" si="393"/>
        <v>14.33</v>
      </c>
      <c r="Q426" s="128">
        <f t="shared" si="394"/>
        <v>0</v>
      </c>
      <c r="R426" s="3"/>
      <c r="S426" s="559">
        <f t="shared" si="395"/>
        <v>1146</v>
      </c>
      <c r="AL426" s="556">
        <f t="shared" si="396"/>
        <v>1146.4000000000001</v>
      </c>
    </row>
    <row r="427" spans="1:38" outlineLevel="1">
      <c r="A427" s="683"/>
      <c r="B427" s="69" t="s">
        <v>30</v>
      </c>
      <c r="C427" s="71" t="s">
        <v>25</v>
      </c>
      <c r="D427" s="136">
        <v>14563401001</v>
      </c>
      <c r="E427" s="665">
        <v>14563403001</v>
      </c>
      <c r="F427" s="454"/>
      <c r="G427" s="517" t="s">
        <v>484</v>
      </c>
      <c r="H427" s="96"/>
      <c r="I427" s="475" t="s">
        <v>58</v>
      </c>
      <c r="J427" s="475">
        <v>10</v>
      </c>
      <c r="K427" s="506">
        <v>14.87</v>
      </c>
      <c r="L427" s="74">
        <f t="shared" si="389"/>
        <v>17.84</v>
      </c>
      <c r="M427" s="74">
        <f t="shared" si="390"/>
        <v>0</v>
      </c>
      <c r="N427" s="74">
        <f t="shared" si="391"/>
        <v>14.87</v>
      </c>
      <c r="O427" s="74">
        <f t="shared" si="392"/>
        <v>0</v>
      </c>
      <c r="P427" s="128">
        <f t="shared" si="393"/>
        <v>17.84</v>
      </c>
      <c r="Q427" s="128">
        <f t="shared" si="394"/>
        <v>0</v>
      </c>
      <c r="R427" s="3"/>
      <c r="S427" s="559">
        <f t="shared" si="395"/>
        <v>1427</v>
      </c>
      <c r="AL427" s="556">
        <f t="shared" si="396"/>
        <v>1427.2</v>
      </c>
    </row>
    <row r="428" spans="1:38" outlineLevel="1">
      <c r="A428" s="683"/>
      <c r="B428" s="69" t="s">
        <v>30</v>
      </c>
      <c r="C428" s="71" t="s">
        <v>25</v>
      </c>
      <c r="D428" s="136">
        <v>14563411001</v>
      </c>
      <c r="E428" s="665">
        <v>14563413001</v>
      </c>
      <c r="F428" s="454"/>
      <c r="G428" s="517" t="s">
        <v>485</v>
      </c>
      <c r="H428" s="96"/>
      <c r="I428" s="475" t="s">
        <v>58</v>
      </c>
      <c r="J428" s="475">
        <v>10</v>
      </c>
      <c r="K428" s="506">
        <v>24.86</v>
      </c>
      <c r="L428" s="74">
        <f t="shared" si="389"/>
        <v>29.83</v>
      </c>
      <c r="M428" s="74">
        <f t="shared" si="390"/>
        <v>0</v>
      </c>
      <c r="N428" s="74">
        <f t="shared" si="391"/>
        <v>24.86</v>
      </c>
      <c r="O428" s="74">
        <f t="shared" si="392"/>
        <v>0</v>
      </c>
      <c r="P428" s="128">
        <f t="shared" si="393"/>
        <v>29.83</v>
      </c>
      <c r="Q428" s="128">
        <f t="shared" si="394"/>
        <v>0</v>
      </c>
      <c r="R428" s="3"/>
      <c r="S428" s="559">
        <f t="shared" si="395"/>
        <v>2386</v>
      </c>
      <c r="AL428" s="556">
        <f t="shared" si="396"/>
        <v>2386.4</v>
      </c>
    </row>
    <row r="429" spans="1:38" outlineLevel="1">
      <c r="A429" s="683"/>
      <c r="B429" s="69" t="s">
        <v>30</v>
      </c>
      <c r="C429" s="71" t="s">
        <v>25</v>
      </c>
      <c r="D429" s="136">
        <v>14563421001</v>
      </c>
      <c r="E429" s="665">
        <v>14563423001</v>
      </c>
      <c r="F429" s="454"/>
      <c r="G429" s="517" t="s">
        <v>486</v>
      </c>
      <c r="H429" s="96"/>
      <c r="I429" s="475" t="s">
        <v>58</v>
      </c>
      <c r="J429" s="475">
        <v>5</v>
      </c>
      <c r="K429" s="506">
        <v>39.159999999999997</v>
      </c>
      <c r="L429" s="74">
        <f t="shared" si="389"/>
        <v>46.99</v>
      </c>
      <c r="M429" s="74">
        <f t="shared" si="390"/>
        <v>0</v>
      </c>
      <c r="N429" s="74">
        <f t="shared" si="391"/>
        <v>39.159999999999997</v>
      </c>
      <c r="O429" s="74">
        <f t="shared" si="392"/>
        <v>0</v>
      </c>
      <c r="P429" s="128">
        <f t="shared" si="393"/>
        <v>46.99</v>
      </c>
      <c r="Q429" s="128">
        <f t="shared" si="394"/>
        <v>0</v>
      </c>
      <c r="R429" s="3"/>
      <c r="S429" s="559">
        <f t="shared" si="395"/>
        <v>3759</v>
      </c>
      <c r="AL429" s="556">
        <f t="shared" si="396"/>
        <v>3759.2000000000003</v>
      </c>
    </row>
    <row r="430" spans="1:38" outlineLevel="1">
      <c r="A430" s="683"/>
      <c r="B430" s="69" t="s">
        <v>30</v>
      </c>
      <c r="C430" s="71" t="s">
        <v>25</v>
      </c>
      <c r="D430" s="136">
        <v>14563441001</v>
      </c>
      <c r="E430" s="665">
        <v>14563443001</v>
      </c>
      <c r="F430" s="454"/>
      <c r="G430" s="517" t="s">
        <v>487</v>
      </c>
      <c r="H430" s="96"/>
      <c r="I430" s="475" t="s">
        <v>58</v>
      </c>
      <c r="J430" s="475">
        <v>1</v>
      </c>
      <c r="K430" s="506">
        <v>46.52</v>
      </c>
      <c r="L430" s="74">
        <f t="shared" si="389"/>
        <v>55.82</v>
      </c>
      <c r="M430" s="74">
        <f t="shared" si="390"/>
        <v>0</v>
      </c>
      <c r="N430" s="74">
        <f t="shared" si="391"/>
        <v>46.52</v>
      </c>
      <c r="O430" s="74">
        <f t="shared" si="392"/>
        <v>0</v>
      </c>
      <c r="P430" s="128">
        <f t="shared" si="393"/>
        <v>55.82</v>
      </c>
      <c r="Q430" s="128">
        <f t="shared" si="394"/>
        <v>0</v>
      </c>
      <c r="R430" s="3"/>
      <c r="S430" s="559">
        <f t="shared" si="395"/>
        <v>4466</v>
      </c>
      <c r="AL430" s="556">
        <f t="shared" si="396"/>
        <v>4465.6000000000004</v>
      </c>
    </row>
    <row r="431" spans="1:38" outlineLevel="1">
      <c r="A431" s="683"/>
      <c r="B431" s="110"/>
      <c r="C431" s="111"/>
      <c r="D431" s="113"/>
      <c r="E431" s="69"/>
      <c r="F431" s="454"/>
      <c r="G431" s="95"/>
      <c r="H431" s="96"/>
      <c r="I431" s="71"/>
      <c r="J431" s="71"/>
      <c r="K431" s="74"/>
      <c r="L431" s="74"/>
      <c r="M431" s="74"/>
      <c r="N431" s="74"/>
      <c r="O431" s="74"/>
      <c r="P431" s="128"/>
      <c r="Q431" s="128"/>
      <c r="R431" s="3"/>
      <c r="S431" s="559"/>
      <c r="AL431" s="556"/>
    </row>
    <row r="432" spans="1:38" outlineLevel="1">
      <c r="A432" s="683"/>
      <c r="B432" s="69" t="s">
        <v>30</v>
      </c>
      <c r="C432" s="113" t="s">
        <v>25</v>
      </c>
      <c r="D432" s="113"/>
      <c r="E432" s="69">
        <v>11096721001</v>
      </c>
      <c r="F432" s="454"/>
      <c r="G432" s="95" t="s">
        <v>488</v>
      </c>
      <c r="H432" s="96"/>
      <c r="I432" s="71" t="s">
        <v>58</v>
      </c>
      <c r="J432" s="71">
        <v>10</v>
      </c>
      <c r="K432" s="74">
        <v>4.16</v>
      </c>
      <c r="L432" s="74">
        <f t="shared" ref="L432:L433" si="397">ROUND((K432*$C$3),2)</f>
        <v>4.99</v>
      </c>
      <c r="M432" s="74">
        <f t="shared" ref="M432:M440" si="398">L432*H432</f>
        <v>0</v>
      </c>
      <c r="N432" s="74">
        <f t="shared" ref="N432:N433" si="399">K432*(1-$E$5-$E$7)*(1-$E$9)*(1+$E$11)</f>
        <v>4.16</v>
      </c>
      <c r="O432" s="74">
        <f t="shared" ref="O432:O440" si="400">N432*H432</f>
        <v>0</v>
      </c>
      <c r="P432" s="128">
        <f t="shared" ref="P432:P433" si="401">ROUND((N432*$C$3),2)</f>
        <v>4.99</v>
      </c>
      <c r="Q432" s="128">
        <f t="shared" ref="Q432:Q440" si="402">P432*H432</f>
        <v>0</v>
      </c>
      <c r="R432" s="3"/>
      <c r="S432" s="559">
        <f t="shared" si="347"/>
        <v>399</v>
      </c>
      <c r="AL432" s="556">
        <f t="shared" si="348"/>
        <v>399.20000000000005</v>
      </c>
    </row>
    <row r="433" spans="1:38" outlineLevel="1">
      <c r="A433" s="683"/>
      <c r="B433" s="69" t="s">
        <v>30</v>
      </c>
      <c r="C433" s="113" t="s">
        <v>25</v>
      </c>
      <c r="D433" s="113"/>
      <c r="E433" s="69">
        <v>11096871001</v>
      </c>
      <c r="F433" s="454"/>
      <c r="G433" s="95" t="s">
        <v>489</v>
      </c>
      <c r="H433" s="96"/>
      <c r="I433" s="71" t="s">
        <v>58</v>
      </c>
      <c r="J433" s="71">
        <v>10</v>
      </c>
      <c r="K433" s="74">
        <v>5.16</v>
      </c>
      <c r="L433" s="74">
        <f t="shared" si="397"/>
        <v>6.19</v>
      </c>
      <c r="M433" s="74">
        <f t="shared" si="398"/>
        <v>0</v>
      </c>
      <c r="N433" s="74">
        <f t="shared" si="399"/>
        <v>5.16</v>
      </c>
      <c r="O433" s="74">
        <f t="shared" si="400"/>
        <v>0</v>
      </c>
      <c r="P433" s="128">
        <f t="shared" si="401"/>
        <v>6.19</v>
      </c>
      <c r="Q433" s="128">
        <f t="shared" si="402"/>
        <v>0</v>
      </c>
      <c r="R433" s="3"/>
      <c r="S433" s="559">
        <f t="shared" si="347"/>
        <v>495</v>
      </c>
      <c r="AL433" s="556">
        <f t="shared" si="348"/>
        <v>495.20000000000005</v>
      </c>
    </row>
    <row r="434" spans="1:38" outlineLevel="1">
      <c r="A434" s="683"/>
      <c r="B434" s="69" t="s">
        <v>30</v>
      </c>
      <c r="C434" s="113" t="s">
        <v>25</v>
      </c>
      <c r="D434" s="113"/>
      <c r="E434" s="69">
        <v>11096851001</v>
      </c>
      <c r="F434" s="454"/>
      <c r="G434" s="95" t="s">
        <v>490</v>
      </c>
      <c r="H434" s="96"/>
      <c r="I434" s="71" t="s">
        <v>58</v>
      </c>
      <c r="J434" s="71">
        <v>10</v>
      </c>
      <c r="K434" s="74">
        <v>5.15</v>
      </c>
      <c r="L434" s="74">
        <f t="shared" ref="L434:L436" si="403">ROUND((K434*$C$3),2)</f>
        <v>6.18</v>
      </c>
      <c r="M434" s="74">
        <f t="shared" si="398"/>
        <v>0</v>
      </c>
      <c r="N434" s="74">
        <f t="shared" ref="N434:N436" si="404">K434*(1-$E$5-$E$7)*(1-$E$9)*(1+$E$11)</f>
        <v>5.15</v>
      </c>
      <c r="O434" s="74">
        <f t="shared" si="400"/>
        <v>0</v>
      </c>
      <c r="P434" s="128">
        <f t="shared" ref="P434:P436" si="405">ROUND((N434*$C$3),2)</f>
        <v>6.18</v>
      </c>
      <c r="Q434" s="128">
        <f t="shared" si="402"/>
        <v>0</v>
      </c>
      <c r="R434" s="3"/>
      <c r="S434" s="559">
        <f t="shared" si="347"/>
        <v>494</v>
      </c>
      <c r="AL434" s="556">
        <f t="shared" si="348"/>
        <v>494.40000000000003</v>
      </c>
    </row>
    <row r="435" spans="1:38" outlineLevel="1">
      <c r="A435" s="683"/>
      <c r="B435" s="69" t="s">
        <v>30</v>
      </c>
      <c r="C435" s="113" t="s">
        <v>25</v>
      </c>
      <c r="D435" s="113"/>
      <c r="E435" s="69">
        <v>11096891001</v>
      </c>
      <c r="F435" s="454"/>
      <c r="G435" s="95" t="s">
        <v>491</v>
      </c>
      <c r="H435" s="96"/>
      <c r="I435" s="71" t="s">
        <v>58</v>
      </c>
      <c r="J435" s="71">
        <v>10</v>
      </c>
      <c r="K435" s="74">
        <v>5.44</v>
      </c>
      <c r="L435" s="74">
        <f t="shared" si="403"/>
        <v>6.53</v>
      </c>
      <c r="M435" s="74">
        <f t="shared" si="398"/>
        <v>0</v>
      </c>
      <c r="N435" s="74">
        <f t="shared" si="404"/>
        <v>5.44</v>
      </c>
      <c r="O435" s="74">
        <f t="shared" si="400"/>
        <v>0</v>
      </c>
      <c r="P435" s="128">
        <f t="shared" si="405"/>
        <v>6.53</v>
      </c>
      <c r="Q435" s="128">
        <f t="shared" si="402"/>
        <v>0</v>
      </c>
      <c r="R435" s="3"/>
      <c r="S435" s="559">
        <f t="shared" si="347"/>
        <v>522</v>
      </c>
      <c r="AL435" s="556">
        <f t="shared" si="348"/>
        <v>522.4</v>
      </c>
    </row>
    <row r="436" spans="1:38" outlineLevel="1">
      <c r="A436" s="683"/>
      <c r="B436" s="69" t="s">
        <v>30</v>
      </c>
      <c r="C436" s="113" t="s">
        <v>25</v>
      </c>
      <c r="D436" s="113"/>
      <c r="E436" s="69">
        <v>11097131001</v>
      </c>
      <c r="F436" s="454"/>
      <c r="G436" s="95" t="s">
        <v>492</v>
      </c>
      <c r="H436" s="96"/>
      <c r="I436" s="71" t="s">
        <v>58</v>
      </c>
      <c r="J436" s="71">
        <v>10</v>
      </c>
      <c r="K436" s="74">
        <v>6.71</v>
      </c>
      <c r="L436" s="74">
        <f t="shared" si="403"/>
        <v>8.0500000000000007</v>
      </c>
      <c r="M436" s="74">
        <f t="shared" si="398"/>
        <v>0</v>
      </c>
      <c r="N436" s="74">
        <f t="shared" si="404"/>
        <v>6.71</v>
      </c>
      <c r="O436" s="74">
        <f t="shared" si="400"/>
        <v>0</v>
      </c>
      <c r="P436" s="128">
        <f t="shared" si="405"/>
        <v>8.0500000000000007</v>
      </c>
      <c r="Q436" s="128">
        <f t="shared" si="402"/>
        <v>0</v>
      </c>
      <c r="R436" s="3"/>
      <c r="S436" s="559">
        <f t="shared" si="347"/>
        <v>644</v>
      </c>
      <c r="AL436" s="556">
        <f t="shared" si="348"/>
        <v>644.00000000000011</v>
      </c>
    </row>
    <row r="437" spans="1:38" outlineLevel="1">
      <c r="A437" s="683"/>
      <c r="B437" s="69" t="s">
        <v>30</v>
      </c>
      <c r="C437" s="113" t="s">
        <v>25</v>
      </c>
      <c r="D437" s="113"/>
      <c r="E437" s="69">
        <v>11097181001</v>
      </c>
      <c r="F437" s="454"/>
      <c r="G437" s="95" t="s">
        <v>493</v>
      </c>
      <c r="H437" s="96"/>
      <c r="I437" s="71" t="s">
        <v>58</v>
      </c>
      <c r="J437" s="71">
        <v>10</v>
      </c>
      <c r="K437" s="74">
        <v>9.01</v>
      </c>
      <c r="L437" s="74">
        <f>ROUND((K437*$C$3),2)</f>
        <v>10.81</v>
      </c>
      <c r="M437" s="74">
        <f t="shared" si="398"/>
        <v>0</v>
      </c>
      <c r="N437" s="74">
        <f>K437*(1-$E$5-$E$7)*(1-$E$9)*(1+$E$11)</f>
        <v>9.01</v>
      </c>
      <c r="O437" s="74">
        <f t="shared" si="400"/>
        <v>0</v>
      </c>
      <c r="P437" s="128">
        <f>ROUND((N437*$C$3),2)</f>
        <v>10.81</v>
      </c>
      <c r="Q437" s="128">
        <f t="shared" si="402"/>
        <v>0</v>
      </c>
      <c r="R437" s="3"/>
      <c r="S437" s="559">
        <f t="shared" si="347"/>
        <v>865</v>
      </c>
      <c r="AL437" s="556">
        <f t="shared" si="348"/>
        <v>864.80000000000007</v>
      </c>
    </row>
    <row r="438" spans="1:38" outlineLevel="1">
      <c r="A438" s="683"/>
      <c r="B438" s="69" t="s">
        <v>30</v>
      </c>
      <c r="C438" s="113" t="s">
        <v>25</v>
      </c>
      <c r="D438" s="113"/>
      <c r="E438" s="69">
        <v>11093411001</v>
      </c>
      <c r="F438" s="582"/>
      <c r="G438" s="95" t="s">
        <v>494</v>
      </c>
      <c r="H438" s="96"/>
      <c r="I438" s="71" t="s">
        <v>58</v>
      </c>
      <c r="J438" s="607">
        <v>10</v>
      </c>
      <c r="K438" s="607">
        <v>17.760000000000002</v>
      </c>
      <c r="L438" s="74">
        <f t="shared" ref="L438:L440" si="406">ROUND((K438*$C$3),2)</f>
        <v>21.31</v>
      </c>
      <c r="M438" s="74">
        <f t="shared" si="398"/>
        <v>0</v>
      </c>
      <c r="N438" s="74">
        <f t="shared" ref="N438:N440" si="407">K438*(1-$E$5-$E$7)*(1-$E$9)*(1+$E$11)</f>
        <v>17.760000000000002</v>
      </c>
      <c r="O438" s="74">
        <f t="shared" si="400"/>
        <v>0</v>
      </c>
      <c r="P438" s="128">
        <f t="shared" ref="P438:P440" si="408">ROUND((N438*$C$3),2)</f>
        <v>21.31</v>
      </c>
      <c r="Q438" s="128">
        <f t="shared" si="402"/>
        <v>0</v>
      </c>
      <c r="R438" s="3"/>
      <c r="S438" s="559">
        <f t="shared" ref="S438:S440" si="409">ROUND(AL438,0)</f>
        <v>1705</v>
      </c>
      <c r="AL438" s="556">
        <f t="shared" ref="AL438:AL440" si="410">L438*$AL$11*(1-$AL$10)</f>
        <v>1704.8000000000002</v>
      </c>
    </row>
    <row r="439" spans="1:38" outlineLevel="1">
      <c r="A439" s="683"/>
      <c r="B439" s="69" t="s">
        <v>30</v>
      </c>
      <c r="C439" s="113" t="s">
        <v>25</v>
      </c>
      <c r="D439" s="113"/>
      <c r="E439" s="69">
        <v>11093421001</v>
      </c>
      <c r="F439" s="582"/>
      <c r="G439" s="95" t="s">
        <v>495</v>
      </c>
      <c r="H439" s="96"/>
      <c r="I439" s="71" t="s">
        <v>58</v>
      </c>
      <c r="J439" s="71">
        <v>5</v>
      </c>
      <c r="K439" s="74">
        <v>31.970000000000002</v>
      </c>
      <c r="L439" s="74">
        <f t="shared" si="406"/>
        <v>38.36</v>
      </c>
      <c r="M439" s="74">
        <f t="shared" si="398"/>
        <v>0</v>
      </c>
      <c r="N439" s="74">
        <f t="shared" si="407"/>
        <v>31.970000000000002</v>
      </c>
      <c r="O439" s="74">
        <f t="shared" si="400"/>
        <v>0</v>
      </c>
      <c r="P439" s="128">
        <f t="shared" si="408"/>
        <v>38.36</v>
      </c>
      <c r="Q439" s="128">
        <f t="shared" si="402"/>
        <v>0</v>
      </c>
      <c r="R439" s="3"/>
      <c r="S439" s="559">
        <f t="shared" si="409"/>
        <v>3069</v>
      </c>
      <c r="AL439" s="556">
        <f t="shared" si="410"/>
        <v>3068.8</v>
      </c>
    </row>
    <row r="440" spans="1:38" outlineLevel="1">
      <c r="A440" s="683"/>
      <c r="B440" s="69" t="s">
        <v>30</v>
      </c>
      <c r="C440" s="113" t="s">
        <v>25</v>
      </c>
      <c r="D440" s="113"/>
      <c r="E440" s="622">
        <v>11093441001</v>
      </c>
      <c r="F440" s="582"/>
      <c r="G440" s="517" t="s">
        <v>496</v>
      </c>
      <c r="H440" s="96"/>
      <c r="I440" s="71" t="s">
        <v>58</v>
      </c>
      <c r="J440" s="71">
        <v>1</v>
      </c>
      <c r="K440" s="74">
        <v>37.97</v>
      </c>
      <c r="L440" s="74">
        <f t="shared" si="406"/>
        <v>45.56</v>
      </c>
      <c r="M440" s="74">
        <f t="shared" si="398"/>
        <v>0</v>
      </c>
      <c r="N440" s="74">
        <f t="shared" si="407"/>
        <v>37.97</v>
      </c>
      <c r="O440" s="74">
        <f t="shared" si="400"/>
        <v>0</v>
      </c>
      <c r="P440" s="128">
        <f t="shared" si="408"/>
        <v>45.56</v>
      </c>
      <c r="Q440" s="128">
        <f t="shared" si="402"/>
        <v>0</v>
      </c>
      <c r="R440" s="3"/>
      <c r="S440" s="559">
        <f t="shared" si="409"/>
        <v>3645</v>
      </c>
      <c r="AL440" s="556">
        <f t="shared" si="410"/>
        <v>3644.8</v>
      </c>
    </row>
    <row r="441" spans="1:38" outlineLevel="1">
      <c r="A441" s="683"/>
      <c r="B441" s="110"/>
      <c r="C441" s="111"/>
      <c r="D441" s="113"/>
      <c r="E441" s="69"/>
      <c r="F441" s="454"/>
      <c r="G441" s="95"/>
      <c r="H441" s="96"/>
      <c r="I441" s="71"/>
      <c r="J441" s="71"/>
      <c r="K441" s="74"/>
      <c r="L441" s="74"/>
      <c r="M441" s="74"/>
      <c r="N441" s="74"/>
      <c r="O441" s="74"/>
      <c r="P441" s="128"/>
      <c r="Q441" s="128"/>
      <c r="R441" s="3"/>
      <c r="S441" s="559"/>
      <c r="AL441" s="556"/>
    </row>
    <row r="442" spans="1:38" ht="25.5" outlineLevel="1">
      <c r="A442" s="683"/>
      <c r="B442" s="110" t="s">
        <v>65</v>
      </c>
      <c r="C442" s="113" t="s">
        <v>25</v>
      </c>
      <c r="D442" s="113">
        <v>13660751001</v>
      </c>
      <c r="E442" s="69">
        <v>14563351001</v>
      </c>
      <c r="F442" s="286" t="s">
        <v>497</v>
      </c>
      <c r="G442" s="95" t="s">
        <v>498</v>
      </c>
      <c r="H442" s="96"/>
      <c r="I442" s="71" t="s">
        <v>58</v>
      </c>
      <c r="J442" s="71">
        <v>10</v>
      </c>
      <c r="K442" s="74">
        <v>10.94</v>
      </c>
      <c r="L442" s="74">
        <f t="shared" si="330"/>
        <v>13.13</v>
      </c>
      <c r="M442" s="74">
        <f t="shared" ref="M442:M453" si="411">L442*H442</f>
        <v>0</v>
      </c>
      <c r="N442" s="74">
        <f t="shared" si="331"/>
        <v>10.94</v>
      </c>
      <c r="O442" s="74">
        <f t="shared" ref="O442:O453" si="412">N442*H442</f>
        <v>0</v>
      </c>
      <c r="P442" s="128">
        <f t="shared" si="332"/>
        <v>13.13</v>
      </c>
      <c r="Q442" s="128">
        <f t="shared" ref="Q442:Q453" si="413">P442*H442</f>
        <v>0</v>
      </c>
      <c r="R442" s="3"/>
      <c r="S442" s="559">
        <f t="shared" si="347"/>
        <v>1050</v>
      </c>
      <c r="AL442" s="556">
        <f t="shared" si="348"/>
        <v>1050.4000000000001</v>
      </c>
    </row>
    <row r="443" spans="1:38" ht="25.5" outlineLevel="1">
      <c r="A443" s="683"/>
      <c r="B443" s="110" t="s">
        <v>65</v>
      </c>
      <c r="C443" s="113" t="s">
        <v>25</v>
      </c>
      <c r="D443" s="113">
        <v>13660761001</v>
      </c>
      <c r="E443" s="69">
        <v>14563361001</v>
      </c>
      <c r="F443" s="286" t="s">
        <v>499</v>
      </c>
      <c r="G443" s="95" t="s">
        <v>500</v>
      </c>
      <c r="H443" s="96"/>
      <c r="I443" s="71" t="s">
        <v>58</v>
      </c>
      <c r="J443" s="71">
        <v>10</v>
      </c>
      <c r="K443" s="74">
        <v>10.94</v>
      </c>
      <c r="L443" s="74">
        <f t="shared" si="330"/>
        <v>13.13</v>
      </c>
      <c r="M443" s="74">
        <f t="shared" si="411"/>
        <v>0</v>
      </c>
      <c r="N443" s="74">
        <f t="shared" si="331"/>
        <v>10.94</v>
      </c>
      <c r="O443" s="74">
        <f t="shared" si="412"/>
        <v>0</v>
      </c>
      <c r="P443" s="128">
        <f t="shared" si="332"/>
        <v>13.13</v>
      </c>
      <c r="Q443" s="128">
        <f t="shared" si="413"/>
        <v>0</v>
      </c>
      <c r="R443" s="3"/>
      <c r="S443" s="559">
        <f t="shared" si="347"/>
        <v>1050</v>
      </c>
      <c r="AL443" s="556">
        <f t="shared" si="348"/>
        <v>1050.4000000000001</v>
      </c>
    </row>
    <row r="444" spans="1:38" s="287" customFormat="1" ht="25.5" outlineLevel="1">
      <c r="A444" s="668"/>
      <c r="B444" s="69" t="s">
        <v>65</v>
      </c>
      <c r="C444" s="113" t="s">
        <v>25</v>
      </c>
      <c r="D444" s="113">
        <v>13660771001</v>
      </c>
      <c r="E444" s="69">
        <v>14563371001</v>
      </c>
      <c r="F444" s="286" t="s">
        <v>501</v>
      </c>
      <c r="G444" s="95" t="s">
        <v>502</v>
      </c>
      <c r="H444" s="96"/>
      <c r="I444" s="71" t="s">
        <v>58</v>
      </c>
      <c r="J444" s="71">
        <v>10</v>
      </c>
      <c r="K444" s="74">
        <v>14.66</v>
      </c>
      <c r="L444" s="74">
        <f t="shared" si="330"/>
        <v>17.59</v>
      </c>
      <c r="M444" s="74">
        <f t="shared" si="411"/>
        <v>0</v>
      </c>
      <c r="N444" s="74">
        <f t="shared" si="331"/>
        <v>14.66</v>
      </c>
      <c r="O444" s="74">
        <f t="shared" si="412"/>
        <v>0</v>
      </c>
      <c r="P444" s="128">
        <f t="shared" si="332"/>
        <v>17.59</v>
      </c>
      <c r="Q444" s="128">
        <f t="shared" si="413"/>
        <v>0</v>
      </c>
      <c r="R444" s="3"/>
      <c r="S444" s="562">
        <f t="shared" si="347"/>
        <v>1407</v>
      </c>
      <c r="AL444" s="556">
        <f t="shared" si="348"/>
        <v>1407.2</v>
      </c>
    </row>
    <row r="445" spans="1:38" ht="25.5" outlineLevel="1">
      <c r="A445" s="683"/>
      <c r="B445" s="110" t="s">
        <v>65</v>
      </c>
      <c r="C445" s="113" t="s">
        <v>25</v>
      </c>
      <c r="D445" s="113">
        <v>13660781001</v>
      </c>
      <c r="E445" s="69">
        <v>14563381001</v>
      </c>
      <c r="F445" s="286" t="s">
        <v>503</v>
      </c>
      <c r="G445" s="95" t="s">
        <v>504</v>
      </c>
      <c r="H445" s="96"/>
      <c r="I445" s="71" t="s">
        <v>58</v>
      </c>
      <c r="J445" s="71">
        <v>10</v>
      </c>
      <c r="K445" s="74">
        <v>15.46</v>
      </c>
      <c r="L445" s="74">
        <f t="shared" si="330"/>
        <v>18.55</v>
      </c>
      <c r="M445" s="74">
        <f t="shared" si="411"/>
        <v>0</v>
      </c>
      <c r="N445" s="74">
        <f t="shared" si="331"/>
        <v>15.46</v>
      </c>
      <c r="O445" s="74">
        <f t="shared" si="412"/>
        <v>0</v>
      </c>
      <c r="P445" s="128">
        <f t="shared" si="332"/>
        <v>18.55</v>
      </c>
      <c r="Q445" s="128">
        <f t="shared" si="413"/>
        <v>0</v>
      </c>
      <c r="R445" s="3"/>
      <c r="S445" s="559">
        <f t="shared" si="347"/>
        <v>1484</v>
      </c>
      <c r="W445" s="673"/>
      <c r="AL445" s="556">
        <f t="shared" si="348"/>
        <v>1484</v>
      </c>
    </row>
    <row r="446" spans="1:38" s="287" customFormat="1" ht="25.5" outlineLevel="1">
      <c r="A446" s="668"/>
      <c r="B446" s="69" t="s">
        <v>65</v>
      </c>
      <c r="C446" s="113" t="s">
        <v>25</v>
      </c>
      <c r="D446" s="113">
        <v>13660791001</v>
      </c>
      <c r="E446" s="69">
        <v>14563391001</v>
      </c>
      <c r="F446" s="286" t="s">
        <v>505</v>
      </c>
      <c r="G446" s="95" t="s">
        <v>506</v>
      </c>
      <c r="H446" s="96"/>
      <c r="I446" s="71" t="s">
        <v>58</v>
      </c>
      <c r="J446" s="71">
        <v>10</v>
      </c>
      <c r="K446" s="74">
        <v>26.02</v>
      </c>
      <c r="L446" s="74">
        <f t="shared" si="330"/>
        <v>31.22</v>
      </c>
      <c r="M446" s="74">
        <f t="shared" si="411"/>
        <v>0</v>
      </c>
      <c r="N446" s="74">
        <f t="shared" si="331"/>
        <v>26.02</v>
      </c>
      <c r="O446" s="74">
        <f t="shared" si="412"/>
        <v>0</v>
      </c>
      <c r="P446" s="128">
        <f t="shared" si="332"/>
        <v>31.22</v>
      </c>
      <c r="Q446" s="128">
        <f t="shared" si="413"/>
        <v>0</v>
      </c>
      <c r="R446" s="3"/>
      <c r="S446" s="562">
        <f t="shared" si="347"/>
        <v>2498</v>
      </c>
      <c r="AL446" s="556">
        <f t="shared" si="348"/>
        <v>2497.6000000000004</v>
      </c>
    </row>
    <row r="447" spans="1:38" ht="25.5" outlineLevel="1">
      <c r="A447" s="683"/>
      <c r="B447" s="110" t="s">
        <v>65</v>
      </c>
      <c r="C447" s="113" t="s">
        <v>25</v>
      </c>
      <c r="D447" s="113">
        <v>13660801001</v>
      </c>
      <c r="E447" s="69">
        <v>14563401001</v>
      </c>
      <c r="F447" s="286" t="s">
        <v>507</v>
      </c>
      <c r="G447" s="95" t="s">
        <v>508</v>
      </c>
      <c r="H447" s="96"/>
      <c r="I447" s="71" t="s">
        <v>58</v>
      </c>
      <c r="J447" s="71">
        <v>10</v>
      </c>
      <c r="K447" s="74">
        <v>27.9</v>
      </c>
      <c r="L447" s="74">
        <f t="shared" si="330"/>
        <v>33.479999999999997</v>
      </c>
      <c r="M447" s="74">
        <f t="shared" si="411"/>
        <v>0</v>
      </c>
      <c r="N447" s="74">
        <f t="shared" si="331"/>
        <v>27.9</v>
      </c>
      <c r="O447" s="74">
        <f t="shared" si="412"/>
        <v>0</v>
      </c>
      <c r="P447" s="128">
        <f t="shared" si="332"/>
        <v>33.479999999999997</v>
      </c>
      <c r="Q447" s="128">
        <f t="shared" si="413"/>
        <v>0</v>
      </c>
      <c r="R447" s="3"/>
      <c r="S447" s="559">
        <f t="shared" si="347"/>
        <v>2678</v>
      </c>
      <c r="AL447" s="556">
        <f t="shared" si="348"/>
        <v>2678.3999999999996</v>
      </c>
    </row>
    <row r="448" spans="1:38" s="287" customFormat="1" ht="30" outlineLevel="1">
      <c r="A448" s="668"/>
      <c r="B448" s="69" t="s">
        <v>65</v>
      </c>
      <c r="C448" s="113" t="s">
        <v>25</v>
      </c>
      <c r="D448" s="113">
        <v>13660811001</v>
      </c>
      <c r="E448" s="69">
        <v>14563411001</v>
      </c>
      <c r="F448" s="653" t="s">
        <v>509</v>
      </c>
      <c r="G448" s="95" t="s">
        <v>510</v>
      </c>
      <c r="H448" s="96"/>
      <c r="I448" s="71" t="s">
        <v>58</v>
      </c>
      <c r="J448" s="71">
        <v>10</v>
      </c>
      <c r="K448" s="74">
        <v>39.46</v>
      </c>
      <c r="L448" s="74">
        <f t="shared" si="330"/>
        <v>47.35</v>
      </c>
      <c r="M448" s="74">
        <f t="shared" si="411"/>
        <v>0</v>
      </c>
      <c r="N448" s="74">
        <f t="shared" si="331"/>
        <v>39.46</v>
      </c>
      <c r="O448" s="74">
        <f t="shared" si="412"/>
        <v>0</v>
      </c>
      <c r="P448" s="128">
        <f t="shared" si="332"/>
        <v>47.35</v>
      </c>
      <c r="Q448" s="128">
        <f t="shared" si="413"/>
        <v>0</v>
      </c>
      <c r="R448" s="3"/>
      <c r="S448" s="562">
        <f t="shared" si="347"/>
        <v>3788</v>
      </c>
      <c r="AL448" s="556">
        <f t="shared" si="348"/>
        <v>3788</v>
      </c>
    </row>
    <row r="449" spans="1:38" s="287" customFormat="1" ht="30" outlineLevel="1">
      <c r="A449" s="668"/>
      <c r="B449" s="69" t="s">
        <v>65</v>
      </c>
      <c r="C449" s="113" t="s">
        <v>25</v>
      </c>
      <c r="D449" s="113">
        <v>13660821001</v>
      </c>
      <c r="E449" s="69">
        <v>14563421001</v>
      </c>
      <c r="F449" s="653" t="s">
        <v>511</v>
      </c>
      <c r="G449" s="95" t="s">
        <v>512</v>
      </c>
      <c r="H449" s="96"/>
      <c r="I449" s="71" t="s">
        <v>58</v>
      </c>
      <c r="J449" s="71">
        <v>5</v>
      </c>
      <c r="K449" s="74">
        <v>42.62</v>
      </c>
      <c r="L449" s="74">
        <f t="shared" si="330"/>
        <v>51.14</v>
      </c>
      <c r="M449" s="74">
        <f t="shared" si="411"/>
        <v>0</v>
      </c>
      <c r="N449" s="74">
        <f t="shared" si="331"/>
        <v>42.62</v>
      </c>
      <c r="O449" s="74">
        <f t="shared" si="412"/>
        <v>0</v>
      </c>
      <c r="P449" s="128">
        <f t="shared" si="332"/>
        <v>51.14</v>
      </c>
      <c r="Q449" s="128">
        <f t="shared" si="413"/>
        <v>0</v>
      </c>
      <c r="R449" s="3"/>
      <c r="S449" s="562">
        <f t="shared" si="347"/>
        <v>4091</v>
      </c>
      <c r="AL449" s="556">
        <f t="shared" si="348"/>
        <v>4091.2000000000003</v>
      </c>
    </row>
    <row r="450" spans="1:38" s="288" customFormat="1" outlineLevel="1">
      <c r="A450" s="667"/>
      <c r="B450" s="102" t="s">
        <v>27</v>
      </c>
      <c r="C450" s="130" t="s">
        <v>25</v>
      </c>
      <c r="D450" s="130">
        <v>13660831001</v>
      </c>
      <c r="E450" s="102">
        <v>14563431001</v>
      </c>
      <c r="F450" s="454"/>
      <c r="G450" s="104" t="s">
        <v>513</v>
      </c>
      <c r="H450" s="96"/>
      <c r="I450" s="103" t="s">
        <v>58</v>
      </c>
      <c r="J450" s="103">
        <v>5</v>
      </c>
      <c r="K450" s="107">
        <v>49.67</v>
      </c>
      <c r="L450" s="107">
        <f t="shared" si="330"/>
        <v>59.6</v>
      </c>
      <c r="M450" s="107">
        <f t="shared" si="411"/>
        <v>0</v>
      </c>
      <c r="N450" s="107">
        <f t="shared" si="331"/>
        <v>49.67</v>
      </c>
      <c r="O450" s="107">
        <f t="shared" si="412"/>
        <v>0</v>
      </c>
      <c r="P450" s="108">
        <f t="shared" si="332"/>
        <v>59.6</v>
      </c>
      <c r="Q450" s="108">
        <f t="shared" si="413"/>
        <v>0</v>
      </c>
      <c r="R450" s="3"/>
      <c r="S450" s="560">
        <f t="shared" si="347"/>
        <v>4768</v>
      </c>
      <c r="AL450" s="556">
        <f t="shared" si="348"/>
        <v>4768</v>
      </c>
    </row>
    <row r="451" spans="1:38" s="287" customFormat="1" ht="25.5" outlineLevel="1">
      <c r="A451" s="683"/>
      <c r="B451" s="69" t="s">
        <v>65</v>
      </c>
      <c r="C451" s="113" t="s">
        <v>25</v>
      </c>
      <c r="D451" s="113">
        <v>13660841001</v>
      </c>
      <c r="E451" s="69">
        <v>14563441001</v>
      </c>
      <c r="F451" s="637" t="s">
        <v>514</v>
      </c>
      <c r="G451" s="95" t="s">
        <v>515</v>
      </c>
      <c r="H451" s="96"/>
      <c r="I451" s="71" t="s">
        <v>58</v>
      </c>
      <c r="J451" s="71">
        <v>1</v>
      </c>
      <c r="K451" s="74">
        <v>50.62</v>
      </c>
      <c r="L451" s="74">
        <f t="shared" si="330"/>
        <v>60.74</v>
      </c>
      <c r="M451" s="74">
        <f t="shared" si="411"/>
        <v>0</v>
      </c>
      <c r="N451" s="74">
        <f t="shared" si="331"/>
        <v>50.62</v>
      </c>
      <c r="O451" s="74">
        <f t="shared" si="412"/>
        <v>0</v>
      </c>
      <c r="P451" s="128">
        <f t="shared" si="332"/>
        <v>60.74</v>
      </c>
      <c r="Q451" s="128">
        <f t="shared" si="413"/>
        <v>0</v>
      </c>
      <c r="R451" s="3"/>
      <c r="S451" s="562">
        <f t="shared" si="347"/>
        <v>4859</v>
      </c>
      <c r="AL451" s="556">
        <f t="shared" si="348"/>
        <v>4859.2</v>
      </c>
    </row>
    <row r="452" spans="1:38" s="288" customFormat="1" outlineLevel="1">
      <c r="A452" s="667"/>
      <c r="B452" s="109" t="s">
        <v>27</v>
      </c>
      <c r="C452" s="130" t="s">
        <v>25</v>
      </c>
      <c r="D452" s="130">
        <v>13660861001</v>
      </c>
      <c r="E452" s="102">
        <v>14563451001</v>
      </c>
      <c r="F452" s="454"/>
      <c r="G452" s="104" t="s">
        <v>516</v>
      </c>
      <c r="H452" s="96"/>
      <c r="I452" s="103" t="s">
        <v>58</v>
      </c>
      <c r="J452" s="103">
        <v>1</v>
      </c>
      <c r="K452" s="107">
        <v>84.13000000000001</v>
      </c>
      <c r="L452" s="107">
        <f t="shared" si="330"/>
        <v>100.96</v>
      </c>
      <c r="M452" s="107">
        <f t="shared" si="411"/>
        <v>0</v>
      </c>
      <c r="N452" s="107">
        <f t="shared" si="331"/>
        <v>84.13000000000001</v>
      </c>
      <c r="O452" s="107">
        <f t="shared" si="412"/>
        <v>0</v>
      </c>
      <c r="P452" s="108">
        <f t="shared" si="332"/>
        <v>100.96</v>
      </c>
      <c r="Q452" s="108">
        <f t="shared" si="413"/>
        <v>0</v>
      </c>
      <c r="R452" s="3"/>
      <c r="S452" s="560">
        <f t="shared" si="347"/>
        <v>8077</v>
      </c>
      <c r="AL452" s="556">
        <f t="shared" si="348"/>
        <v>8076.8</v>
      </c>
    </row>
    <row r="453" spans="1:38" s="288" customFormat="1" outlineLevel="1">
      <c r="A453" s="667"/>
      <c r="B453" s="109" t="s">
        <v>27</v>
      </c>
      <c r="C453" s="130" t="s">
        <v>25</v>
      </c>
      <c r="D453" s="130">
        <v>13660871001</v>
      </c>
      <c r="E453" s="102">
        <v>14563461001</v>
      </c>
      <c r="F453" s="454"/>
      <c r="G453" s="104" t="s">
        <v>517</v>
      </c>
      <c r="H453" s="96"/>
      <c r="I453" s="103" t="s">
        <v>58</v>
      </c>
      <c r="J453" s="103">
        <v>1</v>
      </c>
      <c r="K453" s="107">
        <v>167.81</v>
      </c>
      <c r="L453" s="107">
        <f t="shared" si="330"/>
        <v>201.37</v>
      </c>
      <c r="M453" s="107">
        <f t="shared" si="411"/>
        <v>0</v>
      </c>
      <c r="N453" s="107">
        <f t="shared" si="331"/>
        <v>167.81</v>
      </c>
      <c r="O453" s="107">
        <f t="shared" si="412"/>
        <v>0</v>
      </c>
      <c r="P453" s="108">
        <f t="shared" si="332"/>
        <v>201.37</v>
      </c>
      <c r="Q453" s="108">
        <f t="shared" si="413"/>
        <v>0</v>
      </c>
      <c r="R453" s="3"/>
      <c r="S453" s="560">
        <f t="shared" si="347"/>
        <v>16110</v>
      </c>
      <c r="AL453" s="556">
        <f t="shared" si="348"/>
        <v>16109.6</v>
      </c>
    </row>
    <row r="454" spans="1:38" outlineLevel="1">
      <c r="A454" s="683"/>
      <c r="B454" s="110"/>
      <c r="C454" s="111"/>
      <c r="D454" s="113"/>
      <c r="E454" s="69"/>
      <c r="F454" s="454"/>
      <c r="G454" s="95"/>
      <c r="H454" s="96"/>
      <c r="I454" s="71"/>
      <c r="J454" s="71"/>
      <c r="K454" s="74"/>
      <c r="L454" s="74"/>
      <c r="M454" s="74"/>
      <c r="N454" s="74"/>
      <c r="O454" s="74"/>
      <c r="P454" s="128"/>
      <c r="Q454" s="128"/>
      <c r="R454" s="3"/>
      <c r="S454" s="559"/>
      <c r="AL454" s="556"/>
    </row>
    <row r="455" spans="1:38" outlineLevel="1">
      <c r="A455" s="683"/>
      <c r="B455" s="110" t="s">
        <v>30</v>
      </c>
      <c r="C455" s="113" t="s">
        <v>25</v>
      </c>
      <c r="D455" s="113">
        <v>11691751001</v>
      </c>
      <c r="E455" s="69">
        <v>11096091001</v>
      </c>
      <c r="F455" s="454"/>
      <c r="G455" s="95" t="s">
        <v>518</v>
      </c>
      <c r="H455" s="96"/>
      <c r="I455" s="71" t="s">
        <v>58</v>
      </c>
      <c r="J455" s="71">
        <v>10</v>
      </c>
      <c r="K455" s="74">
        <v>9.1199999999999992</v>
      </c>
      <c r="L455" s="74">
        <f t="shared" ref="L455:L456" si="414">ROUND((K455*$C$3),2)</f>
        <v>10.94</v>
      </c>
      <c r="M455" s="74">
        <f>L455*H455</f>
        <v>0</v>
      </c>
      <c r="N455" s="74">
        <f t="shared" ref="N455:N456" si="415">K455*(1-$E$5-$E$7)*(1-$E$9)*(1+$E$11)</f>
        <v>9.1199999999999992</v>
      </c>
      <c r="O455" s="74">
        <f>N455*H455</f>
        <v>0</v>
      </c>
      <c r="P455" s="128">
        <f t="shared" ref="P455:P456" si="416">ROUND((N455*$C$3),2)</f>
        <v>10.94</v>
      </c>
      <c r="Q455" s="128">
        <f>P455*H455</f>
        <v>0</v>
      </c>
      <c r="R455" s="3"/>
      <c r="S455" s="559">
        <f t="shared" si="347"/>
        <v>875</v>
      </c>
      <c r="AL455" s="556">
        <f t="shared" si="348"/>
        <v>875.2</v>
      </c>
    </row>
    <row r="456" spans="1:38" outlineLevel="1">
      <c r="A456" s="683"/>
      <c r="B456" s="110" t="s">
        <v>30</v>
      </c>
      <c r="C456" s="113" t="s">
        <v>25</v>
      </c>
      <c r="D456" s="113">
        <v>11691761001</v>
      </c>
      <c r="E456" s="69">
        <v>11096111001</v>
      </c>
      <c r="F456" s="454"/>
      <c r="G456" s="95" t="s">
        <v>519</v>
      </c>
      <c r="H456" s="96"/>
      <c r="I456" s="71" t="s">
        <v>58</v>
      </c>
      <c r="J456" s="71">
        <v>10</v>
      </c>
      <c r="K456" s="74">
        <v>11.33</v>
      </c>
      <c r="L456" s="74">
        <f t="shared" si="414"/>
        <v>13.6</v>
      </c>
      <c r="M456" s="74">
        <f>L456*H456</f>
        <v>0</v>
      </c>
      <c r="N456" s="74">
        <f t="shared" si="415"/>
        <v>11.33</v>
      </c>
      <c r="O456" s="74">
        <f>N456*H456</f>
        <v>0</v>
      </c>
      <c r="P456" s="128">
        <f t="shared" si="416"/>
        <v>13.6</v>
      </c>
      <c r="Q456" s="128">
        <f>P456*H456</f>
        <v>0</v>
      </c>
      <c r="R456" s="3"/>
      <c r="S456" s="562">
        <f t="shared" ref="S456" si="417">ROUND(AL456,0)</f>
        <v>1088</v>
      </c>
      <c r="T456" s="287"/>
      <c r="U456" s="287"/>
      <c r="V456" s="287"/>
      <c r="W456" s="287"/>
      <c r="X456" s="287"/>
      <c r="Y456" s="287"/>
      <c r="Z456" s="287"/>
      <c r="AA456" s="287"/>
      <c r="AB456" s="287"/>
      <c r="AC456" s="287"/>
      <c r="AD456" s="287"/>
      <c r="AE456" s="287"/>
      <c r="AF456" s="287"/>
      <c r="AG456" s="287"/>
      <c r="AH456" s="287"/>
      <c r="AI456" s="287"/>
      <c r="AJ456" s="287"/>
      <c r="AK456" s="287"/>
      <c r="AL456" s="576">
        <f t="shared" ref="AL456" si="418">L456*$AL$11*(1-$AL$10)</f>
        <v>1088</v>
      </c>
    </row>
    <row r="457" spans="1:38" outlineLevel="1">
      <c r="A457" s="683"/>
      <c r="B457" s="110"/>
      <c r="C457" s="111"/>
      <c r="D457" s="113"/>
      <c r="E457" s="69"/>
      <c r="F457" s="454"/>
      <c r="G457" s="95"/>
      <c r="H457" s="96"/>
      <c r="I457" s="71"/>
      <c r="J457" s="71"/>
      <c r="K457" s="74"/>
      <c r="L457" s="74"/>
      <c r="M457" s="74"/>
      <c r="N457" s="74"/>
      <c r="O457" s="74"/>
      <c r="P457" s="128"/>
      <c r="Q457" s="128"/>
      <c r="R457" s="3"/>
      <c r="S457" s="559"/>
      <c r="AL457" s="556"/>
    </row>
    <row r="458" spans="1:38" ht="30" outlineLevel="1">
      <c r="A458" s="683" t="s">
        <v>84</v>
      </c>
      <c r="B458" s="69" t="s">
        <v>30</v>
      </c>
      <c r="C458" s="71" t="s">
        <v>25</v>
      </c>
      <c r="D458" s="136">
        <v>14563961001</v>
      </c>
      <c r="E458" s="665">
        <v>14563963001</v>
      </c>
      <c r="F458" s="286"/>
      <c r="G458" s="517" t="s">
        <v>520</v>
      </c>
      <c r="H458" s="96"/>
      <c r="I458" s="475" t="s">
        <v>58</v>
      </c>
      <c r="J458" s="475">
        <v>10</v>
      </c>
      <c r="K458" s="506">
        <v>10.14</v>
      </c>
      <c r="L458" s="74">
        <f t="shared" ref="L458:L459" si="419">ROUND((K458*$C$3),2)</f>
        <v>12.17</v>
      </c>
      <c r="M458" s="74">
        <f t="shared" ref="M458:M459" si="420">L458*H458</f>
        <v>0</v>
      </c>
      <c r="N458" s="74">
        <f t="shared" ref="N458:N459" si="421">K458*(1-$E$5-$E$7)*(1-$E$9)*(1+$E$11)</f>
        <v>10.14</v>
      </c>
      <c r="O458" s="74">
        <f t="shared" ref="O458:O459" si="422">N458*H458</f>
        <v>0</v>
      </c>
      <c r="P458" s="128">
        <f t="shared" ref="P458:P459" si="423">ROUND((N458*$C$3),2)</f>
        <v>12.17</v>
      </c>
      <c r="Q458" s="128">
        <f t="shared" ref="Q458:Q459" si="424">P458*H458</f>
        <v>0</v>
      </c>
      <c r="R458" s="3"/>
      <c r="S458" s="559">
        <f t="shared" ref="S458:S459" si="425">ROUND(AL458,0)</f>
        <v>974</v>
      </c>
      <c r="AL458" s="556">
        <f t="shared" ref="AL458:AL459" si="426">L458*$AL$11*(1-$AL$10)</f>
        <v>973.6</v>
      </c>
    </row>
    <row r="459" spans="1:38" outlineLevel="1">
      <c r="A459" s="683"/>
      <c r="B459" s="69" t="s">
        <v>30</v>
      </c>
      <c r="C459" s="71" t="s">
        <v>25</v>
      </c>
      <c r="D459" s="136">
        <v>14564131001</v>
      </c>
      <c r="E459" s="665">
        <v>14564133001</v>
      </c>
      <c r="F459" s="286"/>
      <c r="G459" s="517" t="s">
        <v>521</v>
      </c>
      <c r="H459" s="96"/>
      <c r="I459" s="475" t="s">
        <v>58</v>
      </c>
      <c r="J459" s="475">
        <v>10</v>
      </c>
      <c r="K459" s="506">
        <v>12.68</v>
      </c>
      <c r="L459" s="74">
        <f t="shared" si="419"/>
        <v>15.22</v>
      </c>
      <c r="M459" s="74">
        <f t="shared" si="420"/>
        <v>0</v>
      </c>
      <c r="N459" s="74">
        <f t="shared" si="421"/>
        <v>12.68</v>
      </c>
      <c r="O459" s="74">
        <f t="shared" si="422"/>
        <v>0</v>
      </c>
      <c r="P459" s="128">
        <f t="shared" si="423"/>
        <v>15.22</v>
      </c>
      <c r="Q459" s="128">
        <f t="shared" si="424"/>
        <v>0</v>
      </c>
      <c r="R459" s="3"/>
      <c r="S459" s="559">
        <f t="shared" si="425"/>
        <v>1218</v>
      </c>
      <c r="AL459" s="556">
        <f t="shared" si="426"/>
        <v>1217.6000000000001</v>
      </c>
    </row>
    <row r="460" spans="1:38" outlineLevel="1">
      <c r="A460" s="683"/>
      <c r="B460" s="69"/>
      <c r="C460" s="88"/>
      <c r="D460" s="88"/>
      <c r="E460" s="90"/>
      <c r="F460" s="454"/>
      <c r="G460" s="91"/>
      <c r="H460" s="96"/>
      <c r="I460" s="88"/>
      <c r="J460" s="88"/>
      <c r="K460" s="93"/>
      <c r="L460" s="93"/>
      <c r="M460" s="93"/>
      <c r="N460" s="93"/>
      <c r="O460" s="93"/>
      <c r="P460" s="94"/>
      <c r="Q460" s="94"/>
      <c r="R460" s="3"/>
      <c r="S460" s="559"/>
      <c r="AL460" s="556"/>
    </row>
    <row r="461" spans="1:38" outlineLevel="1">
      <c r="A461" s="683"/>
      <c r="B461" s="69" t="s">
        <v>30</v>
      </c>
      <c r="C461" s="113" t="s">
        <v>25</v>
      </c>
      <c r="D461" s="110"/>
      <c r="E461" s="69">
        <v>11097221001</v>
      </c>
      <c r="F461" s="454"/>
      <c r="G461" s="95" t="s">
        <v>522</v>
      </c>
      <c r="H461" s="96"/>
      <c r="I461" s="71" t="s">
        <v>58</v>
      </c>
      <c r="J461" s="71">
        <v>10</v>
      </c>
      <c r="K461" s="74">
        <v>6.34</v>
      </c>
      <c r="L461" s="74">
        <f>ROUND((K461*$C$3),2)</f>
        <v>7.61</v>
      </c>
      <c r="M461" s="74">
        <f>L461*H461</f>
        <v>0</v>
      </c>
      <c r="N461" s="74">
        <f>K461*(1-$E$5-$E$7)*(1-$E$9)*(1+$E$11)</f>
        <v>6.34</v>
      </c>
      <c r="O461" s="74">
        <f>N461*H461</f>
        <v>0</v>
      </c>
      <c r="P461" s="128">
        <f>ROUND((N461*$C$3),2)</f>
        <v>7.61</v>
      </c>
      <c r="Q461" s="128">
        <f>P461*H461</f>
        <v>0</v>
      </c>
      <c r="R461" s="3"/>
      <c r="S461" s="559">
        <f>ROUND(AL461,0)</f>
        <v>609</v>
      </c>
      <c r="AL461" s="556">
        <f>L461*$AL$11*(1-$AL$10)</f>
        <v>608.80000000000007</v>
      </c>
    </row>
    <row r="462" spans="1:38" outlineLevel="1">
      <c r="A462" s="683"/>
      <c r="B462" s="69"/>
      <c r="C462" s="88"/>
      <c r="D462" s="88"/>
      <c r="E462" s="90"/>
      <c r="F462" s="454"/>
      <c r="G462" s="91"/>
      <c r="H462" s="96"/>
      <c r="I462" s="88"/>
      <c r="J462" s="88"/>
      <c r="K462" s="93"/>
      <c r="L462" s="93"/>
      <c r="M462" s="93"/>
      <c r="N462" s="93"/>
      <c r="O462" s="93"/>
      <c r="P462" s="94"/>
      <c r="Q462" s="94"/>
      <c r="R462" s="3"/>
      <c r="S462" s="559"/>
      <c r="AL462" s="556"/>
    </row>
    <row r="463" spans="1:38" ht="25.5" outlineLevel="1">
      <c r="A463" s="683"/>
      <c r="B463" s="110" t="s">
        <v>65</v>
      </c>
      <c r="C463" s="113" t="s">
        <v>25</v>
      </c>
      <c r="D463" s="113">
        <v>13662681001</v>
      </c>
      <c r="E463" s="69">
        <v>14563961001</v>
      </c>
      <c r="F463" s="286" t="s">
        <v>523</v>
      </c>
      <c r="G463" s="95" t="s">
        <v>524</v>
      </c>
      <c r="H463" s="96"/>
      <c r="I463" s="71" t="s">
        <v>58</v>
      </c>
      <c r="J463" s="71">
        <v>10</v>
      </c>
      <c r="K463" s="74">
        <v>20.98</v>
      </c>
      <c r="L463" s="74">
        <f t="shared" si="330"/>
        <v>25.18</v>
      </c>
      <c r="M463" s="74">
        <f>L463*H463</f>
        <v>0</v>
      </c>
      <c r="N463" s="74">
        <f t="shared" si="331"/>
        <v>20.98</v>
      </c>
      <c r="O463" s="74">
        <f>N463*H463</f>
        <v>0</v>
      </c>
      <c r="P463" s="128">
        <f t="shared" si="332"/>
        <v>25.18</v>
      </c>
      <c r="Q463" s="128">
        <f>P463*H463</f>
        <v>0</v>
      </c>
      <c r="R463" s="3"/>
      <c r="S463" s="559">
        <f t="shared" ref="S463:S563" si="427">ROUND(AL463,0)</f>
        <v>2014</v>
      </c>
      <c r="AL463" s="556">
        <f t="shared" ref="AL463:AL563" si="428">L463*$AL$11*(1-$AL$10)</f>
        <v>2014.4</v>
      </c>
    </row>
    <row r="464" spans="1:38" outlineLevel="1">
      <c r="A464" s="668"/>
      <c r="B464" s="110" t="s">
        <v>65</v>
      </c>
      <c r="C464" s="113" t="s">
        <v>25</v>
      </c>
      <c r="D464" s="113">
        <v>13662951001</v>
      </c>
      <c r="E464" s="69">
        <v>14564131001</v>
      </c>
      <c r="F464" s="454"/>
      <c r="G464" s="95" t="s">
        <v>525</v>
      </c>
      <c r="H464" s="96"/>
      <c r="I464" s="71" t="s">
        <v>58</v>
      </c>
      <c r="J464" s="71">
        <v>10</v>
      </c>
      <c r="K464" s="74">
        <v>21.14</v>
      </c>
      <c r="L464" s="74">
        <f t="shared" si="330"/>
        <v>25.37</v>
      </c>
      <c r="M464" s="74">
        <f>L464*H464</f>
        <v>0</v>
      </c>
      <c r="N464" s="74">
        <f t="shared" si="331"/>
        <v>21.14</v>
      </c>
      <c r="O464" s="74">
        <f>N464*H464</f>
        <v>0</v>
      </c>
      <c r="P464" s="128">
        <f t="shared" si="332"/>
        <v>25.37</v>
      </c>
      <c r="Q464" s="128">
        <f>P464*H464</f>
        <v>0</v>
      </c>
      <c r="R464" s="3"/>
      <c r="S464" s="559">
        <f t="shared" si="427"/>
        <v>2030</v>
      </c>
      <c r="AL464" s="556">
        <f t="shared" si="428"/>
        <v>2029.6000000000001</v>
      </c>
    </row>
    <row r="465" spans="1:38" outlineLevel="1">
      <c r="A465" s="683"/>
      <c r="B465" s="110"/>
      <c r="C465" s="111"/>
      <c r="D465" s="110"/>
      <c r="E465" s="69"/>
      <c r="F465" s="454"/>
      <c r="G465" s="95"/>
      <c r="H465" s="96"/>
      <c r="I465" s="71"/>
      <c r="J465" s="71"/>
      <c r="K465" s="74"/>
      <c r="L465" s="74"/>
      <c r="M465" s="74"/>
      <c r="N465" s="74"/>
      <c r="O465" s="74"/>
      <c r="P465" s="128"/>
      <c r="Q465" s="128"/>
      <c r="R465" s="3"/>
      <c r="S465" s="559"/>
      <c r="AL465" s="556"/>
    </row>
    <row r="466" spans="1:38" outlineLevel="1">
      <c r="A466" s="683"/>
      <c r="B466" s="69" t="s">
        <v>30</v>
      </c>
      <c r="C466" s="71" t="s">
        <v>25</v>
      </c>
      <c r="D466" s="69"/>
      <c r="E466" s="665">
        <v>14570213001</v>
      </c>
      <c r="F466" s="286"/>
      <c r="G466" s="517" t="s">
        <v>526</v>
      </c>
      <c r="H466" s="96"/>
      <c r="I466" s="475" t="s">
        <v>58</v>
      </c>
      <c r="J466" s="475">
        <v>10</v>
      </c>
      <c r="K466" s="506">
        <v>7.17</v>
      </c>
      <c r="L466" s="74">
        <f t="shared" ref="L466:L470" si="429">ROUND((K466*$C$3),2)</f>
        <v>8.6</v>
      </c>
      <c r="M466" s="74">
        <f t="shared" ref="M466:M470" si="430">L466*H466</f>
        <v>0</v>
      </c>
      <c r="N466" s="74">
        <f t="shared" ref="N466:N470" si="431">K466*(1-$E$5-$E$7)*(1-$E$9)*(1+$E$11)</f>
        <v>7.17</v>
      </c>
      <c r="O466" s="74">
        <f t="shared" ref="O466:O470" si="432">N466*H466</f>
        <v>0</v>
      </c>
      <c r="P466" s="128">
        <f t="shared" ref="P466:P470" si="433">ROUND((N466*$C$3),2)</f>
        <v>8.6</v>
      </c>
      <c r="Q466" s="128">
        <f t="shared" ref="Q466:Q470" si="434">P466*H466</f>
        <v>0</v>
      </c>
      <c r="R466" s="3"/>
      <c r="S466" s="559">
        <f t="shared" ref="S466:S470" si="435">ROUND(AL466,0)</f>
        <v>688</v>
      </c>
      <c r="AL466" s="556">
        <f t="shared" ref="AL466:AL470" si="436">L466*$AL$11*(1-$AL$10)</f>
        <v>688</v>
      </c>
    </row>
    <row r="467" spans="1:38" outlineLevel="1">
      <c r="A467" s="683"/>
      <c r="B467" s="69" t="s">
        <v>30</v>
      </c>
      <c r="C467" s="71" t="s">
        <v>25</v>
      </c>
      <c r="D467" s="69"/>
      <c r="E467" s="665">
        <v>14570223001</v>
      </c>
      <c r="F467" s="286"/>
      <c r="G467" s="517" t="s">
        <v>527</v>
      </c>
      <c r="H467" s="96"/>
      <c r="I467" s="475" t="s">
        <v>58</v>
      </c>
      <c r="J467" s="475">
        <v>10</v>
      </c>
      <c r="K467" s="506">
        <v>9.73</v>
      </c>
      <c r="L467" s="74">
        <f t="shared" si="429"/>
        <v>11.68</v>
      </c>
      <c r="M467" s="74">
        <f t="shared" si="430"/>
        <v>0</v>
      </c>
      <c r="N467" s="74">
        <f t="shared" si="431"/>
        <v>9.73</v>
      </c>
      <c r="O467" s="74">
        <f t="shared" si="432"/>
        <v>0</v>
      </c>
      <c r="P467" s="128">
        <f t="shared" si="433"/>
        <v>11.68</v>
      </c>
      <c r="Q467" s="128">
        <f t="shared" si="434"/>
        <v>0</v>
      </c>
      <c r="R467" s="3"/>
      <c r="S467" s="559">
        <f t="shared" si="435"/>
        <v>934</v>
      </c>
      <c r="AL467" s="556">
        <f t="shared" si="436"/>
        <v>934.40000000000009</v>
      </c>
    </row>
    <row r="468" spans="1:38" outlineLevel="1">
      <c r="A468" s="683"/>
      <c r="B468" s="69" t="s">
        <v>30</v>
      </c>
      <c r="C468" s="71" t="s">
        <v>25</v>
      </c>
      <c r="D468" s="69"/>
      <c r="E468" s="665">
        <v>14570233001</v>
      </c>
      <c r="F468" s="286"/>
      <c r="G468" s="517" t="s">
        <v>528</v>
      </c>
      <c r="H468" s="96"/>
      <c r="I468" s="475" t="s">
        <v>58</v>
      </c>
      <c r="J468" s="475">
        <v>10</v>
      </c>
      <c r="K468" s="506">
        <v>16.53</v>
      </c>
      <c r="L468" s="74">
        <f t="shared" si="429"/>
        <v>19.84</v>
      </c>
      <c r="M468" s="74">
        <f t="shared" si="430"/>
        <v>0</v>
      </c>
      <c r="N468" s="74">
        <f t="shared" si="431"/>
        <v>16.53</v>
      </c>
      <c r="O468" s="74">
        <f t="shared" si="432"/>
        <v>0</v>
      </c>
      <c r="P468" s="128">
        <f t="shared" si="433"/>
        <v>19.84</v>
      </c>
      <c r="Q468" s="128">
        <f t="shared" si="434"/>
        <v>0</v>
      </c>
      <c r="R468" s="3"/>
      <c r="S468" s="559">
        <f t="shared" si="435"/>
        <v>1587</v>
      </c>
      <c r="AL468" s="556">
        <f t="shared" si="436"/>
        <v>1587.2</v>
      </c>
    </row>
    <row r="469" spans="1:38" outlineLevel="1">
      <c r="A469" s="683"/>
      <c r="B469" s="69" t="s">
        <v>30</v>
      </c>
      <c r="C469" s="71" t="s">
        <v>25</v>
      </c>
      <c r="D469" s="69"/>
      <c r="E469" s="665">
        <v>14570243001</v>
      </c>
      <c r="F469" s="286"/>
      <c r="G469" s="517" t="s">
        <v>529</v>
      </c>
      <c r="H469" s="96"/>
      <c r="I469" s="475" t="s">
        <v>58</v>
      </c>
      <c r="J469" s="475">
        <v>3</v>
      </c>
      <c r="K469" s="506">
        <v>29.26</v>
      </c>
      <c r="L469" s="74">
        <f t="shared" si="429"/>
        <v>35.11</v>
      </c>
      <c r="M469" s="74">
        <f t="shared" si="430"/>
        <v>0</v>
      </c>
      <c r="N469" s="74">
        <f t="shared" si="431"/>
        <v>29.26</v>
      </c>
      <c r="O469" s="74">
        <f t="shared" si="432"/>
        <v>0</v>
      </c>
      <c r="P469" s="128">
        <f t="shared" si="433"/>
        <v>35.11</v>
      </c>
      <c r="Q469" s="128">
        <f t="shared" si="434"/>
        <v>0</v>
      </c>
      <c r="R469" s="3"/>
      <c r="S469" s="559">
        <f t="shared" si="435"/>
        <v>2809</v>
      </c>
      <c r="AL469" s="556">
        <f t="shared" si="436"/>
        <v>2808.8</v>
      </c>
    </row>
    <row r="470" spans="1:38" ht="30" outlineLevel="1">
      <c r="A470" s="668" t="s">
        <v>84</v>
      </c>
      <c r="B470" s="69" t="s">
        <v>30</v>
      </c>
      <c r="C470" s="71" t="s">
        <v>25</v>
      </c>
      <c r="D470" s="69"/>
      <c r="E470" s="665">
        <v>14570253001</v>
      </c>
      <c r="F470" s="286"/>
      <c r="G470" s="517" t="s">
        <v>530</v>
      </c>
      <c r="H470" s="96"/>
      <c r="I470" s="475" t="s">
        <v>58</v>
      </c>
      <c r="J470" s="475">
        <v>3</v>
      </c>
      <c r="K470" s="506">
        <v>47.56</v>
      </c>
      <c r="L470" s="74">
        <f t="shared" si="429"/>
        <v>57.07</v>
      </c>
      <c r="M470" s="74">
        <f t="shared" si="430"/>
        <v>0</v>
      </c>
      <c r="N470" s="74">
        <f t="shared" si="431"/>
        <v>47.56</v>
      </c>
      <c r="O470" s="74">
        <f t="shared" si="432"/>
        <v>0</v>
      </c>
      <c r="P470" s="128">
        <f t="shared" si="433"/>
        <v>57.07</v>
      </c>
      <c r="Q470" s="128">
        <f t="shared" si="434"/>
        <v>0</v>
      </c>
      <c r="R470" s="3"/>
      <c r="S470" s="559">
        <f t="shared" si="435"/>
        <v>4566</v>
      </c>
      <c r="AL470" s="556">
        <f t="shared" si="436"/>
        <v>4565.6000000000004</v>
      </c>
    </row>
    <row r="471" spans="1:38" outlineLevel="1">
      <c r="A471" s="683"/>
      <c r="B471" s="110"/>
      <c r="C471" s="111"/>
      <c r="D471" s="110"/>
      <c r="E471" s="69"/>
      <c r="F471" s="454"/>
      <c r="G471" s="95"/>
      <c r="H471" s="96"/>
      <c r="I471" s="71"/>
      <c r="J471" s="71"/>
      <c r="K471" s="74"/>
      <c r="L471" s="74"/>
      <c r="M471" s="74"/>
      <c r="N471" s="74"/>
      <c r="O471" s="74"/>
      <c r="P471" s="128"/>
      <c r="Q471" s="128"/>
      <c r="R471" s="3"/>
      <c r="S471" s="559"/>
      <c r="AL471" s="556"/>
    </row>
    <row r="472" spans="1:38" outlineLevel="1">
      <c r="A472" s="683"/>
      <c r="B472" s="69" t="s">
        <v>30</v>
      </c>
      <c r="C472" s="71" t="s">
        <v>25</v>
      </c>
      <c r="D472" s="71"/>
      <c r="E472" s="69">
        <v>11080211001</v>
      </c>
      <c r="F472" s="454"/>
      <c r="G472" s="95" t="s">
        <v>531</v>
      </c>
      <c r="H472" s="96"/>
      <c r="I472" s="71" t="s">
        <v>58</v>
      </c>
      <c r="J472" s="71">
        <v>10</v>
      </c>
      <c r="K472" s="74">
        <v>4.57</v>
      </c>
      <c r="L472" s="74">
        <f t="shared" ref="L472:L473" si="437">ROUND((K472*$C$3),2)</f>
        <v>5.48</v>
      </c>
      <c r="M472" s="74">
        <f t="shared" ref="M472:M478" si="438">L472*H472</f>
        <v>0</v>
      </c>
      <c r="N472" s="74">
        <f t="shared" ref="N472:N473" si="439">K472*(1-$E$5-$E$7)*(1-$E$9)*(1+$E$11)</f>
        <v>4.57</v>
      </c>
      <c r="O472" s="74">
        <f t="shared" ref="O472:O478" si="440">N472*H472</f>
        <v>0</v>
      </c>
      <c r="P472" s="128">
        <f t="shared" ref="P472:P473" si="441">ROUND((N472*$C$3),2)</f>
        <v>5.48</v>
      </c>
      <c r="Q472" s="128">
        <f t="shared" ref="Q472:Q478" si="442">P472*H472</f>
        <v>0</v>
      </c>
      <c r="R472" s="3"/>
      <c r="S472" s="559">
        <f t="shared" si="427"/>
        <v>438</v>
      </c>
      <c r="AL472" s="556">
        <f t="shared" si="428"/>
        <v>438.40000000000003</v>
      </c>
    </row>
    <row r="473" spans="1:38" outlineLevel="1">
      <c r="A473" s="683"/>
      <c r="B473" s="69" t="s">
        <v>30</v>
      </c>
      <c r="C473" s="71" t="s">
        <v>25</v>
      </c>
      <c r="D473" s="71"/>
      <c r="E473" s="69">
        <v>11080221001</v>
      </c>
      <c r="F473" s="454"/>
      <c r="G473" s="95" t="s">
        <v>532</v>
      </c>
      <c r="H473" s="96"/>
      <c r="I473" s="71" t="s">
        <v>58</v>
      </c>
      <c r="J473" s="71">
        <v>10</v>
      </c>
      <c r="K473" s="74">
        <v>6.2</v>
      </c>
      <c r="L473" s="74">
        <f t="shared" si="437"/>
        <v>7.44</v>
      </c>
      <c r="M473" s="74">
        <f t="shared" si="438"/>
        <v>0</v>
      </c>
      <c r="N473" s="74">
        <f t="shared" si="439"/>
        <v>6.2</v>
      </c>
      <c r="O473" s="74">
        <f t="shared" si="440"/>
        <v>0</v>
      </c>
      <c r="P473" s="128">
        <f t="shared" si="441"/>
        <v>7.44</v>
      </c>
      <c r="Q473" s="128">
        <f t="shared" si="442"/>
        <v>0</v>
      </c>
      <c r="R473" s="3"/>
      <c r="S473" s="559">
        <f t="shared" si="427"/>
        <v>595</v>
      </c>
      <c r="AL473" s="556">
        <f t="shared" si="428"/>
        <v>595.20000000000005</v>
      </c>
    </row>
    <row r="474" spans="1:38" outlineLevel="1">
      <c r="A474" s="683"/>
      <c r="B474" s="69" t="s">
        <v>30</v>
      </c>
      <c r="C474" s="71" t="s">
        <v>25</v>
      </c>
      <c r="D474" s="71"/>
      <c r="E474" s="69">
        <v>11080231001</v>
      </c>
      <c r="F474" s="454"/>
      <c r="G474" s="95" t="s">
        <v>533</v>
      </c>
      <c r="H474" s="96"/>
      <c r="I474" s="71" t="s">
        <v>58</v>
      </c>
      <c r="J474" s="71">
        <v>10</v>
      </c>
      <c r="K474" s="74">
        <v>10.53</v>
      </c>
      <c r="L474" s="74">
        <f t="shared" ref="L474:L475" si="443">ROUND((K474*$C$3),2)</f>
        <v>12.64</v>
      </c>
      <c r="M474" s="74">
        <f t="shared" si="438"/>
        <v>0</v>
      </c>
      <c r="N474" s="74">
        <f t="shared" ref="N474:N475" si="444">K474*(1-$E$5-$E$7)*(1-$E$9)*(1+$E$11)</f>
        <v>10.53</v>
      </c>
      <c r="O474" s="74">
        <f t="shared" si="440"/>
        <v>0</v>
      </c>
      <c r="P474" s="128">
        <f t="shared" ref="P474:P475" si="445">ROUND((N474*$C$3),2)</f>
        <v>12.64</v>
      </c>
      <c r="Q474" s="128">
        <f t="shared" si="442"/>
        <v>0</v>
      </c>
      <c r="R474" s="3"/>
      <c r="S474" s="559">
        <f t="shared" si="427"/>
        <v>1011</v>
      </c>
      <c r="AL474" s="556">
        <f t="shared" si="428"/>
        <v>1011.2</v>
      </c>
    </row>
    <row r="475" spans="1:38" outlineLevel="1">
      <c r="A475" s="683"/>
      <c r="B475" s="69" t="s">
        <v>30</v>
      </c>
      <c r="C475" s="71" t="s">
        <v>25</v>
      </c>
      <c r="D475" s="71"/>
      <c r="E475" s="69">
        <v>11080241001</v>
      </c>
      <c r="F475" s="454"/>
      <c r="G475" s="95" t="s">
        <v>534</v>
      </c>
      <c r="H475" s="96"/>
      <c r="I475" s="71" t="s">
        <v>58</v>
      </c>
      <c r="J475" s="71">
        <v>3</v>
      </c>
      <c r="K475" s="74">
        <v>18.64</v>
      </c>
      <c r="L475" s="74">
        <f t="shared" si="443"/>
        <v>22.37</v>
      </c>
      <c r="M475" s="74">
        <f t="shared" si="438"/>
        <v>0</v>
      </c>
      <c r="N475" s="74">
        <f t="shared" si="444"/>
        <v>18.64</v>
      </c>
      <c r="O475" s="74">
        <f t="shared" si="440"/>
        <v>0</v>
      </c>
      <c r="P475" s="128">
        <f t="shared" si="445"/>
        <v>22.37</v>
      </c>
      <c r="Q475" s="128">
        <f t="shared" si="442"/>
        <v>0</v>
      </c>
      <c r="R475" s="3"/>
      <c r="S475" s="559">
        <f t="shared" si="427"/>
        <v>1790</v>
      </c>
      <c r="AL475" s="556">
        <f t="shared" si="428"/>
        <v>1789.6000000000001</v>
      </c>
    </row>
    <row r="476" spans="1:38" outlineLevel="1">
      <c r="A476" s="683"/>
      <c r="B476" s="69" t="s">
        <v>30</v>
      </c>
      <c r="C476" s="71" t="s">
        <v>25</v>
      </c>
      <c r="D476" s="71"/>
      <c r="E476" s="69">
        <v>11080251001</v>
      </c>
      <c r="F476" s="652"/>
      <c r="G476" s="95" t="s">
        <v>535</v>
      </c>
      <c r="H476" s="96"/>
      <c r="I476" s="71" t="s">
        <v>58</v>
      </c>
      <c r="J476" s="71">
        <v>3</v>
      </c>
      <c r="K476" s="74">
        <v>30.29</v>
      </c>
      <c r="L476" s="74">
        <f t="shared" ref="L476" si="446">ROUND((K476*$C$3),2)</f>
        <v>36.35</v>
      </c>
      <c r="M476" s="74">
        <f t="shared" si="438"/>
        <v>0</v>
      </c>
      <c r="N476" s="74">
        <f t="shared" ref="N476" si="447">K476*(1-$E$5-$E$7)*(1-$E$9)*(1+$E$11)</f>
        <v>30.29</v>
      </c>
      <c r="O476" s="74">
        <f t="shared" si="440"/>
        <v>0</v>
      </c>
      <c r="P476" s="128">
        <f t="shared" ref="P476" si="448">ROUND((N476*$C$3),2)</f>
        <v>36.35</v>
      </c>
      <c r="Q476" s="128">
        <f t="shared" si="442"/>
        <v>0</v>
      </c>
      <c r="R476" s="3"/>
      <c r="S476" s="559">
        <f t="shared" ref="S476" si="449">ROUND(AL476,0)</f>
        <v>2908</v>
      </c>
      <c r="AL476" s="556">
        <f t="shared" ref="AL476" si="450">L476*$AL$11*(1-$AL$10)</f>
        <v>2908</v>
      </c>
    </row>
    <row r="477" spans="1:38" outlineLevel="1">
      <c r="A477" s="683"/>
      <c r="B477" s="69" t="s">
        <v>30</v>
      </c>
      <c r="C477" s="71" t="s">
        <v>25</v>
      </c>
      <c r="D477" s="71"/>
      <c r="E477" s="69">
        <v>11093071001</v>
      </c>
      <c r="F477" s="582"/>
      <c r="G477" s="185" t="s">
        <v>536</v>
      </c>
      <c r="H477" s="96"/>
      <c r="I477" s="71" t="s">
        <v>58</v>
      </c>
      <c r="J477" s="71">
        <v>1</v>
      </c>
      <c r="K477" s="74">
        <v>64.490000000000009</v>
      </c>
      <c r="L477" s="74">
        <f t="shared" ref="L477:L478" si="451">ROUND((K477*$C$3),2)</f>
        <v>77.39</v>
      </c>
      <c r="M477" s="74">
        <f t="shared" si="438"/>
        <v>0</v>
      </c>
      <c r="N477" s="74">
        <f t="shared" ref="N477:N478" si="452">K477*(1-$E$5-$E$7)*(1-$E$9)*(1+$E$11)</f>
        <v>64.490000000000009</v>
      </c>
      <c r="O477" s="74">
        <f t="shared" si="440"/>
        <v>0</v>
      </c>
      <c r="P477" s="128">
        <f t="shared" ref="P477:P478" si="453">ROUND((N477*$C$3),2)</f>
        <v>77.39</v>
      </c>
      <c r="Q477" s="128">
        <f t="shared" si="442"/>
        <v>0</v>
      </c>
      <c r="R477" s="3"/>
      <c r="S477" s="559">
        <f t="shared" ref="S477:S478" si="454">ROUND(AL477,0)</f>
        <v>6191</v>
      </c>
      <c r="AL477" s="556">
        <f t="shared" si="428"/>
        <v>6191.2000000000007</v>
      </c>
    </row>
    <row r="478" spans="1:38" outlineLevel="1">
      <c r="A478" s="683"/>
      <c r="B478" s="69" t="s">
        <v>30</v>
      </c>
      <c r="C478" s="71" t="s">
        <v>25</v>
      </c>
      <c r="D478" s="71"/>
      <c r="E478" s="69">
        <v>11093081001</v>
      </c>
      <c r="F478" s="582"/>
      <c r="G478" s="185" t="s">
        <v>537</v>
      </c>
      <c r="H478" s="96"/>
      <c r="I478" s="71" t="s">
        <v>58</v>
      </c>
      <c r="J478" s="71">
        <v>1</v>
      </c>
      <c r="K478" s="74">
        <v>126.28</v>
      </c>
      <c r="L478" s="74">
        <f t="shared" si="451"/>
        <v>151.54</v>
      </c>
      <c r="M478" s="74">
        <f t="shared" si="438"/>
        <v>0</v>
      </c>
      <c r="N478" s="74">
        <f t="shared" si="452"/>
        <v>126.28</v>
      </c>
      <c r="O478" s="74">
        <f t="shared" si="440"/>
        <v>0</v>
      </c>
      <c r="P478" s="128">
        <f t="shared" si="453"/>
        <v>151.54</v>
      </c>
      <c r="Q478" s="128">
        <f t="shared" si="442"/>
        <v>0</v>
      </c>
      <c r="R478" s="3"/>
      <c r="S478" s="559">
        <f t="shared" si="454"/>
        <v>12123</v>
      </c>
      <c r="AL478" s="556">
        <f t="shared" si="428"/>
        <v>12123.2</v>
      </c>
    </row>
    <row r="479" spans="1:38" outlineLevel="1">
      <c r="A479" s="683"/>
      <c r="B479" s="110"/>
      <c r="C479" s="111"/>
      <c r="D479" s="110"/>
      <c r="E479" s="69"/>
      <c r="F479" s="454"/>
      <c r="G479" s="95"/>
      <c r="H479" s="96"/>
      <c r="I479" s="71"/>
      <c r="J479" s="71"/>
      <c r="K479" s="74"/>
      <c r="L479" s="74"/>
      <c r="M479" s="74"/>
      <c r="N479" s="74"/>
      <c r="O479" s="74"/>
      <c r="P479" s="128"/>
      <c r="Q479" s="128"/>
      <c r="R479" s="3"/>
      <c r="S479" s="559"/>
      <c r="AL479" s="556"/>
    </row>
    <row r="480" spans="1:38" ht="25.5" outlineLevel="1">
      <c r="A480" s="683"/>
      <c r="B480" s="69" t="s">
        <v>65</v>
      </c>
      <c r="C480" s="71" t="s">
        <v>25</v>
      </c>
      <c r="D480" s="71"/>
      <c r="E480" s="69">
        <v>11600211001</v>
      </c>
      <c r="F480" s="286" t="s">
        <v>538</v>
      </c>
      <c r="G480" s="95" t="s">
        <v>539</v>
      </c>
      <c r="H480" s="96"/>
      <c r="I480" s="71" t="s">
        <v>58</v>
      </c>
      <c r="J480" s="71">
        <v>10</v>
      </c>
      <c r="K480" s="74">
        <v>6.99</v>
      </c>
      <c r="L480" s="74">
        <f t="shared" si="330"/>
        <v>8.39</v>
      </c>
      <c r="M480" s="74">
        <f t="shared" ref="M480:M486" si="455">L480*H480</f>
        <v>0</v>
      </c>
      <c r="N480" s="74">
        <f t="shared" si="331"/>
        <v>6.99</v>
      </c>
      <c r="O480" s="74">
        <f t="shared" ref="O480:O486" si="456">N480*H480</f>
        <v>0</v>
      </c>
      <c r="P480" s="128">
        <f t="shared" si="332"/>
        <v>8.39</v>
      </c>
      <c r="Q480" s="128">
        <f t="shared" ref="Q480:Q486" si="457">P480*H480</f>
        <v>0</v>
      </c>
      <c r="R480" s="3"/>
      <c r="S480" s="559">
        <f t="shared" si="427"/>
        <v>671</v>
      </c>
      <c r="AL480" s="556">
        <f t="shared" si="428"/>
        <v>671.2</v>
      </c>
    </row>
    <row r="481" spans="1:38" ht="25.5" outlineLevel="1">
      <c r="A481" s="683"/>
      <c r="B481" s="69" t="s">
        <v>65</v>
      </c>
      <c r="C481" s="71" t="s">
        <v>25</v>
      </c>
      <c r="D481" s="71"/>
      <c r="E481" s="69">
        <v>11600221001</v>
      </c>
      <c r="F481" s="286" t="s">
        <v>540</v>
      </c>
      <c r="G481" s="95" t="s">
        <v>541</v>
      </c>
      <c r="H481" s="96"/>
      <c r="I481" s="71" t="s">
        <v>58</v>
      </c>
      <c r="J481" s="71">
        <v>10</v>
      </c>
      <c r="K481" s="74">
        <v>9.1199999999999992</v>
      </c>
      <c r="L481" s="74">
        <f t="shared" si="330"/>
        <v>10.94</v>
      </c>
      <c r="M481" s="74">
        <f t="shared" si="455"/>
        <v>0</v>
      </c>
      <c r="N481" s="74">
        <f t="shared" si="331"/>
        <v>9.1199999999999992</v>
      </c>
      <c r="O481" s="74">
        <f t="shared" si="456"/>
        <v>0</v>
      </c>
      <c r="P481" s="128">
        <f t="shared" si="332"/>
        <v>10.94</v>
      </c>
      <c r="Q481" s="128">
        <f t="shared" si="457"/>
        <v>0</v>
      </c>
      <c r="R481" s="3"/>
      <c r="S481" s="559">
        <f t="shared" si="427"/>
        <v>875</v>
      </c>
      <c r="AL481" s="556">
        <f t="shared" si="428"/>
        <v>875.2</v>
      </c>
    </row>
    <row r="482" spans="1:38" s="287" customFormat="1" ht="25.5" outlineLevel="1">
      <c r="A482" s="668"/>
      <c r="B482" s="69" t="s">
        <v>65</v>
      </c>
      <c r="C482" s="71" t="s">
        <v>25</v>
      </c>
      <c r="D482" s="71"/>
      <c r="E482" s="69">
        <v>11600231001</v>
      </c>
      <c r="F482" s="286" t="s">
        <v>542</v>
      </c>
      <c r="G482" s="95" t="s">
        <v>543</v>
      </c>
      <c r="H482" s="96"/>
      <c r="I482" s="71" t="s">
        <v>58</v>
      </c>
      <c r="J482" s="71">
        <v>10</v>
      </c>
      <c r="K482" s="74">
        <v>12.25</v>
      </c>
      <c r="L482" s="74">
        <f t="shared" ref="L482:L623" si="458">ROUND((K482*$C$3),2)</f>
        <v>14.7</v>
      </c>
      <c r="M482" s="74">
        <f t="shared" si="455"/>
        <v>0</v>
      </c>
      <c r="N482" s="74">
        <f t="shared" ref="N482:N623" si="459">K482*(1-$E$5-$E$7)*(1-$E$9)*(1+$E$11)</f>
        <v>12.25</v>
      </c>
      <c r="O482" s="74">
        <f t="shared" si="456"/>
        <v>0</v>
      </c>
      <c r="P482" s="128">
        <f t="shared" ref="P482:P623" si="460">ROUND((N482*$C$3),2)</f>
        <v>14.7</v>
      </c>
      <c r="Q482" s="128">
        <f t="shared" si="457"/>
        <v>0</v>
      </c>
      <c r="R482" s="3"/>
      <c r="S482" s="562">
        <f t="shared" si="427"/>
        <v>1176</v>
      </c>
      <c r="AL482" s="556">
        <f t="shared" si="428"/>
        <v>1176</v>
      </c>
    </row>
    <row r="483" spans="1:38" s="287" customFormat="1" ht="25.5" outlineLevel="1">
      <c r="A483" s="668"/>
      <c r="B483" s="69" t="s">
        <v>65</v>
      </c>
      <c r="C483" s="71" t="s">
        <v>25</v>
      </c>
      <c r="D483" s="71"/>
      <c r="E483" s="69">
        <v>11600241001</v>
      </c>
      <c r="F483" s="286" t="s">
        <v>544</v>
      </c>
      <c r="G483" s="95" t="s">
        <v>545</v>
      </c>
      <c r="H483" s="96"/>
      <c r="I483" s="71" t="s">
        <v>58</v>
      </c>
      <c r="J483" s="71">
        <v>3</v>
      </c>
      <c r="K483" s="74">
        <v>19.62</v>
      </c>
      <c r="L483" s="74">
        <f t="shared" si="458"/>
        <v>23.54</v>
      </c>
      <c r="M483" s="74">
        <f t="shared" si="455"/>
        <v>0</v>
      </c>
      <c r="N483" s="74">
        <f t="shared" si="459"/>
        <v>19.62</v>
      </c>
      <c r="O483" s="74">
        <f t="shared" si="456"/>
        <v>0</v>
      </c>
      <c r="P483" s="128">
        <f t="shared" si="460"/>
        <v>23.54</v>
      </c>
      <c r="Q483" s="128">
        <f t="shared" si="457"/>
        <v>0</v>
      </c>
      <c r="R483" s="3"/>
      <c r="S483" s="562">
        <f t="shared" si="427"/>
        <v>1883</v>
      </c>
      <c r="AL483" s="556">
        <f t="shared" si="428"/>
        <v>1883.2</v>
      </c>
    </row>
    <row r="484" spans="1:38" ht="25.5" outlineLevel="1">
      <c r="A484" s="683"/>
      <c r="B484" s="69" t="s">
        <v>65</v>
      </c>
      <c r="C484" s="71" t="s">
        <v>25</v>
      </c>
      <c r="D484" s="71"/>
      <c r="E484" s="69">
        <v>11600251001</v>
      </c>
      <c r="F484" s="286" t="s">
        <v>546</v>
      </c>
      <c r="G484" s="95" t="s">
        <v>547</v>
      </c>
      <c r="H484" s="96"/>
      <c r="I484" s="71" t="s">
        <v>58</v>
      </c>
      <c r="J484" s="71">
        <v>3</v>
      </c>
      <c r="K484" s="74">
        <v>33.65</v>
      </c>
      <c r="L484" s="74">
        <f t="shared" si="458"/>
        <v>40.380000000000003</v>
      </c>
      <c r="M484" s="74">
        <f t="shared" si="455"/>
        <v>0</v>
      </c>
      <c r="N484" s="74">
        <f t="shared" si="459"/>
        <v>33.65</v>
      </c>
      <c r="O484" s="74">
        <f t="shared" si="456"/>
        <v>0</v>
      </c>
      <c r="P484" s="128">
        <f t="shared" si="460"/>
        <v>40.380000000000003</v>
      </c>
      <c r="Q484" s="128">
        <f t="shared" si="457"/>
        <v>0</v>
      </c>
      <c r="R484" s="3"/>
      <c r="S484" s="559">
        <f t="shared" si="427"/>
        <v>3230</v>
      </c>
      <c r="AL484" s="556">
        <f t="shared" si="428"/>
        <v>3230.4000000000005</v>
      </c>
    </row>
    <row r="485" spans="1:38" ht="25.5" outlineLevel="1">
      <c r="A485" s="668"/>
      <c r="B485" s="110" t="s">
        <v>65</v>
      </c>
      <c r="C485" s="113" t="s">
        <v>25</v>
      </c>
      <c r="D485" s="113">
        <v>13660441001</v>
      </c>
      <c r="E485" s="69">
        <v>14563071001</v>
      </c>
      <c r="F485" s="286" t="s">
        <v>548</v>
      </c>
      <c r="G485" s="95" t="s">
        <v>549</v>
      </c>
      <c r="H485" s="96"/>
      <c r="I485" s="71" t="s">
        <v>58</v>
      </c>
      <c r="J485" s="71">
        <v>1</v>
      </c>
      <c r="K485" s="74">
        <v>80.61</v>
      </c>
      <c r="L485" s="74">
        <f t="shared" si="458"/>
        <v>96.73</v>
      </c>
      <c r="M485" s="74">
        <f t="shared" si="455"/>
        <v>0</v>
      </c>
      <c r="N485" s="74">
        <f t="shared" si="459"/>
        <v>80.61</v>
      </c>
      <c r="O485" s="74">
        <f t="shared" si="456"/>
        <v>0</v>
      </c>
      <c r="P485" s="128">
        <f t="shared" si="460"/>
        <v>96.73</v>
      </c>
      <c r="Q485" s="128">
        <f t="shared" si="457"/>
        <v>0</v>
      </c>
      <c r="R485" s="3"/>
      <c r="S485" s="559">
        <f t="shared" si="427"/>
        <v>7738</v>
      </c>
      <c r="AL485" s="556">
        <f t="shared" si="428"/>
        <v>7738.4000000000005</v>
      </c>
    </row>
    <row r="486" spans="1:38" ht="25.5" outlineLevel="1">
      <c r="A486" s="668"/>
      <c r="B486" s="110" t="s">
        <v>65</v>
      </c>
      <c r="C486" s="113" t="s">
        <v>25</v>
      </c>
      <c r="D486" s="113">
        <v>13660461001</v>
      </c>
      <c r="E486" s="69">
        <v>14563081001</v>
      </c>
      <c r="F486" s="286" t="s">
        <v>550</v>
      </c>
      <c r="G486" s="95" t="s">
        <v>551</v>
      </c>
      <c r="H486" s="96"/>
      <c r="I486" s="71" t="s">
        <v>58</v>
      </c>
      <c r="J486" s="71">
        <v>1</v>
      </c>
      <c r="K486" s="74">
        <v>157.84</v>
      </c>
      <c r="L486" s="74">
        <f t="shared" si="458"/>
        <v>189.41</v>
      </c>
      <c r="M486" s="74">
        <f t="shared" si="455"/>
        <v>0</v>
      </c>
      <c r="N486" s="74">
        <f t="shared" si="459"/>
        <v>157.84</v>
      </c>
      <c r="O486" s="74">
        <f t="shared" si="456"/>
        <v>0</v>
      </c>
      <c r="P486" s="128">
        <f t="shared" si="460"/>
        <v>189.41</v>
      </c>
      <c r="Q486" s="128">
        <f t="shared" si="457"/>
        <v>0</v>
      </c>
      <c r="R486" s="3"/>
      <c r="S486" s="559">
        <f t="shared" si="427"/>
        <v>15153</v>
      </c>
      <c r="AL486" s="556">
        <f t="shared" si="428"/>
        <v>15152.800000000001</v>
      </c>
    </row>
    <row r="487" spans="1:38" outlineLevel="1">
      <c r="A487" s="683"/>
      <c r="B487" s="119"/>
      <c r="C487" s="88"/>
      <c r="D487" s="88"/>
      <c r="E487" s="90"/>
      <c r="F487" s="286"/>
      <c r="G487" s="91"/>
      <c r="H487" s="96"/>
      <c r="I487" s="88"/>
      <c r="J487" s="88"/>
      <c r="K487" s="93"/>
      <c r="L487" s="93"/>
      <c r="M487" s="93"/>
      <c r="N487" s="93"/>
      <c r="O487" s="93"/>
      <c r="P487" s="94"/>
      <c r="Q487" s="94"/>
      <c r="R487" s="3"/>
      <c r="S487" s="559"/>
      <c r="AL487" s="556"/>
    </row>
    <row r="488" spans="1:38" ht="26.25" outlineLevel="1">
      <c r="A488" s="683"/>
      <c r="B488" s="110"/>
      <c r="C488" s="71" t="s">
        <v>25</v>
      </c>
      <c r="D488" s="71"/>
      <c r="E488" s="69">
        <v>13777011001</v>
      </c>
      <c r="F488" s="286" t="s">
        <v>538</v>
      </c>
      <c r="G488" s="630" t="s">
        <v>552</v>
      </c>
      <c r="H488" s="96"/>
      <c r="I488" s="71" t="s">
        <v>58</v>
      </c>
      <c r="J488" s="71">
        <v>10</v>
      </c>
      <c r="K488" s="74">
        <v>6.99</v>
      </c>
      <c r="L488" s="74">
        <f t="shared" si="458"/>
        <v>8.39</v>
      </c>
      <c r="M488" s="74">
        <f t="shared" ref="M488:M493" si="461">L488*H488</f>
        <v>0</v>
      </c>
      <c r="N488" s="74">
        <f t="shared" si="459"/>
        <v>6.99</v>
      </c>
      <c r="O488" s="74">
        <f t="shared" ref="O488:O493" si="462">N488*H488</f>
        <v>0</v>
      </c>
      <c r="P488" s="128">
        <f t="shared" si="460"/>
        <v>8.39</v>
      </c>
      <c r="Q488" s="128">
        <f t="shared" ref="Q488:Q493" si="463">P488*H488</f>
        <v>0</v>
      </c>
      <c r="R488" s="3"/>
      <c r="S488" s="559">
        <f t="shared" si="427"/>
        <v>671</v>
      </c>
      <c r="AL488" s="556">
        <f t="shared" si="428"/>
        <v>671.2</v>
      </c>
    </row>
    <row r="489" spans="1:38" ht="26.25" outlineLevel="1">
      <c r="A489" s="683"/>
      <c r="B489" s="110"/>
      <c r="C489" s="71" t="s">
        <v>25</v>
      </c>
      <c r="D489" s="71"/>
      <c r="E489" s="69">
        <v>13777021001</v>
      </c>
      <c r="F489" s="286" t="s">
        <v>540</v>
      </c>
      <c r="G489" s="630" t="s">
        <v>553</v>
      </c>
      <c r="H489" s="96"/>
      <c r="I489" s="71" t="s">
        <v>58</v>
      </c>
      <c r="J489" s="71">
        <v>10</v>
      </c>
      <c r="K489" s="74">
        <v>9.1199999999999992</v>
      </c>
      <c r="L489" s="74">
        <f t="shared" si="458"/>
        <v>10.94</v>
      </c>
      <c r="M489" s="74">
        <f t="shared" si="461"/>
        <v>0</v>
      </c>
      <c r="N489" s="74">
        <f t="shared" si="459"/>
        <v>9.1199999999999992</v>
      </c>
      <c r="O489" s="74">
        <f t="shared" si="462"/>
        <v>0</v>
      </c>
      <c r="P489" s="128">
        <f t="shared" si="460"/>
        <v>10.94</v>
      </c>
      <c r="Q489" s="128">
        <f t="shared" si="463"/>
        <v>0</v>
      </c>
      <c r="R489" s="3"/>
      <c r="S489" s="559">
        <f t="shared" si="427"/>
        <v>875</v>
      </c>
      <c r="AL489" s="556">
        <f t="shared" si="428"/>
        <v>875.2</v>
      </c>
    </row>
    <row r="490" spans="1:38" s="288" customFormat="1" ht="25.5" outlineLevel="1">
      <c r="A490" s="667"/>
      <c r="B490" s="102" t="s">
        <v>27</v>
      </c>
      <c r="C490" s="103" t="s">
        <v>25</v>
      </c>
      <c r="D490" s="103"/>
      <c r="E490" s="102">
        <v>13777031001</v>
      </c>
      <c r="F490" s="286" t="s">
        <v>542</v>
      </c>
      <c r="G490" s="140" t="s">
        <v>554</v>
      </c>
      <c r="H490" s="96"/>
      <c r="I490" s="103" t="s">
        <v>58</v>
      </c>
      <c r="J490" s="103">
        <v>10</v>
      </c>
      <c r="K490" s="107">
        <v>19.079999999999998</v>
      </c>
      <c r="L490" s="107">
        <f t="shared" si="458"/>
        <v>22.9</v>
      </c>
      <c r="M490" s="107">
        <f t="shared" si="461"/>
        <v>0</v>
      </c>
      <c r="N490" s="107">
        <f t="shared" si="459"/>
        <v>19.079999999999998</v>
      </c>
      <c r="O490" s="107">
        <f t="shared" si="462"/>
        <v>0</v>
      </c>
      <c r="P490" s="108">
        <f t="shared" si="460"/>
        <v>22.9</v>
      </c>
      <c r="Q490" s="108">
        <f t="shared" si="463"/>
        <v>0</v>
      </c>
      <c r="R490" s="3"/>
      <c r="S490" s="560">
        <f t="shared" si="427"/>
        <v>1832</v>
      </c>
      <c r="AL490" s="556">
        <f t="shared" si="428"/>
        <v>1832</v>
      </c>
    </row>
    <row r="491" spans="1:38" s="288" customFormat="1" ht="25.5" outlineLevel="1">
      <c r="A491" s="667"/>
      <c r="B491" s="102" t="s">
        <v>27</v>
      </c>
      <c r="C491" s="103" t="s">
        <v>25</v>
      </c>
      <c r="D491" s="103">
        <v>13777031001</v>
      </c>
      <c r="E491" s="102">
        <v>14564311001</v>
      </c>
      <c r="F491" s="286" t="s">
        <v>542</v>
      </c>
      <c r="G491" s="140" t="s">
        <v>555</v>
      </c>
      <c r="H491" s="96"/>
      <c r="I491" s="103" t="s">
        <v>58</v>
      </c>
      <c r="J491" s="103">
        <v>10</v>
      </c>
      <c r="K491" s="107">
        <v>19.079999999999998</v>
      </c>
      <c r="L491" s="107">
        <f>ROUND((K491*$C$3),2)</f>
        <v>22.9</v>
      </c>
      <c r="M491" s="107">
        <f t="shared" si="461"/>
        <v>0</v>
      </c>
      <c r="N491" s="107">
        <f>K491*(1-$E$5-$E$7)*(1-$E$9)*(1+$E$11)</f>
        <v>19.079999999999998</v>
      </c>
      <c r="O491" s="107">
        <f t="shared" si="462"/>
        <v>0</v>
      </c>
      <c r="P491" s="108">
        <f>ROUND((N491*$C$3),2)</f>
        <v>22.9</v>
      </c>
      <c r="Q491" s="108">
        <f t="shared" si="463"/>
        <v>0</v>
      </c>
      <c r="R491" s="3"/>
      <c r="S491" s="560">
        <f t="shared" si="427"/>
        <v>1832</v>
      </c>
      <c r="AL491" s="556">
        <f t="shared" si="428"/>
        <v>1832</v>
      </c>
    </row>
    <row r="492" spans="1:38" s="288" customFormat="1" ht="25.5" outlineLevel="1">
      <c r="A492" s="667"/>
      <c r="B492" s="102" t="s">
        <v>27</v>
      </c>
      <c r="C492" s="103" t="s">
        <v>25</v>
      </c>
      <c r="D492" s="103"/>
      <c r="E492" s="102">
        <v>13777041001</v>
      </c>
      <c r="F492" s="286" t="s">
        <v>544</v>
      </c>
      <c r="G492" s="140" t="s">
        <v>556</v>
      </c>
      <c r="H492" s="96"/>
      <c r="I492" s="103" t="s">
        <v>58</v>
      </c>
      <c r="J492" s="103">
        <v>3</v>
      </c>
      <c r="K492" s="107">
        <v>30.2</v>
      </c>
      <c r="L492" s="107">
        <f t="shared" si="458"/>
        <v>36.24</v>
      </c>
      <c r="M492" s="107">
        <f t="shared" si="461"/>
        <v>0</v>
      </c>
      <c r="N492" s="107">
        <f t="shared" si="459"/>
        <v>30.2</v>
      </c>
      <c r="O492" s="107">
        <f t="shared" si="462"/>
        <v>0</v>
      </c>
      <c r="P492" s="108">
        <f t="shared" si="460"/>
        <v>36.24</v>
      </c>
      <c r="Q492" s="108">
        <f t="shared" si="463"/>
        <v>0</v>
      </c>
      <c r="R492" s="3"/>
      <c r="S492" s="560">
        <f t="shared" si="427"/>
        <v>2899</v>
      </c>
      <c r="AL492" s="556">
        <f t="shared" si="428"/>
        <v>2899.2000000000003</v>
      </c>
    </row>
    <row r="493" spans="1:38" s="288" customFormat="1" ht="25.5" outlineLevel="1">
      <c r="A493" s="667"/>
      <c r="B493" s="102" t="s">
        <v>27</v>
      </c>
      <c r="C493" s="103" t="s">
        <v>25</v>
      </c>
      <c r="D493" s="103">
        <v>13777041001</v>
      </c>
      <c r="E493" s="102">
        <v>14564321001</v>
      </c>
      <c r="F493" s="286" t="s">
        <v>544</v>
      </c>
      <c r="G493" s="140" t="s">
        <v>557</v>
      </c>
      <c r="H493" s="96"/>
      <c r="I493" s="103" t="s">
        <v>58</v>
      </c>
      <c r="J493" s="103">
        <v>3</v>
      </c>
      <c r="K493" s="107">
        <v>30.2</v>
      </c>
      <c r="L493" s="107">
        <f t="shared" ref="L493" si="464">ROUND((K493*$C$3),2)</f>
        <v>36.24</v>
      </c>
      <c r="M493" s="107">
        <f t="shared" si="461"/>
        <v>0</v>
      </c>
      <c r="N493" s="107">
        <f t="shared" ref="N493" si="465">K493*(1-$E$5-$E$7)*(1-$E$9)*(1+$E$11)</f>
        <v>30.2</v>
      </c>
      <c r="O493" s="107">
        <f t="shared" si="462"/>
        <v>0</v>
      </c>
      <c r="P493" s="108">
        <f t="shared" ref="P493" si="466">ROUND((N493*$C$3),2)</f>
        <v>36.24</v>
      </c>
      <c r="Q493" s="108">
        <f t="shared" si="463"/>
        <v>0</v>
      </c>
      <c r="R493" s="3"/>
      <c r="S493" s="560">
        <f t="shared" si="427"/>
        <v>2899</v>
      </c>
      <c r="AL493" s="556">
        <f t="shared" si="428"/>
        <v>2899.2000000000003</v>
      </c>
    </row>
    <row r="494" spans="1:38" outlineLevel="1">
      <c r="A494" s="683"/>
      <c r="B494" s="69"/>
      <c r="C494" s="88"/>
      <c r="D494" s="88"/>
      <c r="E494" s="90"/>
      <c r="F494" s="286"/>
      <c r="G494" s="632"/>
      <c r="H494" s="96"/>
      <c r="I494" s="88"/>
      <c r="J494" s="88"/>
      <c r="K494" s="93"/>
      <c r="L494" s="93"/>
      <c r="M494" s="93"/>
      <c r="N494" s="93"/>
      <c r="O494" s="93"/>
      <c r="P494" s="94"/>
      <c r="Q494" s="94"/>
      <c r="R494" s="3"/>
      <c r="S494" s="559"/>
      <c r="AL494" s="556"/>
    </row>
    <row r="495" spans="1:38" ht="30" outlineLevel="1">
      <c r="A495" s="668" t="s">
        <v>84</v>
      </c>
      <c r="B495" s="69" t="s">
        <v>30</v>
      </c>
      <c r="C495" s="71" t="s">
        <v>25</v>
      </c>
      <c r="D495" s="88"/>
      <c r="E495" s="665">
        <v>14570523001</v>
      </c>
      <c r="F495" s="286"/>
      <c r="G495" s="517" t="s">
        <v>558</v>
      </c>
      <c r="H495" s="96"/>
      <c r="I495" s="475" t="s">
        <v>58</v>
      </c>
      <c r="J495" s="475">
        <v>10</v>
      </c>
      <c r="K495" s="506">
        <v>17.68</v>
      </c>
      <c r="L495" s="74">
        <f t="shared" ref="L495:L498" si="467">ROUND((K495*$C$3),2)</f>
        <v>21.22</v>
      </c>
      <c r="M495" s="74">
        <f t="shared" ref="M495:M498" si="468">L495*H495</f>
        <v>0</v>
      </c>
      <c r="N495" s="74">
        <f t="shared" ref="N495:N498" si="469">K495*(1-$E$5-$E$7)*(1-$E$9)*(1+$E$11)</f>
        <v>17.68</v>
      </c>
      <c r="O495" s="74">
        <f t="shared" ref="O495:O498" si="470">N495*H495</f>
        <v>0</v>
      </c>
      <c r="P495" s="128">
        <f t="shared" ref="P495:P498" si="471">ROUND((N495*$C$3),2)</f>
        <v>21.22</v>
      </c>
      <c r="Q495" s="128">
        <f t="shared" ref="Q495:Q498" si="472">P495*H495</f>
        <v>0</v>
      </c>
      <c r="R495" s="3"/>
      <c r="S495" s="559">
        <f t="shared" ref="S495:S498" si="473">ROUND(AL495,0)</f>
        <v>1698</v>
      </c>
      <c r="AL495" s="556">
        <f t="shared" ref="AL495:AL498" si="474">L495*$AL$11*(1-$AL$10)</f>
        <v>1697.6000000000001</v>
      </c>
    </row>
    <row r="496" spans="1:38" ht="30" outlineLevel="1">
      <c r="A496" s="668" t="s">
        <v>84</v>
      </c>
      <c r="B496" s="69" t="s">
        <v>30</v>
      </c>
      <c r="C496" s="71" t="s">
        <v>25</v>
      </c>
      <c r="D496" s="88"/>
      <c r="E496" s="665">
        <v>14570533001</v>
      </c>
      <c r="F496" s="286"/>
      <c r="G496" s="517" t="s">
        <v>559</v>
      </c>
      <c r="H496" s="96"/>
      <c r="I496" s="475" t="s">
        <v>58</v>
      </c>
      <c r="J496" s="475">
        <v>10</v>
      </c>
      <c r="K496" s="506">
        <v>22.67</v>
      </c>
      <c r="L496" s="74">
        <f t="shared" si="467"/>
        <v>27.2</v>
      </c>
      <c r="M496" s="74">
        <f t="shared" si="468"/>
        <v>0</v>
      </c>
      <c r="N496" s="74">
        <f t="shared" si="469"/>
        <v>22.67</v>
      </c>
      <c r="O496" s="74">
        <f t="shared" si="470"/>
        <v>0</v>
      </c>
      <c r="P496" s="128">
        <f t="shared" si="471"/>
        <v>27.2</v>
      </c>
      <c r="Q496" s="128">
        <f t="shared" si="472"/>
        <v>0</v>
      </c>
      <c r="R496" s="3"/>
      <c r="S496" s="559">
        <f t="shared" si="473"/>
        <v>2176</v>
      </c>
      <c r="AL496" s="556">
        <f t="shared" si="474"/>
        <v>2176</v>
      </c>
    </row>
    <row r="497" spans="1:38" ht="30" outlineLevel="1">
      <c r="A497" s="668" t="s">
        <v>84</v>
      </c>
      <c r="B497" s="69" t="s">
        <v>30</v>
      </c>
      <c r="C497" s="71" t="s">
        <v>25</v>
      </c>
      <c r="D497" s="88"/>
      <c r="E497" s="665">
        <v>14570543001</v>
      </c>
      <c r="F497" s="286"/>
      <c r="G497" s="517" t="s">
        <v>560</v>
      </c>
      <c r="H497" s="96"/>
      <c r="I497" s="475" t="s">
        <v>58</v>
      </c>
      <c r="J497" s="475">
        <v>3</v>
      </c>
      <c r="K497" s="506">
        <v>36.909999999999997</v>
      </c>
      <c r="L497" s="74">
        <f t="shared" si="467"/>
        <v>44.29</v>
      </c>
      <c r="M497" s="74">
        <f t="shared" si="468"/>
        <v>0</v>
      </c>
      <c r="N497" s="74">
        <f t="shared" si="469"/>
        <v>36.909999999999997</v>
      </c>
      <c r="O497" s="74">
        <f t="shared" si="470"/>
        <v>0</v>
      </c>
      <c r="P497" s="128">
        <f t="shared" si="471"/>
        <v>44.29</v>
      </c>
      <c r="Q497" s="128">
        <f t="shared" si="472"/>
        <v>0</v>
      </c>
      <c r="R497" s="3"/>
      <c r="S497" s="559">
        <f t="shared" si="473"/>
        <v>3543</v>
      </c>
      <c r="AL497" s="556">
        <f t="shared" si="474"/>
        <v>3543.2000000000003</v>
      </c>
    </row>
    <row r="498" spans="1:38" ht="30" outlineLevel="1">
      <c r="A498" s="668" t="s">
        <v>84</v>
      </c>
      <c r="B498" s="69" t="s">
        <v>30</v>
      </c>
      <c r="C498" s="71" t="s">
        <v>25</v>
      </c>
      <c r="D498" s="88"/>
      <c r="E498" s="665">
        <v>14570553001</v>
      </c>
      <c r="F498" s="286"/>
      <c r="G498" s="517" t="s">
        <v>561</v>
      </c>
      <c r="H498" s="96"/>
      <c r="I498" s="475" t="s">
        <v>58</v>
      </c>
      <c r="J498" s="475">
        <v>2</v>
      </c>
      <c r="K498" s="506">
        <v>57.8</v>
      </c>
      <c r="L498" s="74">
        <f t="shared" si="467"/>
        <v>69.36</v>
      </c>
      <c r="M498" s="74">
        <f t="shared" si="468"/>
        <v>0</v>
      </c>
      <c r="N498" s="74">
        <f t="shared" si="469"/>
        <v>57.8</v>
      </c>
      <c r="O498" s="74">
        <f t="shared" si="470"/>
        <v>0</v>
      </c>
      <c r="P498" s="128">
        <f t="shared" si="471"/>
        <v>69.36</v>
      </c>
      <c r="Q498" s="128">
        <f t="shared" si="472"/>
        <v>0</v>
      </c>
      <c r="R498" s="3"/>
      <c r="S498" s="559">
        <f t="shared" si="473"/>
        <v>5549</v>
      </c>
      <c r="AL498" s="556">
        <f t="shared" si="474"/>
        <v>5548.8</v>
      </c>
    </row>
    <row r="499" spans="1:38" outlineLevel="1">
      <c r="A499" s="683"/>
      <c r="B499" s="69"/>
      <c r="C499" s="88"/>
      <c r="D499" s="88"/>
      <c r="E499" s="90"/>
      <c r="F499" s="286"/>
      <c r="G499" s="632"/>
      <c r="H499" s="96"/>
      <c r="I499" s="88"/>
      <c r="J499" s="88"/>
      <c r="K499" s="93"/>
      <c r="L499" s="93"/>
      <c r="M499" s="93"/>
      <c r="N499" s="93"/>
      <c r="O499" s="93"/>
      <c r="P499" s="94"/>
      <c r="Q499" s="94"/>
      <c r="R499" s="3"/>
      <c r="S499" s="559"/>
      <c r="AL499" s="556"/>
    </row>
    <row r="500" spans="1:38" outlineLevel="1">
      <c r="A500" s="683"/>
      <c r="B500" s="119" t="s">
        <v>30</v>
      </c>
      <c r="C500" s="71" t="s">
        <v>25</v>
      </c>
      <c r="D500" s="88"/>
      <c r="E500" s="69">
        <v>11080521001</v>
      </c>
      <c r="F500" s="652"/>
      <c r="G500" s="95" t="s">
        <v>562</v>
      </c>
      <c r="H500" s="96"/>
      <c r="I500" s="71" t="s">
        <v>58</v>
      </c>
      <c r="J500" s="71">
        <v>10</v>
      </c>
      <c r="K500" s="74">
        <v>11.26</v>
      </c>
      <c r="L500" s="74">
        <f t="shared" ref="L500" si="475">ROUND((K500*$C$3),2)</f>
        <v>13.51</v>
      </c>
      <c r="M500" s="74">
        <f>L500*H500</f>
        <v>0</v>
      </c>
      <c r="N500" s="74">
        <f t="shared" ref="N500" si="476">K500*(1-$E$5-$E$7)*(1-$E$9)*(1+$E$11)</f>
        <v>11.26</v>
      </c>
      <c r="O500" s="74">
        <f>N500*H500</f>
        <v>0</v>
      </c>
      <c r="P500" s="128">
        <f t="shared" ref="P500" si="477">ROUND((N500*$C$3),2)</f>
        <v>13.51</v>
      </c>
      <c r="Q500" s="128">
        <f>P500*H500</f>
        <v>0</v>
      </c>
      <c r="R500" s="3"/>
      <c r="S500" s="559">
        <f t="shared" ref="S500" si="478">ROUND(AL500,0)</f>
        <v>1081</v>
      </c>
      <c r="AL500" s="556">
        <f t="shared" ref="AL500" si="479">L500*$AL$11*(1-$AL$10)</f>
        <v>1080.8</v>
      </c>
    </row>
    <row r="501" spans="1:38" outlineLevel="1">
      <c r="A501" s="683"/>
      <c r="B501" s="119" t="s">
        <v>30</v>
      </c>
      <c r="C501" s="71" t="s">
        <v>25</v>
      </c>
      <c r="D501" s="88"/>
      <c r="E501" s="69">
        <v>11080531001</v>
      </c>
      <c r="F501" s="652"/>
      <c r="G501" s="95" t="s">
        <v>563</v>
      </c>
      <c r="H501" s="96"/>
      <c r="I501" s="71" t="s">
        <v>58</v>
      </c>
      <c r="J501" s="71">
        <v>10</v>
      </c>
      <c r="K501" s="74">
        <v>14.44</v>
      </c>
      <c r="L501" s="74">
        <f t="shared" ref="L501:L503" si="480">ROUND((K501*$C$3),2)</f>
        <v>17.329999999999998</v>
      </c>
      <c r="M501" s="74">
        <f>L501*H501</f>
        <v>0</v>
      </c>
      <c r="N501" s="74">
        <f t="shared" ref="N501:N503" si="481">K501*(1-$E$5-$E$7)*(1-$E$9)*(1+$E$11)</f>
        <v>14.44</v>
      </c>
      <c r="O501" s="74">
        <f>N501*H501</f>
        <v>0</v>
      </c>
      <c r="P501" s="128">
        <f t="shared" ref="P501:P503" si="482">ROUND((N501*$C$3),2)</f>
        <v>17.329999999999998</v>
      </c>
      <c r="Q501" s="128">
        <f>P501*H501</f>
        <v>0</v>
      </c>
      <c r="R501" s="3"/>
      <c r="S501" s="559">
        <f t="shared" ref="S501:S503" si="483">ROUND(AL501,0)</f>
        <v>1386</v>
      </c>
      <c r="AL501" s="556">
        <f t="shared" ref="AL501:AL503" si="484">L501*$AL$11*(1-$AL$10)</f>
        <v>1386.3999999999999</v>
      </c>
    </row>
    <row r="502" spans="1:38" outlineLevel="1">
      <c r="A502" s="683"/>
      <c r="B502" s="119" t="s">
        <v>30</v>
      </c>
      <c r="C502" s="71" t="s">
        <v>25</v>
      </c>
      <c r="D502" s="88"/>
      <c r="E502" s="69">
        <v>11080541001</v>
      </c>
      <c r="F502" s="652"/>
      <c r="G502" s="95" t="s">
        <v>564</v>
      </c>
      <c r="H502" s="96"/>
      <c r="I502" s="71" t="s">
        <v>58</v>
      </c>
      <c r="J502" s="71">
        <v>3</v>
      </c>
      <c r="K502" s="74">
        <v>23.51</v>
      </c>
      <c r="L502" s="74">
        <f t="shared" si="480"/>
        <v>28.21</v>
      </c>
      <c r="M502" s="74">
        <f>L502*H502</f>
        <v>0</v>
      </c>
      <c r="N502" s="74">
        <f t="shared" si="481"/>
        <v>23.51</v>
      </c>
      <c r="O502" s="74">
        <f>N502*H502</f>
        <v>0</v>
      </c>
      <c r="P502" s="128">
        <f t="shared" si="482"/>
        <v>28.21</v>
      </c>
      <c r="Q502" s="128">
        <f>P502*H502</f>
        <v>0</v>
      </c>
      <c r="R502" s="3"/>
      <c r="S502" s="559">
        <f t="shared" si="483"/>
        <v>2257</v>
      </c>
      <c r="AL502" s="556">
        <f t="shared" si="484"/>
        <v>2256.8000000000002</v>
      </c>
    </row>
    <row r="503" spans="1:38" outlineLevel="1">
      <c r="A503" s="683"/>
      <c r="B503" s="119" t="s">
        <v>30</v>
      </c>
      <c r="C503" s="71" t="s">
        <v>25</v>
      </c>
      <c r="D503" s="88"/>
      <c r="E503" s="69">
        <v>11080551001</v>
      </c>
      <c r="F503" s="652"/>
      <c r="G503" s="95" t="s">
        <v>565</v>
      </c>
      <c r="H503" s="96"/>
      <c r="I503" s="71" t="s">
        <v>58</v>
      </c>
      <c r="J503" s="71">
        <v>2</v>
      </c>
      <c r="K503" s="74">
        <v>39.86</v>
      </c>
      <c r="L503" s="74">
        <f t="shared" si="480"/>
        <v>47.83</v>
      </c>
      <c r="M503" s="74">
        <f>L503*H503</f>
        <v>0</v>
      </c>
      <c r="N503" s="74">
        <f t="shared" si="481"/>
        <v>39.86</v>
      </c>
      <c r="O503" s="74">
        <f>N503*H503</f>
        <v>0</v>
      </c>
      <c r="P503" s="128">
        <f t="shared" si="482"/>
        <v>47.83</v>
      </c>
      <c r="Q503" s="128">
        <f>P503*H503</f>
        <v>0</v>
      </c>
      <c r="R503" s="3"/>
      <c r="S503" s="559">
        <f t="shared" si="483"/>
        <v>3826</v>
      </c>
      <c r="AL503" s="556">
        <f t="shared" si="484"/>
        <v>3826.4</v>
      </c>
    </row>
    <row r="504" spans="1:38">
      <c r="A504" s="683"/>
      <c r="B504" s="604"/>
      <c r="C504" s="605"/>
      <c r="D504" s="605"/>
      <c r="E504" s="605"/>
      <c r="F504" s="582"/>
      <c r="G504" s="582"/>
      <c r="H504" s="96"/>
      <c r="I504" s="605"/>
      <c r="J504" s="605"/>
      <c r="K504" s="606"/>
      <c r="L504" s="606"/>
      <c r="M504" s="606"/>
      <c r="N504" s="606"/>
      <c r="O504" s="606"/>
      <c r="P504" s="128"/>
      <c r="Q504" s="128"/>
      <c r="R504" s="3"/>
      <c r="S504" s="559"/>
    </row>
    <row r="505" spans="1:38" ht="25.5" outlineLevel="1">
      <c r="A505" s="683"/>
      <c r="B505" s="69" t="s">
        <v>65</v>
      </c>
      <c r="C505" s="71" t="s">
        <v>25</v>
      </c>
      <c r="D505" s="71"/>
      <c r="E505" s="69">
        <v>11600521001</v>
      </c>
      <c r="F505" s="286" t="s">
        <v>566</v>
      </c>
      <c r="G505" s="95" t="s">
        <v>567</v>
      </c>
      <c r="H505" s="96"/>
      <c r="I505" s="71" t="s">
        <v>58</v>
      </c>
      <c r="J505" s="71">
        <v>10</v>
      </c>
      <c r="K505" s="74">
        <v>12.51</v>
      </c>
      <c r="L505" s="74">
        <f t="shared" si="458"/>
        <v>15.01</v>
      </c>
      <c r="M505" s="74">
        <f t="shared" ref="M505:M510" si="485">L505*H505</f>
        <v>0</v>
      </c>
      <c r="N505" s="74">
        <f t="shared" si="459"/>
        <v>12.51</v>
      </c>
      <c r="O505" s="74">
        <f t="shared" ref="O505:O510" si="486">N505*H505</f>
        <v>0</v>
      </c>
      <c r="P505" s="128">
        <f t="shared" si="460"/>
        <v>15.01</v>
      </c>
      <c r="Q505" s="128">
        <f t="shared" ref="Q505:Q510" si="487">P505*H505</f>
        <v>0</v>
      </c>
      <c r="R505" s="3"/>
      <c r="S505" s="559">
        <f t="shared" si="427"/>
        <v>1201</v>
      </c>
      <c r="AL505" s="556">
        <f t="shared" si="428"/>
        <v>1200.8</v>
      </c>
    </row>
    <row r="506" spans="1:38" ht="25.5" outlineLevel="1">
      <c r="A506" s="683"/>
      <c r="B506" s="69" t="s">
        <v>65</v>
      </c>
      <c r="C506" s="71" t="s">
        <v>25</v>
      </c>
      <c r="D506" s="71"/>
      <c r="E506" s="69">
        <v>11600531001</v>
      </c>
      <c r="F506" s="286" t="s">
        <v>568</v>
      </c>
      <c r="G506" s="95" t="s">
        <v>569</v>
      </c>
      <c r="H506" s="96"/>
      <c r="I506" s="71" t="s">
        <v>58</v>
      </c>
      <c r="J506" s="71">
        <v>10</v>
      </c>
      <c r="K506" s="74">
        <v>16.04</v>
      </c>
      <c r="L506" s="74">
        <f t="shared" si="458"/>
        <v>19.25</v>
      </c>
      <c r="M506" s="74">
        <f t="shared" si="485"/>
        <v>0</v>
      </c>
      <c r="N506" s="74">
        <f t="shared" si="459"/>
        <v>16.04</v>
      </c>
      <c r="O506" s="74">
        <f t="shared" si="486"/>
        <v>0</v>
      </c>
      <c r="P506" s="128">
        <f t="shared" si="460"/>
        <v>19.25</v>
      </c>
      <c r="Q506" s="128">
        <f t="shared" si="487"/>
        <v>0</v>
      </c>
      <c r="R506" s="3"/>
      <c r="S506" s="559">
        <f t="shared" si="427"/>
        <v>1540</v>
      </c>
      <c r="AL506" s="556">
        <f t="shared" si="428"/>
        <v>1540</v>
      </c>
    </row>
    <row r="507" spans="1:38" s="287" customFormat="1" ht="25.5" outlineLevel="1">
      <c r="A507" s="683"/>
      <c r="B507" s="69" t="s">
        <v>65</v>
      </c>
      <c r="C507" s="71" t="s">
        <v>25</v>
      </c>
      <c r="D507" s="71"/>
      <c r="E507" s="69">
        <v>11600541001</v>
      </c>
      <c r="F507" s="286" t="s">
        <v>570</v>
      </c>
      <c r="G507" s="95" t="s">
        <v>571</v>
      </c>
      <c r="H507" s="96"/>
      <c r="I507" s="71" t="s">
        <v>58</v>
      </c>
      <c r="J507" s="71">
        <v>3</v>
      </c>
      <c r="K507" s="74">
        <v>23.51</v>
      </c>
      <c r="L507" s="74">
        <f t="shared" si="458"/>
        <v>28.21</v>
      </c>
      <c r="M507" s="74">
        <f t="shared" si="485"/>
        <v>0</v>
      </c>
      <c r="N507" s="74">
        <f t="shared" si="459"/>
        <v>23.51</v>
      </c>
      <c r="O507" s="74">
        <f t="shared" si="486"/>
        <v>0</v>
      </c>
      <c r="P507" s="128">
        <f t="shared" si="460"/>
        <v>28.21</v>
      </c>
      <c r="Q507" s="128">
        <f t="shared" si="487"/>
        <v>0</v>
      </c>
      <c r="R507" s="3"/>
      <c r="S507" s="562">
        <f t="shared" si="427"/>
        <v>2257</v>
      </c>
      <c r="AL507" s="556">
        <f t="shared" si="428"/>
        <v>2256.8000000000002</v>
      </c>
    </row>
    <row r="508" spans="1:38" s="287" customFormat="1" ht="25.5" outlineLevel="1">
      <c r="A508" s="683"/>
      <c r="B508" s="69" t="s">
        <v>65</v>
      </c>
      <c r="C508" s="71" t="s">
        <v>25</v>
      </c>
      <c r="D508" s="71"/>
      <c r="E508" s="69">
        <v>11600551001</v>
      </c>
      <c r="F508" s="286" t="s">
        <v>572</v>
      </c>
      <c r="G508" s="95" t="s">
        <v>573</v>
      </c>
      <c r="H508" s="96"/>
      <c r="I508" s="71" t="s">
        <v>58</v>
      </c>
      <c r="J508" s="71">
        <v>2</v>
      </c>
      <c r="K508" s="74">
        <v>44.28</v>
      </c>
      <c r="L508" s="74">
        <f t="shared" si="458"/>
        <v>53.14</v>
      </c>
      <c r="M508" s="74">
        <f t="shared" si="485"/>
        <v>0</v>
      </c>
      <c r="N508" s="74">
        <f t="shared" si="459"/>
        <v>44.28</v>
      </c>
      <c r="O508" s="74">
        <f t="shared" si="486"/>
        <v>0</v>
      </c>
      <c r="P508" s="128">
        <f t="shared" si="460"/>
        <v>53.14</v>
      </c>
      <c r="Q508" s="128">
        <f t="shared" si="487"/>
        <v>0</v>
      </c>
      <c r="R508" s="3"/>
      <c r="S508" s="562">
        <f t="shared" si="427"/>
        <v>4251</v>
      </c>
      <c r="AL508" s="556">
        <f t="shared" si="428"/>
        <v>4251.2</v>
      </c>
    </row>
    <row r="509" spans="1:38" s="288" customFormat="1" outlineLevel="1">
      <c r="A509" s="667"/>
      <c r="B509" s="109" t="s">
        <v>27</v>
      </c>
      <c r="C509" s="130" t="s">
        <v>25</v>
      </c>
      <c r="D509" s="130">
        <v>13660471001</v>
      </c>
      <c r="E509" s="102">
        <v>14563091001</v>
      </c>
      <c r="F509" s="454"/>
      <c r="G509" s="104" t="s">
        <v>574</v>
      </c>
      <c r="H509" s="96"/>
      <c r="I509" s="103" t="s">
        <v>58</v>
      </c>
      <c r="J509" s="103">
        <v>1</v>
      </c>
      <c r="K509" s="107">
        <v>83.44</v>
      </c>
      <c r="L509" s="107">
        <f>ROUND((K509*$C$3),2)</f>
        <v>100.13</v>
      </c>
      <c r="M509" s="107">
        <f t="shared" si="485"/>
        <v>0</v>
      </c>
      <c r="N509" s="107">
        <f>K509*(1-$E$5-$E$7)*(1-$E$9)*(1+$E$11)</f>
        <v>83.44</v>
      </c>
      <c r="O509" s="107">
        <f t="shared" si="486"/>
        <v>0</v>
      </c>
      <c r="P509" s="108">
        <f>ROUND((N509*$C$3),2)</f>
        <v>100.13</v>
      </c>
      <c r="Q509" s="108">
        <f t="shared" si="487"/>
        <v>0</v>
      </c>
      <c r="R509" s="3"/>
      <c r="S509" s="560">
        <f>ROUND(AL509,0)</f>
        <v>8010</v>
      </c>
      <c r="AL509" s="556">
        <f>L509*$AL$11*(1-$AL$10)</f>
        <v>8010.4000000000005</v>
      </c>
    </row>
    <row r="510" spans="1:38" s="288" customFormat="1" outlineLevel="1">
      <c r="A510" s="667"/>
      <c r="B510" s="109" t="s">
        <v>27</v>
      </c>
      <c r="C510" s="130" t="s">
        <v>25</v>
      </c>
      <c r="D510" s="130">
        <v>13660481001</v>
      </c>
      <c r="E510" s="102">
        <v>14563101001</v>
      </c>
      <c r="F510" s="454"/>
      <c r="G510" s="104" t="s">
        <v>575</v>
      </c>
      <c r="H510" s="96"/>
      <c r="I510" s="103" t="s">
        <v>58</v>
      </c>
      <c r="J510" s="103">
        <v>1</v>
      </c>
      <c r="K510" s="107">
        <v>127.02000000000001</v>
      </c>
      <c r="L510" s="107">
        <f>ROUND((K510*$C$3),2)</f>
        <v>152.41999999999999</v>
      </c>
      <c r="M510" s="107">
        <f t="shared" si="485"/>
        <v>0</v>
      </c>
      <c r="N510" s="107">
        <f>K510*(1-$E$5-$E$7)*(1-$E$9)*(1+$E$11)</f>
        <v>127.02000000000001</v>
      </c>
      <c r="O510" s="107">
        <f t="shared" si="486"/>
        <v>0</v>
      </c>
      <c r="P510" s="108">
        <f>ROUND((N510*$C$3),2)</f>
        <v>152.41999999999999</v>
      </c>
      <c r="Q510" s="108">
        <f t="shared" si="487"/>
        <v>0</v>
      </c>
      <c r="R510" s="3"/>
      <c r="S510" s="560">
        <f>ROUND(AL510,0)</f>
        <v>12194</v>
      </c>
      <c r="AL510" s="556">
        <f>L510*$AL$11*(1-$AL$10)</f>
        <v>12193.599999999999</v>
      </c>
    </row>
    <row r="511" spans="1:38" outlineLevel="1">
      <c r="A511" s="683"/>
      <c r="B511" s="119"/>
      <c r="C511" s="88"/>
      <c r="D511" s="88"/>
      <c r="E511" s="625"/>
      <c r="F511" s="654"/>
      <c r="G511" s="638"/>
      <c r="H511" s="96"/>
      <c r="I511" s="88"/>
      <c r="J511" s="88"/>
      <c r="K511" s="93"/>
      <c r="L511" s="93"/>
      <c r="M511" s="93"/>
      <c r="N511" s="93"/>
      <c r="O511" s="93"/>
      <c r="P511" s="94"/>
      <c r="Q511" s="94"/>
      <c r="R511" s="3"/>
      <c r="S511" s="559"/>
      <c r="AL511" s="556"/>
    </row>
    <row r="512" spans="1:38" outlineLevel="1">
      <c r="A512" s="683"/>
      <c r="B512" s="119" t="s">
        <v>30</v>
      </c>
      <c r="C512" s="71" t="s">
        <v>25</v>
      </c>
      <c r="D512" s="585"/>
      <c r="E512" s="69">
        <v>12717111001</v>
      </c>
      <c r="F512" s="582"/>
      <c r="G512" s="639" t="s">
        <v>576</v>
      </c>
      <c r="H512" s="96"/>
      <c r="I512" s="71" t="s">
        <v>58</v>
      </c>
      <c r="J512" s="71">
        <v>10</v>
      </c>
      <c r="K512" s="74">
        <v>0.67</v>
      </c>
      <c r="L512" s="74">
        <f t="shared" ref="L512:L515" si="488">ROUND((K512*$C$3),2)</f>
        <v>0.8</v>
      </c>
      <c r="M512" s="74">
        <f>L512*H512</f>
        <v>0</v>
      </c>
      <c r="N512" s="74">
        <f t="shared" ref="N512:N515" si="489">K512*(1-$E$5-$E$7)*(1-$E$9)*(1+$E$11)</f>
        <v>0.67</v>
      </c>
      <c r="O512" s="74">
        <f>N512*H512</f>
        <v>0</v>
      </c>
      <c r="P512" s="128">
        <f t="shared" ref="P512:P515" si="490">ROUND((N512*$C$3),2)</f>
        <v>0.8</v>
      </c>
      <c r="Q512" s="128">
        <f>P512*H512</f>
        <v>0</v>
      </c>
      <c r="R512" s="3"/>
      <c r="S512" s="559">
        <f t="shared" ref="S512:S515" si="491">ROUND(AL512,0)</f>
        <v>64</v>
      </c>
      <c r="AL512" s="556">
        <f>L512*$AL$11*(1-$AL$10)</f>
        <v>64</v>
      </c>
    </row>
    <row r="513" spans="1:38" outlineLevel="1">
      <c r="A513" s="683"/>
      <c r="B513" s="119" t="s">
        <v>30</v>
      </c>
      <c r="C513" s="71" t="s">
        <v>25</v>
      </c>
      <c r="D513" s="585"/>
      <c r="E513" s="69">
        <v>12717121001</v>
      </c>
      <c r="F513" s="582"/>
      <c r="G513" s="639" t="s">
        <v>577</v>
      </c>
      <c r="H513" s="96"/>
      <c r="I513" s="71" t="s">
        <v>58</v>
      </c>
      <c r="J513" s="71">
        <v>10</v>
      </c>
      <c r="K513" s="74">
        <v>0.67</v>
      </c>
      <c r="L513" s="74">
        <f t="shared" si="488"/>
        <v>0.8</v>
      </c>
      <c r="M513" s="74">
        <f>L513*H513</f>
        <v>0</v>
      </c>
      <c r="N513" s="74">
        <f t="shared" si="489"/>
        <v>0.67</v>
      </c>
      <c r="O513" s="74">
        <f>N513*H513</f>
        <v>0</v>
      </c>
      <c r="P513" s="128">
        <f t="shared" si="490"/>
        <v>0.8</v>
      </c>
      <c r="Q513" s="128">
        <f>P513*H513</f>
        <v>0</v>
      </c>
      <c r="R513" s="3"/>
      <c r="S513" s="559">
        <f t="shared" si="491"/>
        <v>64</v>
      </c>
      <c r="AL513" s="556">
        <f t="shared" si="428"/>
        <v>64</v>
      </c>
    </row>
    <row r="514" spans="1:38" outlineLevel="1">
      <c r="A514" s="683"/>
      <c r="B514" s="119" t="s">
        <v>30</v>
      </c>
      <c r="C514" s="71" t="s">
        <v>25</v>
      </c>
      <c r="D514" s="585"/>
      <c r="E514" s="69">
        <v>12717131001</v>
      </c>
      <c r="F514" s="582"/>
      <c r="G514" s="639" t="s">
        <v>578</v>
      </c>
      <c r="H514" s="96"/>
      <c r="I514" s="71" t="s">
        <v>58</v>
      </c>
      <c r="J514" s="71">
        <v>10</v>
      </c>
      <c r="K514" s="74">
        <v>0.77</v>
      </c>
      <c r="L514" s="74">
        <f t="shared" si="488"/>
        <v>0.92</v>
      </c>
      <c r="M514" s="74">
        <f>L514*H514</f>
        <v>0</v>
      </c>
      <c r="N514" s="74">
        <f t="shared" si="489"/>
        <v>0.77</v>
      </c>
      <c r="O514" s="74">
        <f>N514*H514</f>
        <v>0</v>
      </c>
      <c r="P514" s="128">
        <f t="shared" si="490"/>
        <v>0.92</v>
      </c>
      <c r="Q514" s="128">
        <f>P514*H514</f>
        <v>0</v>
      </c>
      <c r="R514" s="3"/>
      <c r="S514" s="559">
        <f t="shared" si="491"/>
        <v>74</v>
      </c>
      <c r="AL514" s="556">
        <f t="shared" si="428"/>
        <v>73.600000000000009</v>
      </c>
    </row>
    <row r="515" spans="1:38" outlineLevel="1">
      <c r="A515" s="683"/>
      <c r="B515" s="119" t="s">
        <v>30</v>
      </c>
      <c r="C515" s="71" t="s">
        <v>25</v>
      </c>
      <c r="D515" s="585"/>
      <c r="E515" s="69">
        <v>12717141001</v>
      </c>
      <c r="F515" s="582"/>
      <c r="G515" s="639" t="s">
        <v>579</v>
      </c>
      <c r="H515" s="96"/>
      <c r="I515" s="71" t="s">
        <v>58</v>
      </c>
      <c r="J515" s="71">
        <v>10</v>
      </c>
      <c r="K515" s="74">
        <v>0.77</v>
      </c>
      <c r="L515" s="74">
        <f t="shared" si="488"/>
        <v>0.92</v>
      </c>
      <c r="M515" s="74">
        <f>L515*H515</f>
        <v>0</v>
      </c>
      <c r="N515" s="74">
        <f t="shared" si="489"/>
        <v>0.77</v>
      </c>
      <c r="O515" s="74">
        <f>N515*H515</f>
        <v>0</v>
      </c>
      <c r="P515" s="128">
        <f t="shared" si="490"/>
        <v>0.92</v>
      </c>
      <c r="Q515" s="128">
        <f>P515*H515</f>
        <v>0</v>
      </c>
      <c r="R515" s="3"/>
      <c r="S515" s="562">
        <f t="shared" si="491"/>
        <v>74</v>
      </c>
      <c r="AL515" s="556">
        <f t="shared" si="428"/>
        <v>73.600000000000009</v>
      </c>
    </row>
    <row r="516" spans="1:38" outlineLevel="1">
      <c r="A516" s="683"/>
      <c r="B516" s="119"/>
      <c r="C516" s="71"/>
      <c r="D516" s="585"/>
      <c r="E516" s="90"/>
      <c r="F516" s="454"/>
      <c r="G516" s="91"/>
      <c r="H516" s="96"/>
      <c r="I516" s="88"/>
      <c r="J516" s="88"/>
      <c r="K516" s="93"/>
      <c r="L516" s="93"/>
      <c r="M516" s="93"/>
      <c r="N516" s="93"/>
      <c r="O516" s="93"/>
      <c r="P516" s="94"/>
      <c r="Q516" s="94"/>
      <c r="R516" s="3"/>
      <c r="S516" s="559"/>
      <c r="AL516" s="556">
        <f t="shared" si="428"/>
        <v>0</v>
      </c>
    </row>
    <row r="517" spans="1:38" outlineLevel="1">
      <c r="A517" s="683"/>
      <c r="B517" s="119" t="s">
        <v>30</v>
      </c>
      <c r="C517" s="71" t="s">
        <v>25</v>
      </c>
      <c r="D517" s="481">
        <v>12393331001</v>
      </c>
      <c r="E517" s="69">
        <v>12393333001</v>
      </c>
      <c r="F517" s="582"/>
      <c r="G517" s="639" t="s">
        <v>580</v>
      </c>
      <c r="H517" s="96"/>
      <c r="I517" s="71" t="s">
        <v>58</v>
      </c>
      <c r="J517" s="71">
        <v>25</v>
      </c>
      <c r="K517" s="99">
        <v>1.77</v>
      </c>
      <c r="L517" s="74">
        <f t="shared" ref="L517:L519" si="492">ROUND((K517*$C$3),2)</f>
        <v>2.12</v>
      </c>
      <c r="M517" s="74">
        <f>L517*H517</f>
        <v>0</v>
      </c>
      <c r="N517" s="74">
        <f t="shared" ref="N517:N519" si="493">K517*(1-$E$5-$E$7)*(1-$E$9)*(1+$E$11)</f>
        <v>1.77</v>
      </c>
      <c r="O517" s="74">
        <f>N517*H517</f>
        <v>0</v>
      </c>
      <c r="P517" s="128">
        <f t="shared" ref="P517:P519" si="494">ROUND((N517*$C$3),2)</f>
        <v>2.12</v>
      </c>
      <c r="Q517" s="128">
        <f>P517*H517</f>
        <v>0</v>
      </c>
      <c r="R517" s="3"/>
      <c r="S517" s="559">
        <f t="shared" ref="S517:S519" si="495">ROUND(AL517,0)</f>
        <v>170</v>
      </c>
      <c r="AL517" s="556">
        <f t="shared" si="428"/>
        <v>169.60000000000002</v>
      </c>
    </row>
    <row r="518" spans="1:38" outlineLevel="1">
      <c r="A518" s="683"/>
      <c r="B518" s="119" t="s">
        <v>30</v>
      </c>
      <c r="C518" s="71" t="s">
        <v>25</v>
      </c>
      <c r="D518" s="481">
        <v>12393431001</v>
      </c>
      <c r="E518" s="69">
        <v>12393433001</v>
      </c>
      <c r="F518" s="582"/>
      <c r="G518" s="639" t="s">
        <v>581</v>
      </c>
      <c r="H518" s="96"/>
      <c r="I518" s="71" t="s">
        <v>58</v>
      </c>
      <c r="J518" s="71">
        <v>25</v>
      </c>
      <c r="K518" s="99">
        <v>2.23</v>
      </c>
      <c r="L518" s="74">
        <f t="shared" si="492"/>
        <v>2.68</v>
      </c>
      <c r="M518" s="74">
        <f>L518*H518</f>
        <v>0</v>
      </c>
      <c r="N518" s="74">
        <f t="shared" si="493"/>
        <v>2.23</v>
      </c>
      <c r="O518" s="74">
        <f>N518*H518</f>
        <v>0</v>
      </c>
      <c r="P518" s="128">
        <f t="shared" si="494"/>
        <v>2.68</v>
      </c>
      <c r="Q518" s="128">
        <f>P518*H518</f>
        <v>0</v>
      </c>
      <c r="R518" s="3"/>
      <c r="S518" s="559">
        <f t="shared" si="495"/>
        <v>214</v>
      </c>
      <c r="AL518" s="556">
        <f t="shared" si="428"/>
        <v>214.4</v>
      </c>
    </row>
    <row r="519" spans="1:38" outlineLevel="1">
      <c r="A519" s="683"/>
      <c r="B519" s="119" t="s">
        <v>30</v>
      </c>
      <c r="C519" s="71" t="s">
        <v>25</v>
      </c>
      <c r="D519" s="481">
        <v>12391931001</v>
      </c>
      <c r="E519" s="69">
        <v>12391933001</v>
      </c>
      <c r="F519" s="582"/>
      <c r="G519" s="639" t="s">
        <v>582</v>
      </c>
      <c r="H519" s="96"/>
      <c r="I519" s="71" t="s">
        <v>58</v>
      </c>
      <c r="J519" s="71">
        <v>25</v>
      </c>
      <c r="K519" s="99">
        <v>3.77</v>
      </c>
      <c r="L519" s="74">
        <f t="shared" si="492"/>
        <v>4.5199999999999996</v>
      </c>
      <c r="M519" s="74">
        <f>L519*H519</f>
        <v>0</v>
      </c>
      <c r="N519" s="74">
        <f t="shared" si="493"/>
        <v>3.77</v>
      </c>
      <c r="O519" s="74">
        <f>N519*H519</f>
        <v>0</v>
      </c>
      <c r="P519" s="128">
        <f t="shared" si="494"/>
        <v>4.5199999999999996</v>
      </c>
      <c r="Q519" s="128">
        <f>P519*H519</f>
        <v>0</v>
      </c>
      <c r="R519" s="3"/>
      <c r="S519" s="559">
        <f t="shared" si="495"/>
        <v>362</v>
      </c>
      <c r="AL519" s="556">
        <f t="shared" si="428"/>
        <v>361.59999999999997</v>
      </c>
    </row>
    <row r="520" spans="1:38" outlineLevel="1">
      <c r="A520" s="683"/>
      <c r="B520" s="119"/>
      <c r="C520" s="88"/>
      <c r="D520" s="88"/>
      <c r="E520" s="90"/>
      <c r="F520" s="454"/>
      <c r="G520" s="91"/>
      <c r="H520" s="96"/>
      <c r="I520" s="88"/>
      <c r="J520" s="88"/>
      <c r="K520" s="93"/>
      <c r="L520" s="93"/>
      <c r="M520" s="93"/>
      <c r="N520" s="93"/>
      <c r="O520" s="93"/>
      <c r="P520" s="94"/>
      <c r="Q520" s="94"/>
      <c r="R520" s="3"/>
      <c r="S520" s="559"/>
      <c r="AL520" s="556"/>
    </row>
    <row r="521" spans="1:38" s="288" customFormat="1" outlineLevel="1">
      <c r="A521" s="667"/>
      <c r="B521" s="102" t="s">
        <v>27</v>
      </c>
      <c r="C521" s="103" t="s">
        <v>25</v>
      </c>
      <c r="D521" s="103"/>
      <c r="E521" s="102">
        <v>11388811002</v>
      </c>
      <c r="F521" s="454"/>
      <c r="G521" s="104" t="s">
        <v>583</v>
      </c>
      <c r="H521" s="96"/>
      <c r="I521" s="103" t="s">
        <v>58</v>
      </c>
      <c r="J521" s="103">
        <v>10</v>
      </c>
      <c r="K521" s="107">
        <v>1.9</v>
      </c>
      <c r="L521" s="107">
        <f t="shared" si="458"/>
        <v>2.2799999999999998</v>
      </c>
      <c r="M521" s="107">
        <f>L521*H521</f>
        <v>0</v>
      </c>
      <c r="N521" s="107">
        <f t="shared" si="459"/>
        <v>1.9</v>
      </c>
      <c r="O521" s="107">
        <f>N521*H521</f>
        <v>0</v>
      </c>
      <c r="P521" s="108">
        <f t="shared" si="460"/>
        <v>2.2799999999999998</v>
      </c>
      <c r="Q521" s="108">
        <f>P521*H521</f>
        <v>0</v>
      </c>
      <c r="R521" s="3"/>
      <c r="S521" s="560">
        <f t="shared" si="427"/>
        <v>182</v>
      </c>
      <c r="AL521" s="561">
        <f t="shared" si="428"/>
        <v>182.39999999999998</v>
      </c>
    </row>
    <row r="522" spans="1:38" s="288" customFormat="1" outlineLevel="1">
      <c r="A522" s="667"/>
      <c r="B522" s="102" t="s">
        <v>27</v>
      </c>
      <c r="C522" s="103" t="s">
        <v>25</v>
      </c>
      <c r="D522" s="130"/>
      <c r="E522" s="102">
        <v>11388911002</v>
      </c>
      <c r="F522" s="454"/>
      <c r="G522" s="104" t="s">
        <v>584</v>
      </c>
      <c r="H522" s="96"/>
      <c r="I522" s="103" t="s">
        <v>58</v>
      </c>
      <c r="J522" s="103">
        <v>10</v>
      </c>
      <c r="K522" s="107">
        <v>2.38</v>
      </c>
      <c r="L522" s="107">
        <f t="shared" si="458"/>
        <v>2.86</v>
      </c>
      <c r="M522" s="107">
        <f>L522*H522</f>
        <v>0</v>
      </c>
      <c r="N522" s="107">
        <f t="shared" si="459"/>
        <v>2.38</v>
      </c>
      <c r="O522" s="107">
        <f>N522*H522</f>
        <v>0</v>
      </c>
      <c r="P522" s="108">
        <f t="shared" si="460"/>
        <v>2.86</v>
      </c>
      <c r="Q522" s="108">
        <f>P522*H522</f>
        <v>0</v>
      </c>
      <c r="R522" s="3"/>
      <c r="S522" s="560">
        <f t="shared" si="427"/>
        <v>229</v>
      </c>
      <c r="AL522" s="561">
        <f t="shared" si="428"/>
        <v>228.8</v>
      </c>
    </row>
    <row r="523" spans="1:38" s="288" customFormat="1" outlineLevel="1">
      <c r="A523" s="667"/>
      <c r="B523" s="102" t="s">
        <v>27</v>
      </c>
      <c r="C523" s="103" t="s">
        <v>25</v>
      </c>
      <c r="D523" s="130"/>
      <c r="E523" s="102">
        <v>11383511002</v>
      </c>
      <c r="F523" s="454"/>
      <c r="G523" s="104" t="s">
        <v>585</v>
      </c>
      <c r="H523" s="96"/>
      <c r="I523" s="103" t="s">
        <v>58</v>
      </c>
      <c r="J523" s="103">
        <v>10</v>
      </c>
      <c r="K523" s="107">
        <v>4.05</v>
      </c>
      <c r="L523" s="107">
        <f t="shared" si="458"/>
        <v>4.8600000000000003</v>
      </c>
      <c r="M523" s="107">
        <f>L523*H523</f>
        <v>0</v>
      </c>
      <c r="N523" s="107">
        <f t="shared" si="459"/>
        <v>4.05</v>
      </c>
      <c r="O523" s="107">
        <f>N523*H523</f>
        <v>0</v>
      </c>
      <c r="P523" s="108">
        <f t="shared" si="460"/>
        <v>4.8600000000000003</v>
      </c>
      <c r="Q523" s="108">
        <f>P523*H523</f>
        <v>0</v>
      </c>
      <c r="R523" s="3"/>
      <c r="S523" s="560">
        <f t="shared" si="427"/>
        <v>389</v>
      </c>
      <c r="AL523" s="561">
        <f t="shared" si="428"/>
        <v>388.80000000000007</v>
      </c>
    </row>
    <row r="524" spans="1:38" s="288" customFormat="1" outlineLevel="1">
      <c r="A524" s="667"/>
      <c r="B524" s="102" t="s">
        <v>27</v>
      </c>
      <c r="C524" s="103" t="s">
        <v>25</v>
      </c>
      <c r="D524" s="130"/>
      <c r="E524" s="102">
        <v>11386411002</v>
      </c>
      <c r="F524" s="454"/>
      <c r="G524" s="104" t="s">
        <v>586</v>
      </c>
      <c r="H524" s="96"/>
      <c r="I524" s="103" t="s">
        <v>58</v>
      </c>
      <c r="J524" s="103">
        <v>5</v>
      </c>
      <c r="K524" s="107">
        <v>6.5</v>
      </c>
      <c r="L524" s="107">
        <f t="shared" si="458"/>
        <v>7.8</v>
      </c>
      <c r="M524" s="107">
        <f>L524*H524</f>
        <v>0</v>
      </c>
      <c r="N524" s="107">
        <f t="shared" si="459"/>
        <v>6.5</v>
      </c>
      <c r="O524" s="107">
        <f>N524*H524</f>
        <v>0</v>
      </c>
      <c r="P524" s="108">
        <f t="shared" si="460"/>
        <v>7.8</v>
      </c>
      <c r="Q524" s="108">
        <f>P524*H524</f>
        <v>0</v>
      </c>
      <c r="R524" s="3"/>
      <c r="S524" s="560">
        <f t="shared" si="427"/>
        <v>624</v>
      </c>
      <c r="AL524" s="561">
        <f t="shared" si="428"/>
        <v>624</v>
      </c>
    </row>
    <row r="525" spans="1:38" s="288" customFormat="1" outlineLevel="1">
      <c r="A525" s="667"/>
      <c r="B525" s="102"/>
      <c r="C525" s="103"/>
      <c r="D525" s="103"/>
      <c r="E525" s="102"/>
      <c r="F525" s="454"/>
      <c r="G525" s="104"/>
      <c r="H525" s="96"/>
      <c r="I525" s="103"/>
      <c r="J525" s="103"/>
      <c r="K525" s="107"/>
      <c r="L525" s="107"/>
      <c r="M525" s="107"/>
      <c r="N525" s="107"/>
      <c r="O525" s="107"/>
      <c r="P525" s="108"/>
      <c r="Q525" s="108"/>
      <c r="R525" s="3"/>
      <c r="S525" s="560"/>
      <c r="AL525" s="561"/>
    </row>
    <row r="526" spans="1:38" s="288" customFormat="1" outlineLevel="1">
      <c r="A526" s="667"/>
      <c r="B526" s="102" t="s">
        <v>27</v>
      </c>
      <c r="C526" s="103" t="s">
        <v>25</v>
      </c>
      <c r="D526" s="130"/>
      <c r="E526" s="102">
        <v>11391211002</v>
      </c>
      <c r="F526" s="454"/>
      <c r="G526" s="104" t="s">
        <v>587</v>
      </c>
      <c r="H526" s="96"/>
      <c r="I526" s="103" t="s">
        <v>58</v>
      </c>
      <c r="J526" s="103">
        <v>10</v>
      </c>
      <c r="K526" s="107">
        <v>1.9</v>
      </c>
      <c r="L526" s="107">
        <f t="shared" si="458"/>
        <v>2.2799999999999998</v>
      </c>
      <c r="M526" s="107">
        <f>L526*H526</f>
        <v>0</v>
      </c>
      <c r="N526" s="107">
        <f t="shared" si="459"/>
        <v>1.9</v>
      </c>
      <c r="O526" s="107">
        <f>N526*H526</f>
        <v>0</v>
      </c>
      <c r="P526" s="108">
        <f t="shared" si="460"/>
        <v>2.2799999999999998</v>
      </c>
      <c r="Q526" s="108">
        <f>P526*H526</f>
        <v>0</v>
      </c>
      <c r="R526" s="3"/>
      <c r="S526" s="560">
        <f t="shared" si="427"/>
        <v>182</v>
      </c>
      <c r="AL526" s="561">
        <f t="shared" si="428"/>
        <v>182.39999999999998</v>
      </c>
    </row>
    <row r="527" spans="1:38" s="288" customFormat="1" outlineLevel="1">
      <c r="A527" s="667"/>
      <c r="B527" s="102" t="s">
        <v>27</v>
      </c>
      <c r="C527" s="103" t="s">
        <v>25</v>
      </c>
      <c r="D527" s="130"/>
      <c r="E527" s="102">
        <v>11391311002</v>
      </c>
      <c r="F527" s="454"/>
      <c r="G527" s="104" t="s">
        <v>588</v>
      </c>
      <c r="H527" s="96"/>
      <c r="I527" s="103" t="s">
        <v>58</v>
      </c>
      <c r="J527" s="103">
        <v>10</v>
      </c>
      <c r="K527" s="107">
        <v>2.38</v>
      </c>
      <c r="L527" s="107">
        <f t="shared" si="458"/>
        <v>2.86</v>
      </c>
      <c r="M527" s="107">
        <f>L527*H527</f>
        <v>0</v>
      </c>
      <c r="N527" s="107">
        <f t="shared" si="459"/>
        <v>2.38</v>
      </c>
      <c r="O527" s="107">
        <f>N527*H527</f>
        <v>0</v>
      </c>
      <c r="P527" s="108">
        <f t="shared" si="460"/>
        <v>2.86</v>
      </c>
      <c r="Q527" s="108">
        <f>P527*H527</f>
        <v>0</v>
      </c>
      <c r="R527" s="3"/>
      <c r="S527" s="560">
        <f t="shared" si="427"/>
        <v>229</v>
      </c>
      <c r="AL527" s="561">
        <f t="shared" si="428"/>
        <v>228.8</v>
      </c>
    </row>
    <row r="528" spans="1:38" s="288" customFormat="1" outlineLevel="1">
      <c r="A528" s="667"/>
      <c r="B528" s="102" t="s">
        <v>27</v>
      </c>
      <c r="C528" s="103" t="s">
        <v>25</v>
      </c>
      <c r="D528" s="130"/>
      <c r="E528" s="102">
        <v>11389111002</v>
      </c>
      <c r="F528" s="454"/>
      <c r="G528" s="104" t="s">
        <v>589</v>
      </c>
      <c r="H528" s="96"/>
      <c r="I528" s="103" t="s">
        <v>58</v>
      </c>
      <c r="J528" s="103">
        <v>10</v>
      </c>
      <c r="K528" s="107">
        <v>4.05</v>
      </c>
      <c r="L528" s="107">
        <f t="shared" si="458"/>
        <v>4.8600000000000003</v>
      </c>
      <c r="M528" s="107">
        <f>L528*H528</f>
        <v>0</v>
      </c>
      <c r="N528" s="107">
        <f t="shared" si="459"/>
        <v>4.05</v>
      </c>
      <c r="O528" s="107">
        <f>N528*H528</f>
        <v>0</v>
      </c>
      <c r="P528" s="108">
        <f t="shared" si="460"/>
        <v>4.8600000000000003</v>
      </c>
      <c r="Q528" s="108">
        <f>P528*H528</f>
        <v>0</v>
      </c>
      <c r="R528" s="3"/>
      <c r="S528" s="560">
        <f t="shared" si="427"/>
        <v>389</v>
      </c>
      <c r="AL528" s="561">
        <f t="shared" si="428"/>
        <v>388.80000000000007</v>
      </c>
    </row>
    <row r="529" spans="1:38" s="288" customFormat="1" outlineLevel="1">
      <c r="A529" s="667"/>
      <c r="B529" s="102" t="s">
        <v>27</v>
      </c>
      <c r="C529" s="103" t="s">
        <v>25</v>
      </c>
      <c r="D529" s="130"/>
      <c r="E529" s="102">
        <v>11389211002</v>
      </c>
      <c r="F529" s="454"/>
      <c r="G529" s="104" t="s">
        <v>590</v>
      </c>
      <c r="H529" s="96"/>
      <c r="I529" s="103" t="s">
        <v>58</v>
      </c>
      <c r="J529" s="103">
        <v>5</v>
      </c>
      <c r="K529" s="107">
        <v>6.5</v>
      </c>
      <c r="L529" s="107">
        <f t="shared" si="458"/>
        <v>7.8</v>
      </c>
      <c r="M529" s="107">
        <f>L529*H529</f>
        <v>0</v>
      </c>
      <c r="N529" s="107">
        <f t="shared" si="459"/>
        <v>6.5</v>
      </c>
      <c r="O529" s="107">
        <f>N529*H529</f>
        <v>0</v>
      </c>
      <c r="P529" s="108">
        <f t="shared" si="460"/>
        <v>7.8</v>
      </c>
      <c r="Q529" s="108">
        <f>P529*H529</f>
        <v>0</v>
      </c>
      <c r="R529" s="3"/>
      <c r="S529" s="560">
        <f t="shared" si="427"/>
        <v>624</v>
      </c>
      <c r="AL529" s="556">
        <f t="shared" si="428"/>
        <v>624</v>
      </c>
    </row>
    <row r="530" spans="1:38" outlineLevel="1">
      <c r="A530" s="683"/>
      <c r="B530" s="69"/>
      <c r="C530" s="101"/>
      <c r="D530" s="71"/>
      <c r="E530" s="69"/>
      <c r="F530" s="454"/>
      <c r="G530" s="95"/>
      <c r="H530" s="96"/>
      <c r="I530" s="71"/>
      <c r="J530" s="71"/>
      <c r="K530" s="74"/>
      <c r="L530" s="74"/>
      <c r="M530" s="74"/>
      <c r="N530" s="74"/>
      <c r="O530" s="74"/>
      <c r="P530" s="128"/>
      <c r="Q530" s="128"/>
      <c r="R530" s="3"/>
      <c r="S530" s="559"/>
      <c r="AL530" s="556"/>
    </row>
    <row r="531" spans="1:38" outlineLevel="1">
      <c r="A531" s="683"/>
      <c r="B531" s="69" t="s">
        <v>30</v>
      </c>
      <c r="C531" s="71" t="s">
        <v>25</v>
      </c>
      <c r="D531" s="136">
        <v>14563471001</v>
      </c>
      <c r="E531" s="665">
        <v>14563473001</v>
      </c>
      <c r="F531" s="286"/>
      <c r="G531" s="517" t="s">
        <v>591</v>
      </c>
      <c r="H531" s="96"/>
      <c r="I531" s="475" t="s">
        <v>58</v>
      </c>
      <c r="J531" s="475">
        <v>10</v>
      </c>
      <c r="K531" s="506">
        <v>7.96</v>
      </c>
      <c r="L531" s="74">
        <f t="shared" ref="L531:L535" si="496">ROUND((K531*$C$3),2)</f>
        <v>9.5500000000000007</v>
      </c>
      <c r="M531" s="74">
        <f t="shared" ref="M531:M535" si="497">L531*H531</f>
        <v>0</v>
      </c>
      <c r="N531" s="74">
        <f t="shared" ref="N531:N535" si="498">K531*(1-$E$5-$E$7)*(1-$E$9)*(1+$E$11)</f>
        <v>7.96</v>
      </c>
      <c r="O531" s="74">
        <f t="shared" ref="O531:O535" si="499">N531*H531</f>
        <v>0</v>
      </c>
      <c r="P531" s="128">
        <f t="shared" ref="P531:P535" si="500">ROUND((N531*$C$3),2)</f>
        <v>9.5500000000000007</v>
      </c>
      <c r="Q531" s="128">
        <f t="shared" ref="Q531:Q535" si="501">P531*H531</f>
        <v>0</v>
      </c>
      <c r="R531" s="3"/>
      <c r="S531" s="559">
        <f t="shared" ref="S531:S535" si="502">ROUND(AL531,0)</f>
        <v>764</v>
      </c>
      <c r="AL531" s="556">
        <f t="shared" ref="AL531:AL535" si="503">L531*$AL$11*(1-$AL$10)</f>
        <v>764.00000000000011</v>
      </c>
    </row>
    <row r="532" spans="1:38" outlineLevel="1">
      <c r="A532" s="683"/>
      <c r="B532" s="69" t="s">
        <v>30</v>
      </c>
      <c r="C532" s="71" t="s">
        <v>25</v>
      </c>
      <c r="D532" s="136">
        <v>14563481001</v>
      </c>
      <c r="E532" s="622">
        <v>14563483001</v>
      </c>
      <c r="F532" s="637"/>
      <c r="G532" s="517" t="s">
        <v>592</v>
      </c>
      <c r="H532" s="96"/>
      <c r="I532" s="475" t="s">
        <v>58</v>
      </c>
      <c r="J532" s="475">
        <v>10</v>
      </c>
      <c r="K532" s="506">
        <v>9.91</v>
      </c>
      <c r="L532" s="74">
        <f t="shared" si="496"/>
        <v>11.89</v>
      </c>
      <c r="M532" s="74">
        <f t="shared" si="497"/>
        <v>0</v>
      </c>
      <c r="N532" s="74">
        <f t="shared" si="498"/>
        <v>9.91</v>
      </c>
      <c r="O532" s="74">
        <f t="shared" si="499"/>
        <v>0</v>
      </c>
      <c r="P532" s="128">
        <f t="shared" si="500"/>
        <v>11.89</v>
      </c>
      <c r="Q532" s="128">
        <f t="shared" si="501"/>
        <v>0</v>
      </c>
      <c r="R532" s="3"/>
      <c r="S532" s="559">
        <f t="shared" si="502"/>
        <v>951</v>
      </c>
      <c r="AL532" s="556">
        <f t="shared" si="503"/>
        <v>951.2</v>
      </c>
    </row>
    <row r="533" spans="1:38" outlineLevel="1">
      <c r="A533" s="683"/>
      <c r="B533" s="69" t="s">
        <v>30</v>
      </c>
      <c r="C533" s="71" t="s">
        <v>25</v>
      </c>
      <c r="D533" s="136">
        <v>14563491001</v>
      </c>
      <c r="E533" s="665">
        <v>14563493001</v>
      </c>
      <c r="F533" s="286"/>
      <c r="G533" s="517" t="s">
        <v>593</v>
      </c>
      <c r="H533" s="96"/>
      <c r="I533" s="475" t="s">
        <v>58</v>
      </c>
      <c r="J533" s="475">
        <v>10</v>
      </c>
      <c r="K533" s="506">
        <v>11.98</v>
      </c>
      <c r="L533" s="74">
        <f t="shared" si="496"/>
        <v>14.38</v>
      </c>
      <c r="M533" s="74">
        <f t="shared" si="497"/>
        <v>0</v>
      </c>
      <c r="N533" s="74">
        <f t="shared" si="498"/>
        <v>11.98</v>
      </c>
      <c r="O533" s="74">
        <f t="shared" si="499"/>
        <v>0</v>
      </c>
      <c r="P533" s="128">
        <f t="shared" si="500"/>
        <v>14.38</v>
      </c>
      <c r="Q533" s="128">
        <f t="shared" si="501"/>
        <v>0</v>
      </c>
      <c r="R533" s="3"/>
      <c r="S533" s="559">
        <f t="shared" si="502"/>
        <v>1150</v>
      </c>
      <c r="AL533" s="556">
        <f t="shared" si="503"/>
        <v>1150.4000000000001</v>
      </c>
    </row>
    <row r="534" spans="1:38" outlineLevel="1">
      <c r="A534" s="683"/>
      <c r="B534" s="69" t="s">
        <v>30</v>
      </c>
      <c r="C534" s="71" t="s">
        <v>25</v>
      </c>
      <c r="D534" s="136">
        <v>14563501001</v>
      </c>
      <c r="E534" s="665">
        <v>14563503001</v>
      </c>
      <c r="F534" s="286"/>
      <c r="G534" s="517" t="s">
        <v>594</v>
      </c>
      <c r="H534" s="96"/>
      <c r="I534" s="475" t="s">
        <v>58</v>
      </c>
      <c r="J534" s="475">
        <v>10</v>
      </c>
      <c r="K534" s="506">
        <v>15.46</v>
      </c>
      <c r="L534" s="74">
        <f t="shared" si="496"/>
        <v>18.55</v>
      </c>
      <c r="M534" s="74">
        <f t="shared" si="497"/>
        <v>0</v>
      </c>
      <c r="N534" s="74">
        <f t="shared" si="498"/>
        <v>15.46</v>
      </c>
      <c r="O534" s="74">
        <f t="shared" si="499"/>
        <v>0</v>
      </c>
      <c r="P534" s="128">
        <f t="shared" si="500"/>
        <v>18.55</v>
      </c>
      <c r="Q534" s="128">
        <f t="shared" si="501"/>
        <v>0</v>
      </c>
      <c r="R534" s="3"/>
      <c r="S534" s="559">
        <f t="shared" si="502"/>
        <v>1484</v>
      </c>
      <c r="AL534" s="556">
        <f t="shared" si="503"/>
        <v>1484</v>
      </c>
    </row>
    <row r="535" spans="1:38" outlineLevel="1">
      <c r="A535" s="683"/>
      <c r="B535" s="69" t="s">
        <v>30</v>
      </c>
      <c r="C535" s="71" t="s">
        <v>25</v>
      </c>
      <c r="D535" s="136">
        <v>14563521001</v>
      </c>
      <c r="E535" s="665">
        <v>14563523001</v>
      </c>
      <c r="F535" s="286"/>
      <c r="G535" s="517" t="s">
        <v>595</v>
      </c>
      <c r="H535" s="96"/>
      <c r="I535" s="475" t="s">
        <v>58</v>
      </c>
      <c r="J535" s="475">
        <v>3</v>
      </c>
      <c r="K535" s="506">
        <v>34.619999999999997</v>
      </c>
      <c r="L535" s="74">
        <f t="shared" si="496"/>
        <v>41.54</v>
      </c>
      <c r="M535" s="74">
        <f t="shared" si="497"/>
        <v>0</v>
      </c>
      <c r="N535" s="74">
        <f t="shared" si="498"/>
        <v>34.619999999999997</v>
      </c>
      <c r="O535" s="74">
        <f t="shared" si="499"/>
        <v>0</v>
      </c>
      <c r="P535" s="128">
        <f t="shared" si="500"/>
        <v>41.54</v>
      </c>
      <c r="Q535" s="128">
        <f t="shared" si="501"/>
        <v>0</v>
      </c>
      <c r="R535" s="3"/>
      <c r="S535" s="559">
        <f t="shared" si="502"/>
        <v>3323</v>
      </c>
      <c r="AL535" s="556">
        <f t="shared" si="503"/>
        <v>3323.2000000000003</v>
      </c>
    </row>
    <row r="536" spans="1:38" outlineLevel="1">
      <c r="A536" s="683"/>
      <c r="B536" s="69"/>
      <c r="C536" s="101"/>
      <c r="D536" s="71"/>
      <c r="E536" s="69"/>
      <c r="F536" s="454"/>
      <c r="G536" s="95"/>
      <c r="H536" s="96"/>
      <c r="I536" s="71"/>
      <c r="J536" s="71"/>
      <c r="K536" s="74"/>
      <c r="L536" s="74"/>
      <c r="M536" s="74"/>
      <c r="N536" s="74"/>
      <c r="O536" s="74"/>
      <c r="P536" s="128"/>
      <c r="Q536" s="128"/>
      <c r="R536" s="3"/>
      <c r="S536" s="559"/>
      <c r="AL536" s="556"/>
    </row>
    <row r="537" spans="1:38" outlineLevel="1">
      <c r="A537" s="683"/>
      <c r="B537" s="69" t="s">
        <v>30</v>
      </c>
      <c r="C537" s="113" t="s">
        <v>25</v>
      </c>
      <c r="D537" s="71"/>
      <c r="E537" s="69">
        <v>11096751001</v>
      </c>
      <c r="F537" s="454"/>
      <c r="G537" s="95" t="s">
        <v>596</v>
      </c>
      <c r="H537" s="96"/>
      <c r="I537" s="71" t="s">
        <v>58</v>
      </c>
      <c r="J537" s="71">
        <v>10</v>
      </c>
      <c r="K537" s="74">
        <v>5.07</v>
      </c>
      <c r="L537" s="74">
        <f t="shared" ref="L537:L538" si="504">ROUND((K537*$C$3),2)</f>
        <v>6.08</v>
      </c>
      <c r="M537" s="74">
        <f>L537*H537</f>
        <v>0</v>
      </c>
      <c r="N537" s="74">
        <f t="shared" ref="N537:N538" si="505">K537*(1-$E$5-$E$7)*(1-$E$9)*(1+$E$11)</f>
        <v>5.07</v>
      </c>
      <c r="O537" s="74">
        <f>N537*H537</f>
        <v>0</v>
      </c>
      <c r="P537" s="128">
        <f t="shared" ref="P537:P538" si="506">ROUND((N537*$C$3),2)</f>
        <v>6.08</v>
      </c>
      <c r="Q537" s="128">
        <f>P537*H537</f>
        <v>0</v>
      </c>
      <c r="R537" s="3"/>
      <c r="S537" s="559">
        <f t="shared" si="427"/>
        <v>486</v>
      </c>
      <c r="AL537" s="556">
        <f t="shared" si="428"/>
        <v>486.40000000000003</v>
      </c>
    </row>
    <row r="538" spans="1:38" outlineLevel="1">
      <c r="A538" s="683"/>
      <c r="B538" s="69" t="s">
        <v>30</v>
      </c>
      <c r="C538" s="113" t="s">
        <v>25</v>
      </c>
      <c r="D538" s="71"/>
      <c r="E538" s="69">
        <v>11096931001</v>
      </c>
      <c r="F538" s="454"/>
      <c r="G538" s="95" t="s">
        <v>597</v>
      </c>
      <c r="H538" s="96"/>
      <c r="I538" s="71" t="s">
        <v>58</v>
      </c>
      <c r="J538" s="71">
        <v>10</v>
      </c>
      <c r="K538" s="74">
        <v>6.31</v>
      </c>
      <c r="L538" s="74">
        <f t="shared" si="504"/>
        <v>7.57</v>
      </c>
      <c r="M538" s="74">
        <f>L538*H538</f>
        <v>0</v>
      </c>
      <c r="N538" s="74">
        <f t="shared" si="505"/>
        <v>6.31</v>
      </c>
      <c r="O538" s="74">
        <f>N538*H538</f>
        <v>0</v>
      </c>
      <c r="P538" s="128">
        <f t="shared" si="506"/>
        <v>7.57</v>
      </c>
      <c r="Q538" s="128">
        <f>P538*H538</f>
        <v>0</v>
      </c>
      <c r="R538" s="3"/>
      <c r="S538" s="559">
        <f t="shared" si="427"/>
        <v>606</v>
      </c>
      <c r="AL538" s="556">
        <f t="shared" si="428"/>
        <v>605.6</v>
      </c>
    </row>
    <row r="539" spans="1:38" outlineLevel="1">
      <c r="A539" s="683"/>
      <c r="B539" s="69" t="s">
        <v>30</v>
      </c>
      <c r="C539" s="113" t="s">
        <v>25</v>
      </c>
      <c r="D539" s="71"/>
      <c r="E539" s="69">
        <v>11097081001</v>
      </c>
      <c r="F539" s="454"/>
      <c r="G539" s="95" t="s">
        <v>598</v>
      </c>
      <c r="H539" s="96"/>
      <c r="I539" s="71" t="s">
        <v>58</v>
      </c>
      <c r="J539" s="71">
        <v>10</v>
      </c>
      <c r="K539" s="74">
        <v>8.01</v>
      </c>
      <c r="L539" s="74">
        <f t="shared" ref="L539:L541" si="507">ROUND((K539*$C$3),2)</f>
        <v>9.61</v>
      </c>
      <c r="M539" s="74">
        <f>L539*H539</f>
        <v>0</v>
      </c>
      <c r="N539" s="74">
        <f t="shared" ref="N539:N541" si="508">K539*(1-$E$5-$E$7)*(1-$E$9)*(1+$E$11)</f>
        <v>8.01</v>
      </c>
      <c r="O539" s="74">
        <f>N539*H539</f>
        <v>0</v>
      </c>
      <c r="P539" s="128">
        <f t="shared" ref="P539:P541" si="509">ROUND((N539*$C$3),2)</f>
        <v>9.61</v>
      </c>
      <c r="Q539" s="128">
        <f>P539*H539</f>
        <v>0</v>
      </c>
      <c r="R539" s="3"/>
      <c r="S539" s="559">
        <f t="shared" si="427"/>
        <v>769</v>
      </c>
      <c r="AL539" s="556">
        <f t="shared" si="428"/>
        <v>768.80000000000007</v>
      </c>
    </row>
    <row r="540" spans="1:38" outlineLevel="1">
      <c r="A540" s="683"/>
      <c r="B540" s="69" t="s">
        <v>30</v>
      </c>
      <c r="C540" s="113" t="s">
        <v>25</v>
      </c>
      <c r="D540" s="71"/>
      <c r="E540" s="69">
        <v>11097161001</v>
      </c>
      <c r="F540" s="454"/>
      <c r="G540" s="95" t="s">
        <v>599</v>
      </c>
      <c r="H540" s="96"/>
      <c r="I540" s="71" t="s">
        <v>58</v>
      </c>
      <c r="J540" s="71">
        <v>10</v>
      </c>
      <c r="K540" s="74">
        <v>11.12</v>
      </c>
      <c r="L540" s="74">
        <f t="shared" si="507"/>
        <v>13.34</v>
      </c>
      <c r="M540" s="74">
        <f>L540*H540</f>
        <v>0</v>
      </c>
      <c r="N540" s="74">
        <f t="shared" si="508"/>
        <v>11.12</v>
      </c>
      <c r="O540" s="74">
        <f>N540*H540</f>
        <v>0</v>
      </c>
      <c r="P540" s="128">
        <f t="shared" si="509"/>
        <v>13.34</v>
      </c>
      <c r="Q540" s="128">
        <f>P540*H540</f>
        <v>0</v>
      </c>
      <c r="R540" s="3"/>
      <c r="S540" s="559">
        <f t="shared" si="427"/>
        <v>1067</v>
      </c>
      <c r="AL540" s="556">
        <f t="shared" si="428"/>
        <v>1067.2</v>
      </c>
    </row>
    <row r="541" spans="1:38" outlineLevel="1">
      <c r="A541" s="683"/>
      <c r="B541" s="69" t="s">
        <v>30</v>
      </c>
      <c r="C541" s="113" t="s">
        <v>25</v>
      </c>
      <c r="D541" s="71"/>
      <c r="E541" s="69">
        <v>11093521001</v>
      </c>
      <c r="G541" s="95" t="s">
        <v>600</v>
      </c>
      <c r="H541" s="96"/>
      <c r="I541" s="71" t="s">
        <v>58</v>
      </c>
      <c r="J541" s="71">
        <v>3</v>
      </c>
      <c r="K541" s="74">
        <v>22.05</v>
      </c>
      <c r="L541" s="74">
        <f t="shared" si="507"/>
        <v>26.46</v>
      </c>
      <c r="M541" s="74">
        <f>L541*H541</f>
        <v>0</v>
      </c>
      <c r="N541" s="74">
        <f t="shared" si="508"/>
        <v>22.05</v>
      </c>
      <c r="O541" s="74">
        <f>N541*H541</f>
        <v>0</v>
      </c>
      <c r="P541" s="128">
        <f t="shared" si="509"/>
        <v>26.46</v>
      </c>
      <c r="Q541" s="128">
        <f>P541*H541</f>
        <v>0</v>
      </c>
      <c r="R541" s="3"/>
      <c r="S541" s="559">
        <f t="shared" si="427"/>
        <v>2117</v>
      </c>
      <c r="AL541" s="556">
        <f t="shared" si="428"/>
        <v>2116.8000000000002</v>
      </c>
    </row>
    <row r="542" spans="1:38" outlineLevel="1">
      <c r="A542" s="683"/>
      <c r="B542" s="69"/>
      <c r="C542" s="101"/>
      <c r="D542" s="71"/>
      <c r="E542" s="69"/>
      <c r="F542" s="454"/>
      <c r="G542" s="95"/>
      <c r="H542" s="96"/>
      <c r="I542" s="71"/>
      <c r="J542" s="71"/>
      <c r="K542" s="74"/>
      <c r="L542" s="74"/>
      <c r="M542" s="74"/>
      <c r="N542" s="74"/>
      <c r="O542" s="74"/>
      <c r="P542" s="128"/>
      <c r="Q542" s="128"/>
      <c r="R542" s="3"/>
      <c r="S542" s="559"/>
      <c r="AL542" s="556"/>
    </row>
    <row r="543" spans="1:38" s="287" customFormat="1" ht="25.5" outlineLevel="1">
      <c r="A543" s="668"/>
      <c r="B543" s="110" t="s">
        <v>65</v>
      </c>
      <c r="C543" s="113" t="s">
        <v>25</v>
      </c>
      <c r="D543" s="113">
        <v>13660881001</v>
      </c>
      <c r="E543" s="69">
        <v>14563471001</v>
      </c>
      <c r="F543" s="286" t="s">
        <v>601</v>
      </c>
      <c r="G543" s="95" t="s">
        <v>602</v>
      </c>
      <c r="H543" s="96"/>
      <c r="I543" s="71" t="s">
        <v>58</v>
      </c>
      <c r="J543" s="71">
        <v>10</v>
      </c>
      <c r="K543" s="74">
        <v>10.43</v>
      </c>
      <c r="L543" s="74">
        <f t="shared" si="458"/>
        <v>12.52</v>
      </c>
      <c r="M543" s="74">
        <f t="shared" ref="M543:M548" si="510">L543*H543</f>
        <v>0</v>
      </c>
      <c r="N543" s="74">
        <f t="shared" si="459"/>
        <v>10.43</v>
      </c>
      <c r="O543" s="74">
        <f t="shared" ref="O543:O548" si="511">N543*H543</f>
        <v>0</v>
      </c>
      <c r="P543" s="128">
        <f t="shared" si="460"/>
        <v>12.52</v>
      </c>
      <c r="Q543" s="128">
        <f t="shared" ref="Q543:Q548" si="512">P543*H543</f>
        <v>0</v>
      </c>
      <c r="R543" s="3"/>
      <c r="S543" s="562">
        <f t="shared" si="427"/>
        <v>1002</v>
      </c>
      <c r="AL543" s="556">
        <f t="shared" si="428"/>
        <v>1001.6</v>
      </c>
    </row>
    <row r="544" spans="1:38" s="287" customFormat="1" ht="25.5" outlineLevel="1">
      <c r="A544" s="668"/>
      <c r="B544" s="110" t="s">
        <v>65</v>
      </c>
      <c r="C544" s="113" t="s">
        <v>25</v>
      </c>
      <c r="D544" s="113">
        <v>13660891001</v>
      </c>
      <c r="E544" s="69">
        <v>14563481001</v>
      </c>
      <c r="F544" s="286" t="s">
        <v>603</v>
      </c>
      <c r="G544" s="95" t="s">
        <v>604</v>
      </c>
      <c r="H544" s="96"/>
      <c r="I544" s="71" t="s">
        <v>58</v>
      </c>
      <c r="J544" s="71">
        <v>10</v>
      </c>
      <c r="K544" s="74">
        <v>12.01</v>
      </c>
      <c r="L544" s="74">
        <f t="shared" si="458"/>
        <v>14.41</v>
      </c>
      <c r="M544" s="74">
        <f t="shared" si="510"/>
        <v>0</v>
      </c>
      <c r="N544" s="74">
        <f t="shared" si="459"/>
        <v>12.01</v>
      </c>
      <c r="O544" s="74">
        <f t="shared" si="511"/>
        <v>0</v>
      </c>
      <c r="P544" s="128">
        <f t="shared" si="460"/>
        <v>14.41</v>
      </c>
      <c r="Q544" s="128">
        <f t="shared" si="512"/>
        <v>0</v>
      </c>
      <c r="R544" s="3"/>
      <c r="S544" s="562">
        <f t="shared" si="427"/>
        <v>1153</v>
      </c>
      <c r="AL544" s="556">
        <f t="shared" si="428"/>
        <v>1152.8</v>
      </c>
    </row>
    <row r="545" spans="1:38" ht="25.5" outlineLevel="1">
      <c r="A545" s="683"/>
      <c r="B545" s="110" t="s">
        <v>65</v>
      </c>
      <c r="C545" s="113" t="s">
        <v>25</v>
      </c>
      <c r="D545" s="113">
        <v>13660901001</v>
      </c>
      <c r="E545" s="69">
        <v>14563491001</v>
      </c>
      <c r="F545" s="286" t="s">
        <v>605</v>
      </c>
      <c r="G545" s="95" t="s">
        <v>606</v>
      </c>
      <c r="H545" s="96"/>
      <c r="I545" s="71" t="s">
        <v>58</v>
      </c>
      <c r="J545" s="71">
        <v>10</v>
      </c>
      <c r="K545" s="74">
        <v>12.01</v>
      </c>
      <c r="L545" s="74">
        <f t="shared" si="458"/>
        <v>14.41</v>
      </c>
      <c r="M545" s="74">
        <f t="shared" si="510"/>
        <v>0</v>
      </c>
      <c r="N545" s="74">
        <f t="shared" si="459"/>
        <v>12.01</v>
      </c>
      <c r="O545" s="74">
        <f t="shared" si="511"/>
        <v>0</v>
      </c>
      <c r="P545" s="128">
        <f t="shared" si="460"/>
        <v>14.41</v>
      </c>
      <c r="Q545" s="128">
        <f t="shared" si="512"/>
        <v>0</v>
      </c>
      <c r="R545" s="3"/>
      <c r="S545" s="559">
        <f t="shared" si="427"/>
        <v>1153</v>
      </c>
      <c r="AL545" s="556">
        <f t="shared" si="428"/>
        <v>1152.8</v>
      </c>
    </row>
    <row r="546" spans="1:38" ht="25.5" outlineLevel="1">
      <c r="A546" s="683"/>
      <c r="B546" s="110" t="s">
        <v>65</v>
      </c>
      <c r="C546" s="113" t="s">
        <v>25</v>
      </c>
      <c r="D546" s="113">
        <v>13660911001</v>
      </c>
      <c r="E546" s="69">
        <v>14563501001</v>
      </c>
      <c r="F546" s="286" t="s">
        <v>607</v>
      </c>
      <c r="G546" s="95" t="s">
        <v>608</v>
      </c>
      <c r="H546" s="96"/>
      <c r="I546" s="71" t="s">
        <v>58</v>
      </c>
      <c r="J546" s="71">
        <v>10</v>
      </c>
      <c r="K546" s="74">
        <v>16.579999999999998</v>
      </c>
      <c r="L546" s="74">
        <f t="shared" si="458"/>
        <v>19.899999999999999</v>
      </c>
      <c r="M546" s="74">
        <f t="shared" si="510"/>
        <v>0</v>
      </c>
      <c r="N546" s="74">
        <f t="shared" si="459"/>
        <v>16.579999999999998</v>
      </c>
      <c r="O546" s="74">
        <f t="shared" si="511"/>
        <v>0</v>
      </c>
      <c r="P546" s="128">
        <f t="shared" si="460"/>
        <v>19.899999999999999</v>
      </c>
      <c r="Q546" s="128">
        <f t="shared" si="512"/>
        <v>0</v>
      </c>
      <c r="R546" s="3"/>
      <c r="S546" s="559">
        <f t="shared" si="427"/>
        <v>1592</v>
      </c>
      <c r="AL546" s="556">
        <f t="shared" si="428"/>
        <v>1592</v>
      </c>
    </row>
    <row r="547" spans="1:38" s="288" customFormat="1" outlineLevel="1">
      <c r="A547" s="667"/>
      <c r="B547" s="102" t="s">
        <v>27</v>
      </c>
      <c r="C547" s="130" t="s">
        <v>25</v>
      </c>
      <c r="D547" s="130">
        <v>13660921001</v>
      </c>
      <c r="E547" s="102">
        <v>14563511001</v>
      </c>
      <c r="F547" s="454"/>
      <c r="G547" s="104" t="s">
        <v>609</v>
      </c>
      <c r="H547" s="96"/>
      <c r="I547" s="103" t="s">
        <v>58</v>
      </c>
      <c r="J547" s="103">
        <v>3</v>
      </c>
      <c r="K547" s="107">
        <v>28.79</v>
      </c>
      <c r="L547" s="107">
        <f t="shared" si="458"/>
        <v>34.549999999999997</v>
      </c>
      <c r="M547" s="107">
        <f t="shared" si="510"/>
        <v>0</v>
      </c>
      <c r="N547" s="107">
        <f t="shared" si="459"/>
        <v>28.79</v>
      </c>
      <c r="O547" s="107">
        <f t="shared" si="511"/>
        <v>0</v>
      </c>
      <c r="P547" s="108">
        <f t="shared" si="460"/>
        <v>34.549999999999997</v>
      </c>
      <c r="Q547" s="108">
        <f t="shared" si="512"/>
        <v>0</v>
      </c>
      <c r="R547" s="3"/>
      <c r="S547" s="560">
        <f t="shared" si="427"/>
        <v>2764</v>
      </c>
      <c r="AL547" s="556">
        <f t="shared" si="428"/>
        <v>2764</v>
      </c>
    </row>
    <row r="548" spans="1:38" ht="25.5" outlineLevel="1">
      <c r="A548" s="668"/>
      <c r="B548" s="110" t="s">
        <v>65</v>
      </c>
      <c r="C548" s="113" t="s">
        <v>25</v>
      </c>
      <c r="D548" s="113">
        <v>13660931001</v>
      </c>
      <c r="E548" s="69">
        <v>14563521001</v>
      </c>
      <c r="F548" s="286" t="s">
        <v>610</v>
      </c>
      <c r="G548" s="95" t="s">
        <v>611</v>
      </c>
      <c r="H548" s="96"/>
      <c r="I548" s="71" t="s">
        <v>58</v>
      </c>
      <c r="J548" s="71">
        <v>3</v>
      </c>
      <c r="K548" s="74">
        <v>36.74</v>
      </c>
      <c r="L548" s="74">
        <f t="shared" si="458"/>
        <v>44.09</v>
      </c>
      <c r="M548" s="74">
        <f t="shared" si="510"/>
        <v>0</v>
      </c>
      <c r="N548" s="74">
        <f t="shared" si="459"/>
        <v>36.74</v>
      </c>
      <c r="O548" s="74">
        <f t="shared" si="511"/>
        <v>0</v>
      </c>
      <c r="P548" s="128">
        <f t="shared" si="460"/>
        <v>44.09</v>
      </c>
      <c r="Q548" s="128">
        <f t="shared" si="512"/>
        <v>0</v>
      </c>
      <c r="R548" s="3"/>
      <c r="S548" s="559">
        <f t="shared" si="427"/>
        <v>3527</v>
      </c>
      <c r="AL548" s="556">
        <f t="shared" si="428"/>
        <v>3527.2000000000003</v>
      </c>
    </row>
    <row r="549" spans="1:38" outlineLevel="1">
      <c r="A549" s="683"/>
      <c r="B549" s="121"/>
      <c r="C549" s="120"/>
      <c r="D549" s="121"/>
      <c r="E549" s="90"/>
      <c r="F549" s="454"/>
      <c r="G549" s="91"/>
      <c r="H549" s="96"/>
      <c r="I549" s="88"/>
      <c r="J549" s="88"/>
      <c r="K549" s="93"/>
      <c r="L549" s="93"/>
      <c r="M549" s="93"/>
      <c r="N549" s="93"/>
      <c r="O549" s="93"/>
      <c r="P549" s="94"/>
      <c r="Q549" s="94"/>
      <c r="R549" s="3"/>
      <c r="S549" s="559"/>
      <c r="AL549" s="556"/>
    </row>
    <row r="550" spans="1:38" outlineLevel="1">
      <c r="A550" s="683"/>
      <c r="B550" s="69" t="s">
        <v>30</v>
      </c>
      <c r="C550" s="71" t="s">
        <v>25</v>
      </c>
      <c r="D550" s="136">
        <v>14563531001</v>
      </c>
      <c r="E550" s="665">
        <v>14563533001</v>
      </c>
      <c r="F550" s="286"/>
      <c r="G550" s="517" t="s">
        <v>612</v>
      </c>
      <c r="H550" s="96"/>
      <c r="I550" s="475" t="s">
        <v>58</v>
      </c>
      <c r="J550" s="475">
        <v>10</v>
      </c>
      <c r="K550" s="506">
        <v>8.2200000000000006</v>
      </c>
      <c r="L550" s="74">
        <f t="shared" ref="L550:L554" si="513">ROUND((K550*$C$3),2)</f>
        <v>9.86</v>
      </c>
      <c r="M550" s="74">
        <f t="shared" ref="M550:M554" si="514">L550*H550</f>
        <v>0</v>
      </c>
      <c r="N550" s="74">
        <f t="shared" ref="N550:N554" si="515">K550*(1-$E$5-$E$7)*(1-$E$9)*(1+$E$11)</f>
        <v>8.2200000000000006</v>
      </c>
      <c r="O550" s="74">
        <f t="shared" ref="O550:O554" si="516">N550*H550</f>
        <v>0</v>
      </c>
      <c r="P550" s="128">
        <f t="shared" ref="P550:P554" si="517">ROUND((N550*$C$3),2)</f>
        <v>9.86</v>
      </c>
      <c r="Q550" s="128">
        <f t="shared" ref="Q550:Q554" si="518">P550*H550</f>
        <v>0</v>
      </c>
      <c r="R550" s="3"/>
      <c r="S550" s="559">
        <f t="shared" ref="S550:S554" si="519">ROUND(AL550,0)</f>
        <v>789</v>
      </c>
      <c r="AL550" s="556">
        <f t="shared" ref="AL550:AL554" si="520">L550*$AL$11*(1-$AL$10)</f>
        <v>788.80000000000007</v>
      </c>
    </row>
    <row r="551" spans="1:38" outlineLevel="1">
      <c r="A551" s="683"/>
      <c r="B551" s="69" t="s">
        <v>30</v>
      </c>
      <c r="C551" s="71" t="s">
        <v>25</v>
      </c>
      <c r="D551" s="136">
        <v>14563541001</v>
      </c>
      <c r="E551" s="665">
        <v>14563543001</v>
      </c>
      <c r="F551" s="286"/>
      <c r="G551" s="517" t="s">
        <v>613</v>
      </c>
      <c r="H551" s="96"/>
      <c r="I551" s="475" t="s">
        <v>58</v>
      </c>
      <c r="J551" s="475">
        <v>10</v>
      </c>
      <c r="K551" s="506">
        <v>11.2</v>
      </c>
      <c r="L551" s="74">
        <f t="shared" si="513"/>
        <v>13.44</v>
      </c>
      <c r="M551" s="74">
        <f t="shared" si="514"/>
        <v>0</v>
      </c>
      <c r="N551" s="74">
        <f t="shared" si="515"/>
        <v>11.2</v>
      </c>
      <c r="O551" s="74">
        <f t="shared" si="516"/>
        <v>0</v>
      </c>
      <c r="P551" s="128">
        <f t="shared" si="517"/>
        <v>13.44</v>
      </c>
      <c r="Q551" s="128">
        <f t="shared" si="518"/>
        <v>0</v>
      </c>
      <c r="R551" s="3"/>
      <c r="S551" s="559">
        <f t="shared" si="519"/>
        <v>1075</v>
      </c>
      <c r="AL551" s="556">
        <f t="shared" si="520"/>
        <v>1075.2</v>
      </c>
    </row>
    <row r="552" spans="1:38" outlineLevel="1">
      <c r="A552" s="683"/>
      <c r="B552" s="69" t="s">
        <v>30</v>
      </c>
      <c r="C552" s="71" t="s">
        <v>25</v>
      </c>
      <c r="D552" s="136">
        <v>14563551001</v>
      </c>
      <c r="E552" s="665">
        <v>14563553001</v>
      </c>
      <c r="F552" s="286"/>
      <c r="G552" s="517" t="s">
        <v>614</v>
      </c>
      <c r="H552" s="96"/>
      <c r="I552" s="475" t="s">
        <v>58</v>
      </c>
      <c r="J552" s="475">
        <v>10</v>
      </c>
      <c r="K552" s="506">
        <v>10.16</v>
      </c>
      <c r="L552" s="74">
        <f t="shared" si="513"/>
        <v>12.19</v>
      </c>
      <c r="M552" s="74">
        <f t="shared" si="514"/>
        <v>0</v>
      </c>
      <c r="N552" s="74">
        <f t="shared" si="515"/>
        <v>10.16</v>
      </c>
      <c r="O552" s="74">
        <f t="shared" si="516"/>
        <v>0</v>
      </c>
      <c r="P552" s="128">
        <f t="shared" si="517"/>
        <v>12.19</v>
      </c>
      <c r="Q552" s="128">
        <f t="shared" si="518"/>
        <v>0</v>
      </c>
      <c r="R552" s="3"/>
      <c r="S552" s="559">
        <f t="shared" si="519"/>
        <v>975</v>
      </c>
      <c r="AL552" s="556">
        <f t="shared" si="520"/>
        <v>975.2</v>
      </c>
    </row>
    <row r="553" spans="1:38" outlineLevel="1">
      <c r="A553" s="683"/>
      <c r="B553" s="69" t="s">
        <v>30</v>
      </c>
      <c r="C553" s="71" t="s">
        <v>25</v>
      </c>
      <c r="D553" s="136">
        <v>14563561001</v>
      </c>
      <c r="E553" s="665">
        <v>14563563001</v>
      </c>
      <c r="F553" s="286"/>
      <c r="G553" s="517" t="s">
        <v>615</v>
      </c>
      <c r="H553" s="96"/>
      <c r="I553" s="475" t="s">
        <v>58</v>
      </c>
      <c r="J553" s="475">
        <v>10</v>
      </c>
      <c r="K553" s="506">
        <v>13.62</v>
      </c>
      <c r="L553" s="74">
        <f t="shared" si="513"/>
        <v>16.34</v>
      </c>
      <c r="M553" s="74">
        <f t="shared" si="514"/>
        <v>0</v>
      </c>
      <c r="N553" s="74">
        <f t="shared" si="515"/>
        <v>13.62</v>
      </c>
      <c r="O553" s="74">
        <f t="shared" si="516"/>
        <v>0</v>
      </c>
      <c r="P553" s="128">
        <f t="shared" si="517"/>
        <v>16.34</v>
      </c>
      <c r="Q553" s="128">
        <f t="shared" si="518"/>
        <v>0</v>
      </c>
      <c r="R553" s="3"/>
      <c r="S553" s="559">
        <f t="shared" si="519"/>
        <v>1307</v>
      </c>
      <c r="AL553" s="556">
        <f t="shared" si="520"/>
        <v>1307.2</v>
      </c>
    </row>
    <row r="554" spans="1:38" outlineLevel="1">
      <c r="A554" s="683"/>
      <c r="B554" s="69" t="s">
        <v>30</v>
      </c>
      <c r="C554" s="71" t="s">
        <v>25</v>
      </c>
      <c r="D554" s="136">
        <v>14563571001</v>
      </c>
      <c r="E554" s="665">
        <v>14563573001</v>
      </c>
      <c r="F554" s="286"/>
      <c r="G554" s="517" t="s">
        <v>616</v>
      </c>
      <c r="H554" s="96"/>
      <c r="I554" s="475" t="s">
        <v>58</v>
      </c>
      <c r="J554" s="475">
        <v>10</v>
      </c>
      <c r="K554" s="506">
        <v>22.8</v>
      </c>
      <c r="L554" s="74">
        <f t="shared" si="513"/>
        <v>27.36</v>
      </c>
      <c r="M554" s="74">
        <f t="shared" si="514"/>
        <v>0</v>
      </c>
      <c r="N554" s="74">
        <f t="shared" si="515"/>
        <v>22.8</v>
      </c>
      <c r="O554" s="74">
        <f t="shared" si="516"/>
        <v>0</v>
      </c>
      <c r="P554" s="128">
        <f t="shared" si="517"/>
        <v>27.36</v>
      </c>
      <c r="Q554" s="128">
        <f t="shared" si="518"/>
        <v>0</v>
      </c>
      <c r="R554" s="3"/>
      <c r="S554" s="559">
        <f t="shared" si="519"/>
        <v>2189</v>
      </c>
      <c r="AL554" s="556">
        <f t="shared" si="520"/>
        <v>2188.8000000000002</v>
      </c>
    </row>
    <row r="555" spans="1:38" outlineLevel="1">
      <c r="A555" s="683"/>
      <c r="B555" s="121"/>
      <c r="C555" s="120"/>
      <c r="D555" s="121"/>
      <c r="E555" s="90"/>
      <c r="F555" s="454"/>
      <c r="G555" s="91"/>
      <c r="H555" s="96"/>
      <c r="I555" s="88"/>
      <c r="J555" s="88"/>
      <c r="K555" s="93"/>
      <c r="L555" s="93"/>
      <c r="M555" s="93"/>
      <c r="N555" s="93"/>
      <c r="O555" s="93"/>
      <c r="P555" s="94"/>
      <c r="Q555" s="94"/>
      <c r="R555" s="3"/>
      <c r="S555" s="559"/>
      <c r="AL555" s="556"/>
    </row>
    <row r="556" spans="1:38" outlineLevel="1">
      <c r="A556" s="683"/>
      <c r="B556" s="69" t="s">
        <v>30</v>
      </c>
      <c r="C556" s="113" t="s">
        <v>25</v>
      </c>
      <c r="D556" s="110"/>
      <c r="E556" s="69">
        <v>11096831001</v>
      </c>
      <c r="F556" s="454"/>
      <c r="G556" s="95" t="s">
        <v>617</v>
      </c>
      <c r="H556" s="96"/>
      <c r="I556" s="71" t="s">
        <v>58</v>
      </c>
      <c r="J556" s="71">
        <v>10</v>
      </c>
      <c r="K556" s="74">
        <v>5.14</v>
      </c>
      <c r="L556" s="74">
        <f t="shared" ref="L556:L560" si="521">ROUND((K556*$C$3),2)</f>
        <v>6.17</v>
      </c>
      <c r="M556" s="74">
        <f>L556*H556</f>
        <v>0</v>
      </c>
      <c r="N556" s="74">
        <f t="shared" ref="N556:N560" si="522">K556*(1-$E$5-$E$7)*(1-$E$9)*(1+$E$11)</f>
        <v>5.14</v>
      </c>
      <c r="O556" s="74">
        <f>N556*H556</f>
        <v>0</v>
      </c>
      <c r="P556" s="128">
        <f t="shared" ref="P556:P560" si="523">ROUND((N556*$C$3),2)</f>
        <v>6.17</v>
      </c>
      <c r="Q556" s="128">
        <f>P556*H556</f>
        <v>0</v>
      </c>
      <c r="R556" s="3"/>
      <c r="S556" s="559">
        <f t="shared" si="427"/>
        <v>494</v>
      </c>
      <c r="AL556" s="556">
        <f t="shared" si="428"/>
        <v>493.6</v>
      </c>
    </row>
    <row r="557" spans="1:38" outlineLevel="1">
      <c r="A557" s="683"/>
      <c r="B557" s="69" t="s">
        <v>30</v>
      </c>
      <c r="C557" s="113" t="s">
        <v>25</v>
      </c>
      <c r="D557" s="110"/>
      <c r="E557" s="69">
        <v>11093541001</v>
      </c>
      <c r="F557" s="454"/>
      <c r="G557" s="95" t="s">
        <v>618</v>
      </c>
      <c r="H557" s="96"/>
      <c r="I557" s="71" t="s">
        <v>58</v>
      </c>
      <c r="J557" s="71">
        <v>10</v>
      </c>
      <c r="K557" s="74">
        <v>9.52</v>
      </c>
      <c r="L557" s="74">
        <f t="shared" si="521"/>
        <v>11.42</v>
      </c>
      <c r="M557" s="74">
        <f>L557*H557</f>
        <v>0</v>
      </c>
      <c r="N557" s="74">
        <f t="shared" si="522"/>
        <v>9.52</v>
      </c>
      <c r="O557" s="74">
        <f>N557*H557</f>
        <v>0</v>
      </c>
      <c r="P557" s="128">
        <f t="shared" si="523"/>
        <v>11.42</v>
      </c>
      <c r="Q557" s="128">
        <f>P557*H557</f>
        <v>0</v>
      </c>
      <c r="R557" s="3"/>
      <c r="S557" s="559">
        <f t="shared" si="427"/>
        <v>914</v>
      </c>
      <c r="AL557" s="556">
        <f t="shared" si="428"/>
        <v>913.6</v>
      </c>
    </row>
    <row r="558" spans="1:38" outlineLevel="1">
      <c r="A558" s="683"/>
      <c r="B558" s="69" t="s">
        <v>30</v>
      </c>
      <c r="C558" s="113" t="s">
        <v>25</v>
      </c>
      <c r="D558" s="110"/>
      <c r="E558" s="69">
        <v>11097121001</v>
      </c>
      <c r="F558" s="454"/>
      <c r="G558" s="95" t="s">
        <v>619</v>
      </c>
      <c r="H558" s="96"/>
      <c r="I558" s="71" t="s">
        <v>58</v>
      </c>
      <c r="J558" s="71">
        <v>10</v>
      </c>
      <c r="K558" s="74">
        <v>6.47</v>
      </c>
      <c r="L558" s="74">
        <f t="shared" si="521"/>
        <v>7.76</v>
      </c>
      <c r="M558" s="74">
        <f>L558*H558</f>
        <v>0</v>
      </c>
      <c r="N558" s="74">
        <f t="shared" si="522"/>
        <v>6.47</v>
      </c>
      <c r="O558" s="74">
        <f>N558*H558</f>
        <v>0</v>
      </c>
      <c r="P558" s="128">
        <f t="shared" si="523"/>
        <v>7.76</v>
      </c>
      <c r="Q558" s="128">
        <f>P558*H558</f>
        <v>0</v>
      </c>
      <c r="R558" s="3"/>
      <c r="S558" s="559">
        <f t="shared" si="427"/>
        <v>621</v>
      </c>
      <c r="AL558" s="556">
        <f t="shared" si="428"/>
        <v>620.80000000000007</v>
      </c>
    </row>
    <row r="559" spans="1:38" outlineLevel="1">
      <c r="A559" s="683"/>
      <c r="B559" s="69" t="s">
        <v>30</v>
      </c>
      <c r="C559" s="113" t="s">
        <v>25</v>
      </c>
      <c r="D559" s="110"/>
      <c r="E559" s="69">
        <v>11097151001</v>
      </c>
      <c r="F559" s="454"/>
      <c r="G559" s="95" t="s">
        <v>620</v>
      </c>
      <c r="H559" s="96"/>
      <c r="I559" s="71" t="s">
        <v>58</v>
      </c>
      <c r="J559" s="71">
        <v>10</v>
      </c>
      <c r="K559" s="74">
        <v>9.6</v>
      </c>
      <c r="L559" s="74">
        <f t="shared" si="521"/>
        <v>11.52</v>
      </c>
      <c r="M559" s="74">
        <f>L559*H559</f>
        <v>0</v>
      </c>
      <c r="N559" s="74">
        <f t="shared" si="522"/>
        <v>9.6</v>
      </c>
      <c r="O559" s="74">
        <f>N559*H559</f>
        <v>0</v>
      </c>
      <c r="P559" s="128">
        <f t="shared" si="523"/>
        <v>11.52</v>
      </c>
      <c r="Q559" s="128">
        <f>P559*H559</f>
        <v>0</v>
      </c>
      <c r="R559" s="3"/>
      <c r="S559" s="559">
        <f t="shared" si="427"/>
        <v>922</v>
      </c>
      <c r="AL559" s="556">
        <f t="shared" si="428"/>
        <v>921.6</v>
      </c>
    </row>
    <row r="560" spans="1:38" outlineLevel="1">
      <c r="A560" s="683"/>
      <c r="B560" s="110" t="s">
        <v>30</v>
      </c>
      <c r="C560" s="113" t="s">
        <v>25</v>
      </c>
      <c r="D560" s="113"/>
      <c r="E560" s="617">
        <v>11093571001</v>
      </c>
      <c r="F560" s="454"/>
      <c r="G560" s="517" t="s">
        <v>621</v>
      </c>
      <c r="H560" s="96"/>
      <c r="I560" s="71" t="s">
        <v>58</v>
      </c>
      <c r="J560" s="71">
        <v>10</v>
      </c>
      <c r="K560" s="74">
        <v>18.920000000000002</v>
      </c>
      <c r="L560" s="74">
        <f t="shared" si="521"/>
        <v>22.7</v>
      </c>
      <c r="M560" s="74">
        <f>L560*H560</f>
        <v>0</v>
      </c>
      <c r="N560" s="74">
        <f t="shared" si="522"/>
        <v>18.920000000000002</v>
      </c>
      <c r="O560" s="74">
        <f>N560*H560</f>
        <v>0</v>
      </c>
      <c r="P560" s="128">
        <f t="shared" si="523"/>
        <v>22.7</v>
      </c>
      <c r="Q560" s="128">
        <f>P560*H560</f>
        <v>0</v>
      </c>
      <c r="R560" s="3"/>
      <c r="S560" s="559">
        <f t="shared" si="427"/>
        <v>1816</v>
      </c>
      <c r="AL560" s="556">
        <f t="shared" si="428"/>
        <v>1816</v>
      </c>
    </row>
    <row r="561" spans="1:38" outlineLevel="1">
      <c r="A561" s="683"/>
      <c r="B561" s="121"/>
      <c r="C561" s="120"/>
      <c r="D561" s="121"/>
      <c r="E561" s="90"/>
      <c r="F561" s="454"/>
      <c r="G561" s="91"/>
      <c r="H561" s="96"/>
      <c r="I561" s="88"/>
      <c r="J561" s="88"/>
      <c r="K561" s="93"/>
      <c r="L561" s="93"/>
      <c r="M561" s="93"/>
      <c r="N561" s="93"/>
      <c r="O561" s="93"/>
      <c r="P561" s="94"/>
      <c r="Q561" s="94"/>
      <c r="R561" s="3"/>
      <c r="S561" s="559"/>
      <c r="AL561" s="556"/>
    </row>
    <row r="562" spans="1:38" s="287" customFormat="1" ht="25.5" outlineLevel="1">
      <c r="A562" s="668"/>
      <c r="B562" s="110" t="s">
        <v>65</v>
      </c>
      <c r="C562" s="113" t="s">
        <v>25</v>
      </c>
      <c r="D562" s="113">
        <v>13660941001</v>
      </c>
      <c r="E562" s="69">
        <v>14563531001</v>
      </c>
      <c r="F562" s="286" t="s">
        <v>622</v>
      </c>
      <c r="G562" s="95" t="s">
        <v>623</v>
      </c>
      <c r="H562" s="96"/>
      <c r="I562" s="71" t="s">
        <v>58</v>
      </c>
      <c r="J562" s="71">
        <v>10</v>
      </c>
      <c r="K562" s="74">
        <v>11.2</v>
      </c>
      <c r="L562" s="74">
        <f t="shared" si="458"/>
        <v>13.44</v>
      </c>
      <c r="M562" s="74">
        <f>L562*H562</f>
        <v>0</v>
      </c>
      <c r="N562" s="74">
        <f t="shared" si="459"/>
        <v>11.2</v>
      </c>
      <c r="O562" s="74">
        <f>N562*H562</f>
        <v>0</v>
      </c>
      <c r="P562" s="128">
        <f t="shared" si="460"/>
        <v>13.44</v>
      </c>
      <c r="Q562" s="128">
        <f>P562*H562</f>
        <v>0</v>
      </c>
      <c r="R562" s="3"/>
      <c r="S562" s="562">
        <f t="shared" si="427"/>
        <v>1075</v>
      </c>
      <c r="AL562" s="556">
        <f t="shared" si="428"/>
        <v>1075.2</v>
      </c>
    </row>
    <row r="563" spans="1:38" ht="25.5" outlineLevel="1">
      <c r="A563" s="668"/>
      <c r="B563" s="110" t="s">
        <v>65</v>
      </c>
      <c r="C563" s="113" t="s">
        <v>25</v>
      </c>
      <c r="D563" s="113">
        <v>13660951001</v>
      </c>
      <c r="E563" s="69">
        <v>14563541001</v>
      </c>
      <c r="F563" s="286" t="s">
        <v>624</v>
      </c>
      <c r="G563" s="95" t="s">
        <v>625</v>
      </c>
      <c r="H563" s="96"/>
      <c r="I563" s="71" t="s">
        <v>58</v>
      </c>
      <c r="J563" s="71">
        <v>10</v>
      </c>
      <c r="K563" s="74">
        <v>11.2</v>
      </c>
      <c r="L563" s="74">
        <f t="shared" si="458"/>
        <v>13.44</v>
      </c>
      <c r="M563" s="74">
        <f>L563*H563</f>
        <v>0</v>
      </c>
      <c r="N563" s="74">
        <f t="shared" si="459"/>
        <v>11.2</v>
      </c>
      <c r="O563" s="74">
        <f>N563*H563</f>
        <v>0</v>
      </c>
      <c r="P563" s="128">
        <f t="shared" si="460"/>
        <v>13.44</v>
      </c>
      <c r="Q563" s="128">
        <f>P563*H563</f>
        <v>0</v>
      </c>
      <c r="R563" s="3"/>
      <c r="S563" s="559">
        <f t="shared" si="427"/>
        <v>1075</v>
      </c>
      <c r="AL563" s="556">
        <f t="shared" si="428"/>
        <v>1075.2</v>
      </c>
    </row>
    <row r="564" spans="1:38" s="287" customFormat="1" ht="25.5" outlineLevel="1">
      <c r="A564" s="668"/>
      <c r="B564" s="110" t="s">
        <v>65</v>
      </c>
      <c r="C564" s="113" t="s">
        <v>25</v>
      </c>
      <c r="D564" s="113">
        <v>13660961001</v>
      </c>
      <c r="E564" s="69">
        <v>14563551001</v>
      </c>
      <c r="F564" s="286" t="s">
        <v>626</v>
      </c>
      <c r="G564" s="95" t="s">
        <v>627</v>
      </c>
      <c r="H564" s="96"/>
      <c r="I564" s="71" t="s">
        <v>58</v>
      </c>
      <c r="J564" s="71">
        <v>10</v>
      </c>
      <c r="K564" s="74">
        <v>14.02</v>
      </c>
      <c r="L564" s="74">
        <f t="shared" si="458"/>
        <v>16.82</v>
      </c>
      <c r="M564" s="74">
        <f>L564*H564</f>
        <v>0</v>
      </c>
      <c r="N564" s="74">
        <f t="shared" si="459"/>
        <v>14.02</v>
      </c>
      <c r="O564" s="74">
        <f>N564*H564</f>
        <v>0</v>
      </c>
      <c r="P564" s="128">
        <f t="shared" si="460"/>
        <v>16.82</v>
      </c>
      <c r="Q564" s="128">
        <f>P564*H564</f>
        <v>0</v>
      </c>
      <c r="R564" s="3"/>
      <c r="S564" s="562">
        <f t="shared" ref="S564:S627" si="524">ROUND(AL564,0)</f>
        <v>1346</v>
      </c>
      <c r="AL564" s="556">
        <f t="shared" ref="AL564:AL627" si="525">L564*$AL$11*(1-$AL$10)</f>
        <v>1345.6000000000001</v>
      </c>
    </row>
    <row r="565" spans="1:38" ht="25.5" outlineLevel="1">
      <c r="A565" s="683"/>
      <c r="B565" s="110" t="s">
        <v>65</v>
      </c>
      <c r="C565" s="113" t="s">
        <v>25</v>
      </c>
      <c r="D565" s="113">
        <v>13660971001</v>
      </c>
      <c r="E565" s="69">
        <v>14563561001</v>
      </c>
      <c r="F565" s="286" t="s">
        <v>628</v>
      </c>
      <c r="G565" s="95" t="s">
        <v>629</v>
      </c>
      <c r="H565" s="96"/>
      <c r="I565" s="71" t="s">
        <v>58</v>
      </c>
      <c r="J565" s="71">
        <v>10</v>
      </c>
      <c r="K565" s="74">
        <v>14.02</v>
      </c>
      <c r="L565" s="74">
        <f t="shared" si="458"/>
        <v>16.82</v>
      </c>
      <c r="M565" s="74">
        <f>L565*H565</f>
        <v>0</v>
      </c>
      <c r="N565" s="74">
        <f t="shared" si="459"/>
        <v>14.02</v>
      </c>
      <c r="O565" s="74">
        <f>N565*H565</f>
        <v>0</v>
      </c>
      <c r="P565" s="128">
        <f t="shared" si="460"/>
        <v>16.82</v>
      </c>
      <c r="Q565" s="128">
        <f>P565*H565</f>
        <v>0</v>
      </c>
      <c r="R565" s="3"/>
      <c r="S565" s="559">
        <f t="shared" si="524"/>
        <v>1346</v>
      </c>
      <c r="AL565" s="556">
        <f t="shared" si="525"/>
        <v>1345.6000000000001</v>
      </c>
    </row>
    <row r="566" spans="1:38" s="287" customFormat="1" ht="25.5" outlineLevel="1">
      <c r="A566" s="668"/>
      <c r="B566" s="110" t="s">
        <v>65</v>
      </c>
      <c r="C566" s="113" t="s">
        <v>25</v>
      </c>
      <c r="D566" s="113">
        <v>13660981001</v>
      </c>
      <c r="E566" s="69">
        <v>14563571001</v>
      </c>
      <c r="F566" s="616" t="s">
        <v>630</v>
      </c>
      <c r="G566" s="95" t="s">
        <v>631</v>
      </c>
      <c r="H566" s="96"/>
      <c r="I566" s="71" t="s">
        <v>58</v>
      </c>
      <c r="J566" s="71">
        <v>10</v>
      </c>
      <c r="K566" s="74">
        <v>23.8</v>
      </c>
      <c r="L566" s="74">
        <f t="shared" si="458"/>
        <v>28.56</v>
      </c>
      <c r="M566" s="74">
        <f>L566*H566</f>
        <v>0</v>
      </c>
      <c r="N566" s="74">
        <f t="shared" si="459"/>
        <v>23.8</v>
      </c>
      <c r="O566" s="74">
        <f>N566*H566</f>
        <v>0</v>
      </c>
      <c r="P566" s="128">
        <f t="shared" si="460"/>
        <v>28.56</v>
      </c>
      <c r="Q566" s="128">
        <f>P566*H566</f>
        <v>0</v>
      </c>
      <c r="R566" s="3"/>
      <c r="S566" s="562">
        <f t="shared" si="524"/>
        <v>2285</v>
      </c>
      <c r="AL566" s="556">
        <f t="shared" si="525"/>
        <v>2284.8000000000002</v>
      </c>
    </row>
    <row r="567" spans="1:38" outlineLevel="1">
      <c r="A567" s="683"/>
      <c r="B567" s="124"/>
      <c r="C567" s="120"/>
      <c r="D567" s="120"/>
      <c r="E567" s="90"/>
      <c r="F567" s="454"/>
      <c r="G567" s="91"/>
      <c r="H567" s="96"/>
      <c r="I567" s="88"/>
      <c r="J567" s="88"/>
      <c r="K567" s="93"/>
      <c r="L567" s="93"/>
      <c r="M567" s="93"/>
      <c r="N567" s="93"/>
      <c r="O567" s="93"/>
      <c r="P567" s="94"/>
      <c r="Q567" s="94"/>
      <c r="R567" s="3"/>
      <c r="S567" s="559"/>
      <c r="AL567" s="556"/>
    </row>
    <row r="568" spans="1:38" outlineLevel="1">
      <c r="A568" s="683"/>
      <c r="B568" s="69" t="s">
        <v>30</v>
      </c>
      <c r="C568" s="71" t="s">
        <v>25</v>
      </c>
      <c r="D568" s="136">
        <v>14563581001</v>
      </c>
      <c r="E568" s="665">
        <v>14563583001</v>
      </c>
      <c r="F568" s="286"/>
      <c r="G568" s="517" t="s">
        <v>632</v>
      </c>
      <c r="H568" s="96"/>
      <c r="I568" s="475" t="s">
        <v>58</v>
      </c>
      <c r="J568" s="475">
        <v>10</v>
      </c>
      <c r="K568" s="506">
        <v>10.91</v>
      </c>
      <c r="L568" s="74">
        <f t="shared" ref="L568:L577" si="526">ROUND((K568*$C$3),2)</f>
        <v>13.09</v>
      </c>
      <c r="M568" s="74">
        <f t="shared" ref="M568:M577" si="527">L568*H568</f>
        <v>0</v>
      </c>
      <c r="N568" s="74">
        <f t="shared" ref="N568:N577" si="528">K568*(1-$E$5-$E$7)*(1-$E$9)*(1+$E$11)</f>
        <v>10.91</v>
      </c>
      <c r="O568" s="74">
        <f t="shared" ref="O568:O577" si="529">N568*H568</f>
        <v>0</v>
      </c>
      <c r="P568" s="128">
        <f t="shared" ref="P568:P577" si="530">ROUND((N568*$C$3),2)</f>
        <v>13.09</v>
      </c>
      <c r="Q568" s="128">
        <f t="shared" ref="Q568:Q577" si="531">P568*H568</f>
        <v>0</v>
      </c>
      <c r="R568" s="3"/>
      <c r="S568" s="559">
        <f t="shared" ref="S568:S577" si="532">ROUND(AL568,0)</f>
        <v>1047</v>
      </c>
      <c r="AL568" s="556">
        <f t="shared" ref="AL568:AL577" si="533">L568*$AL$11*(1-$AL$10)</f>
        <v>1047.2</v>
      </c>
    </row>
    <row r="569" spans="1:38" outlineLevel="1">
      <c r="A569" s="683"/>
      <c r="B569" s="69" t="s">
        <v>30</v>
      </c>
      <c r="C569" s="71" t="s">
        <v>25</v>
      </c>
      <c r="D569" s="136">
        <v>14563591001</v>
      </c>
      <c r="E569" s="665">
        <v>14563593001</v>
      </c>
      <c r="F569" s="286"/>
      <c r="G569" s="517" t="s">
        <v>633</v>
      </c>
      <c r="H569" s="96"/>
      <c r="I569" s="475" t="s">
        <v>58</v>
      </c>
      <c r="J569" s="475">
        <v>10</v>
      </c>
      <c r="K569" s="506">
        <v>11.76</v>
      </c>
      <c r="L569" s="74">
        <f t="shared" si="526"/>
        <v>14.11</v>
      </c>
      <c r="M569" s="74">
        <f t="shared" si="527"/>
        <v>0</v>
      </c>
      <c r="N569" s="74">
        <f t="shared" si="528"/>
        <v>11.76</v>
      </c>
      <c r="O569" s="74">
        <f t="shared" si="529"/>
        <v>0</v>
      </c>
      <c r="P569" s="128">
        <f t="shared" si="530"/>
        <v>14.11</v>
      </c>
      <c r="Q569" s="128">
        <f t="shared" si="531"/>
        <v>0</v>
      </c>
      <c r="R569" s="3"/>
      <c r="S569" s="559">
        <f t="shared" si="532"/>
        <v>1129</v>
      </c>
      <c r="AL569" s="556">
        <f t="shared" si="533"/>
        <v>1128.8</v>
      </c>
    </row>
    <row r="570" spans="1:38" outlineLevel="1">
      <c r="A570" s="683"/>
      <c r="B570" s="69" t="s">
        <v>30</v>
      </c>
      <c r="C570" s="71" t="s">
        <v>25</v>
      </c>
      <c r="D570" s="136">
        <v>14563601001</v>
      </c>
      <c r="E570" s="665">
        <v>14563603001</v>
      </c>
      <c r="F570" s="286"/>
      <c r="G570" s="517" t="s">
        <v>634</v>
      </c>
      <c r="H570" s="96"/>
      <c r="I570" s="475" t="s">
        <v>58</v>
      </c>
      <c r="J570" s="475">
        <v>10</v>
      </c>
      <c r="K570" s="506">
        <v>13.24</v>
      </c>
      <c r="L570" s="74">
        <f t="shared" si="526"/>
        <v>15.89</v>
      </c>
      <c r="M570" s="74">
        <f t="shared" si="527"/>
        <v>0</v>
      </c>
      <c r="N570" s="74">
        <f t="shared" si="528"/>
        <v>13.24</v>
      </c>
      <c r="O570" s="74">
        <f t="shared" si="529"/>
        <v>0</v>
      </c>
      <c r="P570" s="128">
        <f t="shared" si="530"/>
        <v>15.89</v>
      </c>
      <c r="Q570" s="128">
        <f t="shared" si="531"/>
        <v>0</v>
      </c>
      <c r="R570" s="3"/>
      <c r="S570" s="559">
        <f t="shared" si="532"/>
        <v>1271</v>
      </c>
      <c r="AL570" s="556">
        <f t="shared" si="533"/>
        <v>1271.2</v>
      </c>
    </row>
    <row r="571" spans="1:38" outlineLevel="1">
      <c r="A571" s="683"/>
      <c r="B571" s="69" t="s">
        <v>30</v>
      </c>
      <c r="C571" s="71" t="s">
        <v>25</v>
      </c>
      <c r="D571" s="136">
        <v>14563611001</v>
      </c>
      <c r="E571" s="665">
        <v>14563613001</v>
      </c>
      <c r="F571" s="286"/>
      <c r="G571" s="517" t="s">
        <v>635</v>
      </c>
      <c r="H571" s="96"/>
      <c r="I571" s="475" t="s">
        <v>58</v>
      </c>
      <c r="J571" s="475">
        <v>10</v>
      </c>
      <c r="K571" s="506">
        <v>17.87</v>
      </c>
      <c r="L571" s="74">
        <f t="shared" si="526"/>
        <v>21.44</v>
      </c>
      <c r="M571" s="74">
        <f t="shared" si="527"/>
        <v>0</v>
      </c>
      <c r="N571" s="74">
        <f t="shared" si="528"/>
        <v>17.87</v>
      </c>
      <c r="O571" s="74">
        <f t="shared" si="529"/>
        <v>0</v>
      </c>
      <c r="P571" s="128">
        <f t="shared" si="530"/>
        <v>21.44</v>
      </c>
      <c r="Q571" s="128">
        <f t="shared" si="531"/>
        <v>0</v>
      </c>
      <c r="R571" s="3"/>
      <c r="S571" s="559">
        <f t="shared" si="532"/>
        <v>1715</v>
      </c>
      <c r="AL571" s="556">
        <f t="shared" si="533"/>
        <v>1715.2</v>
      </c>
    </row>
    <row r="572" spans="1:38" outlineLevel="1">
      <c r="A572" s="683"/>
      <c r="B572" s="69"/>
      <c r="C572" s="71"/>
      <c r="D572" s="90"/>
      <c r="E572" s="90"/>
      <c r="F572" s="454"/>
      <c r="G572" s="91"/>
      <c r="H572" s="96"/>
      <c r="I572" s="88"/>
      <c r="J572" s="88"/>
      <c r="K572" s="93"/>
      <c r="L572" s="74"/>
      <c r="M572" s="74"/>
      <c r="N572" s="74"/>
      <c r="O572" s="74"/>
      <c r="P572" s="128"/>
      <c r="Q572" s="128"/>
      <c r="R572" s="3"/>
      <c r="S572" s="559"/>
      <c r="AL572" s="556"/>
    </row>
    <row r="573" spans="1:38" ht="25.5" outlineLevel="1">
      <c r="A573" s="683"/>
      <c r="B573" s="69" t="s">
        <v>30</v>
      </c>
      <c r="C573" s="71" t="s">
        <v>25</v>
      </c>
      <c r="D573" s="136">
        <v>14563621001</v>
      </c>
      <c r="E573" s="665">
        <v>14563623001</v>
      </c>
      <c r="F573" s="286"/>
      <c r="G573" s="517" t="s">
        <v>636</v>
      </c>
      <c r="H573" s="96"/>
      <c r="I573" s="475" t="s">
        <v>58</v>
      </c>
      <c r="J573" s="475">
        <v>10</v>
      </c>
      <c r="K573" s="506">
        <v>12.96</v>
      </c>
      <c r="L573" s="74">
        <f t="shared" si="526"/>
        <v>15.55</v>
      </c>
      <c r="M573" s="74">
        <f t="shared" si="527"/>
        <v>0</v>
      </c>
      <c r="N573" s="74">
        <f t="shared" si="528"/>
        <v>12.96</v>
      </c>
      <c r="O573" s="74">
        <f t="shared" si="529"/>
        <v>0</v>
      </c>
      <c r="P573" s="128">
        <f t="shared" si="530"/>
        <v>15.55</v>
      </c>
      <c r="Q573" s="128">
        <f t="shared" si="531"/>
        <v>0</v>
      </c>
      <c r="R573" s="3"/>
      <c r="S573" s="559">
        <f t="shared" si="532"/>
        <v>1244</v>
      </c>
      <c r="AL573" s="556">
        <f t="shared" si="533"/>
        <v>1244</v>
      </c>
    </row>
    <row r="574" spans="1:38" ht="25.5" outlineLevel="1">
      <c r="A574" s="683"/>
      <c r="B574" s="69" t="s">
        <v>30</v>
      </c>
      <c r="C574" s="71" t="s">
        <v>25</v>
      </c>
      <c r="D574" s="136">
        <v>14563631001</v>
      </c>
      <c r="E574" s="665">
        <v>14563633001</v>
      </c>
      <c r="F574" s="286"/>
      <c r="G574" s="517" t="s">
        <v>637</v>
      </c>
      <c r="H574" s="96"/>
      <c r="I574" s="475" t="s">
        <v>58</v>
      </c>
      <c r="J574" s="475">
        <v>10</v>
      </c>
      <c r="K574" s="506">
        <v>14.84</v>
      </c>
      <c r="L574" s="74">
        <f t="shared" si="526"/>
        <v>17.809999999999999</v>
      </c>
      <c r="M574" s="74">
        <f t="shared" si="527"/>
        <v>0</v>
      </c>
      <c r="N574" s="74">
        <f t="shared" si="528"/>
        <v>14.84</v>
      </c>
      <c r="O574" s="74">
        <f t="shared" si="529"/>
        <v>0</v>
      </c>
      <c r="P574" s="128">
        <f t="shared" si="530"/>
        <v>17.809999999999999</v>
      </c>
      <c r="Q574" s="128">
        <f t="shared" si="531"/>
        <v>0</v>
      </c>
      <c r="R574" s="3"/>
      <c r="S574" s="559">
        <f t="shared" si="532"/>
        <v>1425</v>
      </c>
      <c r="AL574" s="556">
        <f t="shared" si="533"/>
        <v>1424.8</v>
      </c>
    </row>
    <row r="575" spans="1:38" outlineLevel="1">
      <c r="A575" s="683"/>
      <c r="B575" s="69"/>
      <c r="C575" s="71"/>
      <c r="D575" s="136"/>
      <c r="E575" s="665"/>
      <c r="F575" s="286"/>
      <c r="G575" s="517"/>
      <c r="H575" s="96"/>
      <c r="I575" s="475"/>
      <c r="J575" s="475"/>
      <c r="K575" s="506"/>
      <c r="L575" s="74"/>
      <c r="M575" s="74"/>
      <c r="N575" s="74"/>
      <c r="O575" s="74"/>
      <c r="P575" s="128"/>
      <c r="Q575" s="128"/>
      <c r="R575" s="3"/>
      <c r="S575" s="559"/>
      <c r="AL575" s="556"/>
    </row>
    <row r="576" spans="1:38" outlineLevel="1">
      <c r="A576" s="683"/>
      <c r="B576" s="69" t="s">
        <v>30</v>
      </c>
      <c r="C576" s="71" t="s">
        <v>25</v>
      </c>
      <c r="D576" s="136">
        <v>14563641001</v>
      </c>
      <c r="E576" s="665">
        <v>14563643001</v>
      </c>
      <c r="F576" s="286"/>
      <c r="G576" s="517" t="s">
        <v>638</v>
      </c>
      <c r="H576" s="96"/>
      <c r="I576" s="475" t="s">
        <v>58</v>
      </c>
      <c r="J576" s="475">
        <v>10</v>
      </c>
      <c r="K576" s="506">
        <v>12.51</v>
      </c>
      <c r="L576" s="74">
        <f t="shared" si="526"/>
        <v>15.01</v>
      </c>
      <c r="M576" s="74">
        <f t="shared" si="527"/>
        <v>0</v>
      </c>
      <c r="N576" s="74">
        <f t="shared" si="528"/>
        <v>12.51</v>
      </c>
      <c r="O576" s="74">
        <f t="shared" si="529"/>
        <v>0</v>
      </c>
      <c r="P576" s="128">
        <f t="shared" si="530"/>
        <v>15.01</v>
      </c>
      <c r="Q576" s="128">
        <f t="shared" si="531"/>
        <v>0</v>
      </c>
      <c r="R576" s="3"/>
      <c r="S576" s="559">
        <f t="shared" si="532"/>
        <v>1201</v>
      </c>
      <c r="AL576" s="556">
        <f t="shared" si="533"/>
        <v>1200.8</v>
      </c>
    </row>
    <row r="577" spans="1:38" outlineLevel="1">
      <c r="A577" s="683"/>
      <c r="B577" s="69" t="s">
        <v>30</v>
      </c>
      <c r="C577" s="71" t="s">
        <v>25</v>
      </c>
      <c r="D577" s="136">
        <v>14563651001</v>
      </c>
      <c r="E577" s="665">
        <v>14563653001</v>
      </c>
      <c r="F577" s="286"/>
      <c r="G577" s="517" t="s">
        <v>639</v>
      </c>
      <c r="H577" s="96"/>
      <c r="I577" s="475" t="s">
        <v>58</v>
      </c>
      <c r="J577" s="475">
        <v>10</v>
      </c>
      <c r="K577" s="506">
        <v>16.89</v>
      </c>
      <c r="L577" s="74">
        <f t="shared" si="526"/>
        <v>20.27</v>
      </c>
      <c r="M577" s="74">
        <f t="shared" si="527"/>
        <v>0</v>
      </c>
      <c r="N577" s="74">
        <f t="shared" si="528"/>
        <v>16.89</v>
      </c>
      <c r="O577" s="74">
        <f t="shared" si="529"/>
        <v>0</v>
      </c>
      <c r="P577" s="128">
        <f t="shared" si="530"/>
        <v>20.27</v>
      </c>
      <c r="Q577" s="128">
        <f t="shared" si="531"/>
        <v>0</v>
      </c>
      <c r="R577" s="3"/>
      <c r="S577" s="559">
        <f t="shared" si="532"/>
        <v>1622</v>
      </c>
      <c r="AL577" s="556">
        <f t="shared" si="533"/>
        <v>1621.6000000000001</v>
      </c>
    </row>
    <row r="578" spans="1:38" outlineLevel="1">
      <c r="A578" s="683"/>
      <c r="B578" s="124"/>
      <c r="C578" s="120"/>
      <c r="D578" s="120"/>
      <c r="E578" s="90"/>
      <c r="F578" s="454"/>
      <c r="G578" s="91"/>
      <c r="H578" s="96"/>
      <c r="I578" s="88"/>
      <c r="J578" s="88"/>
      <c r="K578" s="93"/>
      <c r="L578" s="93"/>
      <c r="M578" s="93"/>
      <c r="N578" s="93"/>
      <c r="O578" s="93"/>
      <c r="P578" s="94"/>
      <c r="Q578" s="94"/>
      <c r="R578" s="3"/>
      <c r="S578" s="559"/>
      <c r="AL578" s="556"/>
    </row>
    <row r="579" spans="1:38" outlineLevel="1">
      <c r="A579" s="683"/>
      <c r="B579" s="110" t="s">
        <v>30</v>
      </c>
      <c r="C579" s="113" t="s">
        <v>25</v>
      </c>
      <c r="D579" s="113"/>
      <c r="E579" s="69">
        <v>11096631001</v>
      </c>
      <c r="F579" s="454"/>
      <c r="G579" s="95" t="s">
        <v>640</v>
      </c>
      <c r="H579" s="96"/>
      <c r="I579" s="71" t="s">
        <v>58</v>
      </c>
      <c r="J579" s="71">
        <v>10</v>
      </c>
      <c r="K579" s="74">
        <v>6.38</v>
      </c>
      <c r="L579" s="74">
        <f t="shared" ref="L579:L582" si="534">ROUND((K579*$C$3),2)</f>
        <v>7.66</v>
      </c>
      <c r="M579" s="74">
        <f>L579*H579</f>
        <v>0</v>
      </c>
      <c r="N579" s="74">
        <f t="shared" ref="N579:N582" si="535">K579*(1-$E$5-$E$7)*(1-$E$9)*(1+$E$11)</f>
        <v>6.38</v>
      </c>
      <c r="O579" s="74">
        <f>N579*H579</f>
        <v>0</v>
      </c>
      <c r="P579" s="128">
        <f t="shared" ref="P579:P582" si="536">ROUND((N579*$C$3),2)</f>
        <v>7.66</v>
      </c>
      <c r="Q579" s="128">
        <f>P579*H579</f>
        <v>0</v>
      </c>
      <c r="R579" s="3"/>
      <c r="S579" s="559">
        <f t="shared" si="524"/>
        <v>613</v>
      </c>
      <c r="AL579" s="556">
        <f t="shared" si="525"/>
        <v>612.80000000000007</v>
      </c>
    </row>
    <row r="580" spans="1:38" outlineLevel="1">
      <c r="A580" s="683"/>
      <c r="B580" s="110" t="s">
        <v>30</v>
      </c>
      <c r="C580" s="113" t="s">
        <v>25</v>
      </c>
      <c r="D580" s="113"/>
      <c r="E580" s="69">
        <v>11096781001</v>
      </c>
      <c r="F580" s="454"/>
      <c r="G580" s="95" t="s">
        <v>641</v>
      </c>
      <c r="H580" s="96"/>
      <c r="I580" s="71" t="s">
        <v>58</v>
      </c>
      <c r="J580" s="71">
        <v>10</v>
      </c>
      <c r="K580" s="74">
        <v>7.49</v>
      </c>
      <c r="L580" s="74">
        <f t="shared" si="534"/>
        <v>8.99</v>
      </c>
      <c r="M580" s="74">
        <f>L580*H580</f>
        <v>0</v>
      </c>
      <c r="N580" s="74">
        <f t="shared" si="535"/>
        <v>7.49</v>
      </c>
      <c r="O580" s="74">
        <f>N580*H580</f>
        <v>0</v>
      </c>
      <c r="P580" s="128">
        <f t="shared" si="536"/>
        <v>8.99</v>
      </c>
      <c r="Q580" s="128">
        <f>P580*H580</f>
        <v>0</v>
      </c>
      <c r="R580" s="3"/>
      <c r="S580" s="559">
        <f t="shared" si="524"/>
        <v>719</v>
      </c>
      <c r="AL580" s="556">
        <f t="shared" si="525"/>
        <v>719.2</v>
      </c>
    </row>
    <row r="581" spans="1:38" outlineLevel="1">
      <c r="A581" s="683"/>
      <c r="B581" s="110" t="s">
        <v>30</v>
      </c>
      <c r="C581" s="113" t="s">
        <v>25</v>
      </c>
      <c r="D581" s="113"/>
      <c r="E581" s="69">
        <v>11097071001</v>
      </c>
      <c r="F581" s="454"/>
      <c r="G581" s="95" t="s">
        <v>642</v>
      </c>
      <c r="H581" s="96"/>
      <c r="I581" s="71" t="s">
        <v>58</v>
      </c>
      <c r="J581" s="71">
        <v>10</v>
      </c>
      <c r="K581" s="74">
        <v>8.43</v>
      </c>
      <c r="L581" s="74">
        <f t="shared" si="534"/>
        <v>10.119999999999999</v>
      </c>
      <c r="M581" s="74">
        <f>L581*H581</f>
        <v>0</v>
      </c>
      <c r="N581" s="74">
        <f t="shared" si="535"/>
        <v>8.43</v>
      </c>
      <c r="O581" s="74">
        <f>N581*H581</f>
        <v>0</v>
      </c>
      <c r="P581" s="128">
        <f t="shared" si="536"/>
        <v>10.119999999999999</v>
      </c>
      <c r="Q581" s="128">
        <f>P581*H581</f>
        <v>0</v>
      </c>
      <c r="R581" s="3"/>
      <c r="S581" s="559">
        <f t="shared" si="524"/>
        <v>810</v>
      </c>
      <c r="AL581" s="556">
        <f t="shared" si="525"/>
        <v>809.59999999999991</v>
      </c>
    </row>
    <row r="582" spans="1:38" outlineLevel="1">
      <c r="A582" s="683"/>
      <c r="B582" s="110" t="s">
        <v>30</v>
      </c>
      <c r="C582" s="113" t="s">
        <v>25</v>
      </c>
      <c r="D582" s="113"/>
      <c r="E582" s="617">
        <v>11093611001</v>
      </c>
      <c r="F582" s="454"/>
      <c r="G582" s="517" t="s">
        <v>643</v>
      </c>
      <c r="H582" s="96"/>
      <c r="I582" s="71" t="s">
        <v>58</v>
      </c>
      <c r="J582" s="71">
        <v>10</v>
      </c>
      <c r="K582" s="74">
        <v>11.38</v>
      </c>
      <c r="L582" s="74">
        <f t="shared" si="534"/>
        <v>13.66</v>
      </c>
      <c r="M582" s="74">
        <f>L582*H582</f>
        <v>0</v>
      </c>
      <c r="N582" s="74">
        <f t="shared" si="535"/>
        <v>11.38</v>
      </c>
      <c r="O582" s="74">
        <f>N582*H582</f>
        <v>0</v>
      </c>
      <c r="P582" s="128">
        <f t="shared" si="536"/>
        <v>13.66</v>
      </c>
      <c r="Q582" s="128">
        <f>P582*H582</f>
        <v>0</v>
      </c>
      <c r="R582" s="3"/>
      <c r="S582" s="559">
        <f t="shared" si="524"/>
        <v>1093</v>
      </c>
      <c r="AL582" s="556">
        <f t="shared" si="525"/>
        <v>1092.8</v>
      </c>
    </row>
    <row r="583" spans="1:38" outlineLevel="1">
      <c r="A583" s="683"/>
      <c r="B583" s="121"/>
      <c r="C583" s="120"/>
      <c r="D583" s="120"/>
      <c r="E583" s="90"/>
      <c r="F583" s="454"/>
      <c r="G583" s="91"/>
      <c r="H583" s="96"/>
      <c r="I583" s="88"/>
      <c r="J583" s="88"/>
      <c r="K583" s="93"/>
      <c r="L583" s="93"/>
      <c r="M583" s="93"/>
      <c r="N583" s="93"/>
      <c r="O583" s="93"/>
      <c r="P583" s="94"/>
      <c r="Q583" s="94"/>
      <c r="R583" s="3"/>
      <c r="S583" s="559"/>
      <c r="AL583" s="556"/>
    </row>
    <row r="584" spans="1:38" outlineLevel="1">
      <c r="A584" s="683"/>
      <c r="B584" s="110" t="s">
        <v>30</v>
      </c>
      <c r="C584" s="113" t="s">
        <v>25</v>
      </c>
      <c r="D584" s="113"/>
      <c r="E584" s="69">
        <v>11096761001</v>
      </c>
      <c r="F584" s="454"/>
      <c r="G584" s="95" t="s">
        <v>644</v>
      </c>
      <c r="H584" s="96"/>
      <c r="I584" s="71" t="s">
        <v>58</v>
      </c>
      <c r="J584" s="71">
        <v>10</v>
      </c>
      <c r="K584" s="74">
        <v>8.84</v>
      </c>
      <c r="L584" s="74">
        <f t="shared" ref="L584:L585" si="537">ROUND((K584*$C$3),2)</f>
        <v>10.61</v>
      </c>
      <c r="M584" s="74">
        <f>L584*H584</f>
        <v>0</v>
      </c>
      <c r="N584" s="74">
        <f t="shared" ref="N584:N585" si="538">K584*(1-$E$5-$E$7)*(1-$E$9)*(1+$E$11)</f>
        <v>8.84</v>
      </c>
      <c r="O584" s="74">
        <f>N584*H584</f>
        <v>0</v>
      </c>
      <c r="P584" s="128">
        <f t="shared" ref="P584:P585" si="539">ROUND((N584*$C$3),2)</f>
        <v>10.61</v>
      </c>
      <c r="Q584" s="128">
        <f>P584*H584</f>
        <v>0</v>
      </c>
      <c r="R584" s="3"/>
      <c r="S584" s="559">
        <f t="shared" si="524"/>
        <v>849</v>
      </c>
      <c r="AL584" s="556">
        <f t="shared" si="525"/>
        <v>848.80000000000007</v>
      </c>
    </row>
    <row r="585" spans="1:38" outlineLevel="1">
      <c r="A585" s="683"/>
      <c r="B585" s="110" t="s">
        <v>30</v>
      </c>
      <c r="C585" s="113" t="s">
        <v>25</v>
      </c>
      <c r="D585" s="113"/>
      <c r="E585" s="69">
        <v>11096881001</v>
      </c>
      <c r="F585" s="454"/>
      <c r="G585" s="95" t="s">
        <v>645</v>
      </c>
      <c r="H585" s="96"/>
      <c r="I585" s="71" t="s">
        <v>58</v>
      </c>
      <c r="J585" s="71">
        <v>10</v>
      </c>
      <c r="K585" s="74">
        <v>9.81</v>
      </c>
      <c r="L585" s="74">
        <f t="shared" si="537"/>
        <v>11.77</v>
      </c>
      <c r="M585" s="74">
        <f>L585*H585</f>
        <v>0</v>
      </c>
      <c r="N585" s="74">
        <f t="shared" si="538"/>
        <v>9.81</v>
      </c>
      <c r="O585" s="74">
        <f>N585*H585</f>
        <v>0</v>
      </c>
      <c r="P585" s="128">
        <f t="shared" si="539"/>
        <v>11.77</v>
      </c>
      <c r="Q585" s="128">
        <f>P585*H585</f>
        <v>0</v>
      </c>
      <c r="R585" s="3"/>
      <c r="S585" s="559">
        <f t="shared" si="524"/>
        <v>942</v>
      </c>
      <c r="AL585" s="556">
        <f t="shared" si="525"/>
        <v>941.6</v>
      </c>
    </row>
    <row r="586" spans="1:38" outlineLevel="1">
      <c r="A586" s="683"/>
      <c r="B586" s="124"/>
      <c r="C586" s="120"/>
      <c r="D586" s="120"/>
      <c r="E586" s="90"/>
      <c r="F586" s="454"/>
      <c r="G586" s="91"/>
      <c r="H586" s="96"/>
      <c r="I586" s="88"/>
      <c r="J586" s="88"/>
      <c r="K586" s="93"/>
      <c r="L586" s="93"/>
      <c r="M586" s="93"/>
      <c r="N586" s="93"/>
      <c r="O586" s="93"/>
      <c r="P586" s="94"/>
      <c r="Q586" s="94"/>
      <c r="R586" s="3"/>
      <c r="S586" s="559"/>
      <c r="AL586" s="556"/>
    </row>
    <row r="587" spans="1:38" outlineLevel="1">
      <c r="A587" s="683"/>
      <c r="B587" s="110" t="s">
        <v>30</v>
      </c>
      <c r="C587" s="113" t="s">
        <v>25</v>
      </c>
      <c r="D587" s="113"/>
      <c r="E587" s="69">
        <v>11097211001</v>
      </c>
      <c r="F587" s="454"/>
      <c r="G587" s="95" t="s">
        <v>646</v>
      </c>
      <c r="H587" s="96"/>
      <c r="I587" s="71" t="s">
        <v>58</v>
      </c>
      <c r="J587" s="71">
        <v>10</v>
      </c>
      <c r="K587" s="74">
        <v>7.97</v>
      </c>
      <c r="L587" s="74">
        <f t="shared" ref="L587" si="540">ROUND((K587*$C$3),2)</f>
        <v>9.56</v>
      </c>
      <c r="M587" s="74">
        <f>L587*H587</f>
        <v>0</v>
      </c>
      <c r="N587" s="74">
        <f t="shared" ref="N587" si="541">K587*(1-$E$5-$E$7)*(1-$E$9)*(1+$E$11)</f>
        <v>7.97</v>
      </c>
      <c r="O587" s="74">
        <f>N587*H587</f>
        <v>0</v>
      </c>
      <c r="P587" s="128">
        <f t="shared" ref="P587" si="542">ROUND((N587*$C$3),2)</f>
        <v>9.56</v>
      </c>
      <c r="Q587" s="128">
        <f>P587*H587</f>
        <v>0</v>
      </c>
      <c r="R587" s="3"/>
      <c r="S587" s="559">
        <f t="shared" si="524"/>
        <v>765</v>
      </c>
      <c r="AL587" s="556">
        <f t="shared" si="525"/>
        <v>764.80000000000007</v>
      </c>
    </row>
    <row r="588" spans="1:38" outlineLevel="1">
      <c r="A588" s="683"/>
      <c r="B588" s="110" t="s">
        <v>30</v>
      </c>
      <c r="C588" s="113" t="s">
        <v>25</v>
      </c>
      <c r="D588" s="113"/>
      <c r="E588" s="617">
        <v>11093651001</v>
      </c>
      <c r="F588" s="454"/>
      <c r="G588" s="517" t="s">
        <v>647</v>
      </c>
      <c r="H588" s="96"/>
      <c r="I588" s="71" t="s">
        <v>58</v>
      </c>
      <c r="J588" s="71">
        <v>10</v>
      </c>
      <c r="K588" s="74">
        <v>11.38</v>
      </c>
      <c r="L588" s="74">
        <f t="shared" ref="L588" si="543">ROUND((K588*$C$3),2)</f>
        <v>13.66</v>
      </c>
      <c r="M588" s="74">
        <f>L588*H588</f>
        <v>0</v>
      </c>
      <c r="N588" s="74">
        <f t="shared" ref="N588" si="544">K588*(1-$E$5-$E$7)*(1-$E$9)*(1+$E$11)</f>
        <v>11.38</v>
      </c>
      <c r="O588" s="74">
        <f>N588*H588</f>
        <v>0</v>
      </c>
      <c r="P588" s="128">
        <f t="shared" ref="P588" si="545">ROUND((N588*$C$3),2)</f>
        <v>13.66</v>
      </c>
      <c r="Q588" s="128">
        <f>P588*H588</f>
        <v>0</v>
      </c>
      <c r="R588" s="3"/>
      <c r="S588" s="559">
        <f t="shared" ref="S588" si="546">ROUND(AL588,0)</f>
        <v>1093</v>
      </c>
      <c r="AL588" s="556">
        <f t="shared" ref="AL588" si="547">L588*$AL$11*(1-$AL$10)</f>
        <v>1092.8</v>
      </c>
    </row>
    <row r="589" spans="1:38" outlineLevel="1">
      <c r="A589" s="683"/>
      <c r="B589" s="124"/>
      <c r="C589" s="120"/>
      <c r="D589" s="120"/>
      <c r="E589" s="90"/>
      <c r="F589" s="454"/>
      <c r="G589" s="91"/>
      <c r="H589" s="96"/>
      <c r="I589" s="88"/>
      <c r="J589" s="88"/>
      <c r="K589" s="93"/>
      <c r="L589" s="93"/>
      <c r="M589" s="93"/>
      <c r="N589" s="93"/>
      <c r="O589" s="93"/>
      <c r="P589" s="94"/>
      <c r="Q589" s="94"/>
      <c r="R589" s="3"/>
      <c r="S589" s="559"/>
      <c r="AL589" s="556"/>
    </row>
    <row r="590" spans="1:38" ht="25.5" outlineLevel="1">
      <c r="A590" s="683"/>
      <c r="B590" s="110" t="s">
        <v>65</v>
      </c>
      <c r="C590" s="113" t="s">
        <v>25</v>
      </c>
      <c r="D590" s="113">
        <v>13660991008</v>
      </c>
      <c r="E590" s="69">
        <v>14563581001</v>
      </c>
      <c r="F590" s="286" t="s">
        <v>648</v>
      </c>
      <c r="G590" s="95" t="s">
        <v>649</v>
      </c>
      <c r="H590" s="96"/>
      <c r="I590" s="71" t="s">
        <v>58</v>
      </c>
      <c r="J590" s="71">
        <v>10</v>
      </c>
      <c r="K590" s="74">
        <v>13.27</v>
      </c>
      <c r="L590" s="74">
        <f t="shared" si="458"/>
        <v>15.92</v>
      </c>
      <c r="M590" s="74">
        <f>L590*H590</f>
        <v>0</v>
      </c>
      <c r="N590" s="74">
        <f t="shared" si="459"/>
        <v>13.27</v>
      </c>
      <c r="O590" s="74">
        <f>N590*H590</f>
        <v>0</v>
      </c>
      <c r="P590" s="128">
        <f t="shared" si="460"/>
        <v>15.92</v>
      </c>
      <c r="Q590" s="128">
        <f>P590*H590</f>
        <v>0</v>
      </c>
      <c r="R590" s="3"/>
      <c r="S590" s="559">
        <f t="shared" si="524"/>
        <v>1274</v>
      </c>
      <c r="AL590" s="556">
        <f t="shared" si="525"/>
        <v>1273.6000000000001</v>
      </c>
    </row>
    <row r="591" spans="1:38" ht="25.5" outlineLevel="1">
      <c r="A591" s="683"/>
      <c r="B591" s="110" t="s">
        <v>65</v>
      </c>
      <c r="C591" s="113" t="s">
        <v>25</v>
      </c>
      <c r="D591" s="113">
        <v>13661001008</v>
      </c>
      <c r="E591" s="69">
        <v>14563591001</v>
      </c>
      <c r="F591" s="286" t="s">
        <v>650</v>
      </c>
      <c r="G591" s="95" t="s">
        <v>651</v>
      </c>
      <c r="H591" s="96"/>
      <c r="I591" s="71" t="s">
        <v>58</v>
      </c>
      <c r="J591" s="71">
        <v>10</v>
      </c>
      <c r="K591" s="74">
        <v>15.3</v>
      </c>
      <c r="L591" s="74">
        <f t="shared" si="458"/>
        <v>18.36</v>
      </c>
      <c r="M591" s="74">
        <f>L591*H591</f>
        <v>0</v>
      </c>
      <c r="N591" s="74">
        <f t="shared" si="459"/>
        <v>15.3</v>
      </c>
      <c r="O591" s="74">
        <f>N591*H591</f>
        <v>0</v>
      </c>
      <c r="P591" s="128">
        <f t="shared" si="460"/>
        <v>18.36</v>
      </c>
      <c r="Q591" s="128">
        <f>P591*H591</f>
        <v>0</v>
      </c>
      <c r="R591" s="3"/>
      <c r="S591" s="559">
        <f t="shared" si="524"/>
        <v>1469</v>
      </c>
      <c r="AL591" s="556">
        <f t="shared" si="525"/>
        <v>1468.8000000000002</v>
      </c>
    </row>
    <row r="592" spans="1:38" ht="25.5" outlineLevel="1">
      <c r="A592" s="683"/>
      <c r="B592" s="110" t="s">
        <v>65</v>
      </c>
      <c r="C592" s="113" t="s">
        <v>25</v>
      </c>
      <c r="D592" s="113">
        <v>13661011008</v>
      </c>
      <c r="E592" s="69">
        <v>14563601001</v>
      </c>
      <c r="F592" s="286" t="s">
        <v>652</v>
      </c>
      <c r="G592" s="95" t="s">
        <v>653</v>
      </c>
      <c r="H592" s="96"/>
      <c r="I592" s="71" t="s">
        <v>58</v>
      </c>
      <c r="J592" s="71">
        <v>10</v>
      </c>
      <c r="K592" s="74">
        <v>15.3</v>
      </c>
      <c r="L592" s="74">
        <f t="shared" si="458"/>
        <v>18.36</v>
      </c>
      <c r="M592" s="74">
        <f>L592*H592</f>
        <v>0</v>
      </c>
      <c r="N592" s="74">
        <f t="shared" si="459"/>
        <v>15.3</v>
      </c>
      <c r="O592" s="74">
        <f>N592*H592</f>
        <v>0</v>
      </c>
      <c r="P592" s="128">
        <f t="shared" si="460"/>
        <v>18.36</v>
      </c>
      <c r="Q592" s="128">
        <f>P592*H592</f>
        <v>0</v>
      </c>
      <c r="R592" s="3"/>
      <c r="S592" s="559">
        <f t="shared" si="524"/>
        <v>1469</v>
      </c>
      <c r="AL592" s="556">
        <f t="shared" si="525"/>
        <v>1468.8000000000002</v>
      </c>
    </row>
    <row r="593" spans="1:38" s="287" customFormat="1" ht="25.5" outlineLevel="1">
      <c r="A593" s="668"/>
      <c r="B593" s="110" t="s">
        <v>65</v>
      </c>
      <c r="C593" s="113" t="s">
        <v>25</v>
      </c>
      <c r="D593" s="113">
        <v>13661021008</v>
      </c>
      <c r="E593" s="69">
        <v>14563611001</v>
      </c>
      <c r="F593" s="616" t="s">
        <v>654</v>
      </c>
      <c r="G593" s="95" t="s">
        <v>655</v>
      </c>
      <c r="H593" s="96"/>
      <c r="I593" s="71" t="s">
        <v>58</v>
      </c>
      <c r="J593" s="71">
        <v>10</v>
      </c>
      <c r="K593" s="74">
        <v>21.29</v>
      </c>
      <c r="L593" s="74">
        <f t="shared" si="458"/>
        <v>25.55</v>
      </c>
      <c r="M593" s="74">
        <f>L593*H593</f>
        <v>0</v>
      </c>
      <c r="N593" s="74">
        <f t="shared" si="459"/>
        <v>21.29</v>
      </c>
      <c r="O593" s="74">
        <f>N593*H593</f>
        <v>0</v>
      </c>
      <c r="P593" s="128">
        <f t="shared" si="460"/>
        <v>25.55</v>
      </c>
      <c r="Q593" s="128">
        <f>P593*H593</f>
        <v>0</v>
      </c>
      <c r="R593" s="3"/>
      <c r="S593" s="562">
        <f t="shared" si="524"/>
        <v>2044</v>
      </c>
      <c r="AL593" s="556">
        <f t="shared" si="525"/>
        <v>2044</v>
      </c>
    </row>
    <row r="594" spans="1:38" outlineLevel="1">
      <c r="A594" s="683"/>
      <c r="B594" s="121"/>
      <c r="C594" s="120"/>
      <c r="D594" s="120"/>
      <c r="E594" s="90"/>
      <c r="F594" s="454"/>
      <c r="G594" s="91"/>
      <c r="H594" s="96"/>
      <c r="I594" s="88"/>
      <c r="J594" s="88"/>
      <c r="K594" s="93"/>
      <c r="L594" s="93"/>
      <c r="M594" s="93"/>
      <c r="N594" s="93"/>
      <c r="O594" s="93"/>
      <c r="P594" s="94"/>
      <c r="Q594" s="94"/>
      <c r="R594" s="3"/>
      <c r="S594" s="559"/>
      <c r="AL594" s="556"/>
    </row>
    <row r="595" spans="1:38" ht="25.5" outlineLevel="1">
      <c r="A595" s="683"/>
      <c r="B595" s="110" t="s">
        <v>65</v>
      </c>
      <c r="C595" s="113" t="s">
        <v>25</v>
      </c>
      <c r="D595" s="113">
        <v>13661051008</v>
      </c>
      <c r="E595" s="69">
        <v>14563621001</v>
      </c>
      <c r="F595" s="286" t="s">
        <v>656</v>
      </c>
      <c r="G595" s="95" t="s">
        <v>657</v>
      </c>
      <c r="H595" s="96"/>
      <c r="I595" s="71" t="s">
        <v>58</v>
      </c>
      <c r="J595" s="71">
        <v>10</v>
      </c>
      <c r="K595" s="74">
        <v>13.27</v>
      </c>
      <c r="L595" s="74">
        <f t="shared" si="458"/>
        <v>15.92</v>
      </c>
      <c r="M595" s="74">
        <f>L595*H595</f>
        <v>0</v>
      </c>
      <c r="N595" s="74">
        <f t="shared" si="459"/>
        <v>13.27</v>
      </c>
      <c r="O595" s="74">
        <f>N595*H595</f>
        <v>0</v>
      </c>
      <c r="P595" s="128">
        <f t="shared" si="460"/>
        <v>15.92</v>
      </c>
      <c r="Q595" s="128">
        <f>P595*H595</f>
        <v>0</v>
      </c>
      <c r="R595" s="3"/>
      <c r="S595" s="559">
        <f t="shared" si="524"/>
        <v>1274</v>
      </c>
      <c r="AL595" s="556">
        <f t="shared" si="525"/>
        <v>1273.6000000000001</v>
      </c>
    </row>
    <row r="596" spans="1:38" ht="25.5" outlineLevel="1">
      <c r="A596" s="683"/>
      <c r="B596" s="110" t="s">
        <v>65</v>
      </c>
      <c r="C596" s="113" t="s">
        <v>25</v>
      </c>
      <c r="D596" s="113">
        <v>13661061008</v>
      </c>
      <c r="E596" s="69">
        <v>14563631001</v>
      </c>
      <c r="F596" s="286" t="s">
        <v>658</v>
      </c>
      <c r="G596" s="95" t="s">
        <v>659</v>
      </c>
      <c r="H596" s="96"/>
      <c r="I596" s="71" t="s">
        <v>58</v>
      </c>
      <c r="J596" s="71">
        <v>10</v>
      </c>
      <c r="K596" s="74">
        <v>15.3</v>
      </c>
      <c r="L596" s="74">
        <f t="shared" si="458"/>
        <v>18.36</v>
      </c>
      <c r="M596" s="74">
        <f>L596*H596</f>
        <v>0</v>
      </c>
      <c r="N596" s="74">
        <f t="shared" si="459"/>
        <v>15.3</v>
      </c>
      <c r="O596" s="74">
        <f>N596*H596</f>
        <v>0</v>
      </c>
      <c r="P596" s="128">
        <f t="shared" si="460"/>
        <v>18.36</v>
      </c>
      <c r="Q596" s="128">
        <f>P596*H596</f>
        <v>0</v>
      </c>
      <c r="R596" s="3"/>
      <c r="S596" s="559">
        <f t="shared" si="524"/>
        <v>1469</v>
      </c>
      <c r="AL596" s="556">
        <f t="shared" si="525"/>
        <v>1468.8000000000002</v>
      </c>
    </row>
    <row r="597" spans="1:38" outlineLevel="1">
      <c r="A597" s="683"/>
      <c r="B597" s="121"/>
      <c r="C597" s="120"/>
      <c r="D597" s="120"/>
      <c r="E597" s="90"/>
      <c r="F597" s="454"/>
      <c r="G597" s="91"/>
      <c r="H597" s="96"/>
      <c r="I597" s="88"/>
      <c r="J597" s="88"/>
      <c r="K597" s="93"/>
      <c r="L597" s="93"/>
      <c r="M597" s="93"/>
      <c r="N597" s="93"/>
      <c r="O597" s="93"/>
      <c r="P597" s="94"/>
      <c r="Q597" s="94"/>
      <c r="R597" s="3"/>
      <c r="S597" s="559"/>
      <c r="AL597" s="556"/>
    </row>
    <row r="598" spans="1:38" s="287" customFormat="1" ht="25.5" outlineLevel="1">
      <c r="A598" s="668"/>
      <c r="B598" s="110" t="s">
        <v>65</v>
      </c>
      <c r="C598" s="113" t="s">
        <v>25</v>
      </c>
      <c r="D598" s="113">
        <v>13661071008</v>
      </c>
      <c r="E598" s="69">
        <v>14563641001</v>
      </c>
      <c r="F598" s="286" t="s">
        <v>660</v>
      </c>
      <c r="G598" s="95" t="s">
        <v>661</v>
      </c>
      <c r="H598" s="96"/>
      <c r="I598" s="71" t="s">
        <v>58</v>
      </c>
      <c r="J598" s="71">
        <v>10</v>
      </c>
      <c r="K598" s="74">
        <v>16.010000000000002</v>
      </c>
      <c r="L598" s="74">
        <f t="shared" si="458"/>
        <v>19.21</v>
      </c>
      <c r="M598" s="74">
        <f>L598*H598</f>
        <v>0</v>
      </c>
      <c r="N598" s="74">
        <f t="shared" si="459"/>
        <v>16.010000000000002</v>
      </c>
      <c r="O598" s="74">
        <f>N598*H598</f>
        <v>0</v>
      </c>
      <c r="P598" s="128">
        <f t="shared" si="460"/>
        <v>19.21</v>
      </c>
      <c r="Q598" s="128">
        <f>P598*H598</f>
        <v>0</v>
      </c>
      <c r="R598" s="3"/>
      <c r="S598" s="562">
        <f t="shared" si="524"/>
        <v>1537</v>
      </c>
      <c r="AL598" s="556">
        <f t="shared" si="525"/>
        <v>1536.8000000000002</v>
      </c>
    </row>
    <row r="599" spans="1:38" ht="25.5" outlineLevel="1">
      <c r="A599" s="668"/>
      <c r="B599" s="110" t="s">
        <v>65</v>
      </c>
      <c r="C599" s="113" t="s">
        <v>25</v>
      </c>
      <c r="D599" s="113">
        <v>13661081008</v>
      </c>
      <c r="E599" s="69">
        <v>14563651001</v>
      </c>
      <c r="F599" s="616" t="s">
        <v>662</v>
      </c>
      <c r="G599" s="95" t="s">
        <v>663</v>
      </c>
      <c r="H599" s="96"/>
      <c r="I599" s="71" t="s">
        <v>58</v>
      </c>
      <c r="J599" s="71">
        <v>10</v>
      </c>
      <c r="K599" s="74">
        <v>17.510000000000002</v>
      </c>
      <c r="L599" s="74">
        <f t="shared" si="458"/>
        <v>21.01</v>
      </c>
      <c r="M599" s="74">
        <f>L599*H599</f>
        <v>0</v>
      </c>
      <c r="N599" s="74">
        <f t="shared" si="459"/>
        <v>17.510000000000002</v>
      </c>
      <c r="O599" s="74">
        <f>N599*H599</f>
        <v>0</v>
      </c>
      <c r="P599" s="128">
        <f t="shared" si="460"/>
        <v>21.01</v>
      </c>
      <c r="Q599" s="128">
        <f>P599*H599</f>
        <v>0</v>
      </c>
      <c r="R599" s="3"/>
      <c r="S599" s="559">
        <f t="shared" si="524"/>
        <v>1681</v>
      </c>
      <c r="AL599" s="556">
        <f t="shared" si="525"/>
        <v>1680.8000000000002</v>
      </c>
    </row>
    <row r="600" spans="1:38" s="288" customFormat="1" outlineLevel="1">
      <c r="A600" s="667"/>
      <c r="B600" s="102" t="s">
        <v>27</v>
      </c>
      <c r="C600" s="130" t="s">
        <v>25</v>
      </c>
      <c r="D600" s="130">
        <v>13661091008</v>
      </c>
      <c r="E600" s="102">
        <v>14563661001</v>
      </c>
      <c r="F600" s="454"/>
      <c r="G600" s="104" t="s">
        <v>664</v>
      </c>
      <c r="H600" s="96"/>
      <c r="I600" s="103" t="s">
        <v>58</v>
      </c>
      <c r="J600" s="103">
        <v>10</v>
      </c>
      <c r="K600" s="107">
        <v>19.66</v>
      </c>
      <c r="L600" s="107">
        <f t="shared" si="458"/>
        <v>23.59</v>
      </c>
      <c r="M600" s="107">
        <f>L600*H600</f>
        <v>0</v>
      </c>
      <c r="N600" s="107">
        <f t="shared" si="459"/>
        <v>19.66</v>
      </c>
      <c r="O600" s="107">
        <f>N600*H600</f>
        <v>0</v>
      </c>
      <c r="P600" s="108">
        <f t="shared" si="460"/>
        <v>23.59</v>
      </c>
      <c r="Q600" s="108">
        <f>P600*H600</f>
        <v>0</v>
      </c>
      <c r="R600" s="3"/>
      <c r="S600" s="560">
        <f t="shared" si="524"/>
        <v>1887</v>
      </c>
      <c r="AL600" s="556">
        <f t="shared" si="525"/>
        <v>1887.2</v>
      </c>
    </row>
    <row r="601" spans="1:38" outlineLevel="1">
      <c r="A601" s="683"/>
      <c r="B601" s="121"/>
      <c r="C601" s="120"/>
      <c r="D601" s="120"/>
      <c r="E601" s="90"/>
      <c r="F601" s="454"/>
      <c r="G601" s="91"/>
      <c r="H601" s="96"/>
      <c r="I601" s="88"/>
      <c r="J601" s="88"/>
      <c r="K601" s="93"/>
      <c r="L601" s="93"/>
      <c r="M601" s="93"/>
      <c r="N601" s="93"/>
      <c r="O601" s="93"/>
      <c r="P601" s="94"/>
      <c r="Q601" s="94"/>
      <c r="R601" s="3"/>
      <c r="S601" s="559"/>
      <c r="AL601" s="556"/>
    </row>
    <row r="602" spans="1:38" ht="25.5" outlineLevel="1">
      <c r="A602" s="683"/>
      <c r="B602" s="69" t="s">
        <v>30</v>
      </c>
      <c r="C602" s="71" t="s">
        <v>25</v>
      </c>
      <c r="D602" s="136">
        <v>14563711001</v>
      </c>
      <c r="E602" s="665">
        <v>14563713001</v>
      </c>
      <c r="F602" s="286"/>
      <c r="G602" s="517" t="s">
        <v>665</v>
      </c>
      <c r="H602" s="96"/>
      <c r="I602" s="475" t="s">
        <v>58</v>
      </c>
      <c r="J602" s="475">
        <v>5</v>
      </c>
      <c r="K602" s="506">
        <v>23.27</v>
      </c>
      <c r="L602" s="74">
        <f t="shared" ref="L602" si="548">ROUND((K602*$C$3),2)</f>
        <v>27.92</v>
      </c>
      <c r="M602" s="74">
        <f>L602*H602</f>
        <v>0</v>
      </c>
      <c r="N602" s="74">
        <f t="shared" ref="N602" si="549">K602*(1-$E$5-$E$7)*(1-$E$9)*(1+$E$11)</f>
        <v>23.27</v>
      </c>
      <c r="O602" s="74">
        <f>N602*H602</f>
        <v>0</v>
      </c>
      <c r="P602" s="128">
        <f t="shared" ref="P602" si="550">ROUND((N602*$C$3),2)</f>
        <v>27.92</v>
      </c>
      <c r="Q602" s="128">
        <f>P602*H602</f>
        <v>0</v>
      </c>
      <c r="R602" s="3"/>
      <c r="S602" s="559">
        <f t="shared" ref="S602" si="551">ROUND(AL602,0)</f>
        <v>2234</v>
      </c>
      <c r="AL602" s="556">
        <f t="shared" ref="AL602" si="552">L602*$AL$11*(1-$AL$10)</f>
        <v>2233.6</v>
      </c>
    </row>
    <row r="603" spans="1:38" outlineLevel="1">
      <c r="A603" s="683"/>
      <c r="B603" s="121"/>
      <c r="C603" s="120"/>
      <c r="D603" s="120"/>
      <c r="E603" s="90"/>
      <c r="F603" s="454"/>
      <c r="G603" s="91"/>
      <c r="H603" s="96"/>
      <c r="I603" s="88"/>
      <c r="J603" s="88"/>
      <c r="K603" s="93"/>
      <c r="L603" s="93"/>
      <c r="M603" s="93"/>
      <c r="N603" s="93"/>
      <c r="O603" s="93"/>
      <c r="P603" s="94"/>
      <c r="Q603" s="94"/>
      <c r="R603" s="3"/>
      <c r="S603" s="559"/>
      <c r="AL603" s="556"/>
    </row>
    <row r="604" spans="1:38" ht="25.5" outlineLevel="1">
      <c r="A604" s="683"/>
      <c r="B604" s="110" t="s">
        <v>30</v>
      </c>
      <c r="C604" s="113" t="s">
        <v>25</v>
      </c>
      <c r="D604" s="120"/>
      <c r="E604" s="69">
        <v>11093711001</v>
      </c>
      <c r="F604" s="454"/>
      <c r="G604" s="95" t="s">
        <v>666</v>
      </c>
      <c r="H604" s="96"/>
      <c r="I604" s="71" t="s">
        <v>58</v>
      </c>
      <c r="J604" s="71">
        <v>5</v>
      </c>
      <c r="K604" s="74">
        <v>14.82</v>
      </c>
      <c r="L604" s="74">
        <f t="shared" ref="L604" si="553">ROUND((K604*$C$3),2)</f>
        <v>17.78</v>
      </c>
      <c r="M604" s="74">
        <f>L604*H604</f>
        <v>0</v>
      </c>
      <c r="N604" s="74">
        <f t="shared" ref="N604" si="554">K604*(1-$E$5-$E$7)*(1-$E$9)*(1+$E$11)</f>
        <v>14.82</v>
      </c>
      <c r="O604" s="74">
        <f>N604*H604</f>
        <v>0</v>
      </c>
      <c r="P604" s="128">
        <f t="shared" ref="P604" si="555">ROUND((N604*$C$3),2)</f>
        <v>17.78</v>
      </c>
      <c r="Q604" s="128">
        <f>P604*H604</f>
        <v>0</v>
      </c>
      <c r="R604" s="3"/>
      <c r="S604" s="559">
        <f t="shared" ref="S604" si="556">ROUND(AL604,0)</f>
        <v>1422</v>
      </c>
      <c r="AL604" s="556">
        <f t="shared" ref="AL604" si="557">L604*$AL$11*(1-$AL$10)</f>
        <v>1422.4</v>
      </c>
    </row>
    <row r="605" spans="1:38" outlineLevel="1">
      <c r="A605" s="683"/>
      <c r="B605" s="121"/>
      <c r="C605" s="120"/>
      <c r="D605" s="120"/>
      <c r="E605" s="90"/>
      <c r="F605" s="454"/>
      <c r="G605" s="91"/>
      <c r="H605" s="96"/>
      <c r="I605" s="88"/>
      <c r="J605" s="88"/>
      <c r="K605" s="93"/>
      <c r="L605" s="93"/>
      <c r="M605" s="93"/>
      <c r="N605" s="93"/>
      <c r="O605" s="93"/>
      <c r="P605" s="94"/>
      <c r="Q605" s="94"/>
      <c r="R605" s="3"/>
      <c r="S605" s="559"/>
      <c r="AL605" s="556"/>
    </row>
    <row r="606" spans="1:38" s="287" customFormat="1" ht="25.5" outlineLevel="1">
      <c r="A606" s="668"/>
      <c r="B606" s="110" t="s">
        <v>65</v>
      </c>
      <c r="C606" s="113" t="s">
        <v>25</v>
      </c>
      <c r="D606" s="580" t="s">
        <v>667</v>
      </c>
      <c r="E606" s="69">
        <v>14563711001</v>
      </c>
      <c r="F606" s="286" t="s">
        <v>668</v>
      </c>
      <c r="G606" s="95" t="s">
        <v>669</v>
      </c>
      <c r="H606" s="96"/>
      <c r="I606" s="71" t="s">
        <v>58</v>
      </c>
      <c r="J606" s="71">
        <v>5</v>
      </c>
      <c r="K606" s="74">
        <v>27.96</v>
      </c>
      <c r="L606" s="74">
        <f t="shared" si="458"/>
        <v>33.549999999999997</v>
      </c>
      <c r="M606" s="74">
        <f>L606*H606</f>
        <v>0</v>
      </c>
      <c r="N606" s="74">
        <f t="shared" si="459"/>
        <v>27.96</v>
      </c>
      <c r="O606" s="74">
        <f>N606*H606</f>
        <v>0</v>
      </c>
      <c r="P606" s="128">
        <f t="shared" si="460"/>
        <v>33.549999999999997</v>
      </c>
      <c r="Q606" s="128">
        <f>P606*H606</f>
        <v>0</v>
      </c>
      <c r="R606" s="3"/>
      <c r="S606" s="562">
        <f t="shared" si="524"/>
        <v>2684</v>
      </c>
      <c r="AL606" s="556">
        <f t="shared" si="525"/>
        <v>2684</v>
      </c>
    </row>
    <row r="607" spans="1:38" s="288" customFormat="1" ht="25.5" outlineLevel="1">
      <c r="A607" s="667"/>
      <c r="B607" s="102" t="s">
        <v>27</v>
      </c>
      <c r="C607" s="130" t="s">
        <v>25</v>
      </c>
      <c r="D607" s="130">
        <v>13661131001</v>
      </c>
      <c r="E607" s="102">
        <v>14563721001</v>
      </c>
      <c r="F607" s="454"/>
      <c r="G607" s="104" t="s">
        <v>670</v>
      </c>
      <c r="H607" s="105"/>
      <c r="I607" s="103" t="s">
        <v>58</v>
      </c>
      <c r="J607" s="103">
        <v>5</v>
      </c>
      <c r="K607" s="107">
        <v>33.01</v>
      </c>
      <c r="L607" s="107">
        <f t="shared" si="458"/>
        <v>39.61</v>
      </c>
      <c r="M607" s="107">
        <f>L607*H607</f>
        <v>0</v>
      </c>
      <c r="N607" s="107">
        <f t="shared" si="459"/>
        <v>33.01</v>
      </c>
      <c r="O607" s="107">
        <f>N607*H607</f>
        <v>0</v>
      </c>
      <c r="P607" s="108">
        <f t="shared" si="460"/>
        <v>39.61</v>
      </c>
      <c r="Q607" s="108">
        <f>P607*H607</f>
        <v>0</v>
      </c>
      <c r="R607" s="3"/>
      <c r="S607" s="560">
        <f t="shared" si="524"/>
        <v>3169</v>
      </c>
      <c r="AL607" s="556">
        <f t="shared" si="525"/>
        <v>3168.8</v>
      </c>
    </row>
    <row r="608" spans="1:38" s="288" customFormat="1" ht="25.5" outlineLevel="1">
      <c r="A608" s="667"/>
      <c r="B608" s="102" t="s">
        <v>27</v>
      </c>
      <c r="C608" s="130" t="s">
        <v>25</v>
      </c>
      <c r="D608" s="130">
        <v>13663141001</v>
      </c>
      <c r="E608" s="102">
        <v>14564181001</v>
      </c>
      <c r="F608" s="454"/>
      <c r="G608" s="104" t="s">
        <v>671</v>
      </c>
      <c r="H608" s="105"/>
      <c r="I608" s="103" t="s">
        <v>58</v>
      </c>
      <c r="J608" s="103">
        <v>5</v>
      </c>
      <c r="K608" s="107">
        <v>28.54</v>
      </c>
      <c r="L608" s="107">
        <f t="shared" si="458"/>
        <v>34.25</v>
      </c>
      <c r="M608" s="107">
        <f>L608*H608</f>
        <v>0</v>
      </c>
      <c r="N608" s="107">
        <f t="shared" si="459"/>
        <v>28.54</v>
      </c>
      <c r="O608" s="107">
        <f>N608*H608</f>
        <v>0</v>
      </c>
      <c r="P608" s="108">
        <f t="shared" si="460"/>
        <v>34.25</v>
      </c>
      <c r="Q608" s="108">
        <f>P608*H608</f>
        <v>0</v>
      </c>
      <c r="R608" s="3"/>
      <c r="S608" s="560">
        <f t="shared" si="524"/>
        <v>2740</v>
      </c>
      <c r="AL608" s="556">
        <f t="shared" si="525"/>
        <v>2740</v>
      </c>
    </row>
    <row r="609" spans="1:38" s="288" customFormat="1" outlineLevel="1">
      <c r="A609" s="667"/>
      <c r="B609" s="102" t="s">
        <v>27</v>
      </c>
      <c r="C609" s="130" t="s">
        <v>25</v>
      </c>
      <c r="D609" s="130">
        <v>13663461001</v>
      </c>
      <c r="E609" s="102">
        <v>14564201001</v>
      </c>
      <c r="F609" s="454"/>
      <c r="G609" s="104" t="s">
        <v>672</v>
      </c>
      <c r="H609" s="105"/>
      <c r="I609" s="103" t="s">
        <v>58</v>
      </c>
      <c r="J609" s="103">
        <v>5</v>
      </c>
      <c r="K609" s="107">
        <v>39.44</v>
      </c>
      <c r="L609" s="107">
        <f t="shared" si="458"/>
        <v>47.33</v>
      </c>
      <c r="M609" s="107">
        <f>L609*H609</f>
        <v>0</v>
      </c>
      <c r="N609" s="107">
        <f t="shared" si="459"/>
        <v>39.44</v>
      </c>
      <c r="O609" s="107">
        <f>N609*H609</f>
        <v>0</v>
      </c>
      <c r="P609" s="108">
        <f t="shared" si="460"/>
        <v>47.33</v>
      </c>
      <c r="Q609" s="108">
        <f>P609*H609</f>
        <v>0</v>
      </c>
      <c r="R609" s="3"/>
      <c r="S609" s="560">
        <f t="shared" si="524"/>
        <v>3786</v>
      </c>
      <c r="AL609" s="556">
        <f t="shared" si="525"/>
        <v>3786.4</v>
      </c>
    </row>
    <row r="610" spans="1:38" outlineLevel="1">
      <c r="A610" s="683"/>
      <c r="B610" s="110"/>
      <c r="C610" s="113"/>
      <c r="D610" s="113"/>
      <c r="E610" s="69"/>
      <c r="F610" s="454"/>
      <c r="G610" s="95"/>
      <c r="H610" s="96"/>
      <c r="I610" s="71"/>
      <c r="J610" s="71"/>
      <c r="K610" s="74"/>
      <c r="L610" s="74"/>
      <c r="M610" s="74"/>
      <c r="N610" s="74"/>
      <c r="O610" s="74"/>
      <c r="P610" s="128"/>
      <c r="Q610" s="128"/>
      <c r="R610" s="3"/>
      <c r="S610" s="559"/>
      <c r="AL610" s="556"/>
    </row>
    <row r="611" spans="1:38" s="288" customFormat="1" outlineLevel="1">
      <c r="A611" s="667"/>
      <c r="B611" s="102" t="s">
        <v>27</v>
      </c>
      <c r="C611" s="130" t="s">
        <v>25</v>
      </c>
      <c r="D611" s="130">
        <v>13661101001</v>
      </c>
      <c r="E611" s="102">
        <v>14563671001</v>
      </c>
      <c r="F611" s="454"/>
      <c r="G611" s="104" t="s">
        <v>673</v>
      </c>
      <c r="H611" s="105"/>
      <c r="I611" s="103" t="s">
        <v>58</v>
      </c>
      <c r="J611" s="103">
        <v>10</v>
      </c>
      <c r="K611" s="107">
        <v>18.84</v>
      </c>
      <c r="L611" s="107">
        <f t="shared" si="458"/>
        <v>22.61</v>
      </c>
      <c r="M611" s="107">
        <f>L611*H611</f>
        <v>0</v>
      </c>
      <c r="N611" s="107">
        <f t="shared" si="459"/>
        <v>18.84</v>
      </c>
      <c r="O611" s="107">
        <f>N611*H611</f>
        <v>0</v>
      </c>
      <c r="P611" s="108">
        <f t="shared" si="460"/>
        <v>22.61</v>
      </c>
      <c r="Q611" s="108">
        <f>P611*H611</f>
        <v>0</v>
      </c>
      <c r="R611" s="3"/>
      <c r="S611" s="560">
        <f t="shared" si="524"/>
        <v>1809</v>
      </c>
      <c r="AL611" s="556">
        <f t="shared" si="525"/>
        <v>1808.8000000000002</v>
      </c>
    </row>
    <row r="612" spans="1:38" s="288" customFormat="1" outlineLevel="1">
      <c r="A612" s="667"/>
      <c r="B612" s="102" t="s">
        <v>27</v>
      </c>
      <c r="C612" s="130" t="s">
        <v>25</v>
      </c>
      <c r="D612" s="130">
        <v>13661111001</v>
      </c>
      <c r="E612" s="102">
        <v>14563691001</v>
      </c>
      <c r="F612" s="454"/>
      <c r="G612" s="104" t="s">
        <v>674</v>
      </c>
      <c r="H612" s="105"/>
      <c r="I612" s="103" t="s">
        <v>58</v>
      </c>
      <c r="J612" s="103">
        <v>10</v>
      </c>
      <c r="K612" s="107">
        <v>23.84</v>
      </c>
      <c r="L612" s="107">
        <f t="shared" si="458"/>
        <v>28.61</v>
      </c>
      <c r="M612" s="107">
        <f>L612*H612</f>
        <v>0</v>
      </c>
      <c r="N612" s="107">
        <f t="shared" si="459"/>
        <v>23.84</v>
      </c>
      <c r="O612" s="107">
        <f>N612*H612</f>
        <v>0</v>
      </c>
      <c r="P612" s="108">
        <f t="shared" si="460"/>
        <v>28.61</v>
      </c>
      <c r="Q612" s="108">
        <f>P612*H612</f>
        <v>0</v>
      </c>
      <c r="R612" s="3"/>
      <c r="S612" s="560">
        <f t="shared" si="524"/>
        <v>2289</v>
      </c>
      <c r="AL612" s="556">
        <f t="shared" si="525"/>
        <v>2288.8000000000002</v>
      </c>
    </row>
    <row r="613" spans="1:38" outlineLevel="1">
      <c r="A613" s="683"/>
      <c r="B613" s="110"/>
      <c r="C613" s="113"/>
      <c r="D613" s="113"/>
      <c r="E613" s="69"/>
      <c r="F613" s="454"/>
      <c r="G613" s="95"/>
      <c r="H613" s="96"/>
      <c r="I613" s="71"/>
      <c r="J613" s="71"/>
      <c r="K613" s="74"/>
      <c r="L613" s="74"/>
      <c r="M613" s="74"/>
      <c r="N613" s="74"/>
      <c r="O613" s="74"/>
      <c r="P613" s="128"/>
      <c r="Q613" s="128"/>
      <c r="R613" s="3"/>
      <c r="S613" s="559"/>
      <c r="AL613" s="556"/>
    </row>
    <row r="614" spans="1:38" s="288" customFormat="1" outlineLevel="1">
      <c r="A614" s="667"/>
      <c r="B614" s="102" t="s">
        <v>27</v>
      </c>
      <c r="C614" s="130" t="s">
        <v>25</v>
      </c>
      <c r="D614" s="130">
        <v>13661141001</v>
      </c>
      <c r="E614" s="102">
        <v>14563731001</v>
      </c>
      <c r="F614" s="454"/>
      <c r="G614" s="104" t="s">
        <v>675</v>
      </c>
      <c r="H614" s="105"/>
      <c r="I614" s="103" t="s">
        <v>58</v>
      </c>
      <c r="J614" s="103">
        <v>10</v>
      </c>
      <c r="K614" s="107">
        <v>34.81</v>
      </c>
      <c r="L614" s="107">
        <f t="shared" si="458"/>
        <v>41.77</v>
      </c>
      <c r="M614" s="107">
        <f>L614*H614</f>
        <v>0</v>
      </c>
      <c r="N614" s="107">
        <f t="shared" si="459"/>
        <v>34.81</v>
      </c>
      <c r="O614" s="107">
        <f>N614*H614</f>
        <v>0</v>
      </c>
      <c r="P614" s="108">
        <f t="shared" si="460"/>
        <v>41.77</v>
      </c>
      <c r="Q614" s="108">
        <f>P614*H614</f>
        <v>0</v>
      </c>
      <c r="R614" s="3"/>
      <c r="S614" s="560">
        <f t="shared" si="524"/>
        <v>3342</v>
      </c>
      <c r="AL614" s="556">
        <f t="shared" si="525"/>
        <v>3341.6000000000004</v>
      </c>
    </row>
    <row r="615" spans="1:38" outlineLevel="1">
      <c r="A615" s="683"/>
      <c r="B615" s="110"/>
      <c r="C615" s="113"/>
      <c r="D615" s="113"/>
      <c r="E615" s="69"/>
      <c r="F615" s="454"/>
      <c r="G615" s="95"/>
      <c r="H615" s="96"/>
      <c r="I615" s="71"/>
      <c r="J615" s="71"/>
      <c r="K615" s="74"/>
      <c r="L615" s="74"/>
      <c r="M615" s="74"/>
      <c r="N615" s="74"/>
      <c r="O615" s="74"/>
      <c r="P615" s="128"/>
      <c r="Q615" s="128"/>
      <c r="R615" s="3"/>
      <c r="S615" s="559"/>
      <c r="AL615" s="556"/>
    </row>
    <row r="616" spans="1:38" outlineLevel="1">
      <c r="A616" s="683"/>
      <c r="B616" s="110" t="s">
        <v>30</v>
      </c>
      <c r="C616" s="113" t="s">
        <v>25</v>
      </c>
      <c r="D616" s="136">
        <v>14563741001</v>
      </c>
      <c r="E616" s="665">
        <v>14563743001</v>
      </c>
      <c r="F616" s="286"/>
      <c r="G616" s="517" t="s">
        <v>676</v>
      </c>
      <c r="H616" s="96"/>
      <c r="I616" s="475" t="s">
        <v>58</v>
      </c>
      <c r="J616" s="475">
        <v>10</v>
      </c>
      <c r="K616" s="506">
        <v>35.81</v>
      </c>
      <c r="L616" s="74">
        <f t="shared" ref="L616:L617" si="558">ROUND((K616*$C$3),2)</f>
        <v>42.97</v>
      </c>
      <c r="M616" s="74">
        <f>L616*H616</f>
        <v>0</v>
      </c>
      <c r="N616" s="74">
        <f t="shared" ref="N616:N617" si="559">K616*(1-$E$5-$E$7)*(1-$E$9)*(1+$E$11)</f>
        <v>35.81</v>
      </c>
      <c r="O616" s="74">
        <f>N616*H616</f>
        <v>0</v>
      </c>
      <c r="P616" s="128">
        <f t="shared" ref="P616:P617" si="560">ROUND((N616*$C$3),2)</f>
        <v>42.97</v>
      </c>
      <c r="Q616" s="128">
        <f>P616*H616</f>
        <v>0</v>
      </c>
      <c r="R616" s="3"/>
      <c r="S616" s="559">
        <f t="shared" ref="S616:S617" si="561">ROUND(AL616,0)</f>
        <v>3438</v>
      </c>
      <c r="AL616" s="556">
        <f t="shared" ref="AL616:AL617" si="562">L616*$AL$11*(1-$AL$10)</f>
        <v>3437.6000000000004</v>
      </c>
    </row>
    <row r="617" spans="1:38" outlineLevel="1">
      <c r="A617" s="683"/>
      <c r="B617" s="110" t="s">
        <v>30</v>
      </c>
      <c r="C617" s="113" t="s">
        <v>25</v>
      </c>
      <c r="D617" s="136">
        <v>14563751001</v>
      </c>
      <c r="E617" s="665">
        <v>14563753001</v>
      </c>
      <c r="F617" s="286"/>
      <c r="G617" s="517" t="s">
        <v>677</v>
      </c>
      <c r="H617" s="96"/>
      <c r="I617" s="475" t="s">
        <v>58</v>
      </c>
      <c r="J617" s="475">
        <v>10</v>
      </c>
      <c r="K617" s="506">
        <v>37.15</v>
      </c>
      <c r="L617" s="74">
        <f t="shared" si="558"/>
        <v>44.58</v>
      </c>
      <c r="M617" s="74">
        <f>L617*H617</f>
        <v>0</v>
      </c>
      <c r="N617" s="74">
        <f t="shared" si="559"/>
        <v>37.15</v>
      </c>
      <c r="O617" s="74">
        <f>N617*H617</f>
        <v>0</v>
      </c>
      <c r="P617" s="128">
        <f t="shared" si="560"/>
        <v>44.58</v>
      </c>
      <c r="Q617" s="128">
        <f>P617*H617</f>
        <v>0</v>
      </c>
      <c r="R617" s="3"/>
      <c r="S617" s="559">
        <f t="shared" si="561"/>
        <v>3566</v>
      </c>
      <c r="AL617" s="556">
        <f t="shared" si="562"/>
        <v>3566.4</v>
      </c>
    </row>
    <row r="618" spans="1:38" outlineLevel="1">
      <c r="A618" s="683"/>
      <c r="B618" s="110"/>
      <c r="C618" s="113"/>
      <c r="D618" s="113"/>
      <c r="E618" s="69"/>
      <c r="F618" s="454"/>
      <c r="G618" s="95"/>
      <c r="H618" s="96"/>
      <c r="I618" s="71"/>
      <c r="J618" s="71"/>
      <c r="K618" s="74"/>
      <c r="L618" s="74"/>
      <c r="M618" s="74"/>
      <c r="N618" s="74"/>
      <c r="O618" s="74"/>
      <c r="P618" s="128"/>
      <c r="Q618" s="128"/>
      <c r="R618" s="3"/>
      <c r="S618" s="559"/>
      <c r="AL618" s="556"/>
    </row>
    <row r="619" spans="1:38" outlineLevel="1">
      <c r="A619" s="683"/>
      <c r="B619" s="110" t="s">
        <v>30</v>
      </c>
      <c r="C619" s="113" t="s">
        <v>25</v>
      </c>
      <c r="D619" s="113"/>
      <c r="E619" s="69">
        <v>11093741001</v>
      </c>
      <c r="F619" s="454"/>
      <c r="G619" s="95" t="s">
        <v>678</v>
      </c>
      <c r="H619" s="96"/>
      <c r="I619" s="71" t="s">
        <v>58</v>
      </c>
      <c r="J619" s="71">
        <v>10</v>
      </c>
      <c r="K619" s="74">
        <v>29.84</v>
      </c>
      <c r="L619" s="74">
        <f t="shared" ref="L619" si="563">ROUND((K619*$C$3),2)</f>
        <v>35.81</v>
      </c>
      <c r="M619" s="74">
        <f>L619*H619</f>
        <v>0</v>
      </c>
      <c r="N619" s="74">
        <f t="shared" ref="N619" si="564">K619*(1-$E$5-$E$7)*(1-$E$9)*(1+$E$11)</f>
        <v>29.84</v>
      </c>
      <c r="O619" s="74">
        <f>N619*H619</f>
        <v>0</v>
      </c>
      <c r="P619" s="128">
        <f t="shared" ref="P619" si="565">ROUND((N619*$C$3),2)</f>
        <v>35.81</v>
      </c>
      <c r="Q619" s="128">
        <f>P619*H619</f>
        <v>0</v>
      </c>
      <c r="R619" s="3"/>
      <c r="S619" s="559">
        <f t="shared" ref="S619" si="566">ROUND(AL619,0)</f>
        <v>2865</v>
      </c>
      <c r="AL619" s="556">
        <f t="shared" ref="AL619" si="567">L619*$AL$11*(1-$AL$10)</f>
        <v>2864.8</v>
      </c>
    </row>
    <row r="620" spans="1:38" outlineLevel="1">
      <c r="A620" s="683"/>
      <c r="B620" s="110" t="s">
        <v>30</v>
      </c>
      <c r="C620" s="113" t="s">
        <v>25</v>
      </c>
      <c r="D620" s="113"/>
      <c r="E620" s="617">
        <v>11093751001</v>
      </c>
      <c r="F620" s="454"/>
      <c r="G620" s="517" t="s">
        <v>679</v>
      </c>
      <c r="H620" s="96"/>
      <c r="I620" s="71" t="s">
        <v>58</v>
      </c>
      <c r="J620" s="71">
        <v>10</v>
      </c>
      <c r="K620" s="74">
        <v>30.96</v>
      </c>
      <c r="L620" s="74">
        <f t="shared" ref="L620" si="568">ROUND((K620*$C$3),2)</f>
        <v>37.15</v>
      </c>
      <c r="M620" s="74">
        <f>L620*H620</f>
        <v>0</v>
      </c>
      <c r="N620" s="74">
        <f t="shared" ref="N620" si="569">K620*(1-$E$5-$E$7)*(1-$E$9)*(1+$E$11)</f>
        <v>30.96</v>
      </c>
      <c r="O620" s="74">
        <f>N620*H620</f>
        <v>0</v>
      </c>
      <c r="P620" s="128">
        <f t="shared" ref="P620" si="570">ROUND((N620*$C$3),2)</f>
        <v>37.15</v>
      </c>
      <c r="Q620" s="128">
        <f>P620*H620</f>
        <v>0</v>
      </c>
      <c r="R620" s="3"/>
      <c r="S620" s="559">
        <f t="shared" ref="S620" si="571">ROUND(AL620,0)</f>
        <v>2972</v>
      </c>
      <c r="AL620" s="556">
        <f t="shared" ref="AL620" si="572">L620*$AL$11*(1-$AL$10)</f>
        <v>2972</v>
      </c>
    </row>
    <row r="621" spans="1:38" outlineLevel="1">
      <c r="A621" s="683"/>
      <c r="B621" s="110"/>
      <c r="C621" s="113"/>
      <c r="D621" s="113"/>
      <c r="E621" s="69"/>
      <c r="F621" s="454"/>
      <c r="G621" s="95"/>
      <c r="H621" s="96"/>
      <c r="I621" s="71"/>
      <c r="J621" s="71"/>
      <c r="K621" s="74"/>
      <c r="L621" s="74"/>
      <c r="M621" s="74"/>
      <c r="N621" s="74"/>
      <c r="O621" s="74"/>
      <c r="P621" s="128"/>
      <c r="Q621" s="128"/>
      <c r="R621" s="3"/>
      <c r="S621" s="559"/>
      <c r="AL621" s="556"/>
    </row>
    <row r="622" spans="1:38" ht="25.5" outlineLevel="1">
      <c r="A622" s="668"/>
      <c r="B622" s="110" t="s">
        <v>65</v>
      </c>
      <c r="C622" s="113" t="s">
        <v>25</v>
      </c>
      <c r="D622" s="113">
        <v>13661151001</v>
      </c>
      <c r="E622" s="69">
        <v>14563741001</v>
      </c>
      <c r="F622" s="286" t="s">
        <v>680</v>
      </c>
      <c r="G622" s="95" t="s">
        <v>681</v>
      </c>
      <c r="H622" s="96"/>
      <c r="I622" s="71" t="s">
        <v>58</v>
      </c>
      <c r="J622" s="71">
        <v>10</v>
      </c>
      <c r="K622" s="74">
        <v>20.99</v>
      </c>
      <c r="L622" s="74">
        <f t="shared" si="458"/>
        <v>25.19</v>
      </c>
      <c r="M622" s="74">
        <f>L622*H622</f>
        <v>0</v>
      </c>
      <c r="N622" s="74">
        <f t="shared" si="459"/>
        <v>20.99</v>
      </c>
      <c r="O622" s="74">
        <f>N622*H622</f>
        <v>0</v>
      </c>
      <c r="P622" s="128">
        <f t="shared" si="460"/>
        <v>25.19</v>
      </c>
      <c r="Q622" s="128">
        <f>P622*H622</f>
        <v>0</v>
      </c>
      <c r="R622" s="3"/>
      <c r="S622" s="559">
        <f t="shared" si="524"/>
        <v>2015</v>
      </c>
      <c r="AL622" s="556">
        <f t="shared" si="525"/>
        <v>2015.2</v>
      </c>
    </row>
    <row r="623" spans="1:38" s="287" customFormat="1" ht="25.5" outlineLevel="1">
      <c r="A623" s="668"/>
      <c r="B623" s="110" t="s">
        <v>65</v>
      </c>
      <c r="C623" s="113" t="s">
        <v>25</v>
      </c>
      <c r="D623" s="113">
        <v>13661161001</v>
      </c>
      <c r="E623" s="69">
        <v>14563751001</v>
      </c>
      <c r="F623" s="616" t="s">
        <v>682</v>
      </c>
      <c r="G623" s="95" t="s">
        <v>683</v>
      </c>
      <c r="H623" s="96"/>
      <c r="I623" s="71" t="s">
        <v>58</v>
      </c>
      <c r="J623" s="71">
        <v>10</v>
      </c>
      <c r="K623" s="74">
        <v>33.56</v>
      </c>
      <c r="L623" s="74">
        <f t="shared" si="458"/>
        <v>40.270000000000003</v>
      </c>
      <c r="M623" s="74">
        <f>L623*H623</f>
        <v>0</v>
      </c>
      <c r="N623" s="74">
        <f t="shared" si="459"/>
        <v>33.56</v>
      </c>
      <c r="O623" s="74">
        <f>N623*H623</f>
        <v>0</v>
      </c>
      <c r="P623" s="128">
        <f t="shared" si="460"/>
        <v>40.270000000000003</v>
      </c>
      <c r="Q623" s="128">
        <f>P623*H623</f>
        <v>0</v>
      </c>
      <c r="R623" s="3"/>
      <c r="S623" s="562">
        <f t="shared" si="524"/>
        <v>3222</v>
      </c>
      <c r="AL623" s="556">
        <f t="shared" si="525"/>
        <v>3221.6000000000004</v>
      </c>
    </row>
    <row r="624" spans="1:38" outlineLevel="1">
      <c r="A624" s="683"/>
      <c r="B624" s="124"/>
      <c r="C624" s="113"/>
      <c r="D624" s="113"/>
      <c r="E624" s="69"/>
      <c r="F624" s="454"/>
      <c r="G624" s="95"/>
      <c r="H624" s="96"/>
      <c r="I624" s="71"/>
      <c r="J624" s="71"/>
      <c r="K624" s="74"/>
      <c r="L624" s="74"/>
      <c r="M624" s="74"/>
      <c r="N624" s="74"/>
      <c r="O624" s="74"/>
      <c r="P624" s="128"/>
      <c r="Q624" s="128"/>
      <c r="R624" s="3"/>
      <c r="S624" s="559"/>
      <c r="AL624" s="556"/>
    </row>
    <row r="625" spans="1:39" ht="25.5" outlineLevel="1">
      <c r="A625" s="683"/>
      <c r="B625" s="110" t="s">
        <v>65</v>
      </c>
      <c r="C625" s="71" t="s">
        <v>25</v>
      </c>
      <c r="D625" s="126"/>
      <c r="E625" s="69">
        <v>11455311001</v>
      </c>
      <c r="F625" s="454"/>
      <c r="G625" s="95" t="s">
        <v>684</v>
      </c>
      <c r="H625" s="96"/>
      <c r="I625" s="71" t="s">
        <v>58</v>
      </c>
      <c r="J625" s="71">
        <v>1</v>
      </c>
      <c r="K625" s="74">
        <v>25.14</v>
      </c>
      <c r="L625" s="74">
        <f t="shared" ref="L625" si="573">ROUND((K625*$C$3),2)</f>
        <v>30.17</v>
      </c>
      <c r="M625" s="74">
        <f>L625*H625</f>
        <v>0</v>
      </c>
      <c r="N625" s="74">
        <f t="shared" ref="N625" si="574">K625*(1-$E$5-$E$7)*(1-$E$9)*(1+$E$11)</f>
        <v>25.14</v>
      </c>
      <c r="O625" s="74">
        <f>N625*H625</f>
        <v>0</v>
      </c>
      <c r="P625" s="128">
        <f t="shared" ref="P625" si="575">ROUND((N625*$C$3),2)</f>
        <v>30.17</v>
      </c>
      <c r="Q625" s="128">
        <f>P625*H625</f>
        <v>0</v>
      </c>
      <c r="R625" s="3"/>
      <c r="S625" s="559">
        <f t="shared" si="524"/>
        <v>2414</v>
      </c>
      <c r="AL625" s="556">
        <f t="shared" si="525"/>
        <v>2413.6</v>
      </c>
    </row>
    <row r="626" spans="1:39" ht="25.5" outlineLevel="1">
      <c r="A626" s="683"/>
      <c r="B626" s="110" t="s">
        <v>65</v>
      </c>
      <c r="C626" s="71" t="s">
        <v>25</v>
      </c>
      <c r="D626" s="126"/>
      <c r="E626" s="69">
        <v>11455321001</v>
      </c>
      <c r="F626" s="454"/>
      <c r="G626" s="95" t="s">
        <v>685</v>
      </c>
      <c r="H626" s="96"/>
      <c r="I626" s="71" t="s">
        <v>58</v>
      </c>
      <c r="J626" s="71">
        <v>1</v>
      </c>
      <c r="K626" s="74">
        <v>38.1</v>
      </c>
      <c r="L626" s="74">
        <f t="shared" ref="L626:L627" si="576">ROUND((K626*$C$3),2)</f>
        <v>45.72</v>
      </c>
      <c r="M626" s="74">
        <f>L626*H626</f>
        <v>0</v>
      </c>
      <c r="N626" s="74">
        <f t="shared" ref="N626:N627" si="577">K626*(1-$E$5-$E$7)*(1-$E$9)*(1+$E$11)</f>
        <v>38.1</v>
      </c>
      <c r="O626" s="74">
        <f>N626*H626</f>
        <v>0</v>
      </c>
      <c r="P626" s="128">
        <f t="shared" ref="P626:P627" si="578">ROUND((N626*$C$3),2)</f>
        <v>45.72</v>
      </c>
      <c r="Q626" s="128">
        <f>P626*H626</f>
        <v>0</v>
      </c>
      <c r="R626" s="3"/>
      <c r="S626" s="559">
        <f t="shared" si="524"/>
        <v>3658</v>
      </c>
      <c r="AL626" s="556">
        <f t="shared" si="525"/>
        <v>3657.6000000000004</v>
      </c>
    </row>
    <row r="627" spans="1:39" ht="25.5" outlineLevel="1">
      <c r="A627" s="683"/>
      <c r="B627" s="110" t="s">
        <v>65</v>
      </c>
      <c r="C627" s="71" t="s">
        <v>25</v>
      </c>
      <c r="D627" s="126"/>
      <c r="E627" s="69">
        <v>11455331001</v>
      </c>
      <c r="F627" s="454"/>
      <c r="G627" s="95" t="s">
        <v>686</v>
      </c>
      <c r="H627" s="96"/>
      <c r="I627" s="71" t="s">
        <v>58</v>
      </c>
      <c r="J627" s="71">
        <v>1</v>
      </c>
      <c r="K627" s="74">
        <v>54.92</v>
      </c>
      <c r="L627" s="74">
        <f t="shared" si="576"/>
        <v>65.900000000000006</v>
      </c>
      <c r="M627" s="74">
        <f>L627*H627</f>
        <v>0</v>
      </c>
      <c r="N627" s="74">
        <f t="shared" si="577"/>
        <v>54.92</v>
      </c>
      <c r="O627" s="74">
        <f>N627*H627</f>
        <v>0</v>
      </c>
      <c r="P627" s="128">
        <f t="shared" si="578"/>
        <v>65.900000000000006</v>
      </c>
      <c r="Q627" s="128">
        <f>P627*H627</f>
        <v>0</v>
      </c>
      <c r="R627" s="3"/>
      <c r="S627" s="559">
        <f t="shared" si="524"/>
        <v>5272</v>
      </c>
      <c r="AL627" s="556">
        <f t="shared" si="525"/>
        <v>5272.0000000000009</v>
      </c>
    </row>
    <row r="628" spans="1:39" outlineLevel="1">
      <c r="A628" s="683"/>
      <c r="B628" s="110"/>
      <c r="C628" s="111"/>
      <c r="D628" s="126"/>
      <c r="E628" s="620"/>
      <c r="F628" s="454"/>
      <c r="G628" s="95"/>
      <c r="H628" s="96"/>
      <c r="I628" s="71"/>
      <c r="J628" s="71"/>
      <c r="K628" s="74"/>
      <c r="L628" s="74"/>
      <c r="M628" s="74"/>
      <c r="N628" s="74"/>
      <c r="O628" s="74"/>
      <c r="P628" s="128"/>
      <c r="Q628" s="128"/>
      <c r="R628" s="3"/>
      <c r="S628" s="559"/>
      <c r="AL628" s="556"/>
    </row>
    <row r="629" spans="1:39" outlineLevel="1">
      <c r="A629" s="683"/>
      <c r="B629" s="69" t="s">
        <v>30</v>
      </c>
      <c r="C629" s="71" t="s">
        <v>25</v>
      </c>
      <c r="D629" s="71">
        <v>11055291008</v>
      </c>
      <c r="E629" s="69">
        <v>11055293008</v>
      </c>
      <c r="F629" s="454"/>
      <c r="G629" s="95" t="s">
        <v>687</v>
      </c>
      <c r="H629" s="96"/>
      <c r="I629" s="71" t="s">
        <v>58</v>
      </c>
      <c r="J629" s="71">
        <v>6</v>
      </c>
      <c r="K629" s="74">
        <v>8</v>
      </c>
      <c r="L629" s="74">
        <f>ROUND((K629*$C$3),2)</f>
        <v>9.6</v>
      </c>
      <c r="M629" s="74">
        <f>L629*H629</f>
        <v>0</v>
      </c>
      <c r="N629" s="74">
        <f t="shared" ref="N629:N632" si="579">K629*(1-$E$5-$E$7)*(1-$E$9)*(1+$E$11)</f>
        <v>8</v>
      </c>
      <c r="O629" s="74">
        <f>N629*H629</f>
        <v>0</v>
      </c>
      <c r="P629" s="128">
        <f t="shared" ref="P629:P632" si="580">ROUND((N629*$C$3),2)</f>
        <v>9.6</v>
      </c>
      <c r="Q629" s="128">
        <f>P629*H629</f>
        <v>0</v>
      </c>
      <c r="R629" s="3"/>
      <c r="S629" s="559">
        <f>ROUND(AL629,0)</f>
        <v>768</v>
      </c>
      <c r="AL629" s="556">
        <f>L629*$AL$11*(1-$AL$10)</f>
        <v>768</v>
      </c>
    </row>
    <row r="630" spans="1:39" outlineLevel="1">
      <c r="A630" s="683"/>
      <c r="B630" s="69" t="s">
        <v>30</v>
      </c>
      <c r="C630" s="71" t="s">
        <v>25</v>
      </c>
      <c r="D630" s="113">
        <v>11055361008</v>
      </c>
      <c r="E630" s="69">
        <v>11055363008</v>
      </c>
      <c r="F630" s="286"/>
      <c r="G630" s="95" t="s">
        <v>688</v>
      </c>
      <c r="H630" s="96"/>
      <c r="I630" s="71" t="s">
        <v>58</v>
      </c>
      <c r="J630" s="71">
        <v>5</v>
      </c>
      <c r="K630" s="74">
        <v>6.21</v>
      </c>
      <c r="L630" s="74">
        <f t="shared" ref="L630:L632" si="581">ROUND((K630*$C$3),2)</f>
        <v>7.45</v>
      </c>
      <c r="M630" s="74">
        <f>L630*H630</f>
        <v>0</v>
      </c>
      <c r="N630" s="74">
        <f t="shared" si="579"/>
        <v>6.21</v>
      </c>
      <c r="O630" s="74">
        <f>N630*H630</f>
        <v>0</v>
      </c>
      <c r="P630" s="128">
        <f t="shared" si="580"/>
        <v>7.45</v>
      </c>
      <c r="Q630" s="128">
        <f>P630*H630</f>
        <v>0</v>
      </c>
      <c r="R630" s="3"/>
      <c r="S630" s="559">
        <f t="shared" ref="S630:S632" si="582">ROUND(AL630,0)</f>
        <v>596</v>
      </c>
      <c r="AL630" s="556">
        <f t="shared" ref="AL630:AL632" si="583">L630*$AL$11*(1-$AL$10)</f>
        <v>596</v>
      </c>
    </row>
    <row r="631" spans="1:39" outlineLevel="1">
      <c r="A631" s="683"/>
      <c r="B631" s="69" t="s">
        <v>30</v>
      </c>
      <c r="C631" s="71" t="s">
        <v>25</v>
      </c>
      <c r="D631" s="113">
        <v>11055321008</v>
      </c>
      <c r="E631" s="69">
        <v>11055323008</v>
      </c>
      <c r="F631" s="286"/>
      <c r="G631" s="95" t="s">
        <v>689</v>
      </c>
      <c r="H631" s="96"/>
      <c r="I631" s="71" t="s">
        <v>58</v>
      </c>
      <c r="J631" s="71">
        <v>5</v>
      </c>
      <c r="K631" s="74">
        <v>3.62</v>
      </c>
      <c r="L631" s="74">
        <f t="shared" si="581"/>
        <v>4.34</v>
      </c>
      <c r="M631" s="74">
        <f>L631*H631</f>
        <v>0</v>
      </c>
      <c r="N631" s="74">
        <f t="shared" si="579"/>
        <v>3.62</v>
      </c>
      <c r="O631" s="74">
        <f>N631*H631</f>
        <v>0</v>
      </c>
      <c r="P631" s="128">
        <f t="shared" si="580"/>
        <v>4.34</v>
      </c>
      <c r="Q631" s="128">
        <f>P631*H631</f>
        <v>0</v>
      </c>
      <c r="R631" s="3"/>
      <c r="S631" s="559">
        <f t="shared" si="582"/>
        <v>347</v>
      </c>
      <c r="AL631" s="556">
        <f t="shared" si="583"/>
        <v>347.20000000000005</v>
      </c>
    </row>
    <row r="632" spans="1:39" outlineLevel="1">
      <c r="A632" s="683"/>
      <c r="B632" s="69" t="s">
        <v>30</v>
      </c>
      <c r="C632" s="71" t="s">
        <v>25</v>
      </c>
      <c r="D632" s="608">
        <v>11056231008</v>
      </c>
      <c r="E632" s="626">
        <v>11056233008</v>
      </c>
      <c r="F632" s="454"/>
      <c r="G632" s="95" t="s">
        <v>690</v>
      </c>
      <c r="H632" s="96"/>
      <c r="I632" s="71" t="s">
        <v>58</v>
      </c>
      <c r="J632" s="71">
        <v>5</v>
      </c>
      <c r="K632" s="74">
        <v>23.07</v>
      </c>
      <c r="L632" s="74">
        <f t="shared" si="581"/>
        <v>27.68</v>
      </c>
      <c r="M632" s="74">
        <f>L632*H632</f>
        <v>0</v>
      </c>
      <c r="N632" s="74">
        <f t="shared" si="579"/>
        <v>23.07</v>
      </c>
      <c r="O632" s="74">
        <f>N632*H632</f>
        <v>0</v>
      </c>
      <c r="P632" s="128">
        <f t="shared" si="580"/>
        <v>27.68</v>
      </c>
      <c r="Q632" s="128">
        <f>P632*H632</f>
        <v>0</v>
      </c>
      <c r="R632" s="3"/>
      <c r="S632" s="559">
        <f t="shared" si="582"/>
        <v>2214</v>
      </c>
      <c r="AL632" s="556">
        <f t="shared" si="583"/>
        <v>2214.4</v>
      </c>
    </row>
    <row r="633" spans="1:39" outlineLevel="1">
      <c r="A633" s="683"/>
      <c r="B633" s="69"/>
      <c r="C633" s="71"/>
      <c r="D633" s="71"/>
      <c r="E633" s="626"/>
      <c r="F633" s="454"/>
      <c r="G633" s="640"/>
      <c r="H633" s="96"/>
      <c r="I633" s="71"/>
      <c r="J633" s="71"/>
      <c r="K633" s="74"/>
      <c r="L633" s="74"/>
      <c r="M633" s="74"/>
      <c r="N633" s="74"/>
      <c r="O633" s="74"/>
      <c r="P633" s="128"/>
      <c r="Q633" s="128"/>
      <c r="R633" s="3"/>
      <c r="S633" s="559"/>
      <c r="AL633" s="556"/>
    </row>
    <row r="634" spans="1:39" s="288" customFormat="1" outlineLevel="1">
      <c r="A634" s="667"/>
      <c r="B634" s="102" t="s">
        <v>27</v>
      </c>
      <c r="C634" s="103" t="s">
        <v>25</v>
      </c>
      <c r="D634" s="103">
        <v>11371151405</v>
      </c>
      <c r="E634" s="102">
        <v>11055291008</v>
      </c>
      <c r="F634" s="454"/>
      <c r="G634" s="104" t="s">
        <v>691</v>
      </c>
      <c r="H634" s="105"/>
      <c r="I634" s="103" t="s">
        <v>58</v>
      </c>
      <c r="J634" s="103">
        <v>6</v>
      </c>
      <c r="K634" s="107">
        <v>8</v>
      </c>
      <c r="L634" s="107">
        <f t="shared" ref="L634:L640" si="584">ROUND((K634*$C$3),2)</f>
        <v>9.6</v>
      </c>
      <c r="M634" s="107">
        <f t="shared" ref="M634:M641" si="585">L634*H634</f>
        <v>0</v>
      </c>
      <c r="N634" s="107">
        <f t="shared" ref="N634:N640" si="586">K634*(1-$E$5-$E$7)*(1-$E$9)*(1+$E$11)</f>
        <v>8</v>
      </c>
      <c r="O634" s="107">
        <f t="shared" ref="O634:O641" si="587">N634*H634</f>
        <v>0</v>
      </c>
      <c r="P634" s="108">
        <f t="shared" ref="P634:P640" si="588">ROUND((N634*$C$3),2)</f>
        <v>9.6</v>
      </c>
      <c r="Q634" s="108">
        <f t="shared" ref="Q634:Q641" si="589">P634*H634</f>
        <v>0</v>
      </c>
      <c r="R634" s="3"/>
      <c r="S634" s="559">
        <f t="shared" ref="S634:S653" si="590">ROUND(AL634,0)</f>
        <v>768</v>
      </c>
      <c r="AL634" s="561">
        <f t="shared" ref="AL634:AL653" si="591">L634*$AL$11*(1-$AL$10)</f>
        <v>768</v>
      </c>
    </row>
    <row r="635" spans="1:39" s="288" customFormat="1" outlineLevel="1">
      <c r="A635" s="667"/>
      <c r="B635" s="102" t="s">
        <v>27</v>
      </c>
      <c r="C635" s="103" t="s">
        <v>25</v>
      </c>
      <c r="D635" s="103">
        <v>11370651001</v>
      </c>
      <c r="E635" s="102">
        <v>11055361008</v>
      </c>
      <c r="F635" s="454"/>
      <c r="G635" s="104" t="s">
        <v>692</v>
      </c>
      <c r="H635" s="105"/>
      <c r="I635" s="103" t="s">
        <v>58</v>
      </c>
      <c r="J635" s="103">
        <v>5</v>
      </c>
      <c r="K635" s="107">
        <v>6.21</v>
      </c>
      <c r="L635" s="107">
        <f>ROUND((K635*$C$3),2)</f>
        <v>7.45</v>
      </c>
      <c r="M635" s="107">
        <f t="shared" si="585"/>
        <v>0</v>
      </c>
      <c r="N635" s="107">
        <f>K635*(1-$E$5-$E$7)*(1-$E$9)*(1+$E$11)</f>
        <v>6.21</v>
      </c>
      <c r="O635" s="107">
        <f t="shared" si="587"/>
        <v>0</v>
      </c>
      <c r="P635" s="108">
        <f>ROUND((N635*$C$3),2)</f>
        <v>7.45</v>
      </c>
      <c r="Q635" s="108">
        <f t="shared" si="589"/>
        <v>0</v>
      </c>
      <c r="R635" s="3"/>
      <c r="S635" s="559">
        <f>ROUND(AL635,0)</f>
        <v>596</v>
      </c>
      <c r="AL635" s="561">
        <f>L635*$AL$11*(1-$AL$10)</f>
        <v>596</v>
      </c>
    </row>
    <row r="636" spans="1:39" s="288" customFormat="1" outlineLevel="1">
      <c r="A636" s="667"/>
      <c r="B636" s="102" t="s">
        <v>27</v>
      </c>
      <c r="C636" s="103" t="s">
        <v>25</v>
      </c>
      <c r="D636" s="103">
        <v>11373351001</v>
      </c>
      <c r="E636" s="102">
        <v>11055341008</v>
      </c>
      <c r="F636" s="454"/>
      <c r="G636" s="104" t="s">
        <v>693</v>
      </c>
      <c r="H636" s="105"/>
      <c r="I636" s="103" t="s">
        <v>58</v>
      </c>
      <c r="J636" s="103">
        <v>5</v>
      </c>
      <c r="K636" s="107">
        <v>10.81</v>
      </c>
      <c r="L636" s="107">
        <f t="shared" si="584"/>
        <v>12.97</v>
      </c>
      <c r="M636" s="107">
        <f t="shared" si="585"/>
        <v>0</v>
      </c>
      <c r="N636" s="107">
        <f t="shared" si="586"/>
        <v>10.81</v>
      </c>
      <c r="O636" s="107">
        <f t="shared" si="587"/>
        <v>0</v>
      </c>
      <c r="P636" s="108">
        <f t="shared" si="588"/>
        <v>12.97</v>
      </c>
      <c r="Q636" s="108">
        <f t="shared" si="589"/>
        <v>0</v>
      </c>
      <c r="R636" s="3"/>
      <c r="S636" s="559">
        <f t="shared" si="590"/>
        <v>1038</v>
      </c>
      <c r="AL636" s="556">
        <f t="shared" si="591"/>
        <v>1037.6000000000001</v>
      </c>
    </row>
    <row r="637" spans="1:39" s="288" customFormat="1" outlineLevel="1">
      <c r="A637" s="667"/>
      <c r="B637" s="109" t="s">
        <v>27</v>
      </c>
      <c r="C637" s="103" t="s">
        <v>25</v>
      </c>
      <c r="D637" s="103">
        <v>11371051405</v>
      </c>
      <c r="E637" s="102">
        <v>11055311008</v>
      </c>
      <c r="F637" s="454"/>
      <c r="G637" s="104" t="s">
        <v>694</v>
      </c>
      <c r="H637" s="105"/>
      <c r="I637" s="103" t="s">
        <v>58</v>
      </c>
      <c r="J637" s="103">
        <v>3</v>
      </c>
      <c r="K637" s="107">
        <v>8</v>
      </c>
      <c r="L637" s="107">
        <f>ROUND((K637*$C$3),2)</f>
        <v>9.6</v>
      </c>
      <c r="M637" s="107">
        <f t="shared" si="585"/>
        <v>0</v>
      </c>
      <c r="N637" s="107">
        <f>K637*(1-$E$5-$E$7)*(1-$E$9)*(1+$E$11)</f>
        <v>8</v>
      </c>
      <c r="O637" s="107">
        <f t="shared" si="587"/>
        <v>0</v>
      </c>
      <c r="P637" s="108">
        <f>ROUND((N637*$C$3),2)</f>
        <v>9.6</v>
      </c>
      <c r="Q637" s="108">
        <f t="shared" si="589"/>
        <v>0</v>
      </c>
      <c r="R637" s="682"/>
      <c r="S637" s="560">
        <f>ROUND(AL637,0)</f>
        <v>768</v>
      </c>
      <c r="AI637" s="287"/>
      <c r="AJ637" s="287"/>
      <c r="AK637" s="287"/>
      <c r="AL637" s="576">
        <f>L637*$AL$11*(1-$AL$10)</f>
        <v>768</v>
      </c>
      <c r="AM637" s="287"/>
    </row>
    <row r="638" spans="1:39" s="288" customFormat="1" outlineLevel="1">
      <c r="A638" s="667"/>
      <c r="B638" s="102" t="s">
        <v>27</v>
      </c>
      <c r="C638" s="103" t="s">
        <v>25</v>
      </c>
      <c r="D638" s="71">
        <v>11370751405</v>
      </c>
      <c r="E638" s="102">
        <v>11055321008</v>
      </c>
      <c r="F638" s="454"/>
      <c r="G638" s="104" t="s">
        <v>689</v>
      </c>
      <c r="H638" s="105"/>
      <c r="I638" s="103" t="s">
        <v>58</v>
      </c>
      <c r="J638" s="103">
        <v>5</v>
      </c>
      <c r="K638" s="107">
        <v>3.62</v>
      </c>
      <c r="L638" s="107">
        <f t="shared" ref="L638" si="592">ROUND((K638*$C$3),2)</f>
        <v>4.34</v>
      </c>
      <c r="M638" s="107">
        <f t="shared" si="585"/>
        <v>0</v>
      </c>
      <c r="N638" s="107">
        <f t="shared" ref="N638" si="593">K638*(1-$E$5-$E$7)*(1-$E$9)*(1+$E$11)</f>
        <v>3.62</v>
      </c>
      <c r="O638" s="107">
        <f t="shared" si="587"/>
        <v>0</v>
      </c>
      <c r="P638" s="108">
        <f t="shared" ref="P638" si="594">ROUND((N638*$C$3),2)</f>
        <v>4.34</v>
      </c>
      <c r="Q638" s="108">
        <f t="shared" si="589"/>
        <v>0</v>
      </c>
      <c r="R638" s="3"/>
      <c r="S638" s="559">
        <f t="shared" ref="S638" si="595">ROUND(AL638,0)</f>
        <v>347</v>
      </c>
      <c r="AL638" s="576">
        <f>L638*$AL$11*(1-$AL$10)</f>
        <v>347.20000000000005</v>
      </c>
    </row>
    <row r="639" spans="1:39" s="288" customFormat="1" outlineLevel="1">
      <c r="A639" s="667"/>
      <c r="B639" s="102" t="s">
        <v>27</v>
      </c>
      <c r="C639" s="103" t="s">
        <v>25</v>
      </c>
      <c r="D639" s="103">
        <v>11370851405</v>
      </c>
      <c r="E639" s="102">
        <v>11055331008</v>
      </c>
      <c r="F639" s="454"/>
      <c r="G639" s="104" t="s">
        <v>695</v>
      </c>
      <c r="H639" s="105"/>
      <c r="I639" s="103" t="s">
        <v>58</v>
      </c>
      <c r="J639" s="103">
        <v>5</v>
      </c>
      <c r="K639" s="107">
        <v>3.62</v>
      </c>
      <c r="L639" s="107">
        <f t="shared" si="584"/>
        <v>4.34</v>
      </c>
      <c r="M639" s="107">
        <f t="shared" si="585"/>
        <v>0</v>
      </c>
      <c r="N639" s="107">
        <f t="shared" si="586"/>
        <v>3.62</v>
      </c>
      <c r="O639" s="107">
        <f t="shared" si="587"/>
        <v>0</v>
      </c>
      <c r="P639" s="108">
        <f t="shared" si="588"/>
        <v>4.34</v>
      </c>
      <c r="Q639" s="108">
        <f t="shared" si="589"/>
        <v>0</v>
      </c>
      <c r="R639" s="682"/>
      <c r="S639" s="560">
        <f t="shared" si="590"/>
        <v>347</v>
      </c>
      <c r="AI639" s="287"/>
      <c r="AJ639" s="287"/>
      <c r="AK639" s="287"/>
      <c r="AL639" s="576">
        <f t="shared" si="591"/>
        <v>347.20000000000005</v>
      </c>
      <c r="AM639" s="287"/>
    </row>
    <row r="640" spans="1:39" s="287" customFormat="1" outlineLevel="1">
      <c r="A640" s="668"/>
      <c r="B640" s="69" t="s">
        <v>65</v>
      </c>
      <c r="C640" s="71" t="s">
        <v>25</v>
      </c>
      <c r="D640" s="71">
        <v>11370951001</v>
      </c>
      <c r="E640" s="69">
        <v>11055351008</v>
      </c>
      <c r="F640" s="286"/>
      <c r="G640" s="95" t="s">
        <v>696</v>
      </c>
      <c r="H640" s="96"/>
      <c r="I640" s="71" t="s">
        <v>58</v>
      </c>
      <c r="J640" s="71">
        <v>5</v>
      </c>
      <c r="K640" s="74">
        <v>3.4</v>
      </c>
      <c r="L640" s="74">
        <f t="shared" si="584"/>
        <v>4.08</v>
      </c>
      <c r="M640" s="74">
        <f t="shared" si="585"/>
        <v>0</v>
      </c>
      <c r="N640" s="74">
        <f t="shared" si="586"/>
        <v>3.4</v>
      </c>
      <c r="O640" s="74">
        <f t="shared" si="587"/>
        <v>0</v>
      </c>
      <c r="P640" s="128">
        <f t="shared" si="588"/>
        <v>4.08</v>
      </c>
      <c r="Q640" s="128">
        <f t="shared" si="589"/>
        <v>0</v>
      </c>
      <c r="R640" s="3"/>
      <c r="S640" s="559">
        <f t="shared" si="590"/>
        <v>326</v>
      </c>
      <c r="AL640" s="576">
        <f t="shared" si="591"/>
        <v>326.40000000000003</v>
      </c>
    </row>
    <row r="641" spans="1:38" s="288" customFormat="1" outlineLevel="1">
      <c r="A641" s="667"/>
      <c r="B641" s="102" t="s">
        <v>27</v>
      </c>
      <c r="C641" s="103" t="s">
        <v>25</v>
      </c>
      <c r="D641" s="103">
        <v>11370551001</v>
      </c>
      <c r="E641" s="627">
        <v>11056231008</v>
      </c>
      <c r="F641" s="454"/>
      <c r="G641" s="641" t="s">
        <v>697</v>
      </c>
      <c r="H641" s="105"/>
      <c r="I641" s="103" t="s">
        <v>58</v>
      </c>
      <c r="J641" s="103">
        <v>5</v>
      </c>
      <c r="K641" s="107">
        <v>23.07</v>
      </c>
      <c r="L641" s="107">
        <f>ROUND((K641*$C$3),2)</f>
        <v>27.68</v>
      </c>
      <c r="M641" s="107">
        <f t="shared" si="585"/>
        <v>0</v>
      </c>
      <c r="N641" s="107">
        <f>K641*(1-$E$5-$E$7)*(1-$E$9)*(1+$E$11)</f>
        <v>23.07</v>
      </c>
      <c r="O641" s="107">
        <f t="shared" si="587"/>
        <v>0</v>
      </c>
      <c r="P641" s="108">
        <f>ROUND((N641*$C$3),2)</f>
        <v>27.68</v>
      </c>
      <c r="Q641" s="108">
        <f t="shared" si="589"/>
        <v>0</v>
      </c>
      <c r="R641" s="3"/>
      <c r="S641" s="559">
        <f>ROUND(AL641,0)</f>
        <v>2214</v>
      </c>
      <c r="AL641" s="561">
        <f>L641*$AL$11*(1-$AL$10)</f>
        <v>2214.4</v>
      </c>
    </row>
    <row r="642" spans="1:38" s="288" customFormat="1" outlineLevel="1">
      <c r="A642" s="667"/>
      <c r="B642" s="102"/>
      <c r="C642" s="103"/>
      <c r="D642" s="103"/>
      <c r="E642" s="627"/>
      <c r="F642" s="454"/>
      <c r="G642" s="641"/>
      <c r="H642" s="105"/>
      <c r="I642" s="103"/>
      <c r="J642" s="103"/>
      <c r="K642" s="107"/>
      <c r="L642" s="107"/>
      <c r="M642" s="107"/>
      <c r="N642" s="107"/>
      <c r="O642" s="107"/>
      <c r="P642" s="108"/>
      <c r="Q642" s="108"/>
      <c r="R642" s="3"/>
      <c r="S642" s="559"/>
      <c r="AL642" s="561"/>
    </row>
    <row r="643" spans="1:38" outlineLevel="1">
      <c r="A643" s="683"/>
      <c r="B643" s="69" t="s">
        <v>30</v>
      </c>
      <c r="C643" s="71" t="s">
        <v>25</v>
      </c>
      <c r="D643" s="71"/>
      <c r="E643" s="69">
        <v>11316443001</v>
      </c>
      <c r="F643" s="454"/>
      <c r="G643" s="95" t="s">
        <v>698</v>
      </c>
      <c r="H643" s="96"/>
      <c r="I643" s="71" t="s">
        <v>58</v>
      </c>
      <c r="J643" s="71">
        <v>1</v>
      </c>
      <c r="K643" s="74">
        <v>48.7</v>
      </c>
      <c r="L643" s="74">
        <f t="shared" ref="L643:L645" si="596">ROUND((K643*$C$3),2)</f>
        <v>58.44</v>
      </c>
      <c r="M643" s="74">
        <f>L643*H643</f>
        <v>0</v>
      </c>
      <c r="N643" s="74">
        <f t="shared" ref="N643:N645" si="597">K643*(1-$E$5-$E$7)*(1-$E$9)*(1+$E$11)</f>
        <v>48.7</v>
      </c>
      <c r="O643" s="74">
        <f>N643*H643</f>
        <v>0</v>
      </c>
      <c r="P643" s="128">
        <f t="shared" ref="P643:P645" si="598">ROUND((N643*$C$3),2)</f>
        <v>58.44</v>
      </c>
      <c r="Q643" s="128">
        <f>P643*H643</f>
        <v>0</v>
      </c>
      <c r="R643" s="3"/>
      <c r="S643" s="559">
        <f t="shared" si="590"/>
        <v>4675</v>
      </c>
      <c r="AL643" s="556">
        <f t="shared" si="591"/>
        <v>4675.2</v>
      </c>
    </row>
    <row r="644" spans="1:38" outlineLevel="1">
      <c r="A644" s="683"/>
      <c r="B644" s="69" t="s">
        <v>30</v>
      </c>
      <c r="C644" s="71" t="s">
        <v>25</v>
      </c>
      <c r="D644" s="71"/>
      <c r="E644" s="69">
        <v>11316453001</v>
      </c>
      <c r="F644" s="454"/>
      <c r="G644" s="95" t="s">
        <v>699</v>
      </c>
      <c r="H644" s="96"/>
      <c r="I644" s="71" t="s">
        <v>58</v>
      </c>
      <c r="J644" s="71">
        <v>1</v>
      </c>
      <c r="K644" s="74">
        <v>72.37</v>
      </c>
      <c r="L644" s="74">
        <f t="shared" si="596"/>
        <v>86.84</v>
      </c>
      <c r="M644" s="74">
        <f>L644*H644</f>
        <v>0</v>
      </c>
      <c r="N644" s="74">
        <f t="shared" si="597"/>
        <v>72.37</v>
      </c>
      <c r="O644" s="74">
        <f>N644*H644</f>
        <v>0</v>
      </c>
      <c r="P644" s="128">
        <f t="shared" si="598"/>
        <v>86.84</v>
      </c>
      <c r="Q644" s="128">
        <f>P644*H644</f>
        <v>0</v>
      </c>
      <c r="R644" s="3"/>
      <c r="S644" s="559">
        <f t="shared" si="590"/>
        <v>6947</v>
      </c>
      <c r="AL644" s="556">
        <f t="shared" si="591"/>
        <v>6947.2000000000007</v>
      </c>
    </row>
    <row r="645" spans="1:38" outlineLevel="1">
      <c r="A645" s="683"/>
      <c r="B645" s="69" t="s">
        <v>30</v>
      </c>
      <c r="C645" s="71" t="s">
        <v>25</v>
      </c>
      <c r="D645" s="71"/>
      <c r="E645" s="69">
        <v>11316473001</v>
      </c>
      <c r="F645" s="454"/>
      <c r="G645" s="95" t="s">
        <v>700</v>
      </c>
      <c r="H645" s="96"/>
      <c r="I645" s="71" t="s">
        <v>58</v>
      </c>
      <c r="J645" s="71">
        <v>1</v>
      </c>
      <c r="K645" s="74">
        <v>95.28</v>
      </c>
      <c r="L645" s="74">
        <f t="shared" si="596"/>
        <v>114.34</v>
      </c>
      <c r="M645" s="74">
        <f>L645*H645</f>
        <v>0</v>
      </c>
      <c r="N645" s="74">
        <f t="shared" si="597"/>
        <v>95.28</v>
      </c>
      <c r="O645" s="74">
        <f>N645*H645</f>
        <v>0</v>
      </c>
      <c r="P645" s="128">
        <f t="shared" si="598"/>
        <v>114.34</v>
      </c>
      <c r="Q645" s="128">
        <f>P645*H645</f>
        <v>0</v>
      </c>
      <c r="R645" s="3"/>
      <c r="S645" s="559">
        <f t="shared" si="590"/>
        <v>9147</v>
      </c>
      <c r="AL645" s="556">
        <f t="shared" si="591"/>
        <v>9147.2000000000007</v>
      </c>
    </row>
    <row r="646" spans="1:38" outlineLevel="1">
      <c r="A646" s="683"/>
      <c r="B646" s="69" t="s">
        <v>30</v>
      </c>
      <c r="C646" s="71" t="s">
        <v>25</v>
      </c>
      <c r="D646" s="71"/>
      <c r="E646" s="69">
        <v>11077551001</v>
      </c>
      <c r="F646" s="454"/>
      <c r="G646" s="95" t="s">
        <v>701</v>
      </c>
      <c r="H646" s="96"/>
      <c r="I646" s="71" t="s">
        <v>58</v>
      </c>
      <c r="J646" s="71">
        <v>5</v>
      </c>
      <c r="K646" s="74">
        <v>4.12</v>
      </c>
      <c r="L646" s="74">
        <f t="shared" ref="L646:L647" si="599">ROUND((K646*$C$3),2)</f>
        <v>4.9400000000000004</v>
      </c>
      <c r="M646" s="74">
        <f>L646*H646</f>
        <v>0</v>
      </c>
      <c r="N646" s="74">
        <f t="shared" ref="N646:N647" si="600">K646*(1-$E$5-$E$7)*(1-$E$9)*(1+$E$11)</f>
        <v>4.12</v>
      </c>
      <c r="O646" s="74">
        <f>N646*H646</f>
        <v>0</v>
      </c>
      <c r="P646" s="128">
        <f t="shared" ref="P646:P647" si="601">ROUND((N646*$C$3),2)</f>
        <v>4.9400000000000004</v>
      </c>
      <c r="Q646" s="128">
        <f>P646*H646</f>
        <v>0</v>
      </c>
      <c r="R646" s="3"/>
      <c r="S646" s="559">
        <f t="shared" si="590"/>
        <v>395</v>
      </c>
      <c r="AL646" s="556">
        <f t="shared" si="591"/>
        <v>395.20000000000005</v>
      </c>
    </row>
    <row r="647" spans="1:38" outlineLevel="1">
      <c r="A647" s="683"/>
      <c r="B647" s="69" t="s">
        <v>30</v>
      </c>
      <c r="C647" s="71" t="s">
        <v>25</v>
      </c>
      <c r="D647" s="71"/>
      <c r="E647" s="69">
        <v>11077561001</v>
      </c>
      <c r="F647" s="454"/>
      <c r="G647" s="95" t="s">
        <v>702</v>
      </c>
      <c r="H647" s="96"/>
      <c r="I647" s="71" t="s">
        <v>58</v>
      </c>
      <c r="J647" s="71">
        <v>5</v>
      </c>
      <c r="K647" s="74">
        <v>4.12</v>
      </c>
      <c r="L647" s="74">
        <f t="shared" si="599"/>
        <v>4.9400000000000004</v>
      </c>
      <c r="M647" s="74">
        <f>L647*H647</f>
        <v>0</v>
      </c>
      <c r="N647" s="74">
        <f t="shared" si="600"/>
        <v>4.12</v>
      </c>
      <c r="O647" s="74">
        <f>N647*H647</f>
        <v>0</v>
      </c>
      <c r="P647" s="128">
        <f t="shared" si="601"/>
        <v>4.9400000000000004</v>
      </c>
      <c r="Q647" s="128">
        <f>P647*H647</f>
        <v>0</v>
      </c>
      <c r="R647" s="3"/>
      <c r="S647" s="559">
        <f t="shared" si="590"/>
        <v>395</v>
      </c>
      <c r="AL647" s="556">
        <f t="shared" si="591"/>
        <v>395.20000000000005</v>
      </c>
    </row>
    <row r="648" spans="1:38" outlineLevel="1">
      <c r="A648" s="683"/>
      <c r="B648" s="69"/>
      <c r="C648" s="101"/>
      <c r="D648" s="71"/>
      <c r="E648" s="69"/>
      <c r="F648" s="454"/>
      <c r="G648" s="95"/>
      <c r="H648" s="96"/>
      <c r="I648" s="71"/>
      <c r="J648" s="71"/>
      <c r="K648" s="74"/>
      <c r="L648" s="74"/>
      <c r="M648" s="74"/>
      <c r="N648" s="74"/>
      <c r="O648" s="74"/>
      <c r="P648" s="128"/>
      <c r="Q648" s="128"/>
      <c r="R648" s="3"/>
      <c r="S648" s="559"/>
      <c r="AL648" s="556"/>
    </row>
    <row r="649" spans="1:38" outlineLevel="1">
      <c r="A649" s="683"/>
      <c r="B649" s="69" t="s">
        <v>30</v>
      </c>
      <c r="C649" s="71" t="s">
        <v>25</v>
      </c>
      <c r="D649" s="71"/>
      <c r="E649" s="69">
        <v>11093871001</v>
      </c>
      <c r="F649" s="454"/>
      <c r="G649" s="95" t="s">
        <v>703</v>
      </c>
      <c r="H649" s="96"/>
      <c r="I649" s="71" t="s">
        <v>58</v>
      </c>
      <c r="J649" s="71">
        <v>10</v>
      </c>
      <c r="K649" s="74">
        <v>3.3</v>
      </c>
      <c r="L649" s="74">
        <f t="shared" ref="L649" si="602">ROUND((K649*$C$3),2)</f>
        <v>3.96</v>
      </c>
      <c r="M649" s="74">
        <f>L649*H649</f>
        <v>0</v>
      </c>
      <c r="N649" s="74">
        <f t="shared" ref="N649" si="603">K649*(1-$E$5-$E$7)*(1-$E$9)*(1+$E$11)</f>
        <v>3.3</v>
      </c>
      <c r="O649" s="74">
        <f>N649*H649</f>
        <v>0</v>
      </c>
      <c r="P649" s="128">
        <f t="shared" ref="P649" si="604">ROUND((N649*$C$3),2)</f>
        <v>3.96</v>
      </c>
      <c r="Q649" s="128">
        <f>P649*H649</f>
        <v>0</v>
      </c>
      <c r="R649" s="3"/>
      <c r="S649" s="562">
        <f t="shared" ref="S649" si="605">ROUND(AL649,0)</f>
        <v>317</v>
      </c>
      <c r="T649" s="288"/>
      <c r="U649" s="288"/>
      <c r="V649" s="288"/>
      <c r="W649" s="288"/>
      <c r="X649" s="288"/>
      <c r="Y649" s="288"/>
      <c r="Z649" s="288"/>
      <c r="AA649" s="288"/>
      <c r="AB649" s="288"/>
      <c r="AC649" s="288"/>
      <c r="AD649" s="288"/>
      <c r="AE649" s="288"/>
      <c r="AF649" s="288"/>
      <c r="AG649" s="288"/>
      <c r="AH649" s="288"/>
      <c r="AI649" s="288"/>
      <c r="AJ649" s="288"/>
      <c r="AK649" s="288"/>
      <c r="AL649" s="556">
        <f t="shared" ref="AL649" si="606">L649*$AL$11*(1-$AL$10)</f>
        <v>316.8</v>
      </c>
    </row>
    <row r="650" spans="1:38" outlineLevel="1">
      <c r="A650" s="683"/>
      <c r="B650" s="69" t="s">
        <v>30</v>
      </c>
      <c r="C650" s="71" t="s">
        <v>25</v>
      </c>
      <c r="D650" s="71"/>
      <c r="E650" s="617">
        <v>11093881001</v>
      </c>
      <c r="F650" s="454"/>
      <c r="G650" s="517" t="s">
        <v>704</v>
      </c>
      <c r="H650" s="96"/>
      <c r="I650" s="71" t="s">
        <v>58</v>
      </c>
      <c r="J650" s="71">
        <v>5</v>
      </c>
      <c r="K650" s="74">
        <v>3.96</v>
      </c>
      <c r="L650" s="74">
        <f t="shared" ref="L650" si="607">ROUND((K650*$C$3),2)</f>
        <v>4.75</v>
      </c>
      <c r="M650" s="74">
        <f>L650*H650</f>
        <v>0</v>
      </c>
      <c r="N650" s="74">
        <f t="shared" ref="N650" si="608">K650*(1-$E$5-$E$7)*(1-$E$9)*(1+$E$11)</f>
        <v>3.96</v>
      </c>
      <c r="O650" s="74">
        <f>N650*H650</f>
        <v>0</v>
      </c>
      <c r="P650" s="128">
        <f t="shared" ref="P650" si="609">ROUND((N650*$C$3),2)</f>
        <v>4.75</v>
      </c>
      <c r="Q650" s="128">
        <f>P650*H650</f>
        <v>0</v>
      </c>
      <c r="R650" s="3"/>
      <c r="S650" s="562">
        <f t="shared" ref="S650" si="610">ROUND(AL650,0)</f>
        <v>380</v>
      </c>
      <c r="T650" s="288"/>
      <c r="U650" s="288"/>
      <c r="V650" s="288"/>
      <c r="W650" s="288"/>
      <c r="X650" s="288"/>
      <c r="Y650" s="288"/>
      <c r="Z650" s="288"/>
      <c r="AA650" s="288"/>
      <c r="AB650" s="288"/>
      <c r="AC650" s="288"/>
      <c r="AD650" s="288"/>
      <c r="AE650" s="288"/>
      <c r="AF650" s="288"/>
      <c r="AG650" s="288"/>
      <c r="AH650" s="288"/>
      <c r="AI650" s="288"/>
      <c r="AJ650" s="288"/>
      <c r="AK650" s="288"/>
      <c r="AL650" s="556">
        <f t="shared" ref="AL650" si="611">L650*$AL$11*(1-$AL$10)</f>
        <v>380</v>
      </c>
    </row>
    <row r="651" spans="1:38" outlineLevel="1">
      <c r="A651" s="683"/>
      <c r="B651" s="69"/>
      <c r="C651" s="101"/>
      <c r="D651" s="113"/>
      <c r="E651" s="110"/>
      <c r="F651" s="454"/>
      <c r="G651" s="112"/>
      <c r="H651" s="96"/>
      <c r="I651" s="71"/>
      <c r="J651" s="71"/>
      <c r="K651" s="74"/>
      <c r="L651" s="74"/>
      <c r="M651" s="74"/>
      <c r="N651" s="74"/>
      <c r="O651" s="74"/>
      <c r="P651" s="128"/>
      <c r="Q651" s="128"/>
      <c r="R651" s="3"/>
      <c r="S651" s="559"/>
      <c r="AL651" s="556"/>
    </row>
    <row r="652" spans="1:38" s="288" customFormat="1" ht="25.5" outlineLevel="1">
      <c r="A652" s="668"/>
      <c r="B652" s="69" t="s">
        <v>65</v>
      </c>
      <c r="C652" s="113" t="s">
        <v>25</v>
      </c>
      <c r="D652" s="113">
        <v>13661391001</v>
      </c>
      <c r="E652" s="110">
        <v>14563871001</v>
      </c>
      <c r="F652" s="286" t="s">
        <v>705</v>
      </c>
      <c r="G652" s="112" t="s">
        <v>706</v>
      </c>
      <c r="H652" s="96"/>
      <c r="I652" s="71" t="s">
        <v>58</v>
      </c>
      <c r="J652" s="71">
        <v>10</v>
      </c>
      <c r="K652" s="74">
        <v>6.6</v>
      </c>
      <c r="L652" s="74">
        <f t="shared" ref="L652:L688" si="612">ROUND((K652*$C$3),2)</f>
        <v>7.92</v>
      </c>
      <c r="M652" s="74">
        <f>L652*H652</f>
        <v>0</v>
      </c>
      <c r="N652" s="74">
        <f t="shared" ref="N652:N688" si="613">K652*(1-$E$5-$E$7)*(1-$E$9)*(1+$E$11)</f>
        <v>6.6</v>
      </c>
      <c r="O652" s="74">
        <f>N652*H652</f>
        <v>0</v>
      </c>
      <c r="P652" s="128">
        <f t="shared" ref="P652:P688" si="614">ROUND((N652*$C$3),2)</f>
        <v>7.92</v>
      </c>
      <c r="Q652" s="128">
        <f>P652*H652</f>
        <v>0</v>
      </c>
      <c r="R652" s="3"/>
      <c r="S652" s="562">
        <f t="shared" si="590"/>
        <v>634</v>
      </c>
      <c r="AL652" s="556">
        <f t="shared" si="591"/>
        <v>633.6</v>
      </c>
    </row>
    <row r="653" spans="1:38" s="288" customFormat="1" ht="25.5" outlineLevel="1">
      <c r="A653" s="668"/>
      <c r="B653" s="69" t="s">
        <v>65</v>
      </c>
      <c r="C653" s="113" t="s">
        <v>25</v>
      </c>
      <c r="D653" s="113">
        <v>13661401001</v>
      </c>
      <c r="E653" s="110">
        <v>14563881001</v>
      </c>
      <c r="F653" s="616" t="s">
        <v>707</v>
      </c>
      <c r="G653" s="112" t="s">
        <v>708</v>
      </c>
      <c r="H653" s="96"/>
      <c r="I653" s="71" t="s">
        <v>58</v>
      </c>
      <c r="J653" s="71">
        <v>5</v>
      </c>
      <c r="K653" s="74">
        <v>7.76</v>
      </c>
      <c r="L653" s="74">
        <f t="shared" si="612"/>
        <v>9.31</v>
      </c>
      <c r="M653" s="74">
        <f>L653*H653</f>
        <v>0</v>
      </c>
      <c r="N653" s="74">
        <f t="shared" si="613"/>
        <v>7.76</v>
      </c>
      <c r="O653" s="74">
        <f>N653*H653</f>
        <v>0</v>
      </c>
      <c r="P653" s="128">
        <f t="shared" si="614"/>
        <v>9.31</v>
      </c>
      <c r="Q653" s="128">
        <f>P653*H653</f>
        <v>0</v>
      </c>
      <c r="R653" s="3"/>
      <c r="S653" s="562">
        <f t="shared" si="590"/>
        <v>745</v>
      </c>
      <c r="AL653" s="561">
        <f t="shared" si="591"/>
        <v>744.80000000000007</v>
      </c>
    </row>
    <row r="654" spans="1:38" outlineLevel="1">
      <c r="A654" s="683"/>
      <c r="B654" s="121"/>
      <c r="C654" s="120"/>
      <c r="D654" s="120"/>
      <c r="E654" s="121"/>
      <c r="F654" s="454"/>
      <c r="G654" s="122"/>
      <c r="H654" s="92"/>
      <c r="I654" s="88"/>
      <c r="J654" s="88"/>
      <c r="K654" s="93"/>
      <c r="L654" s="93"/>
      <c r="M654" s="93"/>
      <c r="N654" s="93"/>
      <c r="O654" s="93"/>
      <c r="P654" s="94"/>
      <c r="Q654" s="94"/>
      <c r="R654" s="3"/>
      <c r="S654" s="559"/>
      <c r="AL654" s="556"/>
    </row>
    <row r="655" spans="1:38">
      <c r="A655" s="683"/>
      <c r="B655" s="69"/>
      <c r="C655" s="114" t="s">
        <v>25</v>
      </c>
      <c r="D655" s="114"/>
      <c r="E655" s="115"/>
      <c r="F655" s="650"/>
      <c r="G655" s="81" t="s">
        <v>709</v>
      </c>
      <c r="H655" s="129"/>
      <c r="I655" s="83"/>
      <c r="J655" s="83"/>
      <c r="K655" s="421"/>
      <c r="L655" s="421"/>
      <c r="M655" s="421"/>
      <c r="N655" s="421"/>
      <c r="O655" s="421"/>
      <c r="P655" s="311"/>
      <c r="Q655" s="162"/>
      <c r="R655" s="3"/>
      <c r="S655" s="558"/>
      <c r="AL655" s="556"/>
    </row>
    <row r="656" spans="1:38">
      <c r="A656" s="683"/>
      <c r="B656" s="69"/>
      <c r="C656" s="71"/>
      <c r="D656" s="71"/>
      <c r="E656" s="620"/>
      <c r="F656" s="454"/>
      <c r="G656" s="72"/>
      <c r="H656" s="664"/>
      <c r="I656" s="71"/>
      <c r="J656" s="71"/>
      <c r="K656" s="78"/>
      <c r="L656" s="78"/>
      <c r="M656" s="78"/>
      <c r="N656" s="78"/>
      <c r="O656" s="78"/>
      <c r="P656" s="78"/>
      <c r="Q656" s="98"/>
      <c r="R656" s="3"/>
      <c r="S656" s="671"/>
      <c r="AL656" s="556"/>
    </row>
    <row r="657" spans="1:39" s="371" customFormat="1" outlineLevel="1">
      <c r="A657" s="684"/>
      <c r="B657" s="69" t="s">
        <v>30</v>
      </c>
      <c r="C657" s="113" t="s">
        <v>25</v>
      </c>
      <c r="D657" s="71">
        <v>11096641001</v>
      </c>
      <c r="E657" s="69">
        <v>11096641002</v>
      </c>
      <c r="F657" s="454"/>
      <c r="G657" s="95" t="s">
        <v>710</v>
      </c>
      <c r="H657" s="96"/>
      <c r="I657" s="71" t="s">
        <v>58</v>
      </c>
      <c r="J657" s="71">
        <v>10</v>
      </c>
      <c r="K657" s="74">
        <v>17.079999999999998</v>
      </c>
      <c r="L657" s="74">
        <f t="shared" ref="L657:L658" si="615">ROUND((K657*$C$3),2)</f>
        <v>20.5</v>
      </c>
      <c r="M657" s="74">
        <f t="shared" ref="M657:M658" si="616">L657*H657</f>
        <v>0</v>
      </c>
      <c r="N657" s="74">
        <f t="shared" ref="N657:N658" si="617">K657*(1-$E$5-$E$7)*(1-$E$9)*(1+$E$11)</f>
        <v>17.079999999999998</v>
      </c>
      <c r="O657" s="74">
        <f t="shared" ref="O657:O658" si="618">N657*H657</f>
        <v>0</v>
      </c>
      <c r="P657" s="128">
        <f t="shared" ref="P657:P658" si="619">ROUND((N657*$C$3),2)</f>
        <v>20.5</v>
      </c>
      <c r="Q657" s="128">
        <f t="shared" ref="Q657:Q658" si="620">P657*H657</f>
        <v>0</v>
      </c>
      <c r="R657" s="3"/>
      <c r="S657" s="559">
        <f t="shared" ref="S657:S658" si="621">ROUND(AL657,0)</f>
        <v>1640</v>
      </c>
      <c r="AL657" s="556">
        <f t="shared" ref="AL657:AL658" si="622">L657*$AL$11*(1-$AL$10)</f>
        <v>1640</v>
      </c>
    </row>
    <row r="658" spans="1:39" s="371" customFormat="1" outlineLevel="1">
      <c r="A658" s="684"/>
      <c r="B658" s="69" t="s">
        <v>30</v>
      </c>
      <c r="C658" s="113" t="s">
        <v>25</v>
      </c>
      <c r="D658" s="71">
        <v>11096651001</v>
      </c>
      <c r="E658" s="69">
        <v>11096651002</v>
      </c>
      <c r="F658" s="454"/>
      <c r="G658" s="95" t="s">
        <v>711</v>
      </c>
      <c r="H658" s="96"/>
      <c r="I658" s="71" t="s">
        <v>58</v>
      </c>
      <c r="J658" s="71">
        <v>10</v>
      </c>
      <c r="K658" s="74">
        <v>23.26</v>
      </c>
      <c r="L658" s="74">
        <f t="shared" si="615"/>
        <v>27.91</v>
      </c>
      <c r="M658" s="74">
        <f t="shared" si="616"/>
        <v>0</v>
      </c>
      <c r="N658" s="74">
        <f t="shared" si="617"/>
        <v>23.26</v>
      </c>
      <c r="O658" s="74">
        <f t="shared" si="618"/>
        <v>0</v>
      </c>
      <c r="P658" s="128">
        <f t="shared" si="619"/>
        <v>27.91</v>
      </c>
      <c r="Q658" s="128">
        <f t="shared" si="620"/>
        <v>0</v>
      </c>
      <c r="R658" s="3"/>
      <c r="S658" s="559">
        <f t="shared" si="621"/>
        <v>2233</v>
      </c>
      <c r="AL658" s="556">
        <f t="shared" si="622"/>
        <v>2232.8000000000002</v>
      </c>
    </row>
    <row r="659" spans="1:39" s="371" customFormat="1" outlineLevel="1">
      <c r="A659" s="684"/>
      <c r="B659" s="69"/>
      <c r="C659" s="113"/>
      <c r="D659" s="71"/>
      <c r="E659" s="678"/>
      <c r="F659" s="454"/>
      <c r="G659" s="95"/>
      <c r="H659" s="96"/>
      <c r="I659" s="71"/>
      <c r="J659" s="71"/>
      <c r="K659" s="74"/>
      <c r="L659" s="74"/>
      <c r="M659" s="74"/>
      <c r="N659" s="74"/>
      <c r="O659" s="74"/>
      <c r="P659" s="128"/>
      <c r="Q659" s="128"/>
      <c r="R659" s="3"/>
      <c r="S659" s="559"/>
      <c r="AL659" s="556"/>
    </row>
    <row r="660" spans="1:39" s="371" customFormat="1" outlineLevel="1">
      <c r="A660" s="684"/>
      <c r="B660" s="69" t="s">
        <v>30</v>
      </c>
      <c r="C660" s="113" t="s">
        <v>25</v>
      </c>
      <c r="D660" s="675">
        <v>12662821001</v>
      </c>
      <c r="E660" s="69">
        <v>12662823002</v>
      </c>
      <c r="F660" s="676"/>
      <c r="G660" s="95" t="s">
        <v>712</v>
      </c>
      <c r="H660" s="96"/>
      <c r="I660" s="71" t="s">
        <v>58</v>
      </c>
      <c r="J660" s="71">
        <v>10</v>
      </c>
      <c r="K660" s="74">
        <v>29.56</v>
      </c>
      <c r="L660" s="74">
        <f t="shared" ref="L660:L661" si="623">ROUND((K660*$C$3),2)</f>
        <v>35.47</v>
      </c>
      <c r="M660" s="74">
        <f t="shared" ref="M660:M661" si="624">L660*H660</f>
        <v>0</v>
      </c>
      <c r="N660" s="74">
        <f t="shared" ref="N660:N661" si="625">K660*(1-$E$5-$E$7)*(1-$E$9)*(1+$E$11)</f>
        <v>29.56</v>
      </c>
      <c r="O660" s="74">
        <f t="shared" ref="O660:O661" si="626">N660*H660</f>
        <v>0</v>
      </c>
      <c r="P660" s="128">
        <f t="shared" ref="P660:P661" si="627">ROUND((N660*$C$3),2)</f>
        <v>35.47</v>
      </c>
      <c r="Q660" s="128">
        <f t="shared" ref="Q660:Q661" si="628">P660*H660</f>
        <v>0</v>
      </c>
      <c r="R660" s="3"/>
      <c r="S660" s="562">
        <f t="shared" ref="S660:S661" si="629">ROUND(AL660,0)</f>
        <v>2838</v>
      </c>
      <c r="T660" s="287"/>
      <c r="U660" s="287"/>
      <c r="V660" s="287"/>
      <c r="W660" s="287"/>
      <c r="X660" s="287"/>
      <c r="Y660" s="287"/>
      <c r="Z660" s="287"/>
      <c r="AA660" s="287"/>
      <c r="AB660" s="287"/>
      <c r="AC660" s="287"/>
      <c r="AD660" s="287"/>
      <c r="AE660" s="287"/>
      <c r="AF660" s="287"/>
      <c r="AG660" s="287"/>
      <c r="AH660" s="287"/>
      <c r="AI660" s="287"/>
      <c r="AJ660" s="287"/>
      <c r="AK660" s="287"/>
      <c r="AL660" s="576">
        <f t="shared" ref="AL660:AL661" si="630">L660*$AL$11*(1-$AL$10)</f>
        <v>2837.6000000000004</v>
      </c>
      <c r="AM660" s="287"/>
    </row>
    <row r="661" spans="1:39" s="371" customFormat="1" outlineLevel="1">
      <c r="A661" s="684"/>
      <c r="B661" s="69" t="s">
        <v>30</v>
      </c>
      <c r="C661" s="113" t="s">
        <v>25</v>
      </c>
      <c r="D661" s="675">
        <v>12663021001</v>
      </c>
      <c r="E661" s="69">
        <v>12663023002</v>
      </c>
      <c r="F661" s="677"/>
      <c r="G661" s="95" t="s">
        <v>713</v>
      </c>
      <c r="H661" s="96"/>
      <c r="I661" s="71" t="s">
        <v>58</v>
      </c>
      <c r="J661" s="71">
        <v>10</v>
      </c>
      <c r="K661" s="74">
        <v>30.34</v>
      </c>
      <c r="L661" s="74">
        <f t="shared" si="623"/>
        <v>36.409999999999997</v>
      </c>
      <c r="M661" s="74">
        <f t="shared" si="624"/>
        <v>0</v>
      </c>
      <c r="N661" s="74">
        <f t="shared" si="625"/>
        <v>30.34</v>
      </c>
      <c r="O661" s="74">
        <f t="shared" si="626"/>
        <v>0</v>
      </c>
      <c r="P661" s="128">
        <f t="shared" si="627"/>
        <v>36.409999999999997</v>
      </c>
      <c r="Q661" s="128">
        <f t="shared" si="628"/>
        <v>0</v>
      </c>
      <c r="R661" s="3"/>
      <c r="S661" s="562">
        <f t="shared" si="629"/>
        <v>2913</v>
      </c>
      <c r="T661" s="287"/>
      <c r="U661" s="287"/>
      <c r="V661" s="287"/>
      <c r="W661" s="287"/>
      <c r="X661" s="287"/>
      <c r="Y661" s="287"/>
      <c r="Z661" s="287"/>
      <c r="AA661" s="287"/>
      <c r="AB661" s="287"/>
      <c r="AC661" s="287"/>
      <c r="AD661" s="287"/>
      <c r="AE661" s="287"/>
      <c r="AF661" s="287"/>
      <c r="AG661" s="287"/>
      <c r="AH661" s="287"/>
      <c r="AI661" s="287"/>
      <c r="AJ661" s="287"/>
      <c r="AK661" s="287"/>
      <c r="AL661" s="576">
        <f t="shared" si="630"/>
        <v>2912.7999999999997</v>
      </c>
      <c r="AM661" s="287"/>
    </row>
    <row r="662" spans="1:39" s="371" customFormat="1" outlineLevel="1">
      <c r="A662" s="684"/>
      <c r="B662" s="69"/>
      <c r="C662" s="113"/>
      <c r="D662" s="71"/>
      <c r="E662" s="679"/>
      <c r="F662" s="454"/>
      <c r="G662" s="95"/>
      <c r="H662" s="96"/>
      <c r="I662" s="71"/>
      <c r="J662" s="71"/>
      <c r="K662" s="74"/>
      <c r="L662" s="74"/>
      <c r="M662" s="74"/>
      <c r="N662" s="74"/>
      <c r="O662" s="74"/>
      <c r="P662" s="128"/>
      <c r="Q662" s="128"/>
      <c r="R662" s="3"/>
      <c r="S662" s="559"/>
      <c r="AL662" s="556"/>
    </row>
    <row r="663" spans="1:39" s="322" customFormat="1" ht="25.5" outlineLevel="1">
      <c r="A663" s="672"/>
      <c r="B663" s="102" t="s">
        <v>27</v>
      </c>
      <c r="C663" s="130" t="s">
        <v>25</v>
      </c>
      <c r="D663" s="454" t="s">
        <v>714</v>
      </c>
      <c r="E663" s="102">
        <v>11096641001</v>
      </c>
      <c r="F663" s="454"/>
      <c r="G663" s="104" t="s">
        <v>710</v>
      </c>
      <c r="H663" s="105"/>
      <c r="I663" s="103" t="s">
        <v>58</v>
      </c>
      <c r="J663" s="103">
        <v>10</v>
      </c>
      <c r="K663" s="107">
        <v>17.079999999999998</v>
      </c>
      <c r="L663" s="107">
        <f t="shared" ref="L663:L668" si="631">ROUND((K663*$C$3),2)</f>
        <v>20.5</v>
      </c>
      <c r="M663" s="107">
        <f t="shared" ref="M663:M668" si="632">L663*H663</f>
        <v>0</v>
      </c>
      <c r="N663" s="107">
        <f t="shared" ref="N663:N668" si="633">K663*(1-$E$5-$E$7)*(1-$E$9)*(1+$E$11)</f>
        <v>17.079999999999998</v>
      </c>
      <c r="O663" s="107">
        <f t="shared" ref="O663:O668" si="634">N663*H663</f>
        <v>0</v>
      </c>
      <c r="P663" s="108">
        <f t="shared" ref="P663:P668" si="635">ROUND((N663*$C$3),2)</f>
        <v>20.5</v>
      </c>
      <c r="Q663" s="108">
        <f t="shared" ref="Q663:Q668" si="636">P663*H663</f>
        <v>0</v>
      </c>
      <c r="R663" s="682"/>
      <c r="S663" s="560">
        <f t="shared" ref="S663:S688" si="637">ROUND(AL663,0)</f>
        <v>1640</v>
      </c>
      <c r="AL663" s="561">
        <f t="shared" ref="AL663:AL688" si="638">L663*$AL$11*(1-$AL$10)</f>
        <v>1640</v>
      </c>
    </row>
    <row r="664" spans="1:39" s="322" customFormat="1" outlineLevel="1">
      <c r="A664" s="672"/>
      <c r="B664" s="102" t="s">
        <v>27</v>
      </c>
      <c r="C664" s="130" t="s">
        <v>25</v>
      </c>
      <c r="D664" s="103">
        <v>12409311001</v>
      </c>
      <c r="E664" s="102">
        <v>11096651001</v>
      </c>
      <c r="F664" s="454"/>
      <c r="G664" s="104" t="s">
        <v>711</v>
      </c>
      <c r="H664" s="105"/>
      <c r="I664" s="103" t="s">
        <v>58</v>
      </c>
      <c r="J664" s="103">
        <v>10</v>
      </c>
      <c r="K664" s="107">
        <v>23.26</v>
      </c>
      <c r="L664" s="107">
        <f t="shared" si="631"/>
        <v>27.91</v>
      </c>
      <c r="M664" s="107">
        <f t="shared" si="632"/>
        <v>0</v>
      </c>
      <c r="N664" s="107">
        <f t="shared" si="633"/>
        <v>23.26</v>
      </c>
      <c r="O664" s="107">
        <f t="shared" si="634"/>
        <v>0</v>
      </c>
      <c r="P664" s="108">
        <f t="shared" si="635"/>
        <v>27.91</v>
      </c>
      <c r="Q664" s="108">
        <f t="shared" si="636"/>
        <v>0</v>
      </c>
      <c r="R664" s="682"/>
      <c r="S664" s="560">
        <f t="shared" si="637"/>
        <v>2233</v>
      </c>
      <c r="AL664" s="561">
        <f t="shared" si="638"/>
        <v>2232.8000000000002</v>
      </c>
    </row>
    <row r="665" spans="1:39" s="371" customFormat="1" outlineLevel="1">
      <c r="A665" s="684"/>
      <c r="B665" s="69" t="s">
        <v>30</v>
      </c>
      <c r="C665" s="113" t="s">
        <v>25</v>
      </c>
      <c r="D665" s="71">
        <v>12662521001</v>
      </c>
      <c r="E665" s="69">
        <v>11096671001</v>
      </c>
      <c r="F665" s="454"/>
      <c r="G665" s="95" t="s">
        <v>715</v>
      </c>
      <c r="H665" s="96"/>
      <c r="I665" s="71" t="s">
        <v>58</v>
      </c>
      <c r="J665" s="71">
        <v>10</v>
      </c>
      <c r="K665" s="74">
        <v>37.130000000000003</v>
      </c>
      <c r="L665" s="74">
        <f t="shared" si="631"/>
        <v>44.56</v>
      </c>
      <c r="M665" s="74">
        <f t="shared" si="632"/>
        <v>0</v>
      </c>
      <c r="N665" s="74">
        <f t="shared" si="633"/>
        <v>37.130000000000003</v>
      </c>
      <c r="O665" s="74">
        <f t="shared" si="634"/>
        <v>0</v>
      </c>
      <c r="P665" s="128">
        <f t="shared" si="635"/>
        <v>44.56</v>
      </c>
      <c r="Q665" s="128">
        <f t="shared" si="636"/>
        <v>0</v>
      </c>
      <c r="R665" s="3"/>
      <c r="S665" s="559">
        <f t="shared" si="637"/>
        <v>3565</v>
      </c>
      <c r="AL665" s="556">
        <f t="shared" si="638"/>
        <v>3564.8</v>
      </c>
    </row>
    <row r="666" spans="1:39" s="371" customFormat="1" ht="25.5" outlineLevel="1">
      <c r="A666" s="684"/>
      <c r="B666" s="69" t="s">
        <v>30</v>
      </c>
      <c r="C666" s="113" t="s">
        <v>25</v>
      </c>
      <c r="D666" s="286" t="s">
        <v>716</v>
      </c>
      <c r="E666" s="69">
        <v>11096681001</v>
      </c>
      <c r="F666" s="454"/>
      <c r="G666" s="95" t="s">
        <v>717</v>
      </c>
      <c r="H666" s="96"/>
      <c r="I666" s="71" t="s">
        <v>58</v>
      </c>
      <c r="J666" s="71">
        <v>10</v>
      </c>
      <c r="K666" s="74">
        <v>18.489999999999998</v>
      </c>
      <c r="L666" s="74">
        <f t="shared" si="631"/>
        <v>22.19</v>
      </c>
      <c r="M666" s="74">
        <f t="shared" si="632"/>
        <v>0</v>
      </c>
      <c r="N666" s="74">
        <f t="shared" si="633"/>
        <v>18.489999999999998</v>
      </c>
      <c r="O666" s="74">
        <f t="shared" si="634"/>
        <v>0</v>
      </c>
      <c r="P666" s="128">
        <f t="shared" si="635"/>
        <v>22.19</v>
      </c>
      <c r="Q666" s="128">
        <f t="shared" si="636"/>
        <v>0</v>
      </c>
      <c r="R666" s="3"/>
      <c r="S666" s="559">
        <f t="shared" si="637"/>
        <v>1775</v>
      </c>
      <c r="AL666" s="556">
        <f t="shared" si="638"/>
        <v>1775.2</v>
      </c>
    </row>
    <row r="667" spans="1:39" s="371" customFormat="1" outlineLevel="1">
      <c r="A667" s="684"/>
      <c r="B667" s="69" t="s">
        <v>30</v>
      </c>
      <c r="C667" s="113" t="s">
        <v>25</v>
      </c>
      <c r="D667" s="71">
        <v>12409411001</v>
      </c>
      <c r="E667" s="69">
        <v>11096691001</v>
      </c>
      <c r="F667" s="454"/>
      <c r="G667" s="95" t="s">
        <v>718</v>
      </c>
      <c r="H667" s="96"/>
      <c r="I667" s="71" t="s">
        <v>58</v>
      </c>
      <c r="J667" s="71">
        <v>10</v>
      </c>
      <c r="K667" s="74">
        <v>24.93</v>
      </c>
      <c r="L667" s="74">
        <f t="shared" si="631"/>
        <v>29.92</v>
      </c>
      <c r="M667" s="74">
        <f t="shared" si="632"/>
        <v>0</v>
      </c>
      <c r="N667" s="74">
        <f t="shared" si="633"/>
        <v>24.93</v>
      </c>
      <c r="O667" s="74">
        <f t="shared" si="634"/>
        <v>0</v>
      </c>
      <c r="P667" s="128">
        <f t="shared" si="635"/>
        <v>29.92</v>
      </c>
      <c r="Q667" s="128">
        <f t="shared" si="636"/>
        <v>0</v>
      </c>
      <c r="R667" s="3"/>
      <c r="S667" s="559">
        <f t="shared" si="637"/>
        <v>2394</v>
      </c>
      <c r="AL667" s="556">
        <f t="shared" si="638"/>
        <v>2393.6</v>
      </c>
    </row>
    <row r="668" spans="1:39" s="371" customFormat="1" outlineLevel="1">
      <c r="A668" s="684"/>
      <c r="B668" s="69" t="s">
        <v>30</v>
      </c>
      <c r="C668" s="113" t="s">
        <v>25</v>
      </c>
      <c r="D668" s="71">
        <v>12662721001</v>
      </c>
      <c r="E668" s="69">
        <v>11096711001</v>
      </c>
      <c r="F668" s="454"/>
      <c r="G668" s="95" t="s">
        <v>719</v>
      </c>
      <c r="H668" s="96"/>
      <c r="I668" s="71" t="s">
        <v>58</v>
      </c>
      <c r="J668" s="71">
        <v>10</v>
      </c>
      <c r="K668" s="74">
        <v>40.93</v>
      </c>
      <c r="L668" s="74">
        <f t="shared" si="631"/>
        <v>49.12</v>
      </c>
      <c r="M668" s="74">
        <f t="shared" si="632"/>
        <v>0</v>
      </c>
      <c r="N668" s="74">
        <f t="shared" si="633"/>
        <v>40.93</v>
      </c>
      <c r="O668" s="74">
        <f t="shared" si="634"/>
        <v>0</v>
      </c>
      <c r="P668" s="128">
        <f t="shared" si="635"/>
        <v>49.12</v>
      </c>
      <c r="Q668" s="128">
        <f t="shared" si="636"/>
        <v>0</v>
      </c>
      <c r="R668" s="3"/>
      <c r="S668" s="559">
        <f t="shared" si="637"/>
        <v>3930</v>
      </c>
      <c r="AL668" s="556">
        <f t="shared" si="638"/>
        <v>3929.6000000000004</v>
      </c>
    </row>
    <row r="669" spans="1:39" s="371" customFormat="1" outlineLevel="1">
      <c r="A669" s="684"/>
      <c r="B669" s="110"/>
      <c r="C669" s="120"/>
      <c r="D669" s="88"/>
      <c r="E669" s="125"/>
      <c r="F669" s="454"/>
      <c r="G669" s="373"/>
      <c r="H669" s="96"/>
      <c r="I669" s="113"/>
      <c r="J669" s="113"/>
      <c r="K669" s="370"/>
      <c r="L669" s="370"/>
      <c r="M669" s="370"/>
      <c r="N669" s="370"/>
      <c r="O669" s="370"/>
      <c r="P669" s="94"/>
      <c r="Q669" s="94"/>
      <c r="R669" s="3"/>
      <c r="S669" s="559"/>
      <c r="AL669" s="556"/>
    </row>
    <row r="670" spans="1:39" s="288" customFormat="1" outlineLevel="1">
      <c r="A670" s="667"/>
      <c r="B670" s="102" t="s">
        <v>27</v>
      </c>
      <c r="C670" s="103" t="s">
        <v>25</v>
      </c>
      <c r="D670" s="103"/>
      <c r="E670" s="102">
        <v>12662821001</v>
      </c>
      <c r="F670" s="454"/>
      <c r="G670" s="104" t="s">
        <v>720</v>
      </c>
      <c r="H670" s="105"/>
      <c r="I670" s="103" t="s">
        <v>58</v>
      </c>
      <c r="J670" s="103">
        <v>10</v>
      </c>
      <c r="K670" s="107">
        <v>29.56</v>
      </c>
      <c r="L670" s="107">
        <f t="shared" si="612"/>
        <v>35.47</v>
      </c>
      <c r="M670" s="107">
        <f t="shared" ref="M670:M675" si="639">L670*H670</f>
        <v>0</v>
      </c>
      <c r="N670" s="107">
        <f t="shared" si="613"/>
        <v>29.56</v>
      </c>
      <c r="O670" s="107">
        <f t="shared" ref="O670:O675" si="640">N670*H670</f>
        <v>0</v>
      </c>
      <c r="P670" s="108">
        <f t="shared" si="614"/>
        <v>35.47</v>
      </c>
      <c r="Q670" s="108">
        <f t="shared" ref="Q670:Q675" si="641">P670*H670</f>
        <v>0</v>
      </c>
      <c r="R670" s="682"/>
      <c r="S670" s="560">
        <f t="shared" si="637"/>
        <v>2838</v>
      </c>
      <c r="AL670" s="561">
        <f t="shared" si="638"/>
        <v>2837.6000000000004</v>
      </c>
    </row>
    <row r="671" spans="1:39" s="287" customFormat="1" outlineLevel="1">
      <c r="A671" s="668"/>
      <c r="B671" s="69" t="s">
        <v>65</v>
      </c>
      <c r="C671" s="71" t="s">
        <v>25</v>
      </c>
      <c r="D671" s="71"/>
      <c r="E671" s="69">
        <v>12408511001</v>
      </c>
      <c r="F671" s="286"/>
      <c r="G671" s="95" t="s">
        <v>721</v>
      </c>
      <c r="H671" s="96"/>
      <c r="I671" s="71" t="s">
        <v>58</v>
      </c>
      <c r="J671" s="71">
        <v>10</v>
      </c>
      <c r="K671" s="74">
        <v>41.55</v>
      </c>
      <c r="L671" s="74">
        <f t="shared" si="612"/>
        <v>49.86</v>
      </c>
      <c r="M671" s="74">
        <f t="shared" si="639"/>
        <v>0</v>
      </c>
      <c r="N671" s="74">
        <f t="shared" si="613"/>
        <v>41.55</v>
      </c>
      <c r="O671" s="74">
        <f t="shared" si="640"/>
        <v>0</v>
      </c>
      <c r="P671" s="128">
        <f t="shared" si="614"/>
        <v>49.86</v>
      </c>
      <c r="Q671" s="128">
        <f t="shared" si="641"/>
        <v>0</v>
      </c>
      <c r="R671" s="3"/>
      <c r="S671" s="562">
        <f t="shared" si="637"/>
        <v>3989</v>
      </c>
      <c r="AL671" s="576">
        <f t="shared" si="638"/>
        <v>3988.8</v>
      </c>
    </row>
    <row r="672" spans="1:39" s="287" customFormat="1" outlineLevel="1">
      <c r="A672" s="668"/>
      <c r="B672" s="69" t="s">
        <v>65</v>
      </c>
      <c r="C672" s="71" t="s">
        <v>25</v>
      </c>
      <c r="D672" s="71"/>
      <c r="E672" s="69">
        <v>12662921001</v>
      </c>
      <c r="F672" s="286"/>
      <c r="G672" s="95" t="s">
        <v>722</v>
      </c>
      <c r="H672" s="96"/>
      <c r="I672" s="71" t="s">
        <v>58</v>
      </c>
      <c r="J672" s="71">
        <v>10</v>
      </c>
      <c r="K672" s="74">
        <v>54.79</v>
      </c>
      <c r="L672" s="74">
        <f t="shared" si="612"/>
        <v>65.75</v>
      </c>
      <c r="M672" s="74">
        <f t="shared" si="639"/>
        <v>0</v>
      </c>
      <c r="N672" s="74">
        <f t="shared" si="613"/>
        <v>54.79</v>
      </c>
      <c r="O672" s="74">
        <f t="shared" si="640"/>
        <v>0</v>
      </c>
      <c r="P672" s="128">
        <f t="shared" si="614"/>
        <v>65.75</v>
      </c>
      <c r="Q672" s="128">
        <f t="shared" si="641"/>
        <v>0</v>
      </c>
      <c r="R672" s="3"/>
      <c r="S672" s="562">
        <f t="shared" si="637"/>
        <v>5260</v>
      </c>
      <c r="AL672" s="576">
        <f t="shared" si="638"/>
        <v>5260</v>
      </c>
    </row>
    <row r="673" spans="1:38" s="288" customFormat="1" outlineLevel="1">
      <c r="A673" s="667"/>
      <c r="B673" s="102" t="s">
        <v>27</v>
      </c>
      <c r="C673" s="103" t="s">
        <v>25</v>
      </c>
      <c r="D673" s="103"/>
      <c r="E673" s="102">
        <v>12663021001</v>
      </c>
      <c r="F673" s="454"/>
      <c r="G673" s="104" t="s">
        <v>723</v>
      </c>
      <c r="H673" s="105"/>
      <c r="I673" s="103" t="s">
        <v>58</v>
      </c>
      <c r="J673" s="103">
        <v>10</v>
      </c>
      <c r="K673" s="107">
        <v>30.34</v>
      </c>
      <c r="L673" s="107">
        <f t="shared" si="612"/>
        <v>36.409999999999997</v>
      </c>
      <c r="M673" s="107">
        <f t="shared" si="639"/>
        <v>0</v>
      </c>
      <c r="N673" s="107">
        <f t="shared" si="613"/>
        <v>30.34</v>
      </c>
      <c r="O673" s="107">
        <f t="shared" si="640"/>
        <v>0</v>
      </c>
      <c r="P673" s="108">
        <f t="shared" si="614"/>
        <v>36.409999999999997</v>
      </c>
      <c r="Q673" s="108">
        <f t="shared" si="641"/>
        <v>0</v>
      </c>
      <c r="R673" s="682"/>
      <c r="S673" s="560">
        <f t="shared" si="637"/>
        <v>2913</v>
      </c>
      <c r="AL673" s="561">
        <f t="shared" si="638"/>
        <v>2912.7999999999997</v>
      </c>
    </row>
    <row r="674" spans="1:38" s="287" customFormat="1" outlineLevel="1">
      <c r="A674" s="668"/>
      <c r="B674" s="69" t="s">
        <v>65</v>
      </c>
      <c r="C674" s="71" t="s">
        <v>25</v>
      </c>
      <c r="D674" s="71"/>
      <c r="E674" s="69">
        <v>12408611001</v>
      </c>
      <c r="F674" s="286"/>
      <c r="G674" s="95" t="s">
        <v>724</v>
      </c>
      <c r="H674" s="96"/>
      <c r="I674" s="71" t="s">
        <v>58</v>
      </c>
      <c r="J674" s="71">
        <v>10</v>
      </c>
      <c r="K674" s="74">
        <v>42.65</v>
      </c>
      <c r="L674" s="74">
        <f t="shared" si="612"/>
        <v>51.18</v>
      </c>
      <c r="M674" s="74">
        <f t="shared" si="639"/>
        <v>0</v>
      </c>
      <c r="N674" s="74">
        <f t="shared" si="613"/>
        <v>42.65</v>
      </c>
      <c r="O674" s="74">
        <f t="shared" si="640"/>
        <v>0</v>
      </c>
      <c r="P674" s="128">
        <f t="shared" si="614"/>
        <v>51.18</v>
      </c>
      <c r="Q674" s="128">
        <f t="shared" si="641"/>
        <v>0</v>
      </c>
      <c r="R674" s="3"/>
      <c r="S674" s="562">
        <f t="shared" si="637"/>
        <v>4094</v>
      </c>
      <c r="AL674" s="576">
        <f t="shared" si="638"/>
        <v>4094.4</v>
      </c>
    </row>
    <row r="675" spans="1:38" s="287" customFormat="1" outlineLevel="1">
      <c r="A675" s="668"/>
      <c r="B675" s="69" t="s">
        <v>65</v>
      </c>
      <c r="C675" s="71" t="s">
        <v>25</v>
      </c>
      <c r="D675" s="71"/>
      <c r="E675" s="69">
        <v>12663121001</v>
      </c>
      <c r="F675" s="286"/>
      <c r="G675" s="95" t="s">
        <v>725</v>
      </c>
      <c r="H675" s="96"/>
      <c r="I675" s="71" t="s">
        <v>58</v>
      </c>
      <c r="J675" s="71">
        <v>10</v>
      </c>
      <c r="K675" s="74">
        <v>56.44</v>
      </c>
      <c r="L675" s="74">
        <f t="shared" si="612"/>
        <v>67.73</v>
      </c>
      <c r="M675" s="74">
        <f t="shared" si="639"/>
        <v>0</v>
      </c>
      <c r="N675" s="74">
        <f t="shared" si="613"/>
        <v>56.44</v>
      </c>
      <c r="O675" s="74">
        <f t="shared" si="640"/>
        <v>0</v>
      </c>
      <c r="P675" s="128">
        <f t="shared" si="614"/>
        <v>67.73</v>
      </c>
      <c r="Q675" s="128">
        <f t="shared" si="641"/>
        <v>0</v>
      </c>
      <c r="R675" s="3"/>
      <c r="S675" s="562">
        <f t="shared" si="637"/>
        <v>5418</v>
      </c>
      <c r="AL675" s="576">
        <f t="shared" si="638"/>
        <v>5418.4000000000005</v>
      </c>
    </row>
    <row r="676" spans="1:38" outlineLevel="1">
      <c r="A676" s="683"/>
      <c r="B676" s="119"/>
      <c r="C676" s="88"/>
      <c r="D676" s="88"/>
      <c r="E676" s="90"/>
      <c r="F676" s="454"/>
      <c r="G676" s="91"/>
      <c r="H676" s="92"/>
      <c r="I676" s="88"/>
      <c r="J676" s="88"/>
      <c r="K676" s="93"/>
      <c r="L676" s="93"/>
      <c r="M676" s="93"/>
      <c r="N676" s="93"/>
      <c r="O676" s="93"/>
      <c r="P676" s="94"/>
      <c r="Q676" s="94"/>
      <c r="R676" s="3"/>
      <c r="S676" s="559"/>
      <c r="AL676" s="556"/>
    </row>
    <row r="677" spans="1:38" outlineLevel="1">
      <c r="A677" s="685"/>
      <c r="B677" s="69" t="s">
        <v>30</v>
      </c>
      <c r="C677" s="71" t="s">
        <v>25</v>
      </c>
      <c r="D677" s="71">
        <v>12404571002</v>
      </c>
      <c r="E677" s="69">
        <v>12404573002</v>
      </c>
      <c r="F677" s="454"/>
      <c r="G677" s="95" t="s">
        <v>726</v>
      </c>
      <c r="H677" s="96"/>
      <c r="I677" s="71" t="s">
        <v>58</v>
      </c>
      <c r="J677" s="71">
        <v>10</v>
      </c>
      <c r="K677" s="74">
        <v>3.98</v>
      </c>
      <c r="L677" s="74">
        <f t="shared" ref="L677" si="642">ROUND((K677*$C$3),2)</f>
        <v>4.78</v>
      </c>
      <c r="M677" s="74">
        <f>L677*H677</f>
        <v>0</v>
      </c>
      <c r="N677" s="74">
        <f t="shared" ref="N677" si="643">K677*(1-$E$5-$E$7)*(1-$E$9)*(1+$E$11)</f>
        <v>3.98</v>
      </c>
      <c r="O677" s="74">
        <f>N677*H677</f>
        <v>0</v>
      </c>
      <c r="P677" s="128">
        <f t="shared" ref="P677" si="644">ROUND((N677*$C$3),2)</f>
        <v>4.78</v>
      </c>
      <c r="Q677" s="128">
        <f>P677*H677</f>
        <v>0</v>
      </c>
      <c r="R677" s="3"/>
      <c r="S677" s="559">
        <f t="shared" ref="S677" si="645">ROUND(AL677,0)</f>
        <v>382</v>
      </c>
      <c r="AL677" s="556">
        <f t="shared" ref="AL677" si="646">L677*$AL$11*(1-$AL$10)</f>
        <v>382.40000000000003</v>
      </c>
    </row>
    <row r="678" spans="1:38" outlineLevel="1">
      <c r="A678" s="683"/>
      <c r="B678" s="69"/>
      <c r="C678" s="101"/>
      <c r="D678" s="71"/>
      <c r="E678" s="69"/>
      <c r="F678" s="454"/>
      <c r="G678" s="95"/>
      <c r="H678" s="96"/>
      <c r="I678" s="71"/>
      <c r="J678" s="71"/>
      <c r="K678" s="74"/>
      <c r="L678" s="74"/>
      <c r="M678" s="74"/>
      <c r="N678" s="74"/>
      <c r="O678" s="74"/>
      <c r="P678" s="128"/>
      <c r="Q678" s="128"/>
      <c r="R678" s="3"/>
      <c r="S678" s="559"/>
      <c r="AL678" s="556"/>
    </row>
    <row r="679" spans="1:38" s="288" customFormat="1" outlineLevel="1">
      <c r="A679" s="674"/>
      <c r="B679" s="102" t="s">
        <v>27</v>
      </c>
      <c r="C679" s="103" t="s">
        <v>25</v>
      </c>
      <c r="D679" s="103"/>
      <c r="E679" s="102">
        <v>12404571002</v>
      </c>
      <c r="F679" s="454"/>
      <c r="G679" s="104" t="s">
        <v>727</v>
      </c>
      <c r="H679" s="105"/>
      <c r="I679" s="103" t="s">
        <v>58</v>
      </c>
      <c r="J679" s="103">
        <v>10</v>
      </c>
      <c r="K679" s="107">
        <v>3.98</v>
      </c>
      <c r="L679" s="107">
        <f t="shared" si="612"/>
        <v>4.78</v>
      </c>
      <c r="M679" s="107">
        <f>L679*H679</f>
        <v>0</v>
      </c>
      <c r="N679" s="107">
        <f t="shared" si="613"/>
        <v>3.98</v>
      </c>
      <c r="O679" s="107">
        <f>N679*H679</f>
        <v>0</v>
      </c>
      <c r="P679" s="108">
        <f t="shared" si="614"/>
        <v>4.78</v>
      </c>
      <c r="Q679" s="108">
        <f>P679*H679</f>
        <v>0</v>
      </c>
      <c r="R679" s="682"/>
      <c r="S679" s="560">
        <f t="shared" si="637"/>
        <v>382</v>
      </c>
      <c r="AL679" s="561">
        <f t="shared" si="638"/>
        <v>382.40000000000003</v>
      </c>
    </row>
    <row r="680" spans="1:38" outlineLevel="1">
      <c r="A680" s="683"/>
      <c r="B680" s="127"/>
      <c r="C680" s="88"/>
      <c r="D680" s="88"/>
      <c r="E680" s="90"/>
      <c r="F680" s="454"/>
      <c r="G680" s="91"/>
      <c r="H680" s="92"/>
      <c r="I680" s="88"/>
      <c r="J680" s="88"/>
      <c r="K680" s="93"/>
      <c r="L680" s="93"/>
      <c r="M680" s="93"/>
      <c r="N680" s="93"/>
      <c r="O680" s="93"/>
      <c r="P680" s="94"/>
      <c r="Q680" s="94"/>
      <c r="R680" s="3"/>
      <c r="S680" s="559"/>
      <c r="AL680" s="556"/>
    </row>
    <row r="681" spans="1:38" outlineLevel="1">
      <c r="A681" s="685"/>
      <c r="B681" s="69" t="s">
        <v>65</v>
      </c>
      <c r="C681" s="71" t="s">
        <v>25</v>
      </c>
      <c r="D681" s="71"/>
      <c r="E681" s="69">
        <v>12407111001</v>
      </c>
      <c r="F681" s="454"/>
      <c r="G681" s="95" t="s">
        <v>728</v>
      </c>
      <c r="H681" s="96"/>
      <c r="I681" s="71" t="s">
        <v>58</v>
      </c>
      <c r="J681" s="71">
        <v>1</v>
      </c>
      <c r="K681" s="74">
        <v>5.61</v>
      </c>
      <c r="L681" s="74">
        <f t="shared" si="612"/>
        <v>6.73</v>
      </c>
      <c r="M681" s="74">
        <f>L681*H681</f>
        <v>0</v>
      </c>
      <c r="N681" s="74">
        <f t="shared" si="613"/>
        <v>5.61</v>
      </c>
      <c r="O681" s="74">
        <f>N681*H681</f>
        <v>0</v>
      </c>
      <c r="P681" s="128">
        <f t="shared" si="614"/>
        <v>6.73</v>
      </c>
      <c r="Q681" s="128">
        <f>P681*H681</f>
        <v>0</v>
      </c>
      <c r="R681" s="3"/>
      <c r="S681" s="559">
        <f t="shared" si="637"/>
        <v>538</v>
      </c>
      <c r="AL681" s="556">
        <f t="shared" si="638"/>
        <v>538.4</v>
      </c>
    </row>
    <row r="682" spans="1:38" outlineLevel="1">
      <c r="A682" s="683"/>
      <c r="B682" s="69"/>
      <c r="C682" s="101"/>
      <c r="D682" s="71"/>
      <c r="E682" s="69"/>
      <c r="F682" s="454"/>
      <c r="G682" s="95"/>
      <c r="H682" s="96"/>
      <c r="I682" s="71"/>
      <c r="J682" s="71"/>
      <c r="K682" s="74"/>
      <c r="L682" s="74"/>
      <c r="M682" s="74"/>
      <c r="N682" s="74"/>
      <c r="O682" s="74"/>
      <c r="P682" s="128"/>
      <c r="Q682" s="128"/>
      <c r="R682" s="3"/>
      <c r="S682" s="559"/>
      <c r="AL682" s="556"/>
    </row>
    <row r="683" spans="1:38" outlineLevel="1">
      <c r="A683" s="683"/>
      <c r="B683" s="69" t="s">
        <v>30</v>
      </c>
      <c r="C683" s="71" t="s">
        <v>25</v>
      </c>
      <c r="D683" s="71">
        <v>12406011003</v>
      </c>
      <c r="E683" s="69">
        <v>12406013003</v>
      </c>
      <c r="F683" s="454"/>
      <c r="G683" s="95" t="s">
        <v>729</v>
      </c>
      <c r="H683" s="96"/>
      <c r="I683" s="71" t="s">
        <v>58</v>
      </c>
      <c r="J683" s="71">
        <v>10</v>
      </c>
      <c r="K683" s="74">
        <v>5.64</v>
      </c>
      <c r="L683" s="74">
        <f t="shared" ref="L683" si="647">ROUND((K683*$C$3),2)</f>
        <v>6.77</v>
      </c>
      <c r="M683" s="74">
        <f>L683*H683</f>
        <v>0</v>
      </c>
      <c r="N683" s="74">
        <f t="shared" ref="N683" si="648">K683*(1-$E$5-$E$7)*(1-$E$9)*(1+$E$11)</f>
        <v>5.64</v>
      </c>
      <c r="O683" s="74">
        <f>N683*H683</f>
        <v>0</v>
      </c>
      <c r="P683" s="128">
        <f t="shared" ref="P683" si="649">ROUND((N683*$C$3),2)</f>
        <v>6.77</v>
      </c>
      <c r="Q683" s="128">
        <f>P683*H683</f>
        <v>0</v>
      </c>
      <c r="R683" s="3"/>
      <c r="S683" s="559">
        <f t="shared" si="637"/>
        <v>542</v>
      </c>
      <c r="AL683" s="556">
        <f t="shared" si="638"/>
        <v>541.6</v>
      </c>
    </row>
    <row r="684" spans="1:38" outlineLevel="1">
      <c r="A684" s="683"/>
      <c r="B684" s="119"/>
      <c r="C684" s="88"/>
      <c r="D684" s="88"/>
      <c r="E684" s="90"/>
      <c r="F684" s="454"/>
      <c r="G684" s="91"/>
      <c r="H684" s="92"/>
      <c r="I684" s="88"/>
      <c r="J684" s="88"/>
      <c r="K684" s="93"/>
      <c r="L684" s="93"/>
      <c r="M684" s="93"/>
      <c r="N684" s="93"/>
      <c r="O684" s="93"/>
      <c r="P684" s="94"/>
      <c r="Q684" s="94"/>
      <c r="R684" s="3"/>
      <c r="S684" s="559"/>
      <c r="AL684" s="556"/>
    </row>
    <row r="685" spans="1:38" ht="16.899999999999999" customHeight="1" outlineLevel="1">
      <c r="A685" s="683"/>
      <c r="B685" s="119" t="s">
        <v>30</v>
      </c>
      <c r="C685" s="71" t="s">
        <v>25</v>
      </c>
      <c r="D685" s="71">
        <v>12407371001</v>
      </c>
      <c r="E685" s="69">
        <v>12407373001</v>
      </c>
      <c r="F685" s="286"/>
      <c r="G685" s="95" t="s">
        <v>730</v>
      </c>
      <c r="H685" s="96"/>
      <c r="I685" s="71" t="s">
        <v>58</v>
      </c>
      <c r="J685" s="71">
        <v>1</v>
      </c>
      <c r="K685" s="74">
        <v>31.88</v>
      </c>
      <c r="L685" s="74">
        <f t="shared" ref="L685" si="650">ROUND((K685*$C$3),2)</f>
        <v>38.26</v>
      </c>
      <c r="M685" s="74">
        <f>L685*H685</f>
        <v>0</v>
      </c>
      <c r="N685" s="74">
        <f t="shared" ref="N685" si="651">K685*(1-$E$5-$E$7)*(1-$E$9)*(1+$E$11)</f>
        <v>31.88</v>
      </c>
      <c r="O685" s="74">
        <f>N685*H685</f>
        <v>0</v>
      </c>
      <c r="P685" s="128">
        <f t="shared" ref="P685" si="652">ROUND((N685*$C$3),2)</f>
        <v>38.26</v>
      </c>
      <c r="Q685" s="128">
        <f>P685*H685</f>
        <v>0</v>
      </c>
      <c r="R685" s="3"/>
      <c r="S685" s="559">
        <f t="shared" ref="S685" si="653">ROUND(AL685,0)</f>
        <v>3061</v>
      </c>
      <c r="AL685" s="556">
        <f t="shared" si="638"/>
        <v>3060.8</v>
      </c>
    </row>
    <row r="686" spans="1:38" outlineLevel="1">
      <c r="A686" s="683"/>
      <c r="B686" s="119"/>
      <c r="C686" s="88"/>
      <c r="D686" s="88"/>
      <c r="E686" s="90"/>
      <c r="F686" s="454"/>
      <c r="G686" s="91"/>
      <c r="H686" s="92"/>
      <c r="I686" s="88"/>
      <c r="J686" s="88"/>
      <c r="K686" s="93"/>
      <c r="L686" s="93"/>
      <c r="M686" s="93"/>
      <c r="N686" s="93"/>
      <c r="O686" s="93"/>
      <c r="P686" s="94"/>
      <c r="Q686" s="94"/>
      <c r="R686" s="3"/>
      <c r="S686" s="559"/>
      <c r="AL686" s="556"/>
    </row>
    <row r="687" spans="1:38" outlineLevel="1">
      <c r="A687" s="683"/>
      <c r="B687" s="69" t="s">
        <v>65</v>
      </c>
      <c r="C687" s="71" t="s">
        <v>25</v>
      </c>
      <c r="D687" s="71"/>
      <c r="E687" s="69">
        <v>12407271001</v>
      </c>
      <c r="F687" s="286"/>
      <c r="G687" s="95" t="s">
        <v>731</v>
      </c>
      <c r="H687" s="96"/>
      <c r="I687" s="71" t="s">
        <v>58</v>
      </c>
      <c r="J687" s="71">
        <v>1</v>
      </c>
      <c r="K687" s="74">
        <v>31.88</v>
      </c>
      <c r="L687" s="74">
        <f t="shared" si="612"/>
        <v>38.26</v>
      </c>
      <c r="M687" s="74">
        <f>L687*H687</f>
        <v>0</v>
      </c>
      <c r="N687" s="74">
        <f t="shared" si="613"/>
        <v>31.88</v>
      </c>
      <c r="O687" s="74">
        <f>N687*H687</f>
        <v>0</v>
      </c>
      <c r="P687" s="128">
        <f t="shared" si="614"/>
        <v>38.26</v>
      </c>
      <c r="Q687" s="128">
        <f>P687*H687</f>
        <v>0</v>
      </c>
      <c r="R687" s="3"/>
      <c r="S687" s="559">
        <f t="shared" si="637"/>
        <v>3061</v>
      </c>
      <c r="AL687" s="556">
        <f t="shared" si="638"/>
        <v>3060.8</v>
      </c>
    </row>
    <row r="688" spans="1:38" s="288" customFormat="1" outlineLevel="1">
      <c r="A688" s="667"/>
      <c r="B688" s="102" t="s">
        <v>27</v>
      </c>
      <c r="C688" s="103" t="s">
        <v>25</v>
      </c>
      <c r="D688" s="103"/>
      <c r="E688" s="102">
        <v>12407371001</v>
      </c>
      <c r="F688" s="454"/>
      <c r="G688" s="104" t="s">
        <v>732</v>
      </c>
      <c r="H688" s="105"/>
      <c r="I688" s="103" t="s">
        <v>58</v>
      </c>
      <c r="J688" s="103">
        <v>1</v>
      </c>
      <c r="K688" s="107">
        <v>31.88</v>
      </c>
      <c r="L688" s="107">
        <f t="shared" si="612"/>
        <v>38.26</v>
      </c>
      <c r="M688" s="107">
        <f>L688*H688</f>
        <v>0</v>
      </c>
      <c r="N688" s="107">
        <f t="shared" si="613"/>
        <v>31.88</v>
      </c>
      <c r="O688" s="107">
        <f>N688*H688</f>
        <v>0</v>
      </c>
      <c r="P688" s="108">
        <f t="shared" si="614"/>
        <v>38.26</v>
      </c>
      <c r="Q688" s="108">
        <f>P688*H688</f>
        <v>0</v>
      </c>
      <c r="R688" s="3"/>
      <c r="S688" s="560">
        <f t="shared" si="637"/>
        <v>3061</v>
      </c>
      <c r="AL688" s="561">
        <f t="shared" si="638"/>
        <v>3060.8</v>
      </c>
    </row>
    <row r="689" spans="1:38" outlineLevel="1">
      <c r="A689" s="683"/>
      <c r="B689" s="119"/>
      <c r="C689" s="88"/>
      <c r="D689" s="88"/>
      <c r="E689" s="90"/>
      <c r="F689" s="454"/>
      <c r="G689" s="91"/>
      <c r="H689" s="92"/>
      <c r="I689" s="88"/>
      <c r="J689" s="88"/>
      <c r="K689" s="93"/>
      <c r="L689" s="93"/>
      <c r="M689" s="93"/>
      <c r="N689" s="93"/>
      <c r="O689" s="93"/>
      <c r="P689" s="94"/>
      <c r="Q689" s="94"/>
      <c r="R689" s="3"/>
      <c r="S689" s="559"/>
      <c r="AL689" s="556"/>
    </row>
    <row r="690" spans="1:38" outlineLevel="1">
      <c r="A690" s="683"/>
      <c r="B690" s="69" t="s">
        <v>65</v>
      </c>
      <c r="C690" s="71" t="s">
        <v>25</v>
      </c>
      <c r="D690" s="71">
        <v>232021</v>
      </c>
      <c r="E690" s="69">
        <v>11102021001</v>
      </c>
      <c r="F690" s="286"/>
      <c r="G690" s="95" t="s">
        <v>733</v>
      </c>
      <c r="H690" s="96"/>
      <c r="I690" s="71" t="s">
        <v>58</v>
      </c>
      <c r="J690" s="71">
        <v>1</v>
      </c>
      <c r="K690" s="74">
        <v>99.64</v>
      </c>
      <c r="L690" s="74">
        <f t="shared" ref="L690:L744" si="654">ROUND((K690*$C$3),2)</f>
        <v>119.57</v>
      </c>
      <c r="M690" s="74">
        <f t="shared" ref="M690:M700" si="655">L690*H690</f>
        <v>0</v>
      </c>
      <c r="N690" s="74">
        <f t="shared" ref="N690:N744" si="656">K690*(1-$E$5-$E$7)*(1-$E$9)*(1+$E$11)</f>
        <v>99.64</v>
      </c>
      <c r="O690" s="74">
        <f t="shared" ref="O690:O700" si="657">N690*H690</f>
        <v>0</v>
      </c>
      <c r="P690" s="128">
        <f t="shared" ref="P690:P744" si="658">ROUND((N690*$C$3),2)</f>
        <v>119.57</v>
      </c>
      <c r="Q690" s="128">
        <f t="shared" ref="Q690:Q700" si="659">P690*H690</f>
        <v>0</v>
      </c>
      <c r="R690" s="3"/>
      <c r="S690" s="559">
        <f t="shared" ref="S690:S749" si="660">ROUND(AL690,0)</f>
        <v>9566</v>
      </c>
      <c r="AL690" s="556">
        <f t="shared" ref="AL690:AL703" si="661">L690*$AL$11*(1-$AL$10)</f>
        <v>9565.6</v>
      </c>
    </row>
    <row r="691" spans="1:38" outlineLevel="1">
      <c r="A691" s="683"/>
      <c r="B691" s="69" t="s">
        <v>65</v>
      </c>
      <c r="C691" s="71" t="s">
        <v>25</v>
      </c>
      <c r="D691" s="71">
        <v>232031</v>
      </c>
      <c r="E691" s="69">
        <v>11102041001</v>
      </c>
      <c r="F691" s="286"/>
      <c r="G691" s="95" t="s">
        <v>734</v>
      </c>
      <c r="H691" s="96"/>
      <c r="I691" s="71" t="s">
        <v>58</v>
      </c>
      <c r="J691" s="71">
        <v>1</v>
      </c>
      <c r="K691" s="74">
        <v>129.21</v>
      </c>
      <c r="L691" s="74">
        <f t="shared" si="654"/>
        <v>155.05000000000001</v>
      </c>
      <c r="M691" s="74">
        <f t="shared" si="655"/>
        <v>0</v>
      </c>
      <c r="N691" s="74">
        <f t="shared" si="656"/>
        <v>129.21</v>
      </c>
      <c r="O691" s="74">
        <f t="shared" si="657"/>
        <v>0</v>
      </c>
      <c r="P691" s="128">
        <f t="shared" si="658"/>
        <v>155.05000000000001</v>
      </c>
      <c r="Q691" s="128">
        <f t="shared" si="659"/>
        <v>0</v>
      </c>
      <c r="R691" s="3"/>
      <c r="S691" s="559">
        <f t="shared" si="660"/>
        <v>12404</v>
      </c>
      <c r="AL691" s="556">
        <f t="shared" si="661"/>
        <v>12404.000000000002</v>
      </c>
    </row>
    <row r="692" spans="1:38" outlineLevel="1">
      <c r="A692" s="683"/>
      <c r="B692" s="69" t="s">
        <v>65</v>
      </c>
      <c r="C692" s="71" t="s">
        <v>25</v>
      </c>
      <c r="D692" s="71">
        <v>232041</v>
      </c>
      <c r="E692" s="69">
        <v>11102061001</v>
      </c>
      <c r="F692" s="286"/>
      <c r="G692" s="95" t="s">
        <v>735</v>
      </c>
      <c r="H692" s="96"/>
      <c r="I692" s="71" t="s">
        <v>58</v>
      </c>
      <c r="J692" s="71">
        <v>1</v>
      </c>
      <c r="K692" s="74">
        <v>147.82</v>
      </c>
      <c r="L692" s="74">
        <f t="shared" si="654"/>
        <v>177.38</v>
      </c>
      <c r="M692" s="74">
        <f t="shared" si="655"/>
        <v>0</v>
      </c>
      <c r="N692" s="74">
        <f t="shared" si="656"/>
        <v>147.82</v>
      </c>
      <c r="O692" s="74">
        <f t="shared" si="657"/>
        <v>0</v>
      </c>
      <c r="P692" s="128">
        <f t="shared" si="658"/>
        <v>177.38</v>
      </c>
      <c r="Q692" s="128">
        <f t="shared" si="659"/>
        <v>0</v>
      </c>
      <c r="R692" s="3"/>
      <c r="S692" s="559">
        <f t="shared" si="660"/>
        <v>14190</v>
      </c>
      <c r="AL692" s="556">
        <f t="shared" si="661"/>
        <v>14190.400000000001</v>
      </c>
    </row>
    <row r="693" spans="1:38" outlineLevel="1">
      <c r="A693" s="683"/>
      <c r="B693" s="69" t="s">
        <v>65</v>
      </c>
      <c r="C693" s="71" t="s">
        <v>25</v>
      </c>
      <c r="D693" s="71">
        <v>232051</v>
      </c>
      <c r="E693" s="69">
        <v>11102071001</v>
      </c>
      <c r="F693" s="286"/>
      <c r="G693" s="95" t="s">
        <v>736</v>
      </c>
      <c r="H693" s="96"/>
      <c r="I693" s="71" t="s">
        <v>58</v>
      </c>
      <c r="J693" s="71">
        <v>1</v>
      </c>
      <c r="K693" s="74">
        <v>166.51</v>
      </c>
      <c r="L693" s="74">
        <f t="shared" si="654"/>
        <v>199.81</v>
      </c>
      <c r="M693" s="74">
        <f t="shared" si="655"/>
        <v>0</v>
      </c>
      <c r="N693" s="74">
        <f t="shared" si="656"/>
        <v>166.51</v>
      </c>
      <c r="O693" s="74">
        <f t="shared" si="657"/>
        <v>0</v>
      </c>
      <c r="P693" s="128">
        <f t="shared" si="658"/>
        <v>199.81</v>
      </c>
      <c r="Q693" s="128">
        <f t="shared" si="659"/>
        <v>0</v>
      </c>
      <c r="R693" s="3"/>
      <c r="S693" s="559">
        <f t="shared" si="660"/>
        <v>15985</v>
      </c>
      <c r="AL693" s="556">
        <f t="shared" si="661"/>
        <v>15984.800000000001</v>
      </c>
    </row>
    <row r="694" spans="1:38" outlineLevel="1">
      <c r="A694" s="683"/>
      <c r="B694" s="69" t="s">
        <v>65</v>
      </c>
      <c r="C694" s="71" t="s">
        <v>25</v>
      </c>
      <c r="D694" s="71">
        <v>232061</v>
      </c>
      <c r="E694" s="69">
        <v>11102081001</v>
      </c>
      <c r="F694" s="286"/>
      <c r="G694" s="95" t="s">
        <v>737</v>
      </c>
      <c r="H694" s="96"/>
      <c r="I694" s="71" t="s">
        <v>58</v>
      </c>
      <c r="J694" s="71">
        <v>1</v>
      </c>
      <c r="K694" s="74">
        <v>188.01</v>
      </c>
      <c r="L694" s="74">
        <f t="shared" si="654"/>
        <v>225.61</v>
      </c>
      <c r="M694" s="74">
        <f t="shared" si="655"/>
        <v>0</v>
      </c>
      <c r="N694" s="74">
        <f t="shared" si="656"/>
        <v>188.01</v>
      </c>
      <c r="O694" s="74">
        <f t="shared" si="657"/>
        <v>0</v>
      </c>
      <c r="P694" s="128">
        <f t="shared" si="658"/>
        <v>225.61</v>
      </c>
      <c r="Q694" s="128">
        <f t="shared" si="659"/>
        <v>0</v>
      </c>
      <c r="R694" s="3"/>
      <c r="S694" s="559">
        <f t="shared" si="660"/>
        <v>18049</v>
      </c>
      <c r="AL694" s="556">
        <f t="shared" si="661"/>
        <v>18048.8</v>
      </c>
    </row>
    <row r="695" spans="1:38" outlineLevel="1">
      <c r="A695" s="683"/>
      <c r="B695" s="69" t="s">
        <v>65</v>
      </c>
      <c r="C695" s="71" t="s">
        <v>25</v>
      </c>
      <c r="D695" s="71">
        <v>232071</v>
      </c>
      <c r="E695" s="69">
        <v>11102091001</v>
      </c>
      <c r="F695" s="286"/>
      <c r="G695" s="95" t="s">
        <v>738</v>
      </c>
      <c r="H695" s="96"/>
      <c r="I695" s="71" t="s">
        <v>58</v>
      </c>
      <c r="J695" s="71">
        <v>1</v>
      </c>
      <c r="K695" s="74">
        <v>205.34</v>
      </c>
      <c r="L695" s="74">
        <f t="shared" si="654"/>
        <v>246.41</v>
      </c>
      <c r="M695" s="74">
        <f t="shared" si="655"/>
        <v>0</v>
      </c>
      <c r="N695" s="74">
        <f t="shared" si="656"/>
        <v>205.34</v>
      </c>
      <c r="O695" s="74">
        <f t="shared" si="657"/>
        <v>0</v>
      </c>
      <c r="P695" s="128">
        <f t="shared" si="658"/>
        <v>246.41</v>
      </c>
      <c r="Q695" s="128">
        <f t="shared" si="659"/>
        <v>0</v>
      </c>
      <c r="R695" s="3"/>
      <c r="S695" s="559">
        <f t="shared" si="660"/>
        <v>19713</v>
      </c>
      <c r="AL695" s="556">
        <f t="shared" si="661"/>
        <v>19712.800000000003</v>
      </c>
    </row>
    <row r="696" spans="1:38" outlineLevel="1">
      <c r="A696" s="683"/>
      <c r="B696" s="69" t="s">
        <v>65</v>
      </c>
      <c r="C696" s="71" t="s">
        <v>25</v>
      </c>
      <c r="D696" s="71">
        <v>232081</v>
      </c>
      <c r="E696" s="69">
        <v>11102121001</v>
      </c>
      <c r="F696" s="286"/>
      <c r="G696" s="95" t="s">
        <v>739</v>
      </c>
      <c r="H696" s="96"/>
      <c r="I696" s="71" t="s">
        <v>58</v>
      </c>
      <c r="J696" s="71">
        <v>1</v>
      </c>
      <c r="K696" s="74">
        <v>225.15</v>
      </c>
      <c r="L696" s="74">
        <f t="shared" si="654"/>
        <v>270.18</v>
      </c>
      <c r="M696" s="74">
        <f t="shared" si="655"/>
        <v>0</v>
      </c>
      <c r="N696" s="74">
        <f t="shared" si="656"/>
        <v>225.15</v>
      </c>
      <c r="O696" s="74">
        <f t="shared" si="657"/>
        <v>0</v>
      </c>
      <c r="P696" s="128">
        <f t="shared" si="658"/>
        <v>270.18</v>
      </c>
      <c r="Q696" s="128">
        <f t="shared" si="659"/>
        <v>0</v>
      </c>
      <c r="R696" s="3"/>
      <c r="S696" s="559">
        <f t="shared" si="660"/>
        <v>21614</v>
      </c>
      <c r="AL696" s="556">
        <f t="shared" si="661"/>
        <v>21614.400000000001</v>
      </c>
    </row>
    <row r="697" spans="1:38" outlineLevel="1">
      <c r="A697" s="683"/>
      <c r="B697" s="69" t="s">
        <v>65</v>
      </c>
      <c r="C697" s="71" t="s">
        <v>25</v>
      </c>
      <c r="D697" s="71">
        <v>232091</v>
      </c>
      <c r="E697" s="69">
        <v>11102141001</v>
      </c>
      <c r="F697" s="286"/>
      <c r="G697" s="95" t="s">
        <v>740</v>
      </c>
      <c r="H697" s="96"/>
      <c r="I697" s="71" t="s">
        <v>58</v>
      </c>
      <c r="J697" s="71">
        <v>1</v>
      </c>
      <c r="K697" s="74">
        <v>243.14</v>
      </c>
      <c r="L697" s="74">
        <f t="shared" si="654"/>
        <v>291.77</v>
      </c>
      <c r="M697" s="74">
        <f t="shared" si="655"/>
        <v>0</v>
      </c>
      <c r="N697" s="74">
        <f t="shared" si="656"/>
        <v>243.14</v>
      </c>
      <c r="O697" s="74">
        <f t="shared" si="657"/>
        <v>0</v>
      </c>
      <c r="P697" s="128">
        <f t="shared" si="658"/>
        <v>291.77</v>
      </c>
      <c r="Q697" s="128">
        <f t="shared" si="659"/>
        <v>0</v>
      </c>
      <c r="R697" s="3"/>
      <c r="S697" s="559">
        <f t="shared" si="660"/>
        <v>23342</v>
      </c>
      <c r="AL697" s="556">
        <f t="shared" si="661"/>
        <v>23341.600000000002</v>
      </c>
    </row>
    <row r="698" spans="1:38" outlineLevel="1">
      <c r="A698" s="683"/>
      <c r="B698" s="69" t="s">
        <v>65</v>
      </c>
      <c r="C698" s="71" t="s">
        <v>25</v>
      </c>
      <c r="D698" s="71">
        <v>232101</v>
      </c>
      <c r="E698" s="69">
        <v>11102161001</v>
      </c>
      <c r="F698" s="286"/>
      <c r="G698" s="95" t="s">
        <v>741</v>
      </c>
      <c r="H698" s="96"/>
      <c r="I698" s="71" t="s">
        <v>58</v>
      </c>
      <c r="J698" s="71">
        <v>1</v>
      </c>
      <c r="K698" s="74">
        <v>262.14</v>
      </c>
      <c r="L698" s="74">
        <f t="shared" si="654"/>
        <v>314.57</v>
      </c>
      <c r="M698" s="74">
        <f t="shared" si="655"/>
        <v>0</v>
      </c>
      <c r="N698" s="74">
        <f t="shared" si="656"/>
        <v>262.14</v>
      </c>
      <c r="O698" s="74">
        <f t="shared" si="657"/>
        <v>0</v>
      </c>
      <c r="P698" s="128">
        <f t="shared" si="658"/>
        <v>314.57</v>
      </c>
      <c r="Q698" s="128">
        <f t="shared" si="659"/>
        <v>0</v>
      </c>
      <c r="R698" s="3"/>
      <c r="S698" s="559">
        <f t="shared" si="660"/>
        <v>25166</v>
      </c>
      <c r="AL698" s="556">
        <f t="shared" si="661"/>
        <v>25165.600000000002</v>
      </c>
    </row>
    <row r="699" spans="1:38" outlineLevel="1">
      <c r="A699" s="683"/>
      <c r="B699" s="69" t="s">
        <v>65</v>
      </c>
      <c r="C699" s="71" t="s">
        <v>25</v>
      </c>
      <c r="D699" s="71">
        <v>232111</v>
      </c>
      <c r="E699" s="69">
        <v>11102171001</v>
      </c>
      <c r="F699" s="286"/>
      <c r="G699" s="95" t="s">
        <v>742</v>
      </c>
      <c r="H699" s="96"/>
      <c r="I699" s="71" t="s">
        <v>58</v>
      </c>
      <c r="J699" s="71">
        <v>1</v>
      </c>
      <c r="K699" s="74">
        <v>282.64999999999998</v>
      </c>
      <c r="L699" s="74">
        <f t="shared" si="654"/>
        <v>339.18</v>
      </c>
      <c r="M699" s="74">
        <f t="shared" si="655"/>
        <v>0</v>
      </c>
      <c r="N699" s="74">
        <f t="shared" si="656"/>
        <v>282.64999999999998</v>
      </c>
      <c r="O699" s="74">
        <f t="shared" si="657"/>
        <v>0</v>
      </c>
      <c r="P699" s="128">
        <f t="shared" si="658"/>
        <v>339.18</v>
      </c>
      <c r="Q699" s="128">
        <f t="shared" si="659"/>
        <v>0</v>
      </c>
      <c r="R699" s="3"/>
      <c r="S699" s="559">
        <f t="shared" si="660"/>
        <v>27134</v>
      </c>
      <c r="AL699" s="556">
        <f t="shared" si="661"/>
        <v>27134.400000000001</v>
      </c>
    </row>
    <row r="700" spans="1:38" outlineLevel="1">
      <c r="A700" s="683"/>
      <c r="B700" s="69" t="s">
        <v>65</v>
      </c>
      <c r="C700" s="71" t="s">
        <v>25</v>
      </c>
      <c r="D700" s="71">
        <v>232121</v>
      </c>
      <c r="E700" s="69">
        <v>11102181001</v>
      </c>
      <c r="F700" s="286"/>
      <c r="G700" s="95" t="s">
        <v>743</v>
      </c>
      <c r="H700" s="96"/>
      <c r="I700" s="71" t="s">
        <v>58</v>
      </c>
      <c r="J700" s="71">
        <v>1</v>
      </c>
      <c r="K700" s="74">
        <v>302.07</v>
      </c>
      <c r="L700" s="74">
        <f t="shared" si="654"/>
        <v>362.48</v>
      </c>
      <c r="M700" s="74">
        <f t="shared" si="655"/>
        <v>0</v>
      </c>
      <c r="N700" s="74">
        <f t="shared" si="656"/>
        <v>302.07</v>
      </c>
      <c r="O700" s="74">
        <f t="shared" si="657"/>
        <v>0</v>
      </c>
      <c r="P700" s="128">
        <f t="shared" si="658"/>
        <v>362.48</v>
      </c>
      <c r="Q700" s="128">
        <f t="shared" si="659"/>
        <v>0</v>
      </c>
      <c r="R700" s="3"/>
      <c r="S700" s="559">
        <f t="shared" si="660"/>
        <v>28998</v>
      </c>
      <c r="AL700" s="556">
        <f t="shared" si="661"/>
        <v>28998.400000000001</v>
      </c>
    </row>
    <row r="701" spans="1:38" outlineLevel="1">
      <c r="A701" s="683"/>
      <c r="B701" s="69"/>
      <c r="C701" s="101"/>
      <c r="D701" s="71"/>
      <c r="E701" s="69"/>
      <c r="F701" s="454"/>
      <c r="G701" s="95"/>
      <c r="H701" s="96"/>
      <c r="I701" s="71"/>
      <c r="J701" s="71"/>
      <c r="K701" s="74"/>
      <c r="L701" s="74"/>
      <c r="M701" s="74"/>
      <c r="N701" s="74"/>
      <c r="O701" s="74"/>
      <c r="P701" s="128"/>
      <c r="Q701" s="128"/>
      <c r="R701" s="3"/>
      <c r="S701" s="559"/>
      <c r="AL701" s="556"/>
    </row>
    <row r="702" spans="1:38" outlineLevel="1">
      <c r="A702" s="683"/>
      <c r="B702" s="69" t="s">
        <v>30</v>
      </c>
      <c r="C702" s="71" t="s">
        <v>25</v>
      </c>
      <c r="D702" s="71">
        <v>12663521003</v>
      </c>
      <c r="E702" s="69">
        <v>12663523003</v>
      </c>
      <c r="F702" s="454"/>
      <c r="G702" s="95" t="s">
        <v>744</v>
      </c>
      <c r="H702" s="96"/>
      <c r="I702" s="71" t="s">
        <v>58</v>
      </c>
      <c r="J702" s="71">
        <v>10</v>
      </c>
      <c r="K702" s="74">
        <v>7.45</v>
      </c>
      <c r="L702" s="74">
        <f t="shared" ref="L702" si="662">ROUND((K702*$C$3),2)</f>
        <v>8.94</v>
      </c>
      <c r="M702" s="74">
        <f>L702*H702</f>
        <v>0</v>
      </c>
      <c r="N702" s="74">
        <f t="shared" ref="N702" si="663">K702*(1-$E$5-$E$7)*(1-$E$9)*(1+$E$11)</f>
        <v>7.45</v>
      </c>
      <c r="O702" s="74">
        <f>N702*H702</f>
        <v>0</v>
      </c>
      <c r="P702" s="128">
        <f t="shared" ref="P702" si="664">ROUND((N702*$C$3),2)</f>
        <v>8.94</v>
      </c>
      <c r="Q702" s="128">
        <f>P702*H702</f>
        <v>0</v>
      </c>
      <c r="R702" s="3"/>
      <c r="S702" s="562">
        <f t="shared" ref="S702" si="665">ROUND(AL702,0)</f>
        <v>715</v>
      </c>
      <c r="AL702" s="556">
        <f>L702*$AL$11*(1-$AL$10)</f>
        <v>715.2</v>
      </c>
    </row>
    <row r="703" spans="1:38" outlineLevel="1">
      <c r="A703" s="683"/>
      <c r="B703" s="69" t="s">
        <v>30</v>
      </c>
      <c r="C703" s="71" t="s">
        <v>25</v>
      </c>
      <c r="D703" s="71">
        <v>12663621003</v>
      </c>
      <c r="E703" s="69">
        <v>12663623003</v>
      </c>
      <c r="F703" s="454"/>
      <c r="G703" s="95" t="s">
        <v>745</v>
      </c>
      <c r="H703" s="96"/>
      <c r="I703" s="71" t="s">
        <v>58</v>
      </c>
      <c r="J703" s="71">
        <v>10</v>
      </c>
      <c r="K703" s="74">
        <v>7.52</v>
      </c>
      <c r="L703" s="74">
        <f t="shared" ref="L703" si="666">ROUND((K703*$C$3),2)</f>
        <v>9.02</v>
      </c>
      <c r="M703" s="74">
        <f>L703*H703</f>
        <v>0</v>
      </c>
      <c r="N703" s="74">
        <f t="shared" ref="N703" si="667">K703*(1-$E$5-$E$7)*(1-$E$9)*(1+$E$11)</f>
        <v>7.52</v>
      </c>
      <c r="O703" s="74">
        <f>N703*H703</f>
        <v>0</v>
      </c>
      <c r="P703" s="128">
        <f t="shared" ref="P703" si="668">ROUND((N703*$C$3),2)</f>
        <v>9.02</v>
      </c>
      <c r="Q703" s="128">
        <f>P703*H703</f>
        <v>0</v>
      </c>
      <c r="R703" s="3"/>
      <c r="S703" s="559">
        <f t="shared" ref="S703" si="669">ROUND(AL703,0)</f>
        <v>722</v>
      </c>
      <c r="AL703" s="556">
        <f t="shared" si="661"/>
        <v>721.6</v>
      </c>
    </row>
    <row r="704" spans="1:38" outlineLevel="1">
      <c r="A704" s="683"/>
      <c r="B704" s="69"/>
      <c r="C704" s="101"/>
      <c r="D704" s="71"/>
      <c r="E704" s="69"/>
      <c r="F704" s="454"/>
      <c r="G704" s="95"/>
      <c r="H704" s="96"/>
      <c r="I704" s="71"/>
      <c r="J704" s="71"/>
      <c r="K704" s="74"/>
      <c r="L704" s="74"/>
      <c r="M704" s="74"/>
      <c r="N704" s="74"/>
      <c r="O704" s="74"/>
      <c r="P704" s="128"/>
      <c r="Q704" s="128"/>
      <c r="R704" s="3"/>
      <c r="S704" s="559"/>
      <c r="AL704" s="556"/>
    </row>
    <row r="705" spans="1:39" outlineLevel="1">
      <c r="A705" s="683"/>
      <c r="B705" s="69" t="s">
        <v>30</v>
      </c>
      <c r="C705" s="71" t="s">
        <v>25</v>
      </c>
      <c r="D705" s="71">
        <v>12664521003</v>
      </c>
      <c r="E705" s="69">
        <v>12664523003</v>
      </c>
      <c r="F705" s="454"/>
      <c r="G705" s="95" t="s">
        <v>746</v>
      </c>
      <c r="H705" s="92"/>
      <c r="I705" s="71" t="s">
        <v>58</v>
      </c>
      <c r="J705" s="71">
        <v>10</v>
      </c>
      <c r="K705" s="74">
        <v>7.14</v>
      </c>
      <c r="L705" s="74">
        <f t="shared" ref="L705:L706" si="670">ROUND((K705*$C$3),2)</f>
        <v>8.57</v>
      </c>
      <c r="M705" s="74">
        <f>L705*H705</f>
        <v>0</v>
      </c>
      <c r="N705" s="74">
        <f t="shared" ref="N705:N706" si="671">K705*(1-$E$5-$E$7)*(1-$E$9)*(1+$E$11)</f>
        <v>7.14</v>
      </c>
      <c r="O705" s="74">
        <f>N705*H705</f>
        <v>0</v>
      </c>
      <c r="P705" s="128">
        <f t="shared" ref="P705:P706" si="672">ROUND((N705*$C$3),2)</f>
        <v>8.57</v>
      </c>
      <c r="Q705" s="128">
        <f>P705*H705</f>
        <v>0</v>
      </c>
      <c r="R705" s="3"/>
      <c r="S705" s="562">
        <f t="shared" ref="S705:S706" si="673">ROUND(AL705,0)</f>
        <v>686</v>
      </c>
      <c r="AL705" s="556">
        <f>L705*$AL$11*(1-$AL$10)</f>
        <v>685.6</v>
      </c>
    </row>
    <row r="706" spans="1:39" outlineLevel="1">
      <c r="A706" s="683"/>
      <c r="B706" s="69" t="s">
        <v>30</v>
      </c>
      <c r="C706" s="71" t="s">
        <v>25</v>
      </c>
      <c r="D706" s="71">
        <v>12664621003</v>
      </c>
      <c r="E706" s="69">
        <v>12664623003</v>
      </c>
      <c r="F706" s="454"/>
      <c r="G706" s="95" t="s">
        <v>747</v>
      </c>
      <c r="H706" s="92"/>
      <c r="I706" s="71" t="s">
        <v>58</v>
      </c>
      <c r="J706" s="71">
        <v>10</v>
      </c>
      <c r="K706" s="74">
        <v>7.21</v>
      </c>
      <c r="L706" s="74">
        <f t="shared" si="670"/>
        <v>8.65</v>
      </c>
      <c r="M706" s="74">
        <f>L706*H706</f>
        <v>0</v>
      </c>
      <c r="N706" s="74">
        <f t="shared" si="671"/>
        <v>7.21</v>
      </c>
      <c r="O706" s="74">
        <f>N706*H706</f>
        <v>0</v>
      </c>
      <c r="P706" s="128">
        <f t="shared" si="672"/>
        <v>8.65</v>
      </c>
      <c r="Q706" s="128">
        <f>P706*H706</f>
        <v>0</v>
      </c>
      <c r="R706" s="3"/>
      <c r="S706" s="562">
        <f t="shared" si="673"/>
        <v>692</v>
      </c>
      <c r="AL706" s="556">
        <f>L706*$AL$11*(1-$AL$10)</f>
        <v>692</v>
      </c>
    </row>
    <row r="707" spans="1:39" outlineLevel="1">
      <c r="A707" s="683"/>
      <c r="B707" s="119"/>
      <c r="C707" s="88"/>
      <c r="D707" s="88"/>
      <c r="E707" s="90"/>
      <c r="F707" s="454"/>
      <c r="G707" s="91"/>
      <c r="H707" s="92"/>
      <c r="I707" s="88"/>
      <c r="J707" s="88"/>
      <c r="K707" s="93"/>
      <c r="L707" s="93"/>
      <c r="M707" s="93"/>
      <c r="N707" s="93"/>
      <c r="O707" s="93"/>
      <c r="P707" s="94"/>
      <c r="Q707" s="94"/>
      <c r="R707" s="3"/>
      <c r="S707" s="559"/>
      <c r="AL707" s="556"/>
    </row>
    <row r="708" spans="1:39" s="288" customFormat="1" outlineLevel="1">
      <c r="A708" s="667"/>
      <c r="B708" s="102" t="s">
        <v>27</v>
      </c>
      <c r="C708" s="103" t="s">
        <v>25</v>
      </c>
      <c r="D708" s="139">
        <v>269262</v>
      </c>
      <c r="E708" s="102">
        <v>12081221001</v>
      </c>
      <c r="F708" s="454"/>
      <c r="G708" s="140" t="s">
        <v>748</v>
      </c>
      <c r="H708" s="105"/>
      <c r="I708" s="103" t="s">
        <v>58</v>
      </c>
      <c r="J708" s="103">
        <v>1</v>
      </c>
      <c r="K708" s="107">
        <v>54.11</v>
      </c>
      <c r="L708" s="107">
        <f t="shared" si="654"/>
        <v>64.930000000000007</v>
      </c>
      <c r="M708" s="107">
        <f>L708*H708</f>
        <v>0</v>
      </c>
      <c r="N708" s="107">
        <f t="shared" si="656"/>
        <v>54.11</v>
      </c>
      <c r="O708" s="107">
        <f>N708*H708</f>
        <v>0</v>
      </c>
      <c r="P708" s="108">
        <f t="shared" si="658"/>
        <v>64.930000000000007</v>
      </c>
      <c r="Q708" s="108">
        <f>P708*H708</f>
        <v>0</v>
      </c>
      <c r="R708" s="682"/>
      <c r="S708" s="560">
        <f t="shared" si="660"/>
        <v>5194</v>
      </c>
      <c r="AI708"/>
      <c r="AJ708"/>
      <c r="AK708"/>
      <c r="AL708" s="556">
        <f>L708*$AL$11*(1-$AL$10)</f>
        <v>5194.4000000000015</v>
      </c>
      <c r="AM708"/>
    </row>
    <row r="709" spans="1:39" s="288" customFormat="1" outlineLevel="1">
      <c r="A709" s="667"/>
      <c r="B709" s="102" t="s">
        <v>27</v>
      </c>
      <c r="C709" s="103" t="s">
        <v>25</v>
      </c>
      <c r="D709" s="139"/>
      <c r="E709" s="102">
        <v>13152241001</v>
      </c>
      <c r="F709" s="454"/>
      <c r="G709" s="140" t="s">
        <v>749</v>
      </c>
      <c r="H709" s="105"/>
      <c r="I709" s="103" t="s">
        <v>58</v>
      </c>
      <c r="J709" s="103">
        <v>1</v>
      </c>
      <c r="K709" s="107">
        <v>80.64</v>
      </c>
      <c r="L709" s="107">
        <f t="shared" si="654"/>
        <v>96.77</v>
      </c>
      <c r="M709" s="107">
        <f>L709*H709</f>
        <v>0</v>
      </c>
      <c r="N709" s="107">
        <f t="shared" si="656"/>
        <v>80.64</v>
      </c>
      <c r="O709" s="107">
        <f>N709*H709</f>
        <v>0</v>
      </c>
      <c r="P709" s="108">
        <f t="shared" si="658"/>
        <v>96.77</v>
      </c>
      <c r="Q709" s="108">
        <f>P709*H709</f>
        <v>0</v>
      </c>
      <c r="R709" s="3"/>
      <c r="S709" s="560">
        <f t="shared" si="660"/>
        <v>7742</v>
      </c>
      <c r="AL709" s="556">
        <f>L709*$AL$11*(1-$AL$10)</f>
        <v>7741.6</v>
      </c>
    </row>
    <row r="710" spans="1:39" outlineLevel="1">
      <c r="A710" s="683"/>
      <c r="B710" s="148"/>
      <c r="C710" s="88"/>
      <c r="D710" s="133"/>
      <c r="E710" s="90"/>
      <c r="F710" s="454"/>
      <c r="G710" s="134"/>
      <c r="H710" s="92"/>
      <c r="I710" s="88"/>
      <c r="J710" s="88"/>
      <c r="K710" s="93"/>
      <c r="L710" s="93"/>
      <c r="M710" s="93"/>
      <c r="N710" s="93"/>
      <c r="O710" s="93"/>
      <c r="P710" s="94"/>
      <c r="Q710" s="94"/>
      <c r="R710" s="3"/>
      <c r="S710" s="559"/>
      <c r="AL710" s="556"/>
    </row>
    <row r="711" spans="1:39" s="288" customFormat="1" outlineLevel="1">
      <c r="A711" s="667"/>
      <c r="B711" s="138" t="s">
        <v>27</v>
      </c>
      <c r="C711" s="103" t="s">
        <v>25</v>
      </c>
      <c r="D711" s="139"/>
      <c r="E711" s="102">
        <v>13454001001</v>
      </c>
      <c r="F711" s="454"/>
      <c r="G711" s="140" t="s">
        <v>750</v>
      </c>
      <c r="H711" s="105"/>
      <c r="I711" s="139" t="s">
        <v>58</v>
      </c>
      <c r="J711" s="139">
        <v>1</v>
      </c>
      <c r="K711" s="107">
        <v>185.89</v>
      </c>
      <c r="L711" s="107">
        <f t="shared" si="654"/>
        <v>223.07</v>
      </c>
      <c r="M711" s="107">
        <f t="shared" ref="M711:M716" si="674">L711*H711</f>
        <v>0</v>
      </c>
      <c r="N711" s="107">
        <f t="shared" si="656"/>
        <v>185.89</v>
      </c>
      <c r="O711" s="107">
        <f t="shared" ref="O711:O716" si="675">N711*H711</f>
        <v>0</v>
      </c>
      <c r="P711" s="309">
        <f t="shared" si="658"/>
        <v>223.07</v>
      </c>
      <c r="Q711" s="108">
        <f t="shared" ref="Q711:Q716" si="676">P711*H711</f>
        <v>0</v>
      </c>
      <c r="R711" s="3"/>
      <c r="S711" s="560">
        <f t="shared" si="660"/>
        <v>17846</v>
      </c>
      <c r="T711"/>
      <c r="AL711" s="556">
        <f t="shared" ref="AL711:AL716" si="677">L711*$AL$11*(1-$AL$10)</f>
        <v>17845.600000000002</v>
      </c>
      <c r="AM711"/>
    </row>
    <row r="712" spans="1:39" outlineLevel="1">
      <c r="A712" s="683"/>
      <c r="B712" s="141" t="s">
        <v>65</v>
      </c>
      <c r="C712" s="71" t="s">
        <v>25</v>
      </c>
      <c r="D712" s="136"/>
      <c r="E712" s="69">
        <v>13454101001</v>
      </c>
      <c r="F712" s="454"/>
      <c r="G712" s="137" t="s">
        <v>751</v>
      </c>
      <c r="H712" s="96"/>
      <c r="I712" s="136" t="s">
        <v>58</v>
      </c>
      <c r="J712" s="136">
        <v>1</v>
      </c>
      <c r="K712" s="74">
        <v>205.4</v>
      </c>
      <c r="L712" s="74">
        <f t="shared" si="654"/>
        <v>246.48</v>
      </c>
      <c r="M712" s="74">
        <f t="shared" si="674"/>
        <v>0</v>
      </c>
      <c r="N712" s="74">
        <f t="shared" si="656"/>
        <v>205.4</v>
      </c>
      <c r="O712" s="74">
        <f t="shared" si="675"/>
        <v>0</v>
      </c>
      <c r="P712" s="325">
        <f t="shared" si="658"/>
        <v>246.48</v>
      </c>
      <c r="Q712" s="128">
        <f t="shared" si="676"/>
        <v>0</v>
      </c>
      <c r="R712" s="3"/>
      <c r="S712" s="559">
        <f t="shared" si="660"/>
        <v>19718</v>
      </c>
      <c r="AL712" s="556">
        <f t="shared" si="677"/>
        <v>19718.400000000001</v>
      </c>
    </row>
    <row r="713" spans="1:39" outlineLevel="1">
      <c r="A713" s="683"/>
      <c r="B713" s="141" t="s">
        <v>65</v>
      </c>
      <c r="C713" s="71" t="s">
        <v>25</v>
      </c>
      <c r="D713" s="136"/>
      <c r="E713" s="69">
        <v>13454201001</v>
      </c>
      <c r="F713" s="454"/>
      <c r="G713" s="137" t="s">
        <v>752</v>
      </c>
      <c r="H713" s="96"/>
      <c r="I713" s="136" t="s">
        <v>58</v>
      </c>
      <c r="J713" s="136">
        <v>1</v>
      </c>
      <c r="K713" s="74">
        <v>243.72</v>
      </c>
      <c r="L713" s="74">
        <f t="shared" si="654"/>
        <v>292.45999999999998</v>
      </c>
      <c r="M713" s="74">
        <f t="shared" si="674"/>
        <v>0</v>
      </c>
      <c r="N713" s="74">
        <f t="shared" si="656"/>
        <v>243.72</v>
      </c>
      <c r="O713" s="74">
        <f t="shared" si="675"/>
        <v>0</v>
      </c>
      <c r="P713" s="325">
        <f t="shared" si="658"/>
        <v>292.45999999999998</v>
      </c>
      <c r="Q713" s="128">
        <f t="shared" si="676"/>
        <v>0</v>
      </c>
      <c r="R713" s="3"/>
      <c r="S713" s="559">
        <f t="shared" si="660"/>
        <v>23397</v>
      </c>
      <c r="AL713" s="556">
        <f t="shared" si="677"/>
        <v>23396.799999999999</v>
      </c>
    </row>
    <row r="714" spans="1:39" outlineLevel="1">
      <c r="A714" s="683"/>
      <c r="B714" s="141" t="s">
        <v>65</v>
      </c>
      <c r="C714" s="71" t="s">
        <v>25</v>
      </c>
      <c r="D714" s="136"/>
      <c r="E714" s="69">
        <v>13454301001</v>
      </c>
      <c r="F714" s="454"/>
      <c r="G714" s="137" t="s">
        <v>753</v>
      </c>
      <c r="H714" s="96"/>
      <c r="I714" s="136" t="s">
        <v>58</v>
      </c>
      <c r="J714" s="136">
        <v>1</v>
      </c>
      <c r="K714" s="74">
        <v>278.47000000000003</v>
      </c>
      <c r="L714" s="74">
        <f t="shared" si="654"/>
        <v>334.16</v>
      </c>
      <c r="M714" s="74">
        <f t="shared" si="674"/>
        <v>0</v>
      </c>
      <c r="N714" s="74">
        <f t="shared" si="656"/>
        <v>278.47000000000003</v>
      </c>
      <c r="O714" s="74">
        <f t="shared" si="675"/>
        <v>0</v>
      </c>
      <c r="P714" s="325">
        <f t="shared" si="658"/>
        <v>334.16</v>
      </c>
      <c r="Q714" s="128">
        <f t="shared" si="676"/>
        <v>0</v>
      </c>
      <c r="R714" s="3"/>
      <c r="S714" s="559">
        <f t="shared" si="660"/>
        <v>26733</v>
      </c>
      <c r="AL714" s="556">
        <f t="shared" si="677"/>
        <v>26732.800000000003</v>
      </c>
    </row>
    <row r="715" spans="1:39" outlineLevel="1">
      <c r="A715" s="683"/>
      <c r="B715" s="141" t="s">
        <v>65</v>
      </c>
      <c r="C715" s="71" t="s">
        <v>25</v>
      </c>
      <c r="D715" s="136"/>
      <c r="E715" s="69">
        <v>13454401001</v>
      </c>
      <c r="F715" s="454"/>
      <c r="G715" s="137" t="s">
        <v>754</v>
      </c>
      <c r="H715" s="96"/>
      <c r="I715" s="136" t="s">
        <v>58</v>
      </c>
      <c r="J715" s="136">
        <v>1</v>
      </c>
      <c r="K715" s="74">
        <v>327.08</v>
      </c>
      <c r="L715" s="74">
        <f t="shared" si="654"/>
        <v>392.5</v>
      </c>
      <c r="M715" s="74">
        <f t="shared" si="674"/>
        <v>0</v>
      </c>
      <c r="N715" s="74">
        <f t="shared" si="656"/>
        <v>327.08</v>
      </c>
      <c r="O715" s="74">
        <f t="shared" si="675"/>
        <v>0</v>
      </c>
      <c r="P715" s="325">
        <f t="shared" si="658"/>
        <v>392.5</v>
      </c>
      <c r="Q715" s="128">
        <f t="shared" si="676"/>
        <v>0</v>
      </c>
      <c r="R715" s="3"/>
      <c r="S715" s="559">
        <f t="shared" si="660"/>
        <v>31400</v>
      </c>
      <c r="AL715" s="556">
        <f t="shared" si="677"/>
        <v>31400</v>
      </c>
    </row>
    <row r="716" spans="1:39" outlineLevel="1">
      <c r="A716" s="683"/>
      <c r="B716" s="141" t="s">
        <v>65</v>
      </c>
      <c r="C716" s="71" t="s">
        <v>25</v>
      </c>
      <c r="D716" s="136"/>
      <c r="E716" s="69">
        <v>13454501001</v>
      </c>
      <c r="F716" s="454"/>
      <c r="G716" s="137" t="s">
        <v>755</v>
      </c>
      <c r="H716" s="96"/>
      <c r="I716" s="136" t="s">
        <v>58</v>
      </c>
      <c r="J716" s="136">
        <v>1</v>
      </c>
      <c r="K716" s="74">
        <v>360.07</v>
      </c>
      <c r="L716" s="74">
        <f t="shared" si="654"/>
        <v>432.08</v>
      </c>
      <c r="M716" s="74">
        <f t="shared" si="674"/>
        <v>0</v>
      </c>
      <c r="N716" s="74">
        <f t="shared" si="656"/>
        <v>360.07</v>
      </c>
      <c r="O716" s="74">
        <f t="shared" si="675"/>
        <v>0</v>
      </c>
      <c r="P716" s="325">
        <f t="shared" si="658"/>
        <v>432.08</v>
      </c>
      <c r="Q716" s="128">
        <f t="shared" si="676"/>
        <v>0</v>
      </c>
      <c r="R716" s="3"/>
      <c r="S716" s="559">
        <f t="shared" si="660"/>
        <v>34566</v>
      </c>
      <c r="AL716" s="556">
        <f t="shared" si="677"/>
        <v>34566.400000000001</v>
      </c>
    </row>
    <row r="717" spans="1:39" outlineLevel="1">
      <c r="A717" s="683"/>
      <c r="B717" s="141"/>
      <c r="C717" s="101"/>
      <c r="D717" s="136"/>
      <c r="E717" s="69"/>
      <c r="F717" s="454"/>
      <c r="G717" s="137"/>
      <c r="H717" s="96"/>
      <c r="I717" s="136"/>
      <c r="J717" s="136"/>
      <c r="K717" s="74"/>
      <c r="L717" s="74"/>
      <c r="M717" s="74"/>
      <c r="N717" s="74"/>
      <c r="O717" s="74"/>
      <c r="P717" s="325"/>
      <c r="Q717" s="128"/>
      <c r="R717" s="3"/>
      <c r="S717" s="559"/>
      <c r="AL717" s="556"/>
    </row>
    <row r="718" spans="1:39" s="288" customFormat="1" outlineLevel="1">
      <c r="A718" s="667"/>
      <c r="B718" s="138" t="s">
        <v>27</v>
      </c>
      <c r="C718" s="103" t="s">
        <v>25</v>
      </c>
      <c r="D718" s="139"/>
      <c r="E718" s="102">
        <v>13474001001</v>
      </c>
      <c r="F718" s="454"/>
      <c r="G718" s="140" t="s">
        <v>756</v>
      </c>
      <c r="H718" s="105"/>
      <c r="I718" s="139" t="s">
        <v>58</v>
      </c>
      <c r="J718" s="139">
        <v>1</v>
      </c>
      <c r="K718" s="107">
        <v>166.23</v>
      </c>
      <c r="L718" s="107">
        <f t="shared" si="654"/>
        <v>199.48</v>
      </c>
      <c r="M718" s="107">
        <f t="shared" ref="M718:M723" si="678">L718*H718</f>
        <v>0</v>
      </c>
      <c r="N718" s="107">
        <f t="shared" si="656"/>
        <v>166.23</v>
      </c>
      <c r="O718" s="107">
        <f t="shared" ref="O718:O723" si="679">N718*H718</f>
        <v>0</v>
      </c>
      <c r="P718" s="309">
        <f t="shared" si="658"/>
        <v>199.48</v>
      </c>
      <c r="Q718" s="108">
        <f t="shared" ref="Q718:Q723" si="680">P718*H718</f>
        <v>0</v>
      </c>
      <c r="R718" s="3"/>
      <c r="S718" s="560">
        <f t="shared" si="660"/>
        <v>15958</v>
      </c>
      <c r="T718"/>
      <c r="AL718" s="556">
        <f t="shared" ref="AL718:AL723" si="681">L718*$AL$11*(1-$AL$10)</f>
        <v>15958.400000000001</v>
      </c>
      <c r="AM718"/>
    </row>
    <row r="719" spans="1:39" outlineLevel="1">
      <c r="A719" s="683"/>
      <c r="B719" s="141" t="s">
        <v>65</v>
      </c>
      <c r="C719" s="71" t="s">
        <v>25</v>
      </c>
      <c r="D719" s="136"/>
      <c r="E719" s="69">
        <v>13474101001</v>
      </c>
      <c r="F719" s="454"/>
      <c r="G719" s="137" t="s">
        <v>757</v>
      </c>
      <c r="H719" s="96"/>
      <c r="I719" s="136" t="s">
        <v>58</v>
      </c>
      <c r="J719" s="136">
        <v>1</v>
      </c>
      <c r="K719" s="74">
        <v>185.1</v>
      </c>
      <c r="L719" s="74">
        <f t="shared" si="654"/>
        <v>222.12</v>
      </c>
      <c r="M719" s="74">
        <f t="shared" si="678"/>
        <v>0</v>
      </c>
      <c r="N719" s="74">
        <f t="shared" si="656"/>
        <v>185.1</v>
      </c>
      <c r="O719" s="74">
        <f t="shared" si="679"/>
        <v>0</v>
      </c>
      <c r="P719" s="325">
        <f t="shared" si="658"/>
        <v>222.12</v>
      </c>
      <c r="Q719" s="128">
        <f t="shared" si="680"/>
        <v>0</v>
      </c>
      <c r="R719" s="3"/>
      <c r="S719" s="559">
        <f t="shared" si="660"/>
        <v>17770</v>
      </c>
      <c r="AL719" s="556">
        <f t="shared" si="681"/>
        <v>17769.600000000002</v>
      </c>
    </row>
    <row r="720" spans="1:39" outlineLevel="1">
      <c r="A720" s="683"/>
      <c r="B720" s="141" t="s">
        <v>65</v>
      </c>
      <c r="C720" s="71" t="s">
        <v>25</v>
      </c>
      <c r="D720" s="136"/>
      <c r="E720" s="69">
        <v>13474201001</v>
      </c>
      <c r="F720" s="454"/>
      <c r="G720" s="137" t="s">
        <v>758</v>
      </c>
      <c r="H720" s="96"/>
      <c r="I720" s="136" t="s">
        <v>58</v>
      </c>
      <c r="J720" s="136">
        <v>1</v>
      </c>
      <c r="K720" s="74">
        <v>227.61</v>
      </c>
      <c r="L720" s="74">
        <f t="shared" si="654"/>
        <v>273.13</v>
      </c>
      <c r="M720" s="74">
        <f t="shared" si="678"/>
        <v>0</v>
      </c>
      <c r="N720" s="74">
        <f t="shared" si="656"/>
        <v>227.61</v>
      </c>
      <c r="O720" s="74">
        <f t="shared" si="679"/>
        <v>0</v>
      </c>
      <c r="P720" s="325">
        <f t="shared" si="658"/>
        <v>273.13</v>
      </c>
      <c r="Q720" s="128">
        <f t="shared" si="680"/>
        <v>0</v>
      </c>
      <c r="R720" s="3"/>
      <c r="S720" s="559">
        <f t="shared" si="660"/>
        <v>21850</v>
      </c>
      <c r="AL720" s="556">
        <f t="shared" si="681"/>
        <v>21850.400000000001</v>
      </c>
    </row>
    <row r="721" spans="1:38" s="288" customFormat="1" outlineLevel="1">
      <c r="A721" s="667"/>
      <c r="B721" s="138" t="s">
        <v>27</v>
      </c>
      <c r="C721" s="103" t="s">
        <v>25</v>
      </c>
      <c r="D721" s="139"/>
      <c r="E721" s="102">
        <v>13474301001</v>
      </c>
      <c r="F721" s="454"/>
      <c r="G721" s="140" t="s">
        <v>759</v>
      </c>
      <c r="H721" s="105"/>
      <c r="I721" s="139" t="s">
        <v>58</v>
      </c>
      <c r="J721" s="139">
        <v>1</v>
      </c>
      <c r="K721" s="107">
        <v>254.43</v>
      </c>
      <c r="L721" s="107">
        <f t="shared" si="654"/>
        <v>305.32</v>
      </c>
      <c r="M721" s="107">
        <f t="shared" si="678"/>
        <v>0</v>
      </c>
      <c r="N721" s="107">
        <f t="shared" si="656"/>
        <v>254.43</v>
      </c>
      <c r="O721" s="107">
        <f t="shared" si="679"/>
        <v>0</v>
      </c>
      <c r="P721" s="309">
        <f t="shared" si="658"/>
        <v>305.32</v>
      </c>
      <c r="Q721" s="108">
        <f t="shared" si="680"/>
        <v>0</v>
      </c>
      <c r="R721" s="3"/>
      <c r="S721" s="560">
        <f t="shared" si="660"/>
        <v>24426</v>
      </c>
      <c r="AL721" s="556">
        <f t="shared" si="681"/>
        <v>24425.600000000002</v>
      </c>
    </row>
    <row r="722" spans="1:38" outlineLevel="1">
      <c r="A722" s="683"/>
      <c r="B722" s="141" t="s">
        <v>65</v>
      </c>
      <c r="C722" s="71" t="s">
        <v>25</v>
      </c>
      <c r="D722" s="136"/>
      <c r="E722" s="69">
        <v>13474401001</v>
      </c>
      <c r="F722" s="454"/>
      <c r="G722" s="137" t="s">
        <v>760</v>
      </c>
      <c r="H722" s="96"/>
      <c r="I722" s="136" t="s">
        <v>58</v>
      </c>
      <c r="J722" s="136">
        <v>1</v>
      </c>
      <c r="K722" s="74">
        <v>268.95999999999998</v>
      </c>
      <c r="L722" s="74">
        <f t="shared" si="654"/>
        <v>322.75</v>
      </c>
      <c r="M722" s="74">
        <f t="shared" si="678"/>
        <v>0</v>
      </c>
      <c r="N722" s="74">
        <f t="shared" si="656"/>
        <v>268.95999999999998</v>
      </c>
      <c r="O722" s="74">
        <f t="shared" si="679"/>
        <v>0</v>
      </c>
      <c r="P722" s="325">
        <f t="shared" si="658"/>
        <v>322.75</v>
      </c>
      <c r="Q722" s="128">
        <f t="shared" si="680"/>
        <v>0</v>
      </c>
      <c r="R722" s="3"/>
      <c r="S722" s="559">
        <f t="shared" si="660"/>
        <v>25820</v>
      </c>
      <c r="AL722" s="556">
        <f t="shared" si="681"/>
        <v>25820</v>
      </c>
    </row>
    <row r="723" spans="1:38" outlineLevel="1">
      <c r="A723" s="683"/>
      <c r="B723" s="141" t="s">
        <v>65</v>
      </c>
      <c r="C723" s="71" t="s">
        <v>25</v>
      </c>
      <c r="D723" s="136"/>
      <c r="E723" s="69">
        <v>13474501001</v>
      </c>
      <c r="F723" s="454"/>
      <c r="G723" s="137" t="s">
        <v>761</v>
      </c>
      <c r="H723" s="96"/>
      <c r="I723" s="136" t="s">
        <v>58</v>
      </c>
      <c r="J723" s="136">
        <v>1</v>
      </c>
      <c r="K723" s="74">
        <v>309.70999999999998</v>
      </c>
      <c r="L723" s="74">
        <f t="shared" si="654"/>
        <v>371.65</v>
      </c>
      <c r="M723" s="74">
        <f t="shared" si="678"/>
        <v>0</v>
      </c>
      <c r="N723" s="74">
        <f t="shared" si="656"/>
        <v>309.70999999999998</v>
      </c>
      <c r="O723" s="74">
        <f t="shared" si="679"/>
        <v>0</v>
      </c>
      <c r="P723" s="325">
        <f t="shared" si="658"/>
        <v>371.65</v>
      </c>
      <c r="Q723" s="128">
        <f t="shared" si="680"/>
        <v>0</v>
      </c>
      <c r="R723" s="3"/>
      <c r="S723" s="559">
        <f t="shared" si="660"/>
        <v>29732</v>
      </c>
      <c r="AL723" s="556">
        <f t="shared" si="681"/>
        <v>29732</v>
      </c>
    </row>
    <row r="724" spans="1:38" outlineLevel="1">
      <c r="A724" s="683"/>
      <c r="B724" s="141"/>
      <c r="C724" s="101"/>
      <c r="D724" s="136"/>
      <c r="E724" s="69"/>
      <c r="F724" s="454"/>
      <c r="G724" s="137"/>
      <c r="H724" s="96"/>
      <c r="I724" s="136"/>
      <c r="J724" s="136"/>
      <c r="K724" s="74"/>
      <c r="L724" s="74"/>
      <c r="M724" s="74"/>
      <c r="N724" s="74"/>
      <c r="O724" s="74"/>
      <c r="P724" s="325"/>
      <c r="Q724" s="128"/>
      <c r="R724" s="3"/>
      <c r="S724" s="559"/>
      <c r="AL724" s="556"/>
    </row>
    <row r="725" spans="1:38" outlineLevel="1">
      <c r="A725" s="683"/>
      <c r="B725" s="141" t="s">
        <v>65</v>
      </c>
      <c r="C725" s="71" t="s">
        <v>25</v>
      </c>
      <c r="D725" s="136"/>
      <c r="E725" s="69">
        <v>13464101001</v>
      </c>
      <c r="F725" s="454"/>
      <c r="G725" s="137" t="s">
        <v>762</v>
      </c>
      <c r="H725" s="96"/>
      <c r="I725" s="136" t="s">
        <v>58</v>
      </c>
      <c r="J725" s="136">
        <v>1</v>
      </c>
      <c r="K725" s="74">
        <v>208.59</v>
      </c>
      <c r="L725" s="74">
        <f t="shared" si="654"/>
        <v>250.31</v>
      </c>
      <c r="M725" s="74">
        <f>L725*H725</f>
        <v>0</v>
      </c>
      <c r="N725" s="74">
        <f t="shared" si="656"/>
        <v>208.59</v>
      </c>
      <c r="O725" s="74">
        <f>N725*H725</f>
        <v>0</v>
      </c>
      <c r="P725" s="325">
        <f t="shared" si="658"/>
        <v>250.31</v>
      </c>
      <c r="Q725" s="128">
        <f>P725*H725</f>
        <v>0</v>
      </c>
      <c r="R725" s="3"/>
      <c r="S725" s="559">
        <f t="shared" si="660"/>
        <v>20025</v>
      </c>
      <c r="AL725" s="556">
        <f>L725*$AL$11*(1-$AL$10)</f>
        <v>20024.800000000003</v>
      </c>
    </row>
    <row r="726" spans="1:38" outlineLevel="1">
      <c r="A726" s="683"/>
      <c r="B726" s="141" t="s">
        <v>65</v>
      </c>
      <c r="C726" s="71" t="s">
        <v>25</v>
      </c>
      <c r="D726" s="136"/>
      <c r="E726" s="69">
        <v>13464201001</v>
      </c>
      <c r="F726" s="454"/>
      <c r="G726" s="137" t="s">
        <v>763</v>
      </c>
      <c r="H726" s="96"/>
      <c r="I726" s="136" t="s">
        <v>58</v>
      </c>
      <c r="J726" s="136">
        <v>1</v>
      </c>
      <c r="K726" s="74">
        <v>250.46</v>
      </c>
      <c r="L726" s="74">
        <f t="shared" si="654"/>
        <v>300.55</v>
      </c>
      <c r="M726" s="74">
        <f>L726*H726</f>
        <v>0</v>
      </c>
      <c r="N726" s="74">
        <f t="shared" si="656"/>
        <v>250.46</v>
      </c>
      <c r="O726" s="74">
        <f>N726*H726</f>
        <v>0</v>
      </c>
      <c r="P726" s="325">
        <f t="shared" si="658"/>
        <v>300.55</v>
      </c>
      <c r="Q726" s="128">
        <f>P726*H726</f>
        <v>0</v>
      </c>
      <c r="R726" s="3"/>
      <c r="S726" s="559">
        <f t="shared" si="660"/>
        <v>24044</v>
      </c>
      <c r="AL726" s="556">
        <f>L726*$AL$11*(1-$AL$10)</f>
        <v>24044</v>
      </c>
    </row>
    <row r="727" spans="1:38" outlineLevel="1">
      <c r="A727" s="683"/>
      <c r="B727" s="141" t="s">
        <v>65</v>
      </c>
      <c r="C727" s="71" t="s">
        <v>25</v>
      </c>
      <c r="D727" s="136"/>
      <c r="E727" s="69">
        <v>13464301001</v>
      </c>
      <c r="F727" s="454"/>
      <c r="G727" s="137" t="s">
        <v>764</v>
      </c>
      <c r="H727" s="96"/>
      <c r="I727" s="136" t="s">
        <v>58</v>
      </c>
      <c r="J727" s="136">
        <v>1</v>
      </c>
      <c r="K727" s="74">
        <v>283.10000000000002</v>
      </c>
      <c r="L727" s="74">
        <f t="shared" si="654"/>
        <v>339.72</v>
      </c>
      <c r="M727" s="74">
        <f>L727*H727</f>
        <v>0</v>
      </c>
      <c r="N727" s="74">
        <f t="shared" si="656"/>
        <v>283.10000000000002</v>
      </c>
      <c r="O727" s="74">
        <f>N727*H727</f>
        <v>0</v>
      </c>
      <c r="P727" s="325">
        <f t="shared" si="658"/>
        <v>339.72</v>
      </c>
      <c r="Q727" s="128">
        <f>P727*H727</f>
        <v>0</v>
      </c>
      <c r="R727" s="3"/>
      <c r="S727" s="559">
        <f t="shared" si="660"/>
        <v>27178</v>
      </c>
      <c r="AL727" s="556">
        <f>L727*$AL$11*(1-$AL$10)</f>
        <v>27177.600000000002</v>
      </c>
    </row>
    <row r="728" spans="1:38" outlineLevel="1">
      <c r="A728" s="683"/>
      <c r="B728" s="141" t="s">
        <v>65</v>
      </c>
      <c r="C728" s="71" t="s">
        <v>25</v>
      </c>
      <c r="D728" s="136"/>
      <c r="E728" s="69">
        <v>13464401001</v>
      </c>
      <c r="F728" s="454"/>
      <c r="G728" s="137" t="s">
        <v>765</v>
      </c>
      <c r="H728" s="96"/>
      <c r="I728" s="136" t="s">
        <v>58</v>
      </c>
      <c r="J728" s="136">
        <v>1</v>
      </c>
      <c r="K728" s="74">
        <v>329.56</v>
      </c>
      <c r="L728" s="74">
        <f t="shared" si="654"/>
        <v>395.47</v>
      </c>
      <c r="M728" s="74">
        <f>L728*H728</f>
        <v>0</v>
      </c>
      <c r="N728" s="74">
        <f t="shared" si="656"/>
        <v>329.56</v>
      </c>
      <c r="O728" s="74">
        <f>N728*H728</f>
        <v>0</v>
      </c>
      <c r="P728" s="325">
        <f t="shared" si="658"/>
        <v>395.47</v>
      </c>
      <c r="Q728" s="128">
        <f>P728*H728</f>
        <v>0</v>
      </c>
      <c r="R728" s="3"/>
      <c r="S728" s="559">
        <f t="shared" si="660"/>
        <v>31638</v>
      </c>
      <c r="AL728" s="556">
        <f>L728*$AL$11*(1-$AL$10)</f>
        <v>31637.600000000002</v>
      </c>
    </row>
    <row r="729" spans="1:38" outlineLevel="1">
      <c r="A729" s="683"/>
      <c r="B729" s="141"/>
      <c r="C729" s="101"/>
      <c r="D729" s="136"/>
      <c r="E729" s="69"/>
      <c r="F729" s="454"/>
      <c r="G729" s="137"/>
      <c r="H729" s="96"/>
      <c r="I729" s="136"/>
      <c r="J729" s="136"/>
      <c r="K729" s="74"/>
      <c r="L729" s="74"/>
      <c r="M729" s="74"/>
      <c r="N729" s="74"/>
      <c r="O729" s="74"/>
      <c r="P729" s="325"/>
      <c r="Q729" s="128"/>
      <c r="R729" s="3"/>
      <c r="S729" s="559"/>
      <c r="AL729" s="556"/>
    </row>
    <row r="730" spans="1:38" outlineLevel="1">
      <c r="A730" s="683"/>
      <c r="B730" s="141" t="s">
        <v>30</v>
      </c>
      <c r="C730" s="71" t="s">
        <v>25</v>
      </c>
      <c r="D730" s="71"/>
      <c r="E730" s="69">
        <v>12573883002</v>
      </c>
      <c r="F730" s="454"/>
      <c r="G730" s="95" t="s">
        <v>766</v>
      </c>
      <c r="H730" s="96"/>
      <c r="I730" s="71" t="s">
        <v>58</v>
      </c>
      <c r="J730" s="71">
        <v>100</v>
      </c>
      <c r="K730" s="74">
        <v>0.91</v>
      </c>
      <c r="L730" s="74">
        <f t="shared" ref="L730" si="682">ROUND((K730*$C$3),2)</f>
        <v>1.0900000000000001</v>
      </c>
      <c r="M730" s="74">
        <f>L730*H730</f>
        <v>0</v>
      </c>
      <c r="N730" s="74">
        <f t="shared" ref="N730" si="683">K730*(1-$E$5-$E$7)*(1-$E$9)*(1+$E$11)</f>
        <v>0.91</v>
      </c>
      <c r="O730" s="74">
        <f>N730*H730</f>
        <v>0</v>
      </c>
      <c r="P730" s="128">
        <f t="shared" ref="P730" si="684">ROUND((N730*$C$3),2)</f>
        <v>1.0900000000000001</v>
      </c>
      <c r="Q730" s="128">
        <f>P730*H730</f>
        <v>0</v>
      </c>
      <c r="R730" s="3"/>
      <c r="S730" s="559">
        <f t="shared" ref="S730" si="685">ROUND(AL730,0)</f>
        <v>87</v>
      </c>
      <c r="AL730" s="556">
        <f>L730*$AL$11*(1-$AL$10)</f>
        <v>87.200000000000017</v>
      </c>
    </row>
    <row r="731" spans="1:38" outlineLevel="1">
      <c r="A731" s="683"/>
      <c r="B731" s="141"/>
      <c r="C731" s="101"/>
      <c r="D731" s="136"/>
      <c r="E731" s="69"/>
      <c r="F731" s="454"/>
      <c r="G731" s="137"/>
      <c r="H731" s="96"/>
      <c r="I731" s="136"/>
      <c r="J731" s="136"/>
      <c r="K731" s="74"/>
      <c r="L731" s="74"/>
      <c r="M731" s="74"/>
      <c r="N731" s="74"/>
      <c r="O731" s="74"/>
      <c r="P731" s="325"/>
      <c r="Q731" s="128"/>
      <c r="R731" s="3"/>
      <c r="S731" s="559"/>
      <c r="AL731" s="556"/>
    </row>
    <row r="732" spans="1:38" outlineLevel="1">
      <c r="A732" s="683"/>
      <c r="B732" s="141" t="s">
        <v>65</v>
      </c>
      <c r="C732" s="71" t="s">
        <v>25</v>
      </c>
      <c r="D732" s="71"/>
      <c r="E732" s="69">
        <v>12573781002</v>
      </c>
      <c r="F732" s="454"/>
      <c r="G732" s="95" t="s">
        <v>767</v>
      </c>
      <c r="H732" s="96"/>
      <c r="I732" s="71" t="s">
        <v>58</v>
      </c>
      <c r="J732" s="71">
        <v>100</v>
      </c>
      <c r="K732" s="74">
        <v>0.55000000000000004</v>
      </c>
      <c r="L732" s="74">
        <f t="shared" si="654"/>
        <v>0.66</v>
      </c>
      <c r="M732" s="74">
        <f>L732*H732</f>
        <v>0</v>
      </c>
      <c r="N732" s="74">
        <f t="shared" si="656"/>
        <v>0.55000000000000004</v>
      </c>
      <c r="O732" s="74">
        <f>N732*H732</f>
        <v>0</v>
      </c>
      <c r="P732" s="128">
        <f t="shared" si="658"/>
        <v>0.66</v>
      </c>
      <c r="Q732" s="128">
        <f>P732*H732</f>
        <v>0</v>
      </c>
      <c r="R732" s="3"/>
      <c r="S732" s="559">
        <f t="shared" si="660"/>
        <v>53</v>
      </c>
      <c r="AL732" s="556">
        <f>L732*$AL$11*(1-$AL$10)</f>
        <v>52.800000000000004</v>
      </c>
    </row>
    <row r="733" spans="1:38" s="288" customFormat="1" outlineLevel="1">
      <c r="A733" s="667"/>
      <c r="B733" s="138" t="s">
        <v>27</v>
      </c>
      <c r="C733" s="103" t="s">
        <v>25</v>
      </c>
      <c r="D733" s="103"/>
      <c r="E733" s="102">
        <v>12573881002</v>
      </c>
      <c r="F733" s="454"/>
      <c r="G733" s="104" t="s">
        <v>768</v>
      </c>
      <c r="H733" s="105"/>
      <c r="I733" s="103" t="s">
        <v>58</v>
      </c>
      <c r="J733" s="103">
        <v>100</v>
      </c>
      <c r="K733" s="107">
        <v>0.91</v>
      </c>
      <c r="L733" s="107">
        <f t="shared" si="654"/>
        <v>1.0900000000000001</v>
      </c>
      <c r="M733" s="107">
        <f>L733*H733</f>
        <v>0</v>
      </c>
      <c r="N733" s="107">
        <f t="shared" si="656"/>
        <v>0.91</v>
      </c>
      <c r="O733" s="107">
        <f>N733*H733</f>
        <v>0</v>
      </c>
      <c r="P733" s="108">
        <f t="shared" si="658"/>
        <v>1.0900000000000001</v>
      </c>
      <c r="Q733" s="108">
        <f>P733*H733</f>
        <v>0</v>
      </c>
      <c r="R733" s="3"/>
      <c r="S733" s="560">
        <f t="shared" si="660"/>
        <v>87</v>
      </c>
      <c r="AL733" s="561">
        <f>L733*$AL$11*(1-$AL$10)</f>
        <v>87.200000000000017</v>
      </c>
    </row>
    <row r="734" spans="1:38" outlineLevel="1">
      <c r="A734" s="683"/>
      <c r="B734" s="141" t="s">
        <v>65</v>
      </c>
      <c r="C734" s="71" t="s">
        <v>25</v>
      </c>
      <c r="D734" s="71"/>
      <c r="E734" s="69">
        <v>12657091001</v>
      </c>
      <c r="F734" s="454"/>
      <c r="G734" s="95" t="s">
        <v>769</v>
      </c>
      <c r="H734" s="96"/>
      <c r="I734" s="71" t="s">
        <v>58</v>
      </c>
      <c r="J734" s="71">
        <v>50</v>
      </c>
      <c r="K734" s="74">
        <v>0.91</v>
      </c>
      <c r="L734" s="74">
        <f t="shared" si="654"/>
        <v>1.0900000000000001</v>
      </c>
      <c r="M734" s="74">
        <f>L734*H734</f>
        <v>0</v>
      </c>
      <c r="N734" s="74">
        <f t="shared" si="656"/>
        <v>0.91</v>
      </c>
      <c r="O734" s="74">
        <f>N734*H734</f>
        <v>0</v>
      </c>
      <c r="P734" s="128">
        <f t="shared" si="658"/>
        <v>1.0900000000000001</v>
      </c>
      <c r="Q734" s="128">
        <f>P734*H734</f>
        <v>0</v>
      </c>
      <c r="R734" s="3"/>
      <c r="S734" s="559">
        <f t="shared" si="660"/>
        <v>87</v>
      </c>
      <c r="AL734" s="556">
        <f>L734*$AL$11*(1-$AL$10)</f>
        <v>87.200000000000017</v>
      </c>
    </row>
    <row r="735" spans="1:38" outlineLevel="1">
      <c r="A735" s="683"/>
      <c r="B735" s="119"/>
      <c r="C735" s="88"/>
      <c r="D735" s="88"/>
      <c r="E735" s="90"/>
      <c r="F735" s="454"/>
      <c r="G735" s="91"/>
      <c r="H735" s="92"/>
      <c r="I735" s="88"/>
      <c r="J735" s="88"/>
      <c r="K735" s="93"/>
      <c r="L735" s="93"/>
      <c r="M735" s="93"/>
      <c r="N735" s="93"/>
      <c r="O735" s="93"/>
      <c r="P735" s="94"/>
      <c r="Q735" s="94"/>
      <c r="R735" s="3"/>
      <c r="S735" s="559"/>
      <c r="AL735" s="556"/>
    </row>
    <row r="736" spans="1:38" ht="28.5" outlineLevel="1">
      <c r="A736" s="683"/>
      <c r="B736" s="119" t="s">
        <v>30</v>
      </c>
      <c r="C736" s="71" t="s">
        <v>25</v>
      </c>
      <c r="D736" s="136">
        <v>12658791001</v>
      </c>
      <c r="E736" s="69">
        <v>12658793001</v>
      </c>
      <c r="F736" s="286"/>
      <c r="G736" s="591" t="s">
        <v>770</v>
      </c>
      <c r="H736" s="590"/>
      <c r="I736" s="71" t="s">
        <v>58</v>
      </c>
      <c r="J736" s="71">
        <v>1</v>
      </c>
      <c r="K736" s="74">
        <v>11.8</v>
      </c>
      <c r="L736" s="74">
        <f t="shared" ref="L736" si="686">ROUND((K736*$C$3),2)</f>
        <v>14.16</v>
      </c>
      <c r="M736" s="74">
        <f>L736*H736</f>
        <v>0</v>
      </c>
      <c r="N736" s="74">
        <f t="shared" ref="N736" si="687">K736*(1-$E$5-$E$7)*(1-$E$9)*(1+$E$11)</f>
        <v>11.8</v>
      </c>
      <c r="O736" s="74">
        <f>N736*H736</f>
        <v>0</v>
      </c>
      <c r="P736" s="128">
        <f t="shared" ref="P736" si="688">ROUND((N736*$C$3),2)</f>
        <v>14.16</v>
      </c>
      <c r="Q736" s="128">
        <f>P736*H736</f>
        <v>0</v>
      </c>
      <c r="R736" s="3"/>
      <c r="S736" s="562">
        <f t="shared" ref="S736" si="689">ROUND(AL736,0)</f>
        <v>1133</v>
      </c>
      <c r="AL736" s="556">
        <f t="shared" ref="AL736" si="690">L736*$AL$11*(1-$AL$10)</f>
        <v>1132.8</v>
      </c>
    </row>
    <row r="737" spans="1:38" outlineLevel="1">
      <c r="A737" s="683"/>
      <c r="B737" s="119"/>
      <c r="C737" s="88"/>
      <c r="D737" s="88"/>
      <c r="E737" s="90"/>
      <c r="F737" s="454"/>
      <c r="G737" s="588"/>
      <c r="H737" s="92"/>
      <c r="I737" s="88"/>
      <c r="J737" s="88"/>
      <c r="K737" s="93"/>
      <c r="L737" s="93"/>
      <c r="M737" s="93"/>
      <c r="N737" s="93"/>
      <c r="O737" s="93"/>
      <c r="P737" s="94"/>
      <c r="Q737" s="94"/>
      <c r="R737" s="3"/>
      <c r="S737" s="559"/>
      <c r="AL737" s="556"/>
    </row>
    <row r="738" spans="1:38" s="288" customFormat="1" outlineLevel="1">
      <c r="A738" s="667"/>
      <c r="B738" s="102" t="s">
        <v>27</v>
      </c>
      <c r="C738" s="103" t="s">
        <v>25</v>
      </c>
      <c r="D738" s="103"/>
      <c r="E738" s="102">
        <v>12686741001</v>
      </c>
      <c r="F738" s="454"/>
      <c r="G738" s="104" t="s">
        <v>771</v>
      </c>
      <c r="H738" s="105"/>
      <c r="I738" s="103" t="s">
        <v>58</v>
      </c>
      <c r="J738" s="103">
        <v>50</v>
      </c>
      <c r="K738" s="107">
        <v>2.9</v>
      </c>
      <c r="L738" s="107">
        <f t="shared" si="654"/>
        <v>3.48</v>
      </c>
      <c r="M738" s="107">
        <f>L738*H738</f>
        <v>0</v>
      </c>
      <c r="N738" s="107">
        <f t="shared" si="656"/>
        <v>2.9</v>
      </c>
      <c r="O738" s="107">
        <f>N738*H738</f>
        <v>0</v>
      </c>
      <c r="P738" s="108">
        <f t="shared" si="658"/>
        <v>3.48</v>
      </c>
      <c r="Q738" s="108">
        <f>P738*H738</f>
        <v>0</v>
      </c>
      <c r="R738" s="3"/>
      <c r="S738" s="560">
        <f t="shared" si="660"/>
        <v>278</v>
      </c>
      <c r="AL738" s="556">
        <f>L738*$AL$11*(1-$AL$10)</f>
        <v>278.40000000000003</v>
      </c>
    </row>
    <row r="739" spans="1:38" s="288" customFormat="1" outlineLevel="1">
      <c r="A739" s="667"/>
      <c r="B739" s="102" t="s">
        <v>27</v>
      </c>
      <c r="C739" s="103" t="s">
        <v>25</v>
      </c>
      <c r="D739" s="103"/>
      <c r="E739" s="102">
        <v>12407771001</v>
      </c>
      <c r="F739" s="454"/>
      <c r="G739" s="104" t="s">
        <v>772</v>
      </c>
      <c r="H739" s="105"/>
      <c r="I739" s="103" t="s">
        <v>58</v>
      </c>
      <c r="J739" s="103">
        <v>50</v>
      </c>
      <c r="K739" s="107">
        <v>2.9</v>
      </c>
      <c r="L739" s="107">
        <f t="shared" si="654"/>
        <v>3.48</v>
      </c>
      <c r="M739" s="107">
        <f>L739*H739</f>
        <v>0</v>
      </c>
      <c r="N739" s="107">
        <f t="shared" si="656"/>
        <v>2.9</v>
      </c>
      <c r="O739" s="107">
        <f>N739*H739</f>
        <v>0</v>
      </c>
      <c r="P739" s="108">
        <f t="shared" si="658"/>
        <v>3.48</v>
      </c>
      <c r="Q739" s="108">
        <f>P739*H739</f>
        <v>0</v>
      </c>
      <c r="R739" s="3"/>
      <c r="S739" s="560">
        <f t="shared" si="660"/>
        <v>278</v>
      </c>
      <c r="AL739" s="556">
        <f>L739*$AL$11*(1-$AL$10)</f>
        <v>278.40000000000003</v>
      </c>
    </row>
    <row r="740" spans="1:38" outlineLevel="1">
      <c r="A740" s="683"/>
      <c r="B740" s="69"/>
      <c r="C740" s="101"/>
      <c r="D740" s="71"/>
      <c r="E740" s="69"/>
      <c r="F740" s="454"/>
      <c r="G740" s="95"/>
      <c r="H740" s="96"/>
      <c r="I740" s="71"/>
      <c r="J740" s="71"/>
      <c r="K740" s="74"/>
      <c r="L740" s="74"/>
      <c r="M740" s="74"/>
      <c r="N740" s="74"/>
      <c r="O740" s="74"/>
      <c r="P740" s="128"/>
      <c r="Q740" s="128"/>
      <c r="R740" s="3"/>
      <c r="S740" s="559"/>
      <c r="AL740" s="556"/>
    </row>
    <row r="741" spans="1:38" outlineLevel="1">
      <c r="A741" s="683"/>
      <c r="B741" s="141" t="s">
        <v>65</v>
      </c>
      <c r="C741" s="71" t="s">
        <v>25</v>
      </c>
      <c r="D741" s="113"/>
      <c r="E741" s="110">
        <v>12584081002</v>
      </c>
      <c r="F741" s="655"/>
      <c r="G741" s="112" t="s">
        <v>773</v>
      </c>
      <c r="H741" s="96"/>
      <c r="I741" s="71" t="s">
        <v>58</v>
      </c>
      <c r="J741" s="71">
        <v>10</v>
      </c>
      <c r="K741" s="74">
        <v>1.9</v>
      </c>
      <c r="L741" s="74">
        <f t="shared" si="654"/>
        <v>2.2799999999999998</v>
      </c>
      <c r="M741" s="74">
        <f>L741*H741</f>
        <v>0</v>
      </c>
      <c r="N741" s="74">
        <f t="shared" si="656"/>
        <v>1.9</v>
      </c>
      <c r="O741" s="74">
        <f>N741*H741</f>
        <v>0</v>
      </c>
      <c r="P741" s="128">
        <f t="shared" si="658"/>
        <v>2.2799999999999998</v>
      </c>
      <c r="Q741" s="128">
        <f>P741*H741</f>
        <v>0</v>
      </c>
      <c r="R741" s="3"/>
      <c r="S741" s="559">
        <f t="shared" si="660"/>
        <v>182</v>
      </c>
      <c r="AL741" s="556">
        <f>L741*$AL$11*(1-$AL$10)</f>
        <v>182.39999999999998</v>
      </c>
    </row>
    <row r="742" spans="1:38" s="288" customFormat="1" outlineLevel="1">
      <c r="A742" s="667"/>
      <c r="B742" s="138" t="s">
        <v>27</v>
      </c>
      <c r="C742" s="103" t="s">
        <v>25</v>
      </c>
      <c r="D742" s="130"/>
      <c r="E742" s="109">
        <v>12587981002</v>
      </c>
      <c r="F742" s="655"/>
      <c r="G742" s="131" t="s">
        <v>774</v>
      </c>
      <c r="H742" s="105"/>
      <c r="I742" s="103" t="s">
        <v>58</v>
      </c>
      <c r="J742" s="103">
        <v>10</v>
      </c>
      <c r="K742" s="107">
        <v>2.38</v>
      </c>
      <c r="L742" s="107">
        <f t="shared" si="654"/>
        <v>2.86</v>
      </c>
      <c r="M742" s="107">
        <f>L742*H742</f>
        <v>0</v>
      </c>
      <c r="N742" s="107">
        <f t="shared" si="656"/>
        <v>2.38</v>
      </c>
      <c r="O742" s="107">
        <f>N742*H742</f>
        <v>0</v>
      </c>
      <c r="P742" s="108">
        <f t="shared" si="658"/>
        <v>2.86</v>
      </c>
      <c r="Q742" s="108">
        <f>P742*H742</f>
        <v>0</v>
      </c>
      <c r="R742" s="3"/>
      <c r="S742" s="560">
        <f t="shared" si="660"/>
        <v>229</v>
      </c>
      <c r="AL742" s="556">
        <f>L742*$AL$11*(1-$AL$10)</f>
        <v>228.8</v>
      </c>
    </row>
    <row r="743" spans="1:38" s="288" customFormat="1" outlineLevel="1">
      <c r="A743" s="667"/>
      <c r="B743" s="138" t="s">
        <v>27</v>
      </c>
      <c r="C743" s="103" t="s">
        <v>25</v>
      </c>
      <c r="D743" s="130"/>
      <c r="E743" s="109">
        <v>12572491002</v>
      </c>
      <c r="F743" s="655"/>
      <c r="G743" s="131" t="s">
        <v>775</v>
      </c>
      <c r="H743" s="105"/>
      <c r="I743" s="103" t="s">
        <v>58</v>
      </c>
      <c r="J743" s="103">
        <v>10</v>
      </c>
      <c r="K743" s="107">
        <v>4.05</v>
      </c>
      <c r="L743" s="107">
        <f t="shared" si="654"/>
        <v>4.8600000000000003</v>
      </c>
      <c r="M743" s="107">
        <f>L743*H743</f>
        <v>0</v>
      </c>
      <c r="N743" s="107">
        <f t="shared" si="656"/>
        <v>4.05</v>
      </c>
      <c r="O743" s="107">
        <f>N743*H743</f>
        <v>0</v>
      </c>
      <c r="P743" s="108">
        <f t="shared" si="658"/>
        <v>4.8600000000000003</v>
      </c>
      <c r="Q743" s="108">
        <f>P743*H743</f>
        <v>0</v>
      </c>
      <c r="R743" s="3"/>
      <c r="S743" s="560">
        <f t="shared" si="660"/>
        <v>389</v>
      </c>
      <c r="AL743" s="556">
        <f>L743*$AL$11*(1-$AL$10)</f>
        <v>388.80000000000007</v>
      </c>
    </row>
    <row r="744" spans="1:38" s="288" customFormat="1" outlineLevel="1">
      <c r="A744" s="667"/>
      <c r="B744" s="138" t="s">
        <v>27</v>
      </c>
      <c r="C744" s="103" t="s">
        <v>25</v>
      </c>
      <c r="D744" s="130"/>
      <c r="E744" s="109">
        <v>12611531001</v>
      </c>
      <c r="F744" s="655"/>
      <c r="G744" s="131" t="s">
        <v>776</v>
      </c>
      <c r="H744" s="105"/>
      <c r="I744" s="103" t="s">
        <v>58</v>
      </c>
      <c r="J744" s="103">
        <v>5</v>
      </c>
      <c r="K744" s="107">
        <v>6.5</v>
      </c>
      <c r="L744" s="107">
        <f t="shared" si="654"/>
        <v>7.8</v>
      </c>
      <c r="M744" s="107">
        <f>L744*H744</f>
        <v>0</v>
      </c>
      <c r="N744" s="107">
        <f t="shared" si="656"/>
        <v>6.5</v>
      </c>
      <c r="O744" s="107">
        <f>N744*H744</f>
        <v>0</v>
      </c>
      <c r="P744" s="108">
        <f t="shared" si="658"/>
        <v>7.8</v>
      </c>
      <c r="Q744" s="108">
        <f>P744*H744</f>
        <v>0</v>
      </c>
      <c r="R744" s="3"/>
      <c r="S744" s="560">
        <f t="shared" si="660"/>
        <v>624</v>
      </c>
      <c r="AL744" s="561">
        <f>L744*$AL$11*(1-$AL$10)</f>
        <v>624</v>
      </c>
    </row>
    <row r="745" spans="1:38" outlineLevel="1">
      <c r="A745" s="683"/>
      <c r="B745" s="119"/>
      <c r="C745" s="88"/>
      <c r="D745" s="88"/>
      <c r="E745" s="90"/>
      <c r="F745" s="454"/>
      <c r="G745" s="91"/>
      <c r="H745" s="92"/>
      <c r="I745" s="88"/>
      <c r="J745" s="88"/>
      <c r="K745" s="93"/>
      <c r="L745" s="93"/>
      <c r="M745" s="93"/>
      <c r="N745" s="93"/>
      <c r="O745" s="93"/>
      <c r="P745" s="94"/>
      <c r="Q745" s="94"/>
      <c r="R745" s="3"/>
      <c r="S745" s="559"/>
      <c r="AL745" s="556"/>
    </row>
    <row r="746" spans="1:38" s="288" customFormat="1" outlineLevel="1">
      <c r="A746" s="667"/>
      <c r="B746" s="102" t="s">
        <v>27</v>
      </c>
      <c r="C746" s="103" t="s">
        <v>25</v>
      </c>
      <c r="D746" s="130"/>
      <c r="E746" s="109">
        <v>12657291001</v>
      </c>
      <c r="F746" s="655"/>
      <c r="G746" s="131" t="s">
        <v>777</v>
      </c>
      <c r="H746" s="105"/>
      <c r="I746" s="103" t="s">
        <v>58</v>
      </c>
      <c r="J746" s="103">
        <v>10</v>
      </c>
      <c r="K746" s="107">
        <v>1.9</v>
      </c>
      <c r="L746" s="107">
        <f t="shared" ref="L746:L814" si="691">ROUND((K746*$C$3),2)</f>
        <v>2.2799999999999998</v>
      </c>
      <c r="M746" s="107">
        <f>L746*H746</f>
        <v>0</v>
      </c>
      <c r="N746" s="107">
        <f t="shared" ref="N746:N814" si="692">K746*(1-$E$5-$E$7)*(1-$E$9)*(1+$E$11)</f>
        <v>1.9</v>
      </c>
      <c r="O746" s="107">
        <f>N746*H746</f>
        <v>0</v>
      </c>
      <c r="P746" s="108">
        <f t="shared" ref="P746:P814" si="693">ROUND((N746*$C$3),2)</f>
        <v>2.2799999999999998</v>
      </c>
      <c r="Q746" s="108">
        <f>P746*H746</f>
        <v>0</v>
      </c>
      <c r="R746" s="3"/>
      <c r="S746" s="560">
        <f t="shared" si="660"/>
        <v>182</v>
      </c>
      <c r="AL746" s="556">
        <f>L746*$AL$11*(1-$AL$10)</f>
        <v>182.39999999999998</v>
      </c>
    </row>
    <row r="747" spans="1:38" s="288" customFormat="1" outlineLevel="1">
      <c r="A747" s="667"/>
      <c r="B747" s="102" t="s">
        <v>27</v>
      </c>
      <c r="C747" s="103" t="s">
        <v>25</v>
      </c>
      <c r="D747" s="130"/>
      <c r="E747" s="109">
        <v>12686241001</v>
      </c>
      <c r="F747" s="655"/>
      <c r="G747" s="131" t="s">
        <v>778</v>
      </c>
      <c r="H747" s="105"/>
      <c r="I747" s="103" t="s">
        <v>58</v>
      </c>
      <c r="J747" s="103">
        <v>10</v>
      </c>
      <c r="K747" s="107">
        <v>2.38</v>
      </c>
      <c r="L747" s="107">
        <f t="shared" si="691"/>
        <v>2.86</v>
      </c>
      <c r="M747" s="107">
        <f>L747*H747</f>
        <v>0</v>
      </c>
      <c r="N747" s="107">
        <f t="shared" si="692"/>
        <v>2.38</v>
      </c>
      <c r="O747" s="107">
        <f>N747*H747</f>
        <v>0</v>
      </c>
      <c r="P747" s="108">
        <f t="shared" si="693"/>
        <v>2.86</v>
      </c>
      <c r="Q747" s="108">
        <f>P747*H747</f>
        <v>0</v>
      </c>
      <c r="R747" s="3"/>
      <c r="S747" s="560">
        <f t="shared" si="660"/>
        <v>229</v>
      </c>
      <c r="AL747" s="556">
        <f>L747*$AL$11*(1-$AL$10)</f>
        <v>228.8</v>
      </c>
    </row>
    <row r="748" spans="1:38" s="288" customFormat="1" outlineLevel="1">
      <c r="A748" s="667"/>
      <c r="B748" s="102" t="s">
        <v>27</v>
      </c>
      <c r="C748" s="103" t="s">
        <v>25</v>
      </c>
      <c r="D748" s="130"/>
      <c r="E748" s="109">
        <v>12686341001</v>
      </c>
      <c r="F748" s="655"/>
      <c r="G748" s="131" t="s">
        <v>779</v>
      </c>
      <c r="H748" s="105"/>
      <c r="I748" s="103" t="s">
        <v>58</v>
      </c>
      <c r="J748" s="103">
        <v>10</v>
      </c>
      <c r="K748" s="107">
        <v>4.05</v>
      </c>
      <c r="L748" s="107">
        <f t="shared" si="691"/>
        <v>4.8600000000000003</v>
      </c>
      <c r="M748" s="107">
        <f>L748*H748</f>
        <v>0</v>
      </c>
      <c r="N748" s="107">
        <f t="shared" si="692"/>
        <v>4.05</v>
      </c>
      <c r="O748" s="107">
        <f>N748*H748</f>
        <v>0</v>
      </c>
      <c r="P748" s="108">
        <f t="shared" si="693"/>
        <v>4.8600000000000003</v>
      </c>
      <c r="Q748" s="108">
        <f>P748*H748</f>
        <v>0</v>
      </c>
      <c r="R748" s="3"/>
      <c r="S748" s="560">
        <f t="shared" si="660"/>
        <v>389</v>
      </c>
      <c r="AL748" s="556">
        <f>L748*$AL$11*(1-$AL$10)</f>
        <v>388.80000000000007</v>
      </c>
    </row>
    <row r="749" spans="1:38" s="288" customFormat="1" outlineLevel="1">
      <c r="A749" s="667"/>
      <c r="B749" s="102" t="s">
        <v>27</v>
      </c>
      <c r="C749" s="103" t="s">
        <v>25</v>
      </c>
      <c r="D749" s="130"/>
      <c r="E749" s="109">
        <v>12686441001</v>
      </c>
      <c r="F749" s="655"/>
      <c r="G749" s="131" t="s">
        <v>780</v>
      </c>
      <c r="H749" s="105"/>
      <c r="I749" s="103" t="s">
        <v>58</v>
      </c>
      <c r="J749" s="103">
        <v>5</v>
      </c>
      <c r="K749" s="107">
        <v>6.5</v>
      </c>
      <c r="L749" s="107">
        <f t="shared" si="691"/>
        <v>7.8</v>
      </c>
      <c r="M749" s="107">
        <f>L749*H749</f>
        <v>0</v>
      </c>
      <c r="N749" s="107">
        <f t="shared" si="692"/>
        <v>6.5</v>
      </c>
      <c r="O749" s="107">
        <f>N749*H749</f>
        <v>0</v>
      </c>
      <c r="P749" s="108">
        <f t="shared" si="693"/>
        <v>7.8</v>
      </c>
      <c r="Q749" s="108">
        <f>P749*H749</f>
        <v>0</v>
      </c>
      <c r="R749" s="3"/>
      <c r="S749" s="560">
        <f t="shared" si="660"/>
        <v>624</v>
      </c>
      <c r="AL749" s="556">
        <f>L749*$AL$11*(1-$AL$10)</f>
        <v>624</v>
      </c>
    </row>
    <row r="750" spans="1:38" outlineLevel="1">
      <c r="A750" s="683"/>
      <c r="B750" s="69"/>
      <c r="C750" s="101"/>
      <c r="D750" s="71"/>
      <c r="E750" s="69"/>
      <c r="F750" s="454"/>
      <c r="G750" s="95"/>
      <c r="H750" s="96"/>
      <c r="I750" s="71"/>
      <c r="J750" s="71"/>
      <c r="K750" s="74"/>
      <c r="L750" s="74"/>
      <c r="M750" s="74"/>
      <c r="N750" s="74"/>
      <c r="O750" s="74"/>
      <c r="P750" s="128"/>
      <c r="Q750" s="128"/>
      <c r="R750" s="3"/>
      <c r="S750" s="559"/>
      <c r="AL750" s="556"/>
    </row>
    <row r="751" spans="1:38">
      <c r="B751" s="69"/>
      <c r="C751" s="142"/>
      <c r="D751" s="143"/>
      <c r="E751" s="144"/>
      <c r="F751" s="650"/>
      <c r="G751" s="145" t="s">
        <v>781</v>
      </c>
      <c r="H751" s="146"/>
      <c r="I751" s="147"/>
      <c r="J751" s="147"/>
      <c r="K751" s="117"/>
      <c r="L751" s="117"/>
      <c r="M751" s="117"/>
      <c r="N751" s="117"/>
      <c r="O751" s="117"/>
      <c r="P751" s="326"/>
      <c r="Q751" s="162"/>
      <c r="R751" s="3"/>
      <c r="S751" s="558"/>
      <c r="AL751" s="556"/>
    </row>
    <row r="752" spans="1:38" outlineLevel="1">
      <c r="B752" s="69"/>
      <c r="C752" s="142"/>
      <c r="D752" s="143"/>
      <c r="E752" s="144"/>
      <c r="F752" s="650"/>
      <c r="G752" s="145" t="s">
        <v>782</v>
      </c>
      <c r="H752" s="146"/>
      <c r="I752" s="147"/>
      <c r="J752" s="147"/>
      <c r="K752" s="117"/>
      <c r="L752" s="117"/>
      <c r="M752" s="117"/>
      <c r="N752" s="117"/>
      <c r="O752" s="117"/>
      <c r="P752" s="326"/>
      <c r="Q752" s="162"/>
      <c r="R752" s="3"/>
      <c r="S752" s="558"/>
      <c r="AL752" s="556"/>
    </row>
    <row r="753" spans="2:39" s="287" customFormat="1" ht="25.5" outlineLevel="1">
      <c r="B753" s="69"/>
      <c r="C753" s="71" t="s">
        <v>783</v>
      </c>
      <c r="D753" s="71"/>
      <c r="E753" s="69">
        <v>14573041001</v>
      </c>
      <c r="F753" s="454"/>
      <c r="G753" s="95" t="s">
        <v>784</v>
      </c>
      <c r="H753" s="96"/>
      <c r="I753" s="71" t="s">
        <v>58</v>
      </c>
      <c r="J753" s="71">
        <v>1</v>
      </c>
      <c r="K753" s="74">
        <v>498.44</v>
      </c>
      <c r="L753" s="74">
        <f t="shared" si="691"/>
        <v>598.13</v>
      </c>
      <c r="M753" s="74">
        <f>L753*H753</f>
        <v>0</v>
      </c>
      <c r="N753" s="74">
        <f t="shared" si="692"/>
        <v>498.44</v>
      </c>
      <c r="O753" s="74">
        <f>N753*H753</f>
        <v>0</v>
      </c>
      <c r="P753" s="94">
        <f t="shared" si="693"/>
        <v>598.13</v>
      </c>
      <c r="Q753" s="94">
        <f>P753*H753</f>
        <v>0</v>
      </c>
      <c r="R753" s="3"/>
      <c r="S753" s="559">
        <f t="shared" ref="S753:S815" si="694">ROUND(AL753,0)</f>
        <v>47850</v>
      </c>
      <c r="T753"/>
      <c r="AL753" s="556">
        <f>L753*$AL$11*(1-$AL$10)</f>
        <v>47850.400000000001</v>
      </c>
      <c r="AM753"/>
    </row>
    <row r="754" spans="2:39" s="287" customFormat="1" ht="25.5" outlineLevel="1">
      <c r="B754" s="69"/>
      <c r="C754" s="71" t="s">
        <v>783</v>
      </c>
      <c r="D754" s="71"/>
      <c r="E754" s="69">
        <v>14573131001</v>
      </c>
      <c r="F754" s="454"/>
      <c r="G754" s="95" t="s">
        <v>785</v>
      </c>
      <c r="H754" s="96"/>
      <c r="I754" s="71" t="s">
        <v>58</v>
      </c>
      <c r="J754" s="71">
        <v>1</v>
      </c>
      <c r="K754" s="74">
        <v>169.46</v>
      </c>
      <c r="L754" s="74">
        <f t="shared" si="691"/>
        <v>203.35</v>
      </c>
      <c r="M754" s="74">
        <f>L754*H754</f>
        <v>0</v>
      </c>
      <c r="N754" s="74">
        <f t="shared" si="692"/>
        <v>169.46</v>
      </c>
      <c r="O754" s="74">
        <f>N754*H754</f>
        <v>0</v>
      </c>
      <c r="P754" s="94">
        <f t="shared" si="693"/>
        <v>203.35</v>
      </c>
      <c r="Q754" s="94">
        <f>P754*H754</f>
        <v>0</v>
      </c>
      <c r="R754" s="3"/>
      <c r="S754" s="559">
        <f t="shared" si="694"/>
        <v>16268</v>
      </c>
      <c r="T754"/>
      <c r="AL754" s="556">
        <f>L754*$AL$11*(1-$AL$10)</f>
        <v>16268</v>
      </c>
      <c r="AM754"/>
    </row>
    <row r="755" spans="2:39" s="287" customFormat="1" ht="25.5" outlineLevel="1">
      <c r="B755" s="69"/>
      <c r="C755" s="71" t="s">
        <v>783</v>
      </c>
      <c r="D755" s="71"/>
      <c r="E755" s="69">
        <v>14573111001</v>
      </c>
      <c r="F755" s="454"/>
      <c r="G755" s="95" t="s">
        <v>786</v>
      </c>
      <c r="H755" s="96"/>
      <c r="I755" s="71" t="s">
        <v>58</v>
      </c>
      <c r="J755" s="71">
        <v>1</v>
      </c>
      <c r="K755" s="74">
        <v>32.43</v>
      </c>
      <c r="L755" s="74">
        <f t="shared" si="691"/>
        <v>38.92</v>
      </c>
      <c r="M755" s="74">
        <f>L755*H755</f>
        <v>0</v>
      </c>
      <c r="N755" s="74">
        <f t="shared" si="692"/>
        <v>32.43</v>
      </c>
      <c r="O755" s="74">
        <f>N755*H755</f>
        <v>0</v>
      </c>
      <c r="P755" s="94">
        <f t="shared" si="693"/>
        <v>38.92</v>
      </c>
      <c r="Q755" s="94">
        <f>P755*H755</f>
        <v>0</v>
      </c>
      <c r="R755" s="3"/>
      <c r="S755" s="559">
        <f t="shared" si="694"/>
        <v>3114</v>
      </c>
      <c r="T755"/>
      <c r="AL755" s="556">
        <f>L755*$AL$11*(1-$AL$10)</f>
        <v>3113.6000000000004</v>
      </c>
      <c r="AM755"/>
    </row>
    <row r="756" spans="2:39" outlineLevel="1">
      <c r="B756" s="69"/>
      <c r="C756" s="101"/>
      <c r="D756" s="71"/>
      <c r="E756" s="69"/>
      <c r="F756" s="454"/>
      <c r="G756" s="95"/>
      <c r="H756" s="96"/>
      <c r="I756" s="71"/>
      <c r="J756" s="71"/>
      <c r="K756" s="74"/>
      <c r="L756" s="74"/>
      <c r="M756" s="74"/>
      <c r="N756" s="74"/>
      <c r="O756" s="74"/>
      <c r="P756" s="128"/>
      <c r="Q756" s="128"/>
      <c r="R756" s="3"/>
      <c r="S756" s="559"/>
      <c r="AL756" s="556"/>
    </row>
    <row r="757" spans="2:39">
      <c r="B757" s="151"/>
      <c r="C757" s="142" t="s">
        <v>787</v>
      </c>
      <c r="D757" s="143"/>
      <c r="E757" s="144"/>
      <c r="F757" s="650"/>
      <c r="G757" s="145" t="s">
        <v>788</v>
      </c>
      <c r="H757" s="146"/>
      <c r="I757" s="147"/>
      <c r="J757" s="147"/>
      <c r="K757" s="117"/>
      <c r="L757" s="117"/>
      <c r="M757" s="117"/>
      <c r="N757" s="117"/>
      <c r="O757" s="117"/>
      <c r="P757" s="326"/>
      <c r="Q757" s="162"/>
      <c r="R757" s="3"/>
      <c r="S757" s="558"/>
      <c r="AL757" s="556"/>
    </row>
    <row r="758" spans="2:39">
      <c r="B758" s="151"/>
      <c r="C758" s="142" t="s">
        <v>787</v>
      </c>
      <c r="D758" s="143"/>
      <c r="E758" s="144"/>
      <c r="F758" s="650"/>
      <c r="G758" s="145" t="s">
        <v>789</v>
      </c>
      <c r="H758" s="146"/>
      <c r="I758" s="147"/>
      <c r="J758" s="147"/>
      <c r="K758" s="117"/>
      <c r="L758" s="117"/>
      <c r="M758" s="117"/>
      <c r="N758" s="117"/>
      <c r="O758" s="117"/>
      <c r="P758" s="326"/>
      <c r="Q758" s="162"/>
      <c r="R758" s="3"/>
      <c r="S758" s="558"/>
      <c r="AL758" s="556"/>
    </row>
    <row r="759" spans="2:39">
      <c r="B759" s="151"/>
      <c r="C759" s="142" t="s">
        <v>787</v>
      </c>
      <c r="D759" s="143"/>
      <c r="E759" s="144"/>
      <c r="F759" s="650"/>
      <c r="G759" s="145" t="s">
        <v>787</v>
      </c>
      <c r="H759" s="146"/>
      <c r="I759" s="147"/>
      <c r="J759" s="147"/>
      <c r="K759" s="117"/>
      <c r="L759" s="117"/>
      <c r="M759" s="117"/>
      <c r="N759" s="117"/>
      <c r="O759" s="117"/>
      <c r="P759" s="326"/>
      <c r="Q759" s="162"/>
      <c r="R759" s="3"/>
      <c r="S759" s="558"/>
      <c r="AL759" s="556"/>
    </row>
    <row r="760" spans="2:39" outlineLevel="1">
      <c r="B760" s="256" t="s">
        <v>30</v>
      </c>
      <c r="C760" s="474" t="s">
        <v>787</v>
      </c>
      <c r="D760" s="475">
        <v>11361401120</v>
      </c>
      <c r="E760" s="476">
        <v>11361403120</v>
      </c>
      <c r="F760" s="454"/>
      <c r="G760" s="477" t="s">
        <v>790</v>
      </c>
      <c r="H760" s="478"/>
      <c r="I760" s="479" t="s">
        <v>29</v>
      </c>
      <c r="J760" s="479">
        <v>120</v>
      </c>
      <c r="K760" s="99">
        <v>1.92</v>
      </c>
      <c r="L760" s="99">
        <f t="shared" ref="L760" si="695">ROUND((K760*$C$3),2)</f>
        <v>2.2999999999999998</v>
      </c>
      <c r="M760" s="99">
        <f t="shared" ref="M760:M765" si="696">L760*H760</f>
        <v>0</v>
      </c>
      <c r="N760" s="99">
        <f t="shared" ref="N760" si="697">K760*(1-$E$5-$E$7)*(1-$E$9)*(1+$E$11)</f>
        <v>1.92</v>
      </c>
      <c r="O760" s="99">
        <f t="shared" ref="O760:O765" si="698">N760*H760</f>
        <v>0</v>
      </c>
      <c r="P760" s="480">
        <f t="shared" ref="P760" si="699">ROUND((N760*$C$3),2)</f>
        <v>2.2999999999999998</v>
      </c>
      <c r="Q760" s="100">
        <f t="shared" ref="Q760:Q765" si="700">P760*H760</f>
        <v>0</v>
      </c>
      <c r="R760" s="3"/>
      <c r="S760" s="559">
        <f t="shared" si="694"/>
        <v>184</v>
      </c>
      <c r="AL760" s="556">
        <f t="shared" ref="AL760:AL765" si="701">L760*$AL$11*(1-$AL$10)</f>
        <v>184</v>
      </c>
    </row>
    <row r="761" spans="2:39" outlineLevel="1">
      <c r="B761" s="256" t="s">
        <v>30</v>
      </c>
      <c r="C761" s="474" t="s">
        <v>787</v>
      </c>
      <c r="D761" s="481">
        <v>11361401500</v>
      </c>
      <c r="E761" s="476">
        <v>11361403500</v>
      </c>
      <c r="F761" s="454"/>
      <c r="G761" s="477" t="s">
        <v>791</v>
      </c>
      <c r="H761" s="478"/>
      <c r="I761" s="479" t="s">
        <v>29</v>
      </c>
      <c r="J761" s="479">
        <v>500</v>
      </c>
      <c r="K761" s="99">
        <v>1.77</v>
      </c>
      <c r="L761" s="99">
        <f t="shared" ref="L761:L765" si="702">ROUND((K761*$C$3),2)</f>
        <v>2.12</v>
      </c>
      <c r="M761" s="99">
        <f t="shared" si="696"/>
        <v>0</v>
      </c>
      <c r="N761" s="99">
        <f t="shared" ref="N761:N765" si="703">K761*(1-$E$5-$E$7)*(1-$E$9)*(1+$E$11)</f>
        <v>1.77</v>
      </c>
      <c r="O761" s="99">
        <f t="shared" si="698"/>
        <v>0</v>
      </c>
      <c r="P761" s="480">
        <f t="shared" ref="P761:P765" si="704">ROUND((N761*$C$3),2)</f>
        <v>2.12</v>
      </c>
      <c r="Q761" s="100">
        <f t="shared" si="700"/>
        <v>0</v>
      </c>
      <c r="R761" s="3"/>
      <c r="S761" s="559">
        <f t="shared" si="694"/>
        <v>170</v>
      </c>
      <c r="AL761" s="556">
        <f t="shared" si="701"/>
        <v>169.60000000000002</v>
      </c>
    </row>
    <row r="762" spans="2:39" outlineLevel="1">
      <c r="B762" s="256" t="s">
        <v>30</v>
      </c>
      <c r="C762" s="474" t="s">
        <v>787</v>
      </c>
      <c r="D762" s="481">
        <v>11361601120</v>
      </c>
      <c r="E762" s="476">
        <v>11361603120</v>
      </c>
      <c r="F762" s="454"/>
      <c r="G762" s="477" t="s">
        <v>792</v>
      </c>
      <c r="H762" s="478"/>
      <c r="I762" s="479" t="s">
        <v>29</v>
      </c>
      <c r="J762" s="479">
        <v>120</v>
      </c>
      <c r="K762" s="99">
        <v>2.65</v>
      </c>
      <c r="L762" s="99">
        <f t="shared" si="702"/>
        <v>3.18</v>
      </c>
      <c r="M762" s="99">
        <f t="shared" si="696"/>
        <v>0</v>
      </c>
      <c r="N762" s="99">
        <f t="shared" si="703"/>
        <v>2.65</v>
      </c>
      <c r="O762" s="99">
        <f t="shared" si="698"/>
        <v>0</v>
      </c>
      <c r="P762" s="480">
        <f t="shared" si="704"/>
        <v>3.18</v>
      </c>
      <c r="Q762" s="100">
        <f t="shared" si="700"/>
        <v>0</v>
      </c>
      <c r="R762" s="3"/>
      <c r="S762" s="559">
        <f t="shared" si="694"/>
        <v>254</v>
      </c>
      <c r="AL762" s="556">
        <f t="shared" si="701"/>
        <v>254.4</v>
      </c>
    </row>
    <row r="763" spans="2:39" outlineLevel="1">
      <c r="B763" s="256" t="s">
        <v>30</v>
      </c>
      <c r="C763" s="474" t="s">
        <v>787</v>
      </c>
      <c r="D763" s="481">
        <v>11361601500</v>
      </c>
      <c r="E763" s="476">
        <v>11361603500</v>
      </c>
      <c r="F763" s="454"/>
      <c r="G763" s="477" t="s">
        <v>793</v>
      </c>
      <c r="H763" s="478"/>
      <c r="I763" s="479" t="s">
        <v>29</v>
      </c>
      <c r="J763" s="479">
        <v>500</v>
      </c>
      <c r="K763" s="99">
        <v>2.4500000000000002</v>
      </c>
      <c r="L763" s="99">
        <f t="shared" si="702"/>
        <v>2.94</v>
      </c>
      <c r="M763" s="99">
        <f t="shared" si="696"/>
        <v>0</v>
      </c>
      <c r="N763" s="99">
        <f t="shared" si="703"/>
        <v>2.4500000000000002</v>
      </c>
      <c r="O763" s="99">
        <f t="shared" si="698"/>
        <v>0</v>
      </c>
      <c r="P763" s="480">
        <f t="shared" si="704"/>
        <v>2.94</v>
      </c>
      <c r="Q763" s="100">
        <f t="shared" si="700"/>
        <v>0</v>
      </c>
      <c r="R763" s="3"/>
      <c r="S763" s="559">
        <f t="shared" si="694"/>
        <v>235</v>
      </c>
      <c r="AL763" s="556">
        <f t="shared" si="701"/>
        <v>235.20000000000002</v>
      </c>
    </row>
    <row r="764" spans="2:39" s="371" customFormat="1" outlineLevel="1">
      <c r="B764" s="256" t="s">
        <v>30</v>
      </c>
      <c r="C764" s="474" t="s">
        <v>787</v>
      </c>
      <c r="D764" s="481">
        <v>11367701120</v>
      </c>
      <c r="E764" s="476">
        <v>11367703120</v>
      </c>
      <c r="F764" s="454"/>
      <c r="G764" s="477" t="s">
        <v>794</v>
      </c>
      <c r="H764" s="478"/>
      <c r="I764" s="479" t="s">
        <v>29</v>
      </c>
      <c r="J764" s="479">
        <v>120</v>
      </c>
      <c r="K764" s="99">
        <v>4.04</v>
      </c>
      <c r="L764" s="99">
        <f t="shared" si="702"/>
        <v>4.8499999999999996</v>
      </c>
      <c r="M764" s="99">
        <f t="shared" si="696"/>
        <v>0</v>
      </c>
      <c r="N764" s="99">
        <f t="shared" si="703"/>
        <v>4.04</v>
      </c>
      <c r="O764" s="99">
        <f t="shared" si="698"/>
        <v>0</v>
      </c>
      <c r="P764" s="480">
        <f t="shared" si="704"/>
        <v>4.8499999999999996</v>
      </c>
      <c r="Q764" s="100">
        <f t="shared" si="700"/>
        <v>0</v>
      </c>
      <c r="R764" s="3"/>
      <c r="S764" s="559">
        <f t="shared" si="694"/>
        <v>388</v>
      </c>
      <c r="AL764" s="556">
        <f t="shared" si="701"/>
        <v>388</v>
      </c>
    </row>
    <row r="765" spans="2:39" s="371" customFormat="1" outlineLevel="1">
      <c r="B765" s="256" t="s">
        <v>30</v>
      </c>
      <c r="C765" s="474" t="s">
        <v>787</v>
      </c>
      <c r="D765" s="481">
        <v>11367701300</v>
      </c>
      <c r="E765" s="476">
        <v>11367703300</v>
      </c>
      <c r="F765" s="454"/>
      <c r="G765" s="477" t="s">
        <v>795</v>
      </c>
      <c r="H765" s="478"/>
      <c r="I765" s="479" t="s">
        <v>29</v>
      </c>
      <c r="J765" s="479">
        <v>300</v>
      </c>
      <c r="K765" s="99">
        <v>4.04</v>
      </c>
      <c r="L765" s="99">
        <f t="shared" si="702"/>
        <v>4.8499999999999996</v>
      </c>
      <c r="M765" s="99">
        <f t="shared" si="696"/>
        <v>0</v>
      </c>
      <c r="N765" s="99">
        <f t="shared" si="703"/>
        <v>4.04</v>
      </c>
      <c r="O765" s="99">
        <f t="shared" si="698"/>
        <v>0</v>
      </c>
      <c r="P765" s="480">
        <f t="shared" si="704"/>
        <v>4.8499999999999996</v>
      </c>
      <c r="Q765" s="100">
        <f t="shared" si="700"/>
        <v>0</v>
      </c>
      <c r="R765" s="3"/>
      <c r="S765" s="559">
        <f t="shared" si="694"/>
        <v>388</v>
      </c>
      <c r="AL765" s="556">
        <f t="shared" si="701"/>
        <v>388</v>
      </c>
    </row>
    <row r="766" spans="2:39" s="371" customFormat="1" outlineLevel="1">
      <c r="B766" s="364"/>
      <c r="C766" s="365"/>
      <c r="D766" s="156"/>
      <c r="E766" s="367"/>
      <c r="F766" s="454"/>
      <c r="G766" s="368"/>
      <c r="H766" s="150"/>
      <c r="I766" s="369"/>
      <c r="J766" s="369"/>
      <c r="K766" s="370"/>
      <c r="L766" s="370"/>
      <c r="M766" s="370"/>
      <c r="N766" s="370"/>
      <c r="O766" s="370"/>
      <c r="P766" s="308"/>
      <c r="Q766" s="94"/>
      <c r="R766" s="3"/>
      <c r="S766" s="559"/>
      <c r="AL766" s="556"/>
    </row>
    <row r="767" spans="2:39" outlineLevel="1">
      <c r="B767" s="256" t="s">
        <v>65</v>
      </c>
      <c r="C767" s="474" t="s">
        <v>787</v>
      </c>
      <c r="D767" s="481"/>
      <c r="E767" s="476">
        <v>11311281240</v>
      </c>
      <c r="F767" s="454"/>
      <c r="G767" s="477" t="s">
        <v>796</v>
      </c>
      <c r="H767" s="482"/>
      <c r="I767" s="479" t="s">
        <v>29</v>
      </c>
      <c r="J767" s="479">
        <v>240</v>
      </c>
      <c r="K767" s="475">
        <v>1.51</v>
      </c>
      <c r="L767" s="475">
        <f t="shared" si="691"/>
        <v>1.81</v>
      </c>
      <c r="M767" s="99">
        <f t="shared" ref="M767:M781" si="705">L767*H767</f>
        <v>0</v>
      </c>
      <c r="N767" s="99">
        <f t="shared" si="692"/>
        <v>1.51</v>
      </c>
      <c r="O767" s="99">
        <f t="shared" ref="O767:O781" si="706">N767*H767</f>
        <v>0</v>
      </c>
      <c r="P767" s="480">
        <f t="shared" si="693"/>
        <v>1.81</v>
      </c>
      <c r="Q767" s="100">
        <f t="shared" ref="Q767:Q781" si="707">P767*H767</f>
        <v>0</v>
      </c>
      <c r="R767" s="3"/>
      <c r="S767" s="559">
        <f t="shared" si="694"/>
        <v>145</v>
      </c>
      <c r="AL767" s="556">
        <f t="shared" ref="AL767:AL781" si="708">L767*$AL$11*(1-$AL$10)</f>
        <v>144.80000000000001</v>
      </c>
    </row>
    <row r="768" spans="2:39" s="288" customFormat="1" outlineLevel="1">
      <c r="B768" s="102" t="s">
        <v>27</v>
      </c>
      <c r="C768" s="160" t="s">
        <v>787</v>
      </c>
      <c r="D768" s="103"/>
      <c r="E768" s="305">
        <v>11365721120</v>
      </c>
      <c r="F768" s="454"/>
      <c r="G768" s="140" t="s">
        <v>797</v>
      </c>
      <c r="H768" s="362"/>
      <c r="I768" s="363" t="s">
        <v>29</v>
      </c>
      <c r="J768" s="363">
        <v>120</v>
      </c>
      <c r="K768" s="107">
        <v>1.72</v>
      </c>
      <c r="L768" s="107">
        <f t="shared" si="691"/>
        <v>2.06</v>
      </c>
      <c r="M768" s="107">
        <f t="shared" si="705"/>
        <v>0</v>
      </c>
      <c r="N768" s="107">
        <f t="shared" si="692"/>
        <v>1.72</v>
      </c>
      <c r="O768" s="107">
        <f t="shared" si="706"/>
        <v>0</v>
      </c>
      <c r="P768" s="309">
        <f t="shared" si="693"/>
        <v>2.06</v>
      </c>
      <c r="Q768" s="108">
        <f t="shared" si="707"/>
        <v>0</v>
      </c>
      <c r="R768" s="3"/>
      <c r="S768" s="560">
        <f t="shared" si="694"/>
        <v>165</v>
      </c>
      <c r="AL768" s="556">
        <f t="shared" si="708"/>
        <v>164.8</v>
      </c>
      <c r="AM768"/>
    </row>
    <row r="769" spans="2:39" s="288" customFormat="1" outlineLevel="1">
      <c r="B769" s="102" t="s">
        <v>27</v>
      </c>
      <c r="C769" s="160" t="s">
        <v>787</v>
      </c>
      <c r="D769" s="103"/>
      <c r="E769" s="305">
        <v>11365721600</v>
      </c>
      <c r="F769" s="454"/>
      <c r="G769" s="140" t="s">
        <v>798</v>
      </c>
      <c r="H769" s="362"/>
      <c r="I769" s="363" t="s">
        <v>29</v>
      </c>
      <c r="J769" s="363">
        <v>600</v>
      </c>
      <c r="K769" s="107">
        <v>1.58</v>
      </c>
      <c r="L769" s="107">
        <f t="shared" si="691"/>
        <v>1.9</v>
      </c>
      <c r="M769" s="107">
        <f t="shared" si="705"/>
        <v>0</v>
      </c>
      <c r="N769" s="107">
        <f t="shared" si="692"/>
        <v>1.58</v>
      </c>
      <c r="O769" s="107">
        <f t="shared" si="706"/>
        <v>0</v>
      </c>
      <c r="P769" s="309">
        <f t="shared" si="693"/>
        <v>1.9</v>
      </c>
      <c r="Q769" s="108">
        <f t="shared" si="707"/>
        <v>0</v>
      </c>
      <c r="R769" s="3"/>
      <c r="S769" s="560">
        <f t="shared" si="694"/>
        <v>152</v>
      </c>
      <c r="AL769" s="556">
        <f t="shared" si="708"/>
        <v>152</v>
      </c>
      <c r="AM769"/>
    </row>
    <row r="770" spans="2:39" s="288" customFormat="1" ht="25.5" outlineLevel="1">
      <c r="B770" s="102" t="s">
        <v>27</v>
      </c>
      <c r="C770" s="160" t="s">
        <v>787</v>
      </c>
      <c r="D770" s="103"/>
      <c r="E770" s="305">
        <v>11602501240</v>
      </c>
      <c r="F770" s="454"/>
      <c r="G770" s="140" t="s">
        <v>799</v>
      </c>
      <c r="H770" s="362"/>
      <c r="I770" s="363" t="s">
        <v>29</v>
      </c>
      <c r="J770" s="363">
        <v>240</v>
      </c>
      <c r="K770" s="107">
        <v>2.33</v>
      </c>
      <c r="L770" s="107">
        <f t="shared" si="691"/>
        <v>2.8</v>
      </c>
      <c r="M770" s="107">
        <f t="shared" si="705"/>
        <v>0</v>
      </c>
      <c r="N770" s="107">
        <f t="shared" si="692"/>
        <v>2.33</v>
      </c>
      <c r="O770" s="107">
        <f t="shared" si="706"/>
        <v>0</v>
      </c>
      <c r="P770" s="309">
        <f t="shared" si="693"/>
        <v>2.8</v>
      </c>
      <c r="Q770" s="108">
        <f t="shared" si="707"/>
        <v>0</v>
      </c>
      <c r="R770" s="3"/>
      <c r="S770" s="560">
        <f t="shared" si="694"/>
        <v>224</v>
      </c>
      <c r="AL770" s="556">
        <f t="shared" si="708"/>
        <v>224</v>
      </c>
    </row>
    <row r="771" spans="2:39" s="288" customFormat="1" ht="25.5" outlineLevel="1">
      <c r="B771" s="102" t="s">
        <v>27</v>
      </c>
      <c r="C771" s="160" t="s">
        <v>787</v>
      </c>
      <c r="D771" s="103"/>
      <c r="E771" s="305">
        <v>11602501600</v>
      </c>
      <c r="F771" s="454"/>
      <c r="G771" s="140" t="s">
        <v>800</v>
      </c>
      <c r="H771" s="362"/>
      <c r="I771" s="363" t="s">
        <v>29</v>
      </c>
      <c r="J771" s="363">
        <v>600</v>
      </c>
      <c r="K771" s="107">
        <v>2.13</v>
      </c>
      <c r="L771" s="107">
        <f t="shared" si="691"/>
        <v>2.56</v>
      </c>
      <c r="M771" s="107">
        <f t="shared" si="705"/>
        <v>0</v>
      </c>
      <c r="N771" s="107">
        <f t="shared" si="692"/>
        <v>2.13</v>
      </c>
      <c r="O771" s="107">
        <f t="shared" si="706"/>
        <v>0</v>
      </c>
      <c r="P771" s="309">
        <f t="shared" si="693"/>
        <v>2.56</v>
      </c>
      <c r="Q771" s="108">
        <f t="shared" si="707"/>
        <v>0</v>
      </c>
      <c r="R771" s="3"/>
      <c r="S771" s="560">
        <f t="shared" si="694"/>
        <v>205</v>
      </c>
      <c r="AL771" s="556">
        <f t="shared" si="708"/>
        <v>204.8</v>
      </c>
    </row>
    <row r="772" spans="2:39" s="288" customFormat="1" outlineLevel="1">
      <c r="B772" s="102" t="s">
        <v>27</v>
      </c>
      <c r="C772" s="160" t="s">
        <v>787</v>
      </c>
      <c r="D772" s="103"/>
      <c r="E772" s="305">
        <v>11361401120</v>
      </c>
      <c r="F772" s="454"/>
      <c r="G772" s="140" t="s">
        <v>801</v>
      </c>
      <c r="H772" s="362"/>
      <c r="I772" s="363" t="s">
        <v>29</v>
      </c>
      <c r="J772" s="363">
        <v>120</v>
      </c>
      <c r="K772" s="107">
        <v>1.92</v>
      </c>
      <c r="L772" s="107">
        <f t="shared" si="691"/>
        <v>2.2999999999999998</v>
      </c>
      <c r="M772" s="107">
        <f t="shared" si="705"/>
        <v>0</v>
      </c>
      <c r="N772" s="107">
        <f t="shared" si="692"/>
        <v>1.92</v>
      </c>
      <c r="O772" s="107">
        <f t="shared" si="706"/>
        <v>0</v>
      </c>
      <c r="P772" s="309">
        <f t="shared" si="693"/>
        <v>2.2999999999999998</v>
      </c>
      <c r="Q772" s="108">
        <f t="shared" si="707"/>
        <v>0</v>
      </c>
      <c r="R772" s="3"/>
      <c r="S772" s="560">
        <f t="shared" si="694"/>
        <v>184</v>
      </c>
      <c r="AL772" s="556">
        <f t="shared" si="708"/>
        <v>184</v>
      </c>
      <c r="AM772"/>
    </row>
    <row r="773" spans="2:39" s="288" customFormat="1" outlineLevel="1">
      <c r="B773" s="102" t="s">
        <v>27</v>
      </c>
      <c r="C773" s="160" t="s">
        <v>787</v>
      </c>
      <c r="D773" s="103"/>
      <c r="E773" s="305">
        <v>11361401240</v>
      </c>
      <c r="F773" s="454"/>
      <c r="G773" s="140" t="s">
        <v>802</v>
      </c>
      <c r="H773" s="362"/>
      <c r="I773" s="363" t="s">
        <v>29</v>
      </c>
      <c r="J773" s="363">
        <v>240</v>
      </c>
      <c r="K773" s="107">
        <v>1.92</v>
      </c>
      <c r="L773" s="107">
        <f t="shared" si="691"/>
        <v>2.2999999999999998</v>
      </c>
      <c r="M773" s="107">
        <f t="shared" si="705"/>
        <v>0</v>
      </c>
      <c r="N773" s="107">
        <f t="shared" si="692"/>
        <v>1.92</v>
      </c>
      <c r="O773" s="107">
        <f t="shared" si="706"/>
        <v>0</v>
      </c>
      <c r="P773" s="309">
        <f t="shared" si="693"/>
        <v>2.2999999999999998</v>
      </c>
      <c r="Q773" s="108">
        <f t="shared" si="707"/>
        <v>0</v>
      </c>
      <c r="R773" s="3"/>
      <c r="S773" s="560">
        <f t="shared" si="694"/>
        <v>184</v>
      </c>
      <c r="AL773" s="556">
        <f t="shared" si="708"/>
        <v>184</v>
      </c>
      <c r="AM773"/>
    </row>
    <row r="774" spans="2:39" s="288" customFormat="1" outlineLevel="1">
      <c r="B774" s="102" t="s">
        <v>27</v>
      </c>
      <c r="C774" s="160" t="s">
        <v>787</v>
      </c>
      <c r="D774" s="103"/>
      <c r="E774" s="109">
        <v>11361401500</v>
      </c>
      <c r="F774" s="454"/>
      <c r="G774" s="468" t="s">
        <v>803</v>
      </c>
      <c r="H774" s="105"/>
      <c r="I774" s="363" t="s">
        <v>29</v>
      </c>
      <c r="J774" s="363">
        <v>500</v>
      </c>
      <c r="K774" s="107">
        <v>1.77</v>
      </c>
      <c r="L774" s="107">
        <f t="shared" si="691"/>
        <v>2.12</v>
      </c>
      <c r="M774" s="107">
        <f t="shared" si="705"/>
        <v>0</v>
      </c>
      <c r="N774" s="107">
        <f t="shared" si="692"/>
        <v>1.77</v>
      </c>
      <c r="O774" s="107">
        <f t="shared" si="706"/>
        <v>0</v>
      </c>
      <c r="P774" s="309">
        <f t="shared" si="693"/>
        <v>2.12</v>
      </c>
      <c r="Q774" s="108">
        <f t="shared" si="707"/>
        <v>0</v>
      </c>
      <c r="R774" s="3"/>
      <c r="S774" s="560">
        <f t="shared" si="694"/>
        <v>170</v>
      </c>
      <c r="AL774" s="556">
        <f t="shared" si="708"/>
        <v>169.60000000000002</v>
      </c>
      <c r="AM774"/>
    </row>
    <row r="775" spans="2:39" s="288" customFormat="1" outlineLevel="1">
      <c r="B775" s="102" t="s">
        <v>27</v>
      </c>
      <c r="C775" s="160" t="s">
        <v>787</v>
      </c>
      <c r="D775" s="103"/>
      <c r="E775" s="102">
        <v>11361601120</v>
      </c>
      <c r="F775" s="454"/>
      <c r="G775" s="140" t="s">
        <v>804</v>
      </c>
      <c r="H775" s="105"/>
      <c r="I775" s="139" t="s">
        <v>29</v>
      </c>
      <c r="J775" s="139">
        <v>120</v>
      </c>
      <c r="K775" s="107">
        <v>2.65</v>
      </c>
      <c r="L775" s="107">
        <f t="shared" si="691"/>
        <v>3.18</v>
      </c>
      <c r="M775" s="107">
        <f t="shared" si="705"/>
        <v>0</v>
      </c>
      <c r="N775" s="107">
        <f t="shared" si="692"/>
        <v>2.65</v>
      </c>
      <c r="O775" s="107">
        <f t="shared" si="706"/>
        <v>0</v>
      </c>
      <c r="P775" s="309">
        <f t="shared" si="693"/>
        <v>3.18</v>
      </c>
      <c r="Q775" s="108">
        <f t="shared" si="707"/>
        <v>0</v>
      </c>
      <c r="R775" s="3"/>
      <c r="S775" s="560">
        <f t="shared" si="694"/>
        <v>254</v>
      </c>
      <c r="AL775" s="556">
        <f t="shared" si="708"/>
        <v>254.4</v>
      </c>
      <c r="AM775"/>
    </row>
    <row r="776" spans="2:39" s="288" customFormat="1" outlineLevel="1">
      <c r="B776" s="102" t="s">
        <v>27</v>
      </c>
      <c r="C776" s="160" t="s">
        <v>787</v>
      </c>
      <c r="D776" s="103"/>
      <c r="E776" s="102">
        <v>11361601240</v>
      </c>
      <c r="F776" s="454"/>
      <c r="G776" s="140" t="s">
        <v>805</v>
      </c>
      <c r="H776" s="105"/>
      <c r="I776" s="139" t="s">
        <v>29</v>
      </c>
      <c r="J776" s="139">
        <v>240</v>
      </c>
      <c r="K776" s="107">
        <v>2.65</v>
      </c>
      <c r="L776" s="107">
        <f t="shared" si="691"/>
        <v>3.18</v>
      </c>
      <c r="M776" s="107">
        <f t="shared" si="705"/>
        <v>0</v>
      </c>
      <c r="N776" s="107">
        <f t="shared" si="692"/>
        <v>2.65</v>
      </c>
      <c r="O776" s="107">
        <f t="shared" si="706"/>
        <v>0</v>
      </c>
      <c r="P776" s="309">
        <f t="shared" si="693"/>
        <v>3.18</v>
      </c>
      <c r="Q776" s="108">
        <f t="shared" si="707"/>
        <v>0</v>
      </c>
      <c r="R776" s="3"/>
      <c r="S776" s="560">
        <f t="shared" si="694"/>
        <v>254</v>
      </c>
      <c r="AL776" s="556">
        <f t="shared" si="708"/>
        <v>254.4</v>
      </c>
      <c r="AM776"/>
    </row>
    <row r="777" spans="2:39" s="288" customFormat="1" outlineLevel="1">
      <c r="B777" s="102" t="s">
        <v>27</v>
      </c>
      <c r="C777" s="160" t="s">
        <v>787</v>
      </c>
      <c r="D777" s="103"/>
      <c r="E777" s="102">
        <v>11361601500</v>
      </c>
      <c r="F777" s="454"/>
      <c r="G777" s="140" t="s">
        <v>806</v>
      </c>
      <c r="H777" s="105"/>
      <c r="I777" s="139" t="s">
        <v>29</v>
      </c>
      <c r="J777" s="139">
        <v>500</v>
      </c>
      <c r="K777" s="107">
        <v>2.4500000000000002</v>
      </c>
      <c r="L777" s="107">
        <f t="shared" si="691"/>
        <v>2.94</v>
      </c>
      <c r="M777" s="107">
        <f t="shared" si="705"/>
        <v>0</v>
      </c>
      <c r="N777" s="107">
        <f t="shared" si="692"/>
        <v>2.4500000000000002</v>
      </c>
      <c r="O777" s="107">
        <f t="shared" si="706"/>
        <v>0</v>
      </c>
      <c r="P777" s="309">
        <f t="shared" si="693"/>
        <v>2.94</v>
      </c>
      <c r="Q777" s="108">
        <f t="shared" si="707"/>
        <v>0</v>
      </c>
      <c r="R777" s="3"/>
      <c r="S777" s="560">
        <f t="shared" si="694"/>
        <v>235</v>
      </c>
      <c r="AL777" s="556">
        <f t="shared" si="708"/>
        <v>235.20000000000002</v>
      </c>
      <c r="AM777"/>
    </row>
    <row r="778" spans="2:39" s="288" customFormat="1" outlineLevel="1">
      <c r="B778" s="102" t="s">
        <v>27</v>
      </c>
      <c r="C778" s="160" t="s">
        <v>787</v>
      </c>
      <c r="D778" s="103"/>
      <c r="E778" s="102">
        <v>11367701120</v>
      </c>
      <c r="F778" s="454"/>
      <c r="G778" s="140" t="s">
        <v>807</v>
      </c>
      <c r="H778" s="105"/>
      <c r="I778" s="139" t="s">
        <v>29</v>
      </c>
      <c r="J778" s="139">
        <v>120</v>
      </c>
      <c r="K778" s="107">
        <v>4.04</v>
      </c>
      <c r="L778" s="107">
        <f t="shared" si="691"/>
        <v>4.8499999999999996</v>
      </c>
      <c r="M778" s="107">
        <f t="shared" si="705"/>
        <v>0</v>
      </c>
      <c r="N778" s="107">
        <f t="shared" si="692"/>
        <v>4.04</v>
      </c>
      <c r="O778" s="107">
        <f t="shared" si="706"/>
        <v>0</v>
      </c>
      <c r="P778" s="309">
        <f t="shared" si="693"/>
        <v>4.8499999999999996</v>
      </c>
      <c r="Q778" s="108">
        <f t="shared" si="707"/>
        <v>0</v>
      </c>
      <c r="R778" s="3"/>
      <c r="S778" s="560">
        <f t="shared" si="694"/>
        <v>388</v>
      </c>
      <c r="AL778" s="556">
        <f t="shared" si="708"/>
        <v>388</v>
      </c>
      <c r="AM778"/>
    </row>
    <row r="779" spans="2:39" s="288" customFormat="1" outlineLevel="1">
      <c r="B779" s="102" t="s">
        <v>27</v>
      </c>
      <c r="C779" s="160" t="s">
        <v>787</v>
      </c>
      <c r="D779" s="103"/>
      <c r="E779" s="102">
        <v>11367701300</v>
      </c>
      <c r="F779" s="454"/>
      <c r="G779" s="140" t="s">
        <v>808</v>
      </c>
      <c r="H779" s="105"/>
      <c r="I779" s="139" t="s">
        <v>29</v>
      </c>
      <c r="J779" s="139">
        <v>300</v>
      </c>
      <c r="K779" s="107">
        <v>4.04</v>
      </c>
      <c r="L779" s="107">
        <f t="shared" si="691"/>
        <v>4.8499999999999996</v>
      </c>
      <c r="M779" s="107">
        <f t="shared" si="705"/>
        <v>0</v>
      </c>
      <c r="N779" s="107">
        <f t="shared" si="692"/>
        <v>4.04</v>
      </c>
      <c r="O779" s="107">
        <f t="shared" si="706"/>
        <v>0</v>
      </c>
      <c r="P779" s="309">
        <f t="shared" si="693"/>
        <v>4.8499999999999996</v>
      </c>
      <c r="Q779" s="108">
        <f t="shared" si="707"/>
        <v>0</v>
      </c>
      <c r="R779" s="3"/>
      <c r="S779" s="560">
        <f t="shared" si="694"/>
        <v>388</v>
      </c>
      <c r="AL779" s="556">
        <f t="shared" si="708"/>
        <v>388</v>
      </c>
      <c r="AM779"/>
    </row>
    <row r="780" spans="2:39" s="288" customFormat="1" outlineLevel="1">
      <c r="B780" s="102" t="s">
        <v>27</v>
      </c>
      <c r="C780" s="160" t="s">
        <v>787</v>
      </c>
      <c r="D780" s="103"/>
      <c r="E780" s="102">
        <v>11369001050</v>
      </c>
      <c r="F780" s="454"/>
      <c r="G780" s="140" t="s">
        <v>809</v>
      </c>
      <c r="H780" s="105"/>
      <c r="I780" s="139" t="s">
        <v>29</v>
      </c>
      <c r="J780" s="139">
        <v>50</v>
      </c>
      <c r="K780" s="107">
        <v>5.72</v>
      </c>
      <c r="L780" s="107">
        <f t="shared" si="691"/>
        <v>6.86</v>
      </c>
      <c r="M780" s="107">
        <f t="shared" si="705"/>
        <v>0</v>
      </c>
      <c r="N780" s="107">
        <f t="shared" si="692"/>
        <v>5.72</v>
      </c>
      <c r="O780" s="107">
        <f t="shared" si="706"/>
        <v>0</v>
      </c>
      <c r="P780" s="309">
        <f t="shared" si="693"/>
        <v>6.86</v>
      </c>
      <c r="Q780" s="108">
        <f t="shared" si="707"/>
        <v>0</v>
      </c>
      <c r="R780" s="3"/>
      <c r="S780" s="560">
        <f t="shared" si="694"/>
        <v>549</v>
      </c>
      <c r="AL780" s="556">
        <f t="shared" si="708"/>
        <v>548.80000000000007</v>
      </c>
      <c r="AM780"/>
    </row>
    <row r="781" spans="2:39" s="288" customFormat="1" outlineLevel="1">
      <c r="B781" s="102" t="s">
        <v>27</v>
      </c>
      <c r="C781" s="160" t="s">
        <v>787</v>
      </c>
      <c r="D781" s="103"/>
      <c r="E781" s="102">
        <v>11369001100</v>
      </c>
      <c r="F781" s="454"/>
      <c r="G781" s="140" t="s">
        <v>810</v>
      </c>
      <c r="H781" s="105"/>
      <c r="I781" s="139" t="s">
        <v>29</v>
      </c>
      <c r="J781" s="139">
        <v>100</v>
      </c>
      <c r="K781" s="107">
        <v>5.49</v>
      </c>
      <c r="L781" s="107">
        <f t="shared" si="691"/>
        <v>6.59</v>
      </c>
      <c r="M781" s="107">
        <f t="shared" si="705"/>
        <v>0</v>
      </c>
      <c r="N781" s="107">
        <f t="shared" si="692"/>
        <v>5.49</v>
      </c>
      <c r="O781" s="107">
        <f t="shared" si="706"/>
        <v>0</v>
      </c>
      <c r="P781" s="309">
        <f t="shared" si="693"/>
        <v>6.59</v>
      </c>
      <c r="Q781" s="108">
        <f t="shared" si="707"/>
        <v>0</v>
      </c>
      <c r="R781" s="3"/>
      <c r="S781" s="560">
        <f t="shared" si="694"/>
        <v>527</v>
      </c>
      <c r="AL781" s="556">
        <f t="shared" si="708"/>
        <v>527.20000000000005</v>
      </c>
      <c r="AM781"/>
    </row>
    <row r="782" spans="2:39" outlineLevel="1">
      <c r="B782" s="141"/>
      <c r="C782" s="154"/>
      <c r="D782" s="71"/>
      <c r="E782" s="69"/>
      <c r="F782" s="454"/>
      <c r="G782" s="137"/>
      <c r="H782" s="96"/>
      <c r="I782" s="136"/>
      <c r="J782" s="136"/>
      <c r="K782" s="74"/>
      <c r="L782" s="74"/>
      <c r="M782" s="74"/>
      <c r="N782" s="74"/>
      <c r="O782" s="74"/>
      <c r="P782" s="325"/>
      <c r="Q782" s="128"/>
      <c r="R782" s="3"/>
      <c r="S782" s="559"/>
      <c r="AL782" s="556"/>
    </row>
    <row r="783" spans="2:39" outlineLevel="1">
      <c r="B783" s="484"/>
      <c r="C783" s="485" t="s">
        <v>787</v>
      </c>
      <c r="D783" s="486"/>
      <c r="E783" s="487"/>
      <c r="F783" s="650"/>
      <c r="G783" s="488" t="s">
        <v>811</v>
      </c>
      <c r="H783" s="489"/>
      <c r="I783" s="490"/>
      <c r="J783" s="490"/>
      <c r="K783" s="117"/>
      <c r="L783" s="117"/>
      <c r="M783" s="117"/>
      <c r="N783" s="117"/>
      <c r="O783" s="117"/>
      <c r="P783" s="491"/>
      <c r="Q783" s="162"/>
      <c r="R783" s="3"/>
      <c r="S783" s="558"/>
      <c r="AL783" s="556"/>
    </row>
    <row r="784" spans="2:39" s="288" customFormat="1" outlineLevel="1">
      <c r="B784" s="102" t="s">
        <v>27</v>
      </c>
      <c r="C784" s="160" t="s">
        <v>787</v>
      </c>
      <c r="D784" s="139"/>
      <c r="E784" s="102">
        <v>11371961050</v>
      </c>
      <c r="F784" s="454"/>
      <c r="G784" s="140" t="s">
        <v>812</v>
      </c>
      <c r="H784" s="105"/>
      <c r="I784" s="139" t="s">
        <v>29</v>
      </c>
      <c r="J784" s="139">
        <v>50</v>
      </c>
      <c r="K784" s="107">
        <v>0.91</v>
      </c>
      <c r="L784" s="107">
        <f t="shared" si="691"/>
        <v>1.0900000000000001</v>
      </c>
      <c r="M784" s="107">
        <f>L784*H784</f>
        <v>0</v>
      </c>
      <c r="N784" s="107">
        <f t="shared" si="692"/>
        <v>0.91</v>
      </c>
      <c r="O784" s="107">
        <f>N784*H784</f>
        <v>0</v>
      </c>
      <c r="P784" s="309">
        <f t="shared" si="693"/>
        <v>1.0900000000000001</v>
      </c>
      <c r="Q784" s="108">
        <f>P784*H784</f>
        <v>0</v>
      </c>
      <c r="R784" s="3"/>
      <c r="S784" s="560">
        <f t="shared" si="694"/>
        <v>87</v>
      </c>
      <c r="AL784" s="556">
        <f>L784*$AL$11*(1-$AL$10)</f>
        <v>87.200000000000017</v>
      </c>
      <c r="AM784"/>
    </row>
    <row r="785" spans="2:39" s="288" customFormat="1" outlineLevel="1">
      <c r="B785" s="102" t="s">
        <v>27</v>
      </c>
      <c r="C785" s="536" t="s">
        <v>787</v>
      </c>
      <c r="D785" s="109">
        <v>11371401050</v>
      </c>
      <c r="E785" s="109">
        <v>11374271050</v>
      </c>
      <c r="F785" s="454"/>
      <c r="G785" s="131" t="s">
        <v>813</v>
      </c>
      <c r="H785" s="105"/>
      <c r="I785" s="537" t="s">
        <v>29</v>
      </c>
      <c r="J785" s="537">
        <v>50</v>
      </c>
      <c r="K785" s="107">
        <v>1.17</v>
      </c>
      <c r="L785" s="107">
        <f t="shared" si="691"/>
        <v>1.4</v>
      </c>
      <c r="M785" s="107">
        <f>L785*H785</f>
        <v>0</v>
      </c>
      <c r="N785" s="107">
        <f t="shared" si="692"/>
        <v>1.17</v>
      </c>
      <c r="O785" s="107">
        <f>N785*H785</f>
        <v>0</v>
      </c>
      <c r="P785" s="309">
        <f t="shared" si="693"/>
        <v>1.4</v>
      </c>
      <c r="Q785" s="108">
        <f>P785*H785</f>
        <v>0</v>
      </c>
      <c r="R785" s="3"/>
      <c r="S785" s="560">
        <f t="shared" si="694"/>
        <v>112</v>
      </c>
      <c r="AL785" s="556">
        <f>L785*$AL$11*(1-$AL$10)</f>
        <v>112</v>
      </c>
      <c r="AM785"/>
    </row>
    <row r="786" spans="2:39" s="288" customFormat="1" outlineLevel="1">
      <c r="B786" s="102" t="s">
        <v>27</v>
      </c>
      <c r="C786" s="536" t="s">
        <v>787</v>
      </c>
      <c r="D786" s="109">
        <v>11371501050</v>
      </c>
      <c r="E786" s="109">
        <v>11374281050</v>
      </c>
      <c r="F786" s="454"/>
      <c r="G786" s="131" t="s">
        <v>814</v>
      </c>
      <c r="H786" s="105"/>
      <c r="I786" s="537" t="s">
        <v>29</v>
      </c>
      <c r="J786" s="537">
        <v>50</v>
      </c>
      <c r="K786" s="107">
        <v>1.31</v>
      </c>
      <c r="L786" s="107">
        <f t="shared" si="691"/>
        <v>1.57</v>
      </c>
      <c r="M786" s="107">
        <f>L786*H786</f>
        <v>0</v>
      </c>
      <c r="N786" s="107">
        <f t="shared" si="692"/>
        <v>1.31</v>
      </c>
      <c r="O786" s="107">
        <f>N786*H786</f>
        <v>0</v>
      </c>
      <c r="P786" s="309">
        <f t="shared" si="693"/>
        <v>1.57</v>
      </c>
      <c r="Q786" s="108">
        <f>P786*H786</f>
        <v>0</v>
      </c>
      <c r="R786" s="3"/>
      <c r="S786" s="560">
        <f t="shared" si="694"/>
        <v>126</v>
      </c>
      <c r="AL786" s="556">
        <f>L786*$AL$11*(1-$AL$10)</f>
        <v>125.60000000000001</v>
      </c>
      <c r="AM786"/>
    </row>
    <row r="787" spans="2:39" s="288" customFormat="1" outlineLevel="1">
      <c r="B787" s="102" t="s">
        <v>27</v>
      </c>
      <c r="C787" s="160" t="s">
        <v>787</v>
      </c>
      <c r="D787" s="139"/>
      <c r="E787" s="102">
        <v>11371601025</v>
      </c>
      <c r="F787" s="454"/>
      <c r="G787" s="140" t="s">
        <v>815</v>
      </c>
      <c r="H787" s="105"/>
      <c r="I787" s="139" t="s">
        <v>29</v>
      </c>
      <c r="J787" s="139">
        <v>25</v>
      </c>
      <c r="K787" s="107">
        <v>1.73</v>
      </c>
      <c r="L787" s="107">
        <f t="shared" si="691"/>
        <v>2.08</v>
      </c>
      <c r="M787" s="107">
        <f>L787*H787</f>
        <v>0</v>
      </c>
      <c r="N787" s="107">
        <f t="shared" si="692"/>
        <v>1.73</v>
      </c>
      <c r="O787" s="107">
        <f>N787*H787</f>
        <v>0</v>
      </c>
      <c r="P787" s="309">
        <f t="shared" si="693"/>
        <v>2.08</v>
      </c>
      <c r="Q787" s="108">
        <f>P787*H787</f>
        <v>0</v>
      </c>
      <c r="R787" s="3"/>
      <c r="S787" s="560">
        <f t="shared" si="694"/>
        <v>166</v>
      </c>
      <c r="AL787" s="556">
        <f>L787*$AL$11*(1-$AL$10)</f>
        <v>166.4</v>
      </c>
      <c r="AM787"/>
    </row>
    <row r="788" spans="2:39" s="288" customFormat="1" outlineLevel="1">
      <c r="B788" s="102" t="s">
        <v>27</v>
      </c>
      <c r="C788" s="160" t="s">
        <v>787</v>
      </c>
      <c r="D788" s="139"/>
      <c r="E788" s="102">
        <v>11371701025</v>
      </c>
      <c r="F788" s="454"/>
      <c r="G788" s="140" t="s">
        <v>816</v>
      </c>
      <c r="H788" s="105"/>
      <c r="I788" s="139" t="s">
        <v>29</v>
      </c>
      <c r="J788" s="139">
        <v>25</v>
      </c>
      <c r="K788" s="107">
        <v>2.39</v>
      </c>
      <c r="L788" s="107">
        <f t="shared" si="691"/>
        <v>2.87</v>
      </c>
      <c r="M788" s="107">
        <f>L788*H788</f>
        <v>0</v>
      </c>
      <c r="N788" s="107">
        <f t="shared" si="692"/>
        <v>2.39</v>
      </c>
      <c r="O788" s="107">
        <f>N788*H788</f>
        <v>0</v>
      </c>
      <c r="P788" s="309">
        <f t="shared" si="693"/>
        <v>2.87</v>
      </c>
      <c r="Q788" s="108">
        <f>P788*H788</f>
        <v>0</v>
      </c>
      <c r="R788" s="3"/>
      <c r="S788" s="560">
        <f t="shared" si="694"/>
        <v>230</v>
      </c>
      <c r="AL788" s="556">
        <f>L788*$AL$11*(1-$AL$10)</f>
        <v>229.60000000000002</v>
      </c>
      <c r="AM788"/>
    </row>
    <row r="789" spans="2:39" outlineLevel="1">
      <c r="B789" s="141"/>
      <c r="C789" s="154"/>
      <c r="D789" s="136"/>
      <c r="E789" s="69"/>
      <c r="F789" s="454"/>
      <c r="G789" s="137"/>
      <c r="H789" s="92"/>
      <c r="I789" s="136"/>
      <c r="J789" s="136"/>
      <c r="K789" s="74"/>
      <c r="L789" s="74"/>
      <c r="M789" s="74"/>
      <c r="N789" s="74"/>
      <c r="O789" s="74"/>
      <c r="P789" s="325"/>
      <c r="Q789" s="128"/>
      <c r="R789" s="3"/>
      <c r="S789" s="559"/>
      <c r="AL789" s="556"/>
    </row>
    <row r="790" spans="2:39">
      <c r="B790" s="484"/>
      <c r="C790" s="485" t="s">
        <v>787</v>
      </c>
      <c r="D790" s="492"/>
      <c r="E790" s="487"/>
      <c r="F790" s="650"/>
      <c r="G790" s="488" t="s">
        <v>817</v>
      </c>
      <c r="H790" s="493"/>
      <c r="I790" s="493"/>
      <c r="J790" s="493"/>
      <c r="K790" s="117"/>
      <c r="L790" s="117"/>
      <c r="M790" s="117"/>
      <c r="N790" s="117"/>
      <c r="O790" s="117"/>
      <c r="P790" s="491"/>
      <c r="Q790" s="162"/>
      <c r="R790" s="3"/>
      <c r="S790" s="558"/>
      <c r="AL790" s="556"/>
    </row>
    <row r="791" spans="2:39" outlineLevel="1">
      <c r="B791" s="484"/>
      <c r="C791" s="485" t="s">
        <v>787</v>
      </c>
      <c r="D791" s="486"/>
      <c r="E791" s="487"/>
      <c r="F791" s="650"/>
      <c r="G791" s="488" t="s">
        <v>818</v>
      </c>
      <c r="H791" s="493"/>
      <c r="I791" s="493"/>
      <c r="J791" s="493"/>
      <c r="K791" s="117"/>
      <c r="L791" s="117"/>
      <c r="M791" s="117"/>
      <c r="N791" s="117"/>
      <c r="O791" s="117"/>
      <c r="P791" s="491"/>
      <c r="Q791" s="162"/>
      <c r="R791" s="3"/>
      <c r="S791" s="558"/>
      <c r="AL791" s="556"/>
    </row>
    <row r="792" spans="2:39" outlineLevel="1">
      <c r="B792" s="494" t="s">
        <v>65</v>
      </c>
      <c r="C792" s="474" t="s">
        <v>787</v>
      </c>
      <c r="D792" s="475"/>
      <c r="E792" s="256">
        <v>12005361001</v>
      </c>
      <c r="F792" s="454"/>
      <c r="G792" s="477" t="s">
        <v>819</v>
      </c>
      <c r="H792" s="482"/>
      <c r="I792" s="475" t="s">
        <v>58</v>
      </c>
      <c r="J792" s="475">
        <v>10</v>
      </c>
      <c r="K792" s="99">
        <v>0.98</v>
      </c>
      <c r="L792" s="99">
        <f t="shared" si="691"/>
        <v>1.18</v>
      </c>
      <c r="M792" s="99">
        <f t="shared" ref="M792:M800" si="709">L792*H792</f>
        <v>0</v>
      </c>
      <c r="N792" s="99">
        <f t="shared" si="692"/>
        <v>0.98</v>
      </c>
      <c r="O792" s="99">
        <f t="shared" ref="O792:O800" si="710">N792*H792</f>
        <v>0</v>
      </c>
      <c r="P792" s="480">
        <f t="shared" si="693"/>
        <v>1.18</v>
      </c>
      <c r="Q792" s="100">
        <f t="shared" ref="Q792:Q800" si="711">P792*H792</f>
        <v>0</v>
      </c>
      <c r="R792" s="3"/>
      <c r="S792" s="559">
        <f t="shared" si="694"/>
        <v>94</v>
      </c>
      <c r="AL792" s="556">
        <f t="shared" ref="AL792:AL800" si="712">L792*$AL$11*(1-$AL$10)</f>
        <v>94.4</v>
      </c>
    </row>
    <row r="793" spans="2:39" s="288" customFormat="1" outlineLevel="1">
      <c r="B793" s="138" t="s">
        <v>27</v>
      </c>
      <c r="C793" s="160" t="s">
        <v>787</v>
      </c>
      <c r="D793" s="139"/>
      <c r="E793" s="102">
        <v>12460341001</v>
      </c>
      <c r="F793" s="454"/>
      <c r="G793" s="140" t="s">
        <v>820</v>
      </c>
      <c r="H793" s="105"/>
      <c r="I793" s="139" t="s">
        <v>58</v>
      </c>
      <c r="J793" s="139">
        <v>50</v>
      </c>
      <c r="K793" s="107">
        <v>1.32</v>
      </c>
      <c r="L793" s="107">
        <f t="shared" si="691"/>
        <v>1.58</v>
      </c>
      <c r="M793" s="107">
        <f t="shared" si="709"/>
        <v>0</v>
      </c>
      <c r="N793" s="107">
        <f t="shared" si="692"/>
        <v>1.32</v>
      </c>
      <c r="O793" s="107">
        <f t="shared" si="710"/>
        <v>0</v>
      </c>
      <c r="P793" s="309">
        <f t="shared" si="693"/>
        <v>1.58</v>
      </c>
      <c r="Q793" s="108">
        <f t="shared" si="711"/>
        <v>0</v>
      </c>
      <c r="R793" s="3"/>
      <c r="S793" s="560">
        <f t="shared" si="694"/>
        <v>126</v>
      </c>
      <c r="AL793" s="556">
        <f t="shared" si="712"/>
        <v>126.4</v>
      </c>
      <c r="AM793"/>
    </row>
    <row r="794" spans="2:39" outlineLevel="1">
      <c r="B794" s="494" t="s">
        <v>65</v>
      </c>
      <c r="C794" s="474" t="s">
        <v>787</v>
      </c>
      <c r="D794" s="475"/>
      <c r="E794" s="256">
        <v>12502971002</v>
      </c>
      <c r="F794" s="454"/>
      <c r="G794" s="477" t="s">
        <v>821</v>
      </c>
      <c r="H794" s="482"/>
      <c r="I794" s="475" t="s">
        <v>58</v>
      </c>
      <c r="J794" s="475">
        <v>50</v>
      </c>
      <c r="K794" s="99">
        <v>1.34</v>
      </c>
      <c r="L794" s="99">
        <f t="shared" si="691"/>
        <v>1.61</v>
      </c>
      <c r="M794" s="99">
        <f t="shared" si="709"/>
        <v>0</v>
      </c>
      <c r="N794" s="99">
        <f t="shared" si="692"/>
        <v>1.34</v>
      </c>
      <c r="O794" s="99">
        <f t="shared" si="710"/>
        <v>0</v>
      </c>
      <c r="P794" s="480">
        <f t="shared" si="693"/>
        <v>1.61</v>
      </c>
      <c r="Q794" s="100">
        <f t="shared" si="711"/>
        <v>0</v>
      </c>
      <c r="R794" s="3"/>
      <c r="S794" s="559">
        <f t="shared" si="694"/>
        <v>129</v>
      </c>
      <c r="AL794" s="556">
        <f t="shared" si="712"/>
        <v>128.80000000000001</v>
      </c>
    </row>
    <row r="795" spans="2:39" outlineLevel="1">
      <c r="B795" s="495" t="s">
        <v>65</v>
      </c>
      <c r="C795" s="474" t="s">
        <v>787</v>
      </c>
      <c r="D795" s="496"/>
      <c r="E795" s="256">
        <v>12503071002</v>
      </c>
      <c r="F795" s="454"/>
      <c r="G795" s="497" t="s">
        <v>822</v>
      </c>
      <c r="H795" s="482"/>
      <c r="I795" s="475" t="s">
        <v>58</v>
      </c>
      <c r="J795" s="475">
        <v>50</v>
      </c>
      <c r="K795" s="99">
        <v>1.39</v>
      </c>
      <c r="L795" s="99">
        <f t="shared" si="691"/>
        <v>1.67</v>
      </c>
      <c r="M795" s="99">
        <f t="shared" si="709"/>
        <v>0</v>
      </c>
      <c r="N795" s="99">
        <f t="shared" si="692"/>
        <v>1.39</v>
      </c>
      <c r="O795" s="99">
        <f t="shared" si="710"/>
        <v>0</v>
      </c>
      <c r="P795" s="480">
        <f t="shared" si="693"/>
        <v>1.67</v>
      </c>
      <c r="Q795" s="100">
        <f t="shared" si="711"/>
        <v>0</v>
      </c>
      <c r="R795" s="3"/>
      <c r="S795" s="559">
        <f t="shared" si="694"/>
        <v>134</v>
      </c>
      <c r="AL795" s="556">
        <f t="shared" si="712"/>
        <v>133.6</v>
      </c>
    </row>
    <row r="796" spans="2:39" outlineLevel="1">
      <c r="B796" s="494" t="s">
        <v>65</v>
      </c>
      <c r="C796" s="474" t="s">
        <v>787</v>
      </c>
      <c r="D796" s="475"/>
      <c r="E796" s="256">
        <v>12591971002</v>
      </c>
      <c r="F796" s="454"/>
      <c r="G796" s="477" t="s">
        <v>823</v>
      </c>
      <c r="H796" s="482"/>
      <c r="I796" s="475" t="s">
        <v>58</v>
      </c>
      <c r="J796" s="475">
        <v>50</v>
      </c>
      <c r="K796" s="99">
        <v>2.15</v>
      </c>
      <c r="L796" s="99">
        <f t="shared" si="691"/>
        <v>2.58</v>
      </c>
      <c r="M796" s="99">
        <f t="shared" si="709"/>
        <v>0</v>
      </c>
      <c r="N796" s="99">
        <f t="shared" si="692"/>
        <v>2.15</v>
      </c>
      <c r="O796" s="99">
        <f t="shared" si="710"/>
        <v>0</v>
      </c>
      <c r="P796" s="480">
        <f t="shared" si="693"/>
        <v>2.58</v>
      </c>
      <c r="Q796" s="100">
        <f t="shared" si="711"/>
        <v>0</v>
      </c>
      <c r="R796" s="3"/>
      <c r="S796" s="559">
        <f t="shared" si="694"/>
        <v>206</v>
      </c>
      <c r="AL796" s="556">
        <f t="shared" si="712"/>
        <v>206.4</v>
      </c>
    </row>
    <row r="797" spans="2:39" s="288" customFormat="1" outlineLevel="1">
      <c r="B797" s="138" t="s">
        <v>27</v>
      </c>
      <c r="C797" s="160" t="s">
        <v>787</v>
      </c>
      <c r="D797" s="139"/>
      <c r="E797" s="102">
        <v>11395821001</v>
      </c>
      <c r="F797" s="454"/>
      <c r="G797" s="140" t="s">
        <v>824</v>
      </c>
      <c r="H797" s="105"/>
      <c r="I797" s="139" t="s">
        <v>58</v>
      </c>
      <c r="J797" s="139">
        <v>50</v>
      </c>
      <c r="K797" s="107">
        <v>5.83</v>
      </c>
      <c r="L797" s="107">
        <f t="shared" si="691"/>
        <v>7</v>
      </c>
      <c r="M797" s="107">
        <f t="shared" si="709"/>
        <v>0</v>
      </c>
      <c r="N797" s="107">
        <f t="shared" si="692"/>
        <v>5.83</v>
      </c>
      <c r="O797" s="107">
        <f t="shared" si="710"/>
        <v>0</v>
      </c>
      <c r="P797" s="309">
        <f t="shared" si="693"/>
        <v>7</v>
      </c>
      <c r="Q797" s="108">
        <f t="shared" si="711"/>
        <v>0</v>
      </c>
      <c r="R797" s="3"/>
      <c r="S797" s="560">
        <f t="shared" si="694"/>
        <v>560</v>
      </c>
      <c r="AL797" s="556">
        <f t="shared" si="712"/>
        <v>560</v>
      </c>
      <c r="AM797"/>
    </row>
    <row r="798" spans="2:39" s="288" customFormat="1" outlineLevel="1">
      <c r="B798" s="495" t="s">
        <v>30</v>
      </c>
      <c r="C798" s="474" t="s">
        <v>787</v>
      </c>
      <c r="D798" s="256">
        <v>12502971002</v>
      </c>
      <c r="E798" s="256">
        <v>12502973002</v>
      </c>
      <c r="F798" s="454"/>
      <c r="G798" s="477" t="s">
        <v>825</v>
      </c>
      <c r="H798" s="105"/>
      <c r="I798" s="475" t="s">
        <v>58</v>
      </c>
      <c r="J798" s="475">
        <v>50</v>
      </c>
      <c r="K798" s="583">
        <v>1.1599999999999999</v>
      </c>
      <c r="L798" s="107">
        <f>ROUND((K794*$C$3),2)</f>
        <v>1.61</v>
      </c>
      <c r="M798" s="99">
        <f t="shared" si="709"/>
        <v>0</v>
      </c>
      <c r="N798" s="99">
        <f t="shared" ref="N798:N800" si="713">K798*(1-$E$5-$E$7)*(1-$E$9)*(1+$E$11)</f>
        <v>1.1599999999999999</v>
      </c>
      <c r="O798" s="99">
        <f t="shared" si="710"/>
        <v>0</v>
      </c>
      <c r="P798" s="480">
        <f t="shared" ref="P798:P800" si="714">ROUND((N798*$C$3),2)</f>
        <v>1.39</v>
      </c>
      <c r="Q798" s="100">
        <f t="shared" si="711"/>
        <v>0</v>
      </c>
      <c r="R798" s="3"/>
      <c r="S798" s="559">
        <f t="shared" ref="S798:S800" si="715">ROUND(AL798,0)</f>
        <v>129</v>
      </c>
      <c r="AL798" s="556">
        <f t="shared" si="712"/>
        <v>128.80000000000001</v>
      </c>
      <c r="AM798"/>
    </row>
    <row r="799" spans="2:39" s="288" customFormat="1" outlineLevel="1">
      <c r="B799" s="495" t="s">
        <v>30</v>
      </c>
      <c r="C799" s="474" t="s">
        <v>787</v>
      </c>
      <c r="D799" s="256">
        <v>12503071002</v>
      </c>
      <c r="E799" s="256">
        <v>12503073002</v>
      </c>
      <c r="F799" s="454"/>
      <c r="G799" s="497" t="s">
        <v>826</v>
      </c>
      <c r="H799" s="105"/>
      <c r="I799" s="475" t="s">
        <v>58</v>
      </c>
      <c r="J799" s="475">
        <v>50</v>
      </c>
      <c r="K799" s="583">
        <v>1.19</v>
      </c>
      <c r="L799" s="107">
        <f t="shared" ref="L799:L800" si="716">ROUND((K795*$C$3),2)</f>
        <v>1.67</v>
      </c>
      <c r="M799" s="99">
        <f t="shared" si="709"/>
        <v>0</v>
      </c>
      <c r="N799" s="99">
        <f t="shared" si="713"/>
        <v>1.19</v>
      </c>
      <c r="O799" s="99">
        <f t="shared" si="710"/>
        <v>0</v>
      </c>
      <c r="P799" s="480">
        <f t="shared" si="714"/>
        <v>1.43</v>
      </c>
      <c r="Q799" s="100">
        <f t="shared" si="711"/>
        <v>0</v>
      </c>
      <c r="R799" s="3"/>
      <c r="S799" s="559">
        <f t="shared" si="715"/>
        <v>134</v>
      </c>
      <c r="AL799" s="556">
        <f t="shared" si="712"/>
        <v>133.6</v>
      </c>
      <c r="AM799"/>
    </row>
    <row r="800" spans="2:39" s="288" customFormat="1" outlineLevel="1">
      <c r="B800" s="495" t="s">
        <v>30</v>
      </c>
      <c r="C800" s="474" t="s">
        <v>787</v>
      </c>
      <c r="D800" s="256">
        <v>12591971002</v>
      </c>
      <c r="E800" s="256">
        <v>12591973002</v>
      </c>
      <c r="F800" s="454"/>
      <c r="G800" s="477" t="s">
        <v>827</v>
      </c>
      <c r="H800" s="105"/>
      <c r="I800" s="475" t="s">
        <v>58</v>
      </c>
      <c r="J800" s="475">
        <v>50</v>
      </c>
      <c r="K800" s="583">
        <v>2.0299999999999998</v>
      </c>
      <c r="L800" s="107">
        <f t="shared" si="716"/>
        <v>2.58</v>
      </c>
      <c r="M800" s="99">
        <f t="shared" si="709"/>
        <v>0</v>
      </c>
      <c r="N800" s="99">
        <f t="shared" si="713"/>
        <v>2.0299999999999998</v>
      </c>
      <c r="O800" s="99">
        <f t="shared" si="710"/>
        <v>0</v>
      </c>
      <c r="P800" s="480">
        <f t="shared" si="714"/>
        <v>2.44</v>
      </c>
      <c r="Q800" s="100">
        <f t="shared" si="711"/>
        <v>0</v>
      </c>
      <c r="R800" s="3"/>
      <c r="S800" s="559">
        <f t="shared" si="715"/>
        <v>206</v>
      </c>
      <c r="AL800" s="556">
        <f t="shared" si="712"/>
        <v>206.4</v>
      </c>
      <c r="AM800"/>
    </row>
    <row r="801" spans="2:39" outlineLevel="1">
      <c r="B801" s="141"/>
      <c r="C801" s="154"/>
      <c r="D801" s="136"/>
      <c r="E801" s="69"/>
      <c r="F801" s="454"/>
      <c r="G801" s="137"/>
      <c r="H801" s="92"/>
      <c r="I801" s="136"/>
      <c r="J801" s="136"/>
      <c r="K801" s="74"/>
      <c r="L801" s="74"/>
      <c r="M801" s="74"/>
      <c r="N801" s="74"/>
      <c r="O801" s="74"/>
      <c r="P801" s="325"/>
      <c r="Q801" s="128"/>
      <c r="R801" s="3"/>
      <c r="S801" s="559"/>
      <c r="AL801" s="556"/>
    </row>
    <row r="802" spans="2:39" outlineLevel="1">
      <c r="B802" s="484"/>
      <c r="C802" s="485" t="s">
        <v>787</v>
      </c>
      <c r="D802" s="486"/>
      <c r="E802" s="487"/>
      <c r="F802" s="650"/>
      <c r="G802" s="488" t="s">
        <v>828</v>
      </c>
      <c r="H802" s="493"/>
      <c r="I802" s="493"/>
      <c r="J802" s="493"/>
      <c r="K802" s="117"/>
      <c r="L802" s="117"/>
      <c r="M802" s="117"/>
      <c r="N802" s="117"/>
      <c r="O802" s="117"/>
      <c r="P802" s="491"/>
      <c r="Q802" s="162"/>
      <c r="R802" s="3"/>
      <c r="S802" s="558"/>
      <c r="AL802" s="556"/>
    </row>
    <row r="803" spans="2:39" outlineLevel="1">
      <c r="B803" s="494" t="s">
        <v>65</v>
      </c>
      <c r="C803" s="474" t="s">
        <v>787</v>
      </c>
      <c r="D803" s="475"/>
      <c r="E803" s="256">
        <v>12005261001</v>
      </c>
      <c r="F803" s="454"/>
      <c r="G803" s="477" t="s">
        <v>829</v>
      </c>
      <c r="H803" s="482"/>
      <c r="I803" s="475" t="s">
        <v>58</v>
      </c>
      <c r="J803" s="475">
        <v>10</v>
      </c>
      <c r="K803" s="99">
        <v>6.69</v>
      </c>
      <c r="L803" s="99">
        <f t="shared" si="691"/>
        <v>8.0299999999999994</v>
      </c>
      <c r="M803" s="99">
        <f t="shared" ref="M803:M811" si="717">L803*H803</f>
        <v>0</v>
      </c>
      <c r="N803" s="99">
        <f t="shared" si="692"/>
        <v>6.69</v>
      </c>
      <c r="O803" s="99">
        <f t="shared" ref="O803:O811" si="718">N803*H803</f>
        <v>0</v>
      </c>
      <c r="P803" s="480">
        <f t="shared" si="693"/>
        <v>8.0299999999999994</v>
      </c>
      <c r="Q803" s="100">
        <f t="shared" ref="Q803:Q811" si="719">P803*H803</f>
        <v>0</v>
      </c>
      <c r="R803" s="3"/>
      <c r="S803" s="559">
        <f t="shared" si="694"/>
        <v>642</v>
      </c>
      <c r="AL803" s="556">
        <f t="shared" ref="AL803:AL811" si="720">L803*$AL$11*(1-$AL$10)</f>
        <v>642.4</v>
      </c>
    </row>
    <row r="804" spans="2:39" s="288" customFormat="1" outlineLevel="1">
      <c r="B804" s="138" t="s">
        <v>27</v>
      </c>
      <c r="C804" s="160" t="s">
        <v>787</v>
      </c>
      <c r="D804" s="139"/>
      <c r="E804" s="102">
        <v>12460241001</v>
      </c>
      <c r="F804" s="454"/>
      <c r="G804" s="140" t="s">
        <v>830</v>
      </c>
      <c r="H804" s="105"/>
      <c r="I804" s="139" t="s">
        <v>58</v>
      </c>
      <c r="J804" s="139">
        <v>10</v>
      </c>
      <c r="K804" s="107">
        <v>7.14</v>
      </c>
      <c r="L804" s="107">
        <f t="shared" si="691"/>
        <v>8.57</v>
      </c>
      <c r="M804" s="107">
        <f t="shared" si="717"/>
        <v>0</v>
      </c>
      <c r="N804" s="107">
        <f t="shared" si="692"/>
        <v>7.14</v>
      </c>
      <c r="O804" s="107">
        <f t="shared" si="718"/>
        <v>0</v>
      </c>
      <c r="P804" s="309">
        <f t="shared" si="693"/>
        <v>8.57</v>
      </c>
      <c r="Q804" s="108">
        <f t="shared" si="719"/>
        <v>0</v>
      </c>
      <c r="R804" s="3"/>
      <c r="S804" s="560">
        <f t="shared" si="694"/>
        <v>686</v>
      </c>
      <c r="AL804" s="556">
        <f t="shared" si="720"/>
        <v>685.6</v>
      </c>
      <c r="AM804"/>
    </row>
    <row r="805" spans="2:39" outlineLevel="1">
      <c r="B805" s="494" t="s">
        <v>65</v>
      </c>
      <c r="C805" s="474" t="s">
        <v>787</v>
      </c>
      <c r="D805" s="475"/>
      <c r="E805" s="256">
        <v>12502771002</v>
      </c>
      <c r="F805" s="454"/>
      <c r="G805" s="477" t="s">
        <v>831</v>
      </c>
      <c r="H805" s="482"/>
      <c r="I805" s="475" t="s">
        <v>58</v>
      </c>
      <c r="J805" s="475">
        <v>10</v>
      </c>
      <c r="K805" s="99">
        <v>7.23</v>
      </c>
      <c r="L805" s="99">
        <f t="shared" si="691"/>
        <v>8.68</v>
      </c>
      <c r="M805" s="99">
        <f t="shared" si="717"/>
        <v>0</v>
      </c>
      <c r="N805" s="99">
        <f t="shared" si="692"/>
        <v>7.23</v>
      </c>
      <c r="O805" s="99">
        <f t="shared" si="718"/>
        <v>0</v>
      </c>
      <c r="P805" s="480">
        <f t="shared" si="693"/>
        <v>8.68</v>
      </c>
      <c r="Q805" s="100">
        <f t="shared" si="719"/>
        <v>0</v>
      </c>
      <c r="R805" s="3"/>
      <c r="S805" s="559">
        <f t="shared" si="694"/>
        <v>694</v>
      </c>
      <c r="AL805" s="556">
        <f t="shared" si="720"/>
        <v>694.40000000000009</v>
      </c>
    </row>
    <row r="806" spans="2:39" outlineLevel="1">
      <c r="B806" s="494" t="s">
        <v>65</v>
      </c>
      <c r="C806" s="474" t="s">
        <v>787</v>
      </c>
      <c r="D806" s="475"/>
      <c r="E806" s="256">
        <v>12503171002</v>
      </c>
      <c r="F806" s="454"/>
      <c r="G806" s="477" t="s">
        <v>832</v>
      </c>
      <c r="H806" s="482"/>
      <c r="I806" s="475" t="s">
        <v>58</v>
      </c>
      <c r="J806" s="475">
        <v>10</v>
      </c>
      <c r="K806" s="99">
        <v>8.59</v>
      </c>
      <c r="L806" s="99">
        <f t="shared" si="691"/>
        <v>10.31</v>
      </c>
      <c r="M806" s="99">
        <f t="shared" si="717"/>
        <v>0</v>
      </c>
      <c r="N806" s="99">
        <f t="shared" si="692"/>
        <v>8.59</v>
      </c>
      <c r="O806" s="99">
        <f t="shared" si="718"/>
        <v>0</v>
      </c>
      <c r="P806" s="480">
        <f t="shared" si="693"/>
        <v>10.31</v>
      </c>
      <c r="Q806" s="100">
        <f t="shared" si="719"/>
        <v>0</v>
      </c>
      <c r="R806" s="3"/>
      <c r="S806" s="559">
        <f t="shared" si="694"/>
        <v>825</v>
      </c>
      <c r="AL806" s="556">
        <f t="shared" si="720"/>
        <v>824.80000000000007</v>
      </c>
    </row>
    <row r="807" spans="2:39" outlineLevel="1">
      <c r="B807" s="494" t="s">
        <v>65</v>
      </c>
      <c r="C807" s="474" t="s">
        <v>787</v>
      </c>
      <c r="D807" s="475"/>
      <c r="E807" s="256">
        <v>12591871002</v>
      </c>
      <c r="F807" s="454"/>
      <c r="G807" s="477" t="s">
        <v>833</v>
      </c>
      <c r="H807" s="482"/>
      <c r="I807" s="475" t="s">
        <v>58</v>
      </c>
      <c r="J807" s="475">
        <v>5</v>
      </c>
      <c r="K807" s="99">
        <v>10.75</v>
      </c>
      <c r="L807" s="99">
        <f t="shared" si="691"/>
        <v>12.9</v>
      </c>
      <c r="M807" s="99">
        <f t="shared" si="717"/>
        <v>0</v>
      </c>
      <c r="N807" s="99">
        <f t="shared" si="692"/>
        <v>10.75</v>
      </c>
      <c r="O807" s="99">
        <f t="shared" si="718"/>
        <v>0</v>
      </c>
      <c r="P807" s="480">
        <f t="shared" si="693"/>
        <v>12.9</v>
      </c>
      <c r="Q807" s="100">
        <f t="shared" si="719"/>
        <v>0</v>
      </c>
      <c r="R807" s="3"/>
      <c r="S807" s="559">
        <f t="shared" si="694"/>
        <v>1032</v>
      </c>
      <c r="AL807" s="556">
        <f t="shared" si="720"/>
        <v>1032</v>
      </c>
    </row>
    <row r="808" spans="2:39" s="288" customFormat="1" outlineLevel="1">
      <c r="B808" s="138" t="s">
        <v>27</v>
      </c>
      <c r="C808" s="160" t="s">
        <v>787</v>
      </c>
      <c r="D808" s="139"/>
      <c r="E808" s="102">
        <v>12611231001</v>
      </c>
      <c r="F808" s="454"/>
      <c r="G808" s="140" t="s">
        <v>834</v>
      </c>
      <c r="H808" s="105"/>
      <c r="I808" s="139" t="s">
        <v>58</v>
      </c>
      <c r="J808" s="139">
        <v>10</v>
      </c>
      <c r="K808" s="107">
        <v>22.27</v>
      </c>
      <c r="L808" s="107">
        <f t="shared" si="691"/>
        <v>26.72</v>
      </c>
      <c r="M808" s="107">
        <f t="shared" si="717"/>
        <v>0</v>
      </c>
      <c r="N808" s="107">
        <f t="shared" si="692"/>
        <v>22.27</v>
      </c>
      <c r="O808" s="107">
        <f t="shared" si="718"/>
        <v>0</v>
      </c>
      <c r="P808" s="309">
        <f t="shared" si="693"/>
        <v>26.72</v>
      </c>
      <c r="Q808" s="108">
        <f t="shared" si="719"/>
        <v>0</v>
      </c>
      <c r="R808" s="3"/>
      <c r="S808" s="560">
        <f t="shared" si="694"/>
        <v>2138</v>
      </c>
      <c r="AL808" s="556">
        <f t="shared" si="720"/>
        <v>2137.6</v>
      </c>
      <c r="AM808"/>
    </row>
    <row r="809" spans="2:39" s="288" customFormat="1" outlineLevel="1">
      <c r="B809" s="495" t="s">
        <v>30</v>
      </c>
      <c r="C809" s="474" t="s">
        <v>787</v>
      </c>
      <c r="D809" s="256">
        <v>12502771002</v>
      </c>
      <c r="E809" s="256">
        <v>12502773002</v>
      </c>
      <c r="F809" s="454"/>
      <c r="G809" s="477" t="s">
        <v>835</v>
      </c>
      <c r="H809" s="105"/>
      <c r="I809" s="475" t="s">
        <v>58</v>
      </c>
      <c r="J809" s="475">
        <v>10</v>
      </c>
      <c r="K809" s="99">
        <v>3.6641349606299212</v>
      </c>
      <c r="L809" s="99">
        <f t="shared" ref="L809:L811" si="721">ROUND((K809*$C$3),2)</f>
        <v>4.4000000000000004</v>
      </c>
      <c r="M809" s="99">
        <f t="shared" si="717"/>
        <v>0</v>
      </c>
      <c r="N809" s="99">
        <f t="shared" ref="N809:N811" si="722">K809*(1-$E$5-$E$7)*(1-$E$9)*(1+$E$11)</f>
        <v>3.6641349606299212</v>
      </c>
      <c r="O809" s="99">
        <f t="shared" si="718"/>
        <v>0</v>
      </c>
      <c r="P809" s="480">
        <f t="shared" ref="P809:P811" si="723">ROUND((N809*$C$3),2)</f>
        <v>4.4000000000000004</v>
      </c>
      <c r="Q809" s="100">
        <f t="shared" si="719"/>
        <v>0</v>
      </c>
      <c r="R809" s="3"/>
      <c r="S809" s="559">
        <f t="shared" si="694"/>
        <v>352</v>
      </c>
      <c r="AL809" s="556">
        <f t="shared" si="720"/>
        <v>352.00000000000006</v>
      </c>
      <c r="AM809"/>
    </row>
    <row r="810" spans="2:39" s="288" customFormat="1" outlineLevel="1">
      <c r="B810" s="495" t="s">
        <v>30</v>
      </c>
      <c r="C810" s="474" t="s">
        <v>787</v>
      </c>
      <c r="D810" s="256">
        <v>12503171002</v>
      </c>
      <c r="E810" s="256">
        <v>12503173002</v>
      </c>
      <c r="F810" s="454"/>
      <c r="G810" s="477" t="s">
        <v>836</v>
      </c>
      <c r="H810" s="105"/>
      <c r="I810" s="475" t="s">
        <v>58</v>
      </c>
      <c r="J810" s="475">
        <v>10</v>
      </c>
      <c r="K810" s="99">
        <v>3.9432929487179491</v>
      </c>
      <c r="L810" s="99">
        <f t="shared" si="721"/>
        <v>4.7300000000000004</v>
      </c>
      <c r="M810" s="99">
        <f t="shared" si="717"/>
        <v>0</v>
      </c>
      <c r="N810" s="99">
        <f t="shared" si="722"/>
        <v>3.9432929487179491</v>
      </c>
      <c r="O810" s="99">
        <f t="shared" si="718"/>
        <v>0</v>
      </c>
      <c r="P810" s="480">
        <f t="shared" si="723"/>
        <v>4.7300000000000004</v>
      </c>
      <c r="Q810" s="100">
        <f t="shared" si="719"/>
        <v>0</v>
      </c>
      <c r="R810" s="3"/>
      <c r="S810" s="559">
        <f t="shared" si="694"/>
        <v>378</v>
      </c>
      <c r="AL810" s="556">
        <f t="shared" si="720"/>
        <v>378.40000000000009</v>
      </c>
      <c r="AM810"/>
    </row>
    <row r="811" spans="2:39" s="288" customFormat="1" outlineLevel="1">
      <c r="B811" s="495" t="s">
        <v>30</v>
      </c>
      <c r="C811" s="474" t="s">
        <v>787</v>
      </c>
      <c r="D811" s="256">
        <v>12591871002</v>
      </c>
      <c r="E811" s="256">
        <v>12591873002</v>
      </c>
      <c r="F811" s="454"/>
      <c r="G811" s="477" t="s">
        <v>837</v>
      </c>
      <c r="H811" s="105"/>
      <c r="I811" s="475" t="s">
        <v>58</v>
      </c>
      <c r="J811" s="475">
        <v>5</v>
      </c>
      <c r="K811" s="99">
        <v>5.1188952177777782</v>
      </c>
      <c r="L811" s="99">
        <f t="shared" si="721"/>
        <v>6.14</v>
      </c>
      <c r="M811" s="99">
        <f t="shared" si="717"/>
        <v>0</v>
      </c>
      <c r="N811" s="99">
        <f t="shared" si="722"/>
        <v>5.1188952177777782</v>
      </c>
      <c r="O811" s="99">
        <f t="shared" si="718"/>
        <v>0</v>
      </c>
      <c r="P811" s="480">
        <f t="shared" si="723"/>
        <v>6.14</v>
      </c>
      <c r="Q811" s="100">
        <f t="shared" si="719"/>
        <v>0</v>
      </c>
      <c r="R811" s="3"/>
      <c r="S811" s="559">
        <f t="shared" si="694"/>
        <v>491</v>
      </c>
      <c r="AL811" s="556">
        <f t="shared" si="720"/>
        <v>491.20000000000005</v>
      </c>
      <c r="AM811"/>
    </row>
    <row r="812" spans="2:39" outlineLevel="1">
      <c r="B812" s="141"/>
      <c r="C812" s="154"/>
      <c r="D812" s="136"/>
      <c r="E812" s="69"/>
      <c r="F812" s="454"/>
      <c r="G812" s="137"/>
      <c r="H812" s="92"/>
      <c r="I812" s="136"/>
      <c r="J812" s="136"/>
      <c r="K812" s="74"/>
      <c r="L812" s="74"/>
      <c r="M812" s="74"/>
      <c r="N812" s="74"/>
      <c r="O812" s="74"/>
      <c r="P812" s="325"/>
      <c r="Q812" s="128"/>
      <c r="R812" s="3"/>
      <c r="S812" s="559"/>
      <c r="AL812" s="556"/>
    </row>
    <row r="813" spans="2:39" s="288" customFormat="1" outlineLevel="1">
      <c r="B813" s="138" t="s">
        <v>27</v>
      </c>
      <c r="C813" s="160" t="s">
        <v>787</v>
      </c>
      <c r="D813" s="103"/>
      <c r="E813" s="102">
        <v>12005331001</v>
      </c>
      <c r="F813" s="454"/>
      <c r="G813" s="104" t="s">
        <v>838</v>
      </c>
      <c r="H813" s="105"/>
      <c r="I813" s="139" t="s">
        <v>58</v>
      </c>
      <c r="J813" s="139">
        <v>10</v>
      </c>
      <c r="K813" s="107">
        <v>10.68</v>
      </c>
      <c r="L813" s="107">
        <f t="shared" si="691"/>
        <v>12.82</v>
      </c>
      <c r="M813" s="107">
        <f t="shared" ref="M813:M820" si="724">L813*H813</f>
        <v>0</v>
      </c>
      <c r="N813" s="107">
        <f t="shared" si="692"/>
        <v>10.68</v>
      </c>
      <c r="O813" s="107">
        <f t="shared" ref="O813:O820" si="725">N813*H813</f>
        <v>0</v>
      </c>
      <c r="P813" s="309">
        <f t="shared" si="693"/>
        <v>12.82</v>
      </c>
      <c r="Q813" s="108">
        <f t="shared" ref="Q813:Q820" si="726">P813*H813</f>
        <v>0</v>
      </c>
      <c r="R813" s="3"/>
      <c r="S813" s="560">
        <f t="shared" si="694"/>
        <v>1026</v>
      </c>
      <c r="AL813" s="561">
        <f>L813*$AL$11*(1-$AL$10)</f>
        <v>1025.6000000000001</v>
      </c>
    </row>
    <row r="814" spans="2:39" s="288" customFormat="1" outlineLevel="1">
      <c r="B814" s="138" t="s">
        <v>27</v>
      </c>
      <c r="C814" s="160" t="s">
        <v>787</v>
      </c>
      <c r="D814" s="103"/>
      <c r="E814" s="102">
        <v>12005341001</v>
      </c>
      <c r="F814" s="454"/>
      <c r="G814" s="104" t="s">
        <v>839</v>
      </c>
      <c r="H814" s="105"/>
      <c r="I814" s="139" t="s">
        <v>58</v>
      </c>
      <c r="J814" s="139">
        <v>10</v>
      </c>
      <c r="K814" s="107">
        <v>10.68</v>
      </c>
      <c r="L814" s="107">
        <f t="shared" si="691"/>
        <v>12.82</v>
      </c>
      <c r="M814" s="107">
        <f t="shared" si="724"/>
        <v>0</v>
      </c>
      <c r="N814" s="107">
        <f t="shared" si="692"/>
        <v>10.68</v>
      </c>
      <c r="O814" s="107">
        <f t="shared" si="725"/>
        <v>0</v>
      </c>
      <c r="P814" s="309">
        <f t="shared" si="693"/>
        <v>12.82</v>
      </c>
      <c r="Q814" s="108">
        <f t="shared" si="726"/>
        <v>0</v>
      </c>
      <c r="R814" s="3"/>
      <c r="S814" s="560">
        <f t="shared" si="694"/>
        <v>1026</v>
      </c>
      <c r="AL814" s="561">
        <f>L814*$AL$11*(1-$AL$10)</f>
        <v>1025.6000000000001</v>
      </c>
    </row>
    <row r="815" spans="2:39" s="288" customFormat="1" outlineLevel="1">
      <c r="B815" s="138" t="s">
        <v>27</v>
      </c>
      <c r="C815" s="160" t="s">
        <v>787</v>
      </c>
      <c r="D815" s="103"/>
      <c r="E815" s="102">
        <v>12490971001</v>
      </c>
      <c r="F815" s="454"/>
      <c r="G815" s="104" t="s">
        <v>840</v>
      </c>
      <c r="H815" s="105"/>
      <c r="I815" s="139" t="s">
        <v>58</v>
      </c>
      <c r="J815" s="139">
        <v>10</v>
      </c>
      <c r="K815" s="107">
        <v>8.2899999999999991</v>
      </c>
      <c r="L815" s="107">
        <f t="shared" ref="L815:L886" si="727">ROUND((K815*$C$3),2)</f>
        <v>9.9499999999999993</v>
      </c>
      <c r="M815" s="107">
        <f t="shared" si="724"/>
        <v>0</v>
      </c>
      <c r="N815" s="107">
        <f t="shared" ref="N815:N886" si="728">K815*(1-$E$5-$E$7)*(1-$E$9)*(1+$E$11)</f>
        <v>8.2899999999999991</v>
      </c>
      <c r="O815" s="107">
        <f t="shared" si="725"/>
        <v>0</v>
      </c>
      <c r="P815" s="309">
        <f t="shared" ref="P815:P886" si="729">ROUND((N815*$C$3),2)</f>
        <v>9.9499999999999993</v>
      </c>
      <c r="Q815" s="108">
        <f t="shared" si="726"/>
        <v>0</v>
      </c>
      <c r="R815" s="3"/>
      <c r="S815" s="560">
        <f t="shared" si="694"/>
        <v>796</v>
      </c>
      <c r="AL815" s="561">
        <f>L815*$AL$11*(1-$AL$10)</f>
        <v>796</v>
      </c>
    </row>
    <row r="816" spans="2:39" s="288" customFormat="1" outlineLevel="1">
      <c r="B816" s="138" t="s">
        <v>27</v>
      </c>
      <c r="C816" s="160" t="s">
        <v>787</v>
      </c>
      <c r="D816" s="103"/>
      <c r="E816" s="102">
        <v>12594691002</v>
      </c>
      <c r="F816" s="454"/>
      <c r="G816" s="104" t="s">
        <v>841</v>
      </c>
      <c r="H816" s="105"/>
      <c r="I816" s="139" t="s">
        <v>58</v>
      </c>
      <c r="J816" s="139">
        <v>10</v>
      </c>
      <c r="K816" s="107">
        <v>8.2899999999999991</v>
      </c>
      <c r="L816" s="107">
        <f t="shared" si="727"/>
        <v>9.9499999999999993</v>
      </c>
      <c r="M816" s="107">
        <f t="shared" si="724"/>
        <v>0</v>
      </c>
      <c r="N816" s="107">
        <f t="shared" si="728"/>
        <v>8.2899999999999991</v>
      </c>
      <c r="O816" s="107">
        <f t="shared" si="725"/>
        <v>0</v>
      </c>
      <c r="P816" s="309">
        <f t="shared" si="729"/>
        <v>9.9499999999999993</v>
      </c>
      <c r="Q816" s="108">
        <f t="shared" si="726"/>
        <v>0</v>
      </c>
      <c r="R816" s="3"/>
      <c r="S816" s="560">
        <f t="shared" ref="S816:S887" si="730">ROUND(AL816,0)</f>
        <v>796</v>
      </c>
      <c r="AL816" s="561">
        <f t="shared" ref="AL816:AL887" si="731">L816*$AL$11*(1-$AL$10)</f>
        <v>796</v>
      </c>
    </row>
    <row r="817" spans="2:39" s="288" customFormat="1" outlineLevel="1">
      <c r="B817" s="138" t="s">
        <v>27</v>
      </c>
      <c r="C817" s="160" t="s">
        <v>787</v>
      </c>
      <c r="D817" s="103"/>
      <c r="E817" s="102">
        <v>12005541001</v>
      </c>
      <c r="F817" s="454"/>
      <c r="G817" s="104" t="s">
        <v>842</v>
      </c>
      <c r="H817" s="105"/>
      <c r="I817" s="139" t="s">
        <v>58</v>
      </c>
      <c r="J817" s="139">
        <v>10</v>
      </c>
      <c r="K817" s="107">
        <v>12.51</v>
      </c>
      <c r="L817" s="107">
        <f t="shared" si="727"/>
        <v>15.01</v>
      </c>
      <c r="M817" s="107">
        <f t="shared" si="724"/>
        <v>0</v>
      </c>
      <c r="N817" s="107">
        <f t="shared" si="728"/>
        <v>12.51</v>
      </c>
      <c r="O817" s="107">
        <f t="shared" si="725"/>
        <v>0</v>
      </c>
      <c r="P817" s="309">
        <f t="shared" si="729"/>
        <v>15.01</v>
      </c>
      <c r="Q817" s="108">
        <f t="shared" si="726"/>
        <v>0</v>
      </c>
      <c r="R817" s="3"/>
      <c r="S817" s="560">
        <f t="shared" si="730"/>
        <v>1201</v>
      </c>
      <c r="AL817" s="561">
        <f t="shared" si="731"/>
        <v>1200.8</v>
      </c>
    </row>
    <row r="818" spans="2:39" s="288" customFormat="1" outlineLevel="1">
      <c r="B818" s="138" t="s">
        <v>27</v>
      </c>
      <c r="C818" s="160" t="s">
        <v>787</v>
      </c>
      <c r="D818" s="103"/>
      <c r="E818" s="102">
        <v>12594591002</v>
      </c>
      <c r="F818" s="454"/>
      <c r="G818" s="104" t="s">
        <v>843</v>
      </c>
      <c r="H818" s="105"/>
      <c r="I818" s="139" t="s">
        <v>58</v>
      </c>
      <c r="J818" s="139">
        <v>10</v>
      </c>
      <c r="K818" s="107">
        <v>16.82</v>
      </c>
      <c r="L818" s="107">
        <f t="shared" si="727"/>
        <v>20.18</v>
      </c>
      <c r="M818" s="107">
        <f t="shared" si="724"/>
        <v>0</v>
      </c>
      <c r="N818" s="107">
        <f t="shared" si="728"/>
        <v>16.82</v>
      </c>
      <c r="O818" s="107">
        <f t="shared" si="725"/>
        <v>0</v>
      </c>
      <c r="P818" s="309">
        <f t="shared" si="729"/>
        <v>20.18</v>
      </c>
      <c r="Q818" s="108">
        <f t="shared" si="726"/>
        <v>0</v>
      </c>
      <c r="R818" s="3"/>
      <c r="S818" s="560">
        <f t="shared" si="730"/>
        <v>1614</v>
      </c>
      <c r="AL818" s="561">
        <f t="shared" si="731"/>
        <v>1614.4</v>
      </c>
    </row>
    <row r="819" spans="2:39" s="288" customFormat="1" outlineLevel="1">
      <c r="B819" s="138" t="s">
        <v>27</v>
      </c>
      <c r="C819" s="160" t="s">
        <v>787</v>
      </c>
      <c r="D819" s="103"/>
      <c r="E819" s="102">
        <v>12005561001</v>
      </c>
      <c r="F819" s="454"/>
      <c r="G819" s="104" t="s">
        <v>844</v>
      </c>
      <c r="H819" s="105"/>
      <c r="I819" s="139" t="s">
        <v>58</v>
      </c>
      <c r="J819" s="139">
        <v>10</v>
      </c>
      <c r="K819" s="107">
        <v>18.260000000000002</v>
      </c>
      <c r="L819" s="107">
        <f t="shared" si="727"/>
        <v>21.91</v>
      </c>
      <c r="M819" s="107">
        <f t="shared" si="724"/>
        <v>0</v>
      </c>
      <c r="N819" s="107">
        <f t="shared" si="728"/>
        <v>18.260000000000002</v>
      </c>
      <c r="O819" s="107">
        <f t="shared" si="725"/>
        <v>0</v>
      </c>
      <c r="P819" s="309">
        <f t="shared" si="729"/>
        <v>21.91</v>
      </c>
      <c r="Q819" s="108">
        <f t="shared" si="726"/>
        <v>0</v>
      </c>
      <c r="R819" s="3"/>
      <c r="S819" s="560">
        <f t="shared" si="730"/>
        <v>1753</v>
      </c>
      <c r="AL819" s="561">
        <f t="shared" si="731"/>
        <v>1752.8000000000002</v>
      </c>
    </row>
    <row r="820" spans="2:39" s="288" customFormat="1" outlineLevel="1">
      <c r="B820" s="138" t="s">
        <v>27</v>
      </c>
      <c r="C820" s="160" t="s">
        <v>787</v>
      </c>
      <c r="D820" s="103"/>
      <c r="E820" s="102">
        <v>12611131001</v>
      </c>
      <c r="F820" s="454"/>
      <c r="G820" s="104" t="s">
        <v>845</v>
      </c>
      <c r="H820" s="105"/>
      <c r="I820" s="139" t="s">
        <v>58</v>
      </c>
      <c r="J820" s="139">
        <v>10</v>
      </c>
      <c r="K820" s="107">
        <v>29.43</v>
      </c>
      <c r="L820" s="107">
        <f t="shared" si="727"/>
        <v>35.32</v>
      </c>
      <c r="M820" s="107">
        <f t="shared" si="724"/>
        <v>0</v>
      </c>
      <c r="N820" s="107">
        <f t="shared" si="728"/>
        <v>29.43</v>
      </c>
      <c r="O820" s="107">
        <f t="shared" si="725"/>
        <v>0</v>
      </c>
      <c r="P820" s="309">
        <f t="shared" si="729"/>
        <v>35.32</v>
      </c>
      <c r="Q820" s="108">
        <f t="shared" si="726"/>
        <v>0</v>
      </c>
      <c r="R820" s="3"/>
      <c r="S820" s="560">
        <f t="shared" si="730"/>
        <v>2826</v>
      </c>
      <c r="AL820" s="561">
        <f t="shared" si="731"/>
        <v>2825.6000000000004</v>
      </c>
    </row>
    <row r="821" spans="2:39" outlineLevel="1">
      <c r="B821" s="141"/>
      <c r="C821" s="154"/>
      <c r="D821" s="71"/>
      <c r="E821" s="69"/>
      <c r="F821" s="454"/>
      <c r="G821" s="95"/>
      <c r="H821" s="92"/>
      <c r="I821" s="136"/>
      <c r="J821" s="136"/>
      <c r="K821" s="74"/>
      <c r="L821" s="74"/>
      <c r="M821" s="74"/>
      <c r="N821" s="74"/>
      <c r="O821" s="74"/>
      <c r="P821" s="325"/>
      <c r="Q821" s="128"/>
      <c r="R821" s="3"/>
      <c r="S821" s="559"/>
      <c r="AL821" s="556"/>
    </row>
    <row r="822" spans="2:39" s="288" customFormat="1" outlineLevel="1">
      <c r="B822" s="138" t="s">
        <v>27</v>
      </c>
      <c r="C822" s="160" t="s">
        <v>787</v>
      </c>
      <c r="D822" s="139"/>
      <c r="E822" s="102">
        <v>12005661001</v>
      </c>
      <c r="F822" s="454"/>
      <c r="G822" s="140" t="s">
        <v>846</v>
      </c>
      <c r="H822" s="105"/>
      <c r="I822" s="139" t="s">
        <v>58</v>
      </c>
      <c r="J822" s="139">
        <v>10</v>
      </c>
      <c r="K822" s="107">
        <v>7.83</v>
      </c>
      <c r="L822" s="107">
        <f t="shared" si="727"/>
        <v>9.4</v>
      </c>
      <c r="M822" s="107">
        <f t="shared" ref="M822:M834" si="732">L822*H822</f>
        <v>0</v>
      </c>
      <c r="N822" s="107">
        <f t="shared" si="728"/>
        <v>7.83</v>
      </c>
      <c r="O822" s="107">
        <f t="shared" ref="O822:O834" si="733">N822*H822</f>
        <v>0</v>
      </c>
      <c r="P822" s="309">
        <f t="shared" si="729"/>
        <v>9.4</v>
      </c>
      <c r="Q822" s="108">
        <f t="shared" ref="Q822:Q834" si="734">P822*H822</f>
        <v>0</v>
      </c>
      <c r="R822" s="3"/>
      <c r="S822" s="560">
        <f t="shared" si="730"/>
        <v>752</v>
      </c>
      <c r="AL822" s="556">
        <f t="shared" si="731"/>
        <v>752</v>
      </c>
      <c r="AM822"/>
    </row>
    <row r="823" spans="2:39" s="288" customFormat="1" outlineLevel="1">
      <c r="B823" s="138" t="s">
        <v>27</v>
      </c>
      <c r="C823" s="160" t="s">
        <v>787</v>
      </c>
      <c r="D823" s="139"/>
      <c r="E823" s="102">
        <v>12350801001</v>
      </c>
      <c r="F823" s="454"/>
      <c r="G823" s="140" t="s">
        <v>847</v>
      </c>
      <c r="H823" s="105"/>
      <c r="I823" s="139" t="s">
        <v>58</v>
      </c>
      <c r="J823" s="139">
        <v>10</v>
      </c>
      <c r="K823" s="107">
        <v>9.2200000000000006</v>
      </c>
      <c r="L823" s="107">
        <f t="shared" si="727"/>
        <v>11.06</v>
      </c>
      <c r="M823" s="107">
        <f t="shared" si="732"/>
        <v>0</v>
      </c>
      <c r="N823" s="107">
        <f t="shared" si="728"/>
        <v>9.2200000000000006</v>
      </c>
      <c r="O823" s="107">
        <f t="shared" si="733"/>
        <v>0</v>
      </c>
      <c r="P823" s="309">
        <f t="shared" si="729"/>
        <v>11.06</v>
      </c>
      <c r="Q823" s="108">
        <f t="shared" si="734"/>
        <v>0</v>
      </c>
      <c r="R823" s="3"/>
      <c r="S823" s="560">
        <f t="shared" si="730"/>
        <v>885</v>
      </c>
      <c r="AL823" s="556">
        <f t="shared" si="731"/>
        <v>884.80000000000007</v>
      </c>
      <c r="AM823"/>
    </row>
    <row r="824" spans="2:39" outlineLevel="1">
      <c r="B824" s="494" t="s">
        <v>65</v>
      </c>
      <c r="C824" s="474" t="s">
        <v>787</v>
      </c>
      <c r="D824" s="475"/>
      <c r="E824" s="256">
        <v>12588171002</v>
      </c>
      <c r="F824" s="656"/>
      <c r="G824" s="477" t="s">
        <v>848</v>
      </c>
      <c r="H824" s="482"/>
      <c r="I824" s="475" t="s">
        <v>58</v>
      </c>
      <c r="J824" s="475">
        <v>10</v>
      </c>
      <c r="K824" s="99">
        <v>9.2799999999999994</v>
      </c>
      <c r="L824" s="99">
        <f t="shared" si="727"/>
        <v>11.14</v>
      </c>
      <c r="M824" s="99">
        <f t="shared" si="732"/>
        <v>0</v>
      </c>
      <c r="N824" s="99">
        <f t="shared" si="728"/>
        <v>9.2799999999999994</v>
      </c>
      <c r="O824" s="99">
        <f t="shared" si="733"/>
        <v>0</v>
      </c>
      <c r="P824" s="480">
        <f t="shared" si="729"/>
        <v>11.14</v>
      </c>
      <c r="Q824" s="100">
        <f t="shared" si="734"/>
        <v>0</v>
      </c>
      <c r="R824" s="3"/>
      <c r="S824" s="559">
        <f t="shared" si="730"/>
        <v>891</v>
      </c>
      <c r="AL824" s="556">
        <f t="shared" si="731"/>
        <v>891.2</v>
      </c>
    </row>
    <row r="825" spans="2:39" outlineLevel="1">
      <c r="B825" s="494" t="s">
        <v>65</v>
      </c>
      <c r="C825" s="474" t="s">
        <v>787</v>
      </c>
      <c r="D825" s="475"/>
      <c r="E825" s="256">
        <v>12685701001</v>
      </c>
      <c r="F825" s="656"/>
      <c r="G825" s="477" t="s">
        <v>849</v>
      </c>
      <c r="H825" s="482"/>
      <c r="I825" s="475" t="s">
        <v>58</v>
      </c>
      <c r="J825" s="475">
        <v>10</v>
      </c>
      <c r="K825" s="99">
        <v>10.29</v>
      </c>
      <c r="L825" s="99">
        <f t="shared" si="727"/>
        <v>12.35</v>
      </c>
      <c r="M825" s="99">
        <f t="shared" si="732"/>
        <v>0</v>
      </c>
      <c r="N825" s="99">
        <f t="shared" si="728"/>
        <v>10.29</v>
      </c>
      <c r="O825" s="99">
        <f t="shared" si="733"/>
        <v>0</v>
      </c>
      <c r="P825" s="480">
        <f t="shared" si="729"/>
        <v>12.35</v>
      </c>
      <c r="Q825" s="100">
        <f t="shared" si="734"/>
        <v>0</v>
      </c>
      <c r="R825" s="3"/>
      <c r="S825" s="559">
        <f t="shared" si="730"/>
        <v>988</v>
      </c>
      <c r="AL825" s="556">
        <f t="shared" si="731"/>
        <v>988</v>
      </c>
    </row>
    <row r="826" spans="2:39" outlineLevel="1">
      <c r="B826" s="494" t="s">
        <v>65</v>
      </c>
      <c r="C826" s="474" t="s">
        <v>787</v>
      </c>
      <c r="D826" s="475"/>
      <c r="E826" s="256">
        <v>12588271002</v>
      </c>
      <c r="F826" s="656"/>
      <c r="G826" s="477" t="s">
        <v>850</v>
      </c>
      <c r="H826" s="482"/>
      <c r="I826" s="475" t="s">
        <v>58</v>
      </c>
      <c r="J826" s="475">
        <v>10</v>
      </c>
      <c r="K826" s="99">
        <v>10.29</v>
      </c>
      <c r="L826" s="99">
        <f t="shared" si="727"/>
        <v>12.35</v>
      </c>
      <c r="M826" s="99">
        <f t="shared" si="732"/>
        <v>0</v>
      </c>
      <c r="N826" s="99">
        <f t="shared" si="728"/>
        <v>10.29</v>
      </c>
      <c r="O826" s="99">
        <f t="shared" si="733"/>
        <v>0</v>
      </c>
      <c r="P826" s="480">
        <f t="shared" si="729"/>
        <v>12.35</v>
      </c>
      <c r="Q826" s="100">
        <f t="shared" si="734"/>
        <v>0</v>
      </c>
      <c r="R826" s="3"/>
      <c r="S826" s="559">
        <f t="shared" si="730"/>
        <v>988</v>
      </c>
      <c r="AL826" s="556">
        <f t="shared" si="731"/>
        <v>988</v>
      </c>
    </row>
    <row r="827" spans="2:39" outlineLevel="1">
      <c r="B827" s="494" t="s">
        <v>65</v>
      </c>
      <c r="C827" s="474" t="s">
        <v>787</v>
      </c>
      <c r="D827" s="475"/>
      <c r="E827" s="256">
        <v>12685801001</v>
      </c>
      <c r="F827" s="656"/>
      <c r="G827" s="477" t="s">
        <v>851</v>
      </c>
      <c r="H827" s="482"/>
      <c r="I827" s="475" t="s">
        <v>58</v>
      </c>
      <c r="J827" s="475">
        <v>5</v>
      </c>
      <c r="K827" s="99">
        <v>16.350000000000001</v>
      </c>
      <c r="L827" s="99">
        <f t="shared" si="727"/>
        <v>19.62</v>
      </c>
      <c r="M827" s="99">
        <f t="shared" si="732"/>
        <v>0</v>
      </c>
      <c r="N827" s="99">
        <f t="shared" si="728"/>
        <v>16.350000000000001</v>
      </c>
      <c r="O827" s="99">
        <f t="shared" si="733"/>
        <v>0</v>
      </c>
      <c r="P827" s="480">
        <f t="shared" si="729"/>
        <v>19.62</v>
      </c>
      <c r="Q827" s="100">
        <f t="shared" si="734"/>
        <v>0</v>
      </c>
      <c r="R827" s="3"/>
      <c r="S827" s="559">
        <f t="shared" si="730"/>
        <v>1570</v>
      </c>
      <c r="AL827" s="556">
        <f t="shared" si="731"/>
        <v>1569.6000000000001</v>
      </c>
    </row>
    <row r="828" spans="2:39" outlineLevel="1">
      <c r="B828" s="494" t="s">
        <v>65</v>
      </c>
      <c r="C828" s="474" t="s">
        <v>787</v>
      </c>
      <c r="D828" s="475"/>
      <c r="E828" s="256">
        <v>12534391002</v>
      </c>
      <c r="F828" s="656"/>
      <c r="G828" s="477" t="s">
        <v>852</v>
      </c>
      <c r="H828" s="482"/>
      <c r="I828" s="475" t="s">
        <v>58</v>
      </c>
      <c r="J828" s="475">
        <v>5</v>
      </c>
      <c r="K828" s="99">
        <v>16.350000000000001</v>
      </c>
      <c r="L828" s="99">
        <f t="shared" si="727"/>
        <v>19.62</v>
      </c>
      <c r="M828" s="99">
        <f t="shared" si="732"/>
        <v>0</v>
      </c>
      <c r="N828" s="99">
        <f t="shared" si="728"/>
        <v>16.350000000000001</v>
      </c>
      <c r="O828" s="99">
        <f t="shared" si="733"/>
        <v>0</v>
      </c>
      <c r="P828" s="480">
        <f t="shared" si="729"/>
        <v>19.62</v>
      </c>
      <c r="Q828" s="100">
        <f t="shared" si="734"/>
        <v>0</v>
      </c>
      <c r="R828" s="3"/>
      <c r="S828" s="559">
        <f t="shared" si="730"/>
        <v>1570</v>
      </c>
      <c r="AL828" s="556">
        <f t="shared" si="731"/>
        <v>1569.6000000000001</v>
      </c>
    </row>
    <row r="829" spans="2:39" s="288" customFormat="1" outlineLevel="1">
      <c r="B829" s="138" t="s">
        <v>27</v>
      </c>
      <c r="C829" s="160" t="s">
        <v>787</v>
      </c>
      <c r="D829" s="139"/>
      <c r="E829" s="102">
        <v>12611431001</v>
      </c>
      <c r="F829" s="454"/>
      <c r="G829" s="140" t="s">
        <v>853</v>
      </c>
      <c r="H829" s="105"/>
      <c r="I829" s="139" t="s">
        <v>58</v>
      </c>
      <c r="J829" s="139">
        <v>10</v>
      </c>
      <c r="K829" s="107">
        <v>16.36</v>
      </c>
      <c r="L829" s="107">
        <f t="shared" si="727"/>
        <v>19.63</v>
      </c>
      <c r="M829" s="107">
        <f t="shared" si="732"/>
        <v>0</v>
      </c>
      <c r="N829" s="107">
        <f t="shared" si="728"/>
        <v>16.36</v>
      </c>
      <c r="O829" s="107">
        <f t="shared" si="733"/>
        <v>0</v>
      </c>
      <c r="P829" s="309">
        <f t="shared" si="729"/>
        <v>19.63</v>
      </c>
      <c r="Q829" s="108">
        <f t="shared" si="734"/>
        <v>0</v>
      </c>
      <c r="R829" s="3"/>
      <c r="S829" s="108">
        <f t="shared" si="730"/>
        <v>1570</v>
      </c>
      <c r="AL829" s="556">
        <f t="shared" si="731"/>
        <v>1570.4</v>
      </c>
      <c r="AM829"/>
    </row>
    <row r="830" spans="2:39" s="288" customFormat="1" outlineLevel="1">
      <c r="B830" s="495" t="s">
        <v>30</v>
      </c>
      <c r="C830" s="474" t="s">
        <v>787</v>
      </c>
      <c r="D830" s="256">
        <v>12588171002</v>
      </c>
      <c r="E830" s="256">
        <v>12588173002</v>
      </c>
      <c r="F830" s="454"/>
      <c r="G830" s="477" t="s">
        <v>854</v>
      </c>
      <c r="H830" s="105"/>
      <c r="I830" s="475" t="s">
        <v>58</v>
      </c>
      <c r="J830" s="475">
        <v>10</v>
      </c>
      <c r="K830" s="99">
        <v>3.4688909174311928</v>
      </c>
      <c r="L830" s="99">
        <f t="shared" ref="L830:L834" si="735">ROUND((K830*$C$3),2)</f>
        <v>4.16</v>
      </c>
      <c r="M830" s="99">
        <f t="shared" si="732"/>
        <v>0</v>
      </c>
      <c r="N830" s="99">
        <f t="shared" ref="N830:N834" si="736">K830*(1-$E$5-$E$7)*(1-$E$9)*(1+$E$11)</f>
        <v>3.4688909174311928</v>
      </c>
      <c r="O830" s="99">
        <f t="shared" si="733"/>
        <v>0</v>
      </c>
      <c r="P830" s="480">
        <f t="shared" ref="P830:P834" si="737">ROUND((N830*$C$3),2)</f>
        <v>4.16</v>
      </c>
      <c r="Q830" s="100">
        <f t="shared" si="734"/>
        <v>0</v>
      </c>
      <c r="R830" s="3"/>
      <c r="S830" s="559">
        <f t="shared" si="730"/>
        <v>333</v>
      </c>
      <c r="AL830" s="556">
        <f t="shared" si="731"/>
        <v>332.8</v>
      </c>
      <c r="AM830"/>
    </row>
    <row r="831" spans="2:39" s="288" customFormat="1" outlineLevel="1">
      <c r="B831" s="495" t="s">
        <v>30</v>
      </c>
      <c r="C831" s="474" t="s">
        <v>787</v>
      </c>
      <c r="D831" s="256">
        <v>12685701001</v>
      </c>
      <c r="E831" s="256">
        <v>12685703001</v>
      </c>
      <c r="F831" s="454"/>
      <c r="G831" s="477" t="s">
        <v>855</v>
      </c>
      <c r="H831" s="105"/>
      <c r="I831" s="475" t="s">
        <v>58</v>
      </c>
      <c r="J831" s="475">
        <v>10</v>
      </c>
      <c r="K831" s="99">
        <v>4.7142077540983607</v>
      </c>
      <c r="L831" s="99">
        <f t="shared" si="735"/>
        <v>5.66</v>
      </c>
      <c r="M831" s="99">
        <f t="shared" si="732"/>
        <v>0</v>
      </c>
      <c r="N831" s="99">
        <f t="shared" si="736"/>
        <v>4.7142077540983607</v>
      </c>
      <c r="O831" s="99">
        <f t="shared" si="733"/>
        <v>0</v>
      </c>
      <c r="P831" s="480">
        <f t="shared" si="737"/>
        <v>5.66</v>
      </c>
      <c r="Q831" s="100">
        <f t="shared" si="734"/>
        <v>0</v>
      </c>
      <c r="R831" s="3"/>
      <c r="S831" s="559">
        <f t="shared" si="730"/>
        <v>453</v>
      </c>
      <c r="AL831" s="556">
        <f t="shared" si="731"/>
        <v>452.8</v>
      </c>
      <c r="AM831"/>
    </row>
    <row r="832" spans="2:39" s="288" customFormat="1" outlineLevel="1">
      <c r="B832" s="495" t="s">
        <v>30</v>
      </c>
      <c r="C832" s="474" t="s">
        <v>787</v>
      </c>
      <c r="D832" s="256">
        <v>12588271002</v>
      </c>
      <c r="E832" s="256">
        <v>12588273002</v>
      </c>
      <c r="F832" s="454"/>
      <c r="G832" s="477" t="s">
        <v>856</v>
      </c>
      <c r="H832" s="105"/>
      <c r="I832" s="475" t="s">
        <v>58</v>
      </c>
      <c r="J832" s="475">
        <v>10</v>
      </c>
      <c r="K832" s="99">
        <v>5.2483500000000003</v>
      </c>
      <c r="L832" s="99">
        <f t="shared" si="735"/>
        <v>6.3</v>
      </c>
      <c r="M832" s="99">
        <f t="shared" si="732"/>
        <v>0</v>
      </c>
      <c r="N832" s="99">
        <f t="shared" si="736"/>
        <v>5.2483500000000003</v>
      </c>
      <c r="O832" s="99">
        <f t="shared" si="733"/>
        <v>0</v>
      </c>
      <c r="P832" s="480">
        <f t="shared" si="737"/>
        <v>6.3</v>
      </c>
      <c r="Q832" s="100">
        <f t="shared" si="734"/>
        <v>0</v>
      </c>
      <c r="R832" s="3"/>
      <c r="S832" s="559">
        <f t="shared" si="730"/>
        <v>504</v>
      </c>
      <c r="AL832" s="556">
        <f t="shared" si="731"/>
        <v>504</v>
      </c>
      <c r="AM832"/>
    </row>
    <row r="833" spans="2:39" s="288" customFormat="1" outlineLevel="1">
      <c r="B833" s="495" t="s">
        <v>30</v>
      </c>
      <c r="C833" s="474" t="s">
        <v>787</v>
      </c>
      <c r="D833" s="256">
        <v>12685801001</v>
      </c>
      <c r="E833" s="256">
        <v>12685803001</v>
      </c>
      <c r="F833" s="454"/>
      <c r="G833" s="477" t="s">
        <v>857</v>
      </c>
      <c r="H833" s="105"/>
      <c r="I833" s="475" t="s">
        <v>58</v>
      </c>
      <c r="J833" s="475">
        <v>5</v>
      </c>
      <c r="K833" s="99">
        <v>5.4127904191616771</v>
      </c>
      <c r="L833" s="99">
        <f t="shared" si="735"/>
        <v>6.5</v>
      </c>
      <c r="M833" s="99">
        <f t="shared" si="732"/>
        <v>0</v>
      </c>
      <c r="N833" s="99">
        <f t="shared" si="736"/>
        <v>5.4127904191616771</v>
      </c>
      <c r="O833" s="99">
        <f t="shared" si="733"/>
        <v>0</v>
      </c>
      <c r="P833" s="480">
        <f t="shared" si="737"/>
        <v>6.5</v>
      </c>
      <c r="Q833" s="100">
        <f t="shared" si="734"/>
        <v>0</v>
      </c>
      <c r="R833" s="3"/>
      <c r="S833" s="559">
        <f t="shared" si="730"/>
        <v>520</v>
      </c>
      <c r="AL833" s="556">
        <f t="shared" si="731"/>
        <v>520</v>
      </c>
      <c r="AM833"/>
    </row>
    <row r="834" spans="2:39" s="288" customFormat="1" outlineLevel="1">
      <c r="B834" s="495" t="s">
        <v>30</v>
      </c>
      <c r="C834" s="474" t="s">
        <v>787</v>
      </c>
      <c r="D834" s="256">
        <v>12534391002</v>
      </c>
      <c r="E834" s="256">
        <v>12534393002</v>
      </c>
      <c r="F834" s="454"/>
      <c r="G834" s="477" t="s">
        <v>858</v>
      </c>
      <c r="H834" s="105"/>
      <c r="I834" s="475" t="s">
        <v>58</v>
      </c>
      <c r="J834" s="475">
        <v>5</v>
      </c>
      <c r="K834" s="99">
        <v>6.8183686928104592</v>
      </c>
      <c r="L834" s="99">
        <f t="shared" si="735"/>
        <v>8.18</v>
      </c>
      <c r="M834" s="99">
        <f t="shared" si="732"/>
        <v>0</v>
      </c>
      <c r="N834" s="99">
        <f t="shared" si="736"/>
        <v>6.8183686928104592</v>
      </c>
      <c r="O834" s="99">
        <f t="shared" si="733"/>
        <v>0</v>
      </c>
      <c r="P834" s="480">
        <f t="shared" si="737"/>
        <v>8.18</v>
      </c>
      <c r="Q834" s="100">
        <f t="shared" si="734"/>
        <v>0</v>
      </c>
      <c r="R834" s="3"/>
      <c r="S834" s="559">
        <f t="shared" si="730"/>
        <v>654</v>
      </c>
      <c r="AL834" s="556">
        <f t="shared" si="731"/>
        <v>654.40000000000009</v>
      </c>
      <c r="AM834"/>
    </row>
    <row r="835" spans="2:39" outlineLevel="1">
      <c r="B835" s="141"/>
      <c r="C835" s="154"/>
      <c r="D835" s="136"/>
      <c r="E835" s="69"/>
      <c r="F835" s="454"/>
      <c r="G835" s="137"/>
      <c r="H835" s="92"/>
      <c r="I835" s="136"/>
      <c r="J835" s="136"/>
      <c r="K835" s="74"/>
      <c r="L835" s="74"/>
      <c r="M835" s="74"/>
      <c r="N835" s="74"/>
      <c r="O835" s="74"/>
      <c r="P835" s="325"/>
      <c r="Q835" s="128"/>
      <c r="R835" s="3"/>
      <c r="S835" s="559"/>
      <c r="AL835" s="556"/>
    </row>
    <row r="836" spans="2:39" s="288" customFormat="1" outlineLevel="1">
      <c r="B836" s="138" t="s">
        <v>27</v>
      </c>
      <c r="C836" s="160" t="s">
        <v>787</v>
      </c>
      <c r="D836" s="139"/>
      <c r="E836" s="102">
        <v>12350901001</v>
      </c>
      <c r="F836" s="454"/>
      <c r="G836" s="140" t="s">
        <v>859</v>
      </c>
      <c r="H836" s="105"/>
      <c r="I836" s="139" t="s">
        <v>58</v>
      </c>
      <c r="J836" s="139">
        <v>5</v>
      </c>
      <c r="K836" s="107">
        <v>10.37</v>
      </c>
      <c r="L836" s="107">
        <f t="shared" si="727"/>
        <v>12.44</v>
      </c>
      <c r="M836" s="107">
        <f t="shared" ref="M836:M843" si="738">L836*H836</f>
        <v>0</v>
      </c>
      <c r="N836" s="107">
        <f t="shared" si="728"/>
        <v>10.37</v>
      </c>
      <c r="O836" s="107">
        <f t="shared" ref="O836:O843" si="739">N836*H836</f>
        <v>0</v>
      </c>
      <c r="P836" s="309">
        <f t="shared" si="729"/>
        <v>12.44</v>
      </c>
      <c r="Q836" s="108">
        <f t="shared" ref="Q836:Q843" si="740">P836*H836</f>
        <v>0</v>
      </c>
      <c r="R836" s="3"/>
      <c r="S836" s="560">
        <f t="shared" si="730"/>
        <v>995</v>
      </c>
      <c r="AL836" s="556">
        <f t="shared" si="731"/>
        <v>995.2</v>
      </c>
      <c r="AM836"/>
    </row>
    <row r="837" spans="2:39" outlineLevel="1">
      <c r="B837" s="494" t="s">
        <v>65</v>
      </c>
      <c r="C837" s="474" t="s">
        <v>787</v>
      </c>
      <c r="D837" s="475"/>
      <c r="E837" s="256">
        <v>12588971002</v>
      </c>
      <c r="F837" s="454"/>
      <c r="G837" s="477" t="s">
        <v>860</v>
      </c>
      <c r="H837" s="482"/>
      <c r="I837" s="475" t="s">
        <v>58</v>
      </c>
      <c r="J837" s="475">
        <v>5</v>
      </c>
      <c r="K837" s="99">
        <v>10.44</v>
      </c>
      <c r="L837" s="99">
        <f t="shared" si="727"/>
        <v>12.53</v>
      </c>
      <c r="M837" s="99">
        <f t="shared" si="738"/>
        <v>0</v>
      </c>
      <c r="N837" s="99">
        <f t="shared" si="728"/>
        <v>10.44</v>
      </c>
      <c r="O837" s="99">
        <f t="shared" si="739"/>
        <v>0</v>
      </c>
      <c r="P837" s="480">
        <f t="shared" si="729"/>
        <v>12.53</v>
      </c>
      <c r="Q837" s="100">
        <f t="shared" si="740"/>
        <v>0</v>
      </c>
      <c r="R837" s="3"/>
      <c r="S837" s="559">
        <f t="shared" si="730"/>
        <v>1002</v>
      </c>
      <c r="AL837" s="556">
        <f t="shared" si="731"/>
        <v>1002.4000000000001</v>
      </c>
    </row>
    <row r="838" spans="2:39" outlineLevel="1">
      <c r="B838" s="494" t="s">
        <v>65</v>
      </c>
      <c r="C838" s="474" t="s">
        <v>787</v>
      </c>
      <c r="D838" s="475"/>
      <c r="E838" s="256">
        <v>12589071002</v>
      </c>
      <c r="F838" s="454"/>
      <c r="G838" s="477" t="s">
        <v>861</v>
      </c>
      <c r="H838" s="482"/>
      <c r="I838" s="475" t="s">
        <v>58</v>
      </c>
      <c r="J838" s="475">
        <v>5</v>
      </c>
      <c r="K838" s="99">
        <v>10.6</v>
      </c>
      <c r="L838" s="99">
        <f t="shared" si="727"/>
        <v>12.72</v>
      </c>
      <c r="M838" s="99">
        <f t="shared" si="738"/>
        <v>0</v>
      </c>
      <c r="N838" s="99">
        <f t="shared" si="728"/>
        <v>10.6</v>
      </c>
      <c r="O838" s="99">
        <f t="shared" si="739"/>
        <v>0</v>
      </c>
      <c r="P838" s="480">
        <f t="shared" si="729"/>
        <v>12.72</v>
      </c>
      <c r="Q838" s="100">
        <f t="shared" si="740"/>
        <v>0</v>
      </c>
      <c r="R838" s="3"/>
      <c r="S838" s="559">
        <f t="shared" si="730"/>
        <v>1018</v>
      </c>
      <c r="AL838" s="556">
        <f t="shared" si="731"/>
        <v>1017.6</v>
      </c>
    </row>
    <row r="839" spans="2:39" outlineLevel="1">
      <c r="B839" s="494" t="s">
        <v>65</v>
      </c>
      <c r="C839" s="474" t="s">
        <v>787</v>
      </c>
      <c r="D839" s="475"/>
      <c r="E839" s="256">
        <v>12594491002</v>
      </c>
      <c r="F839" s="454"/>
      <c r="G839" s="477" t="s">
        <v>862</v>
      </c>
      <c r="H839" s="482"/>
      <c r="I839" s="475" t="s">
        <v>58</v>
      </c>
      <c r="J839" s="475">
        <v>5</v>
      </c>
      <c r="K839" s="99">
        <v>13.51</v>
      </c>
      <c r="L839" s="99">
        <f t="shared" si="727"/>
        <v>16.21</v>
      </c>
      <c r="M839" s="99">
        <f t="shared" si="738"/>
        <v>0</v>
      </c>
      <c r="N839" s="99">
        <f t="shared" si="728"/>
        <v>13.51</v>
      </c>
      <c r="O839" s="99">
        <f t="shared" si="739"/>
        <v>0</v>
      </c>
      <c r="P839" s="480">
        <f t="shared" si="729"/>
        <v>16.21</v>
      </c>
      <c r="Q839" s="100">
        <f t="shared" si="740"/>
        <v>0</v>
      </c>
      <c r="R839" s="3"/>
      <c r="S839" s="559">
        <f t="shared" si="730"/>
        <v>1297</v>
      </c>
      <c r="AL839" s="556">
        <f t="shared" si="731"/>
        <v>1296.8000000000002</v>
      </c>
    </row>
    <row r="840" spans="2:39" s="288" customFormat="1" outlineLevel="1">
      <c r="B840" s="138" t="s">
        <v>27</v>
      </c>
      <c r="C840" s="160" t="s">
        <v>787</v>
      </c>
      <c r="D840" s="139"/>
      <c r="E840" s="102">
        <v>12611031001</v>
      </c>
      <c r="F840" s="454"/>
      <c r="G840" s="140" t="s">
        <v>863</v>
      </c>
      <c r="H840" s="105"/>
      <c r="I840" s="139" t="s">
        <v>58</v>
      </c>
      <c r="J840" s="139">
        <v>3</v>
      </c>
      <c r="K840" s="107">
        <v>27.19</v>
      </c>
      <c r="L840" s="107">
        <f t="shared" si="727"/>
        <v>32.630000000000003</v>
      </c>
      <c r="M840" s="107">
        <f t="shared" si="738"/>
        <v>0</v>
      </c>
      <c r="N840" s="107">
        <f t="shared" si="728"/>
        <v>27.19</v>
      </c>
      <c r="O840" s="107">
        <f t="shared" si="739"/>
        <v>0</v>
      </c>
      <c r="P840" s="309">
        <f t="shared" si="729"/>
        <v>32.630000000000003</v>
      </c>
      <c r="Q840" s="108">
        <f t="shared" si="740"/>
        <v>0</v>
      </c>
      <c r="R840" s="3"/>
      <c r="S840" s="560">
        <f t="shared" si="730"/>
        <v>2610</v>
      </c>
      <c r="AL840" s="556">
        <f t="shared" si="731"/>
        <v>2610.4000000000005</v>
      </c>
      <c r="AM840"/>
    </row>
    <row r="841" spans="2:39" s="288" customFormat="1" outlineLevel="1">
      <c r="B841" s="495" t="s">
        <v>30</v>
      </c>
      <c r="C841" s="474" t="s">
        <v>787</v>
      </c>
      <c r="D841" s="256">
        <v>12588971002</v>
      </c>
      <c r="E841" s="256">
        <v>12588973002</v>
      </c>
      <c r="F841" s="454"/>
      <c r="G841" s="584" t="s">
        <v>864</v>
      </c>
      <c r="H841" s="105"/>
      <c r="I841" s="475" t="s">
        <v>58</v>
      </c>
      <c r="J841" s="475">
        <v>5</v>
      </c>
      <c r="K841" s="99">
        <v>6.8305538879736423</v>
      </c>
      <c r="L841" s="99">
        <f t="shared" ref="L841:L843" si="741">ROUND((K841*$C$3),2)</f>
        <v>8.1999999999999993</v>
      </c>
      <c r="M841" s="99">
        <f t="shared" si="738"/>
        <v>0</v>
      </c>
      <c r="N841" s="99">
        <f t="shared" ref="N841:N843" si="742">K841*(1-$E$5-$E$7)*(1-$E$9)*(1+$E$11)</f>
        <v>6.8305538879736423</v>
      </c>
      <c r="O841" s="99">
        <f t="shared" si="739"/>
        <v>0</v>
      </c>
      <c r="P841" s="480">
        <f t="shared" ref="P841:P843" si="743">ROUND((N841*$C$3),2)</f>
        <v>8.1999999999999993</v>
      </c>
      <c r="Q841" s="100">
        <f t="shared" si="740"/>
        <v>0</v>
      </c>
      <c r="R841" s="3"/>
      <c r="S841" s="559">
        <f t="shared" ref="S841:S843" si="744">ROUND(AL841,0)</f>
        <v>656</v>
      </c>
      <c r="AL841" s="556">
        <f t="shared" si="731"/>
        <v>656</v>
      </c>
      <c r="AM841"/>
    </row>
    <row r="842" spans="2:39" s="288" customFormat="1" outlineLevel="1">
      <c r="B842" s="495" t="s">
        <v>30</v>
      </c>
      <c r="C842" s="474" t="s">
        <v>787</v>
      </c>
      <c r="D842" s="256">
        <v>12589071002</v>
      </c>
      <c r="E842" s="256">
        <v>12589073002</v>
      </c>
      <c r="F842" s="454"/>
      <c r="G842" s="584" t="s">
        <v>865</v>
      </c>
      <c r="H842" s="105"/>
      <c r="I842" s="475" t="s">
        <v>58</v>
      </c>
      <c r="J842" s="475">
        <v>5</v>
      </c>
      <c r="K842" s="99">
        <v>6.8425357070193291</v>
      </c>
      <c r="L842" s="99">
        <f t="shared" si="741"/>
        <v>8.2100000000000009</v>
      </c>
      <c r="M842" s="99">
        <f t="shared" si="738"/>
        <v>0</v>
      </c>
      <c r="N842" s="99">
        <f t="shared" si="742"/>
        <v>6.8425357070193291</v>
      </c>
      <c r="O842" s="99">
        <f t="shared" si="739"/>
        <v>0</v>
      </c>
      <c r="P842" s="480">
        <f t="shared" si="743"/>
        <v>8.2100000000000009</v>
      </c>
      <c r="Q842" s="100">
        <f t="shared" si="740"/>
        <v>0</v>
      </c>
      <c r="R842" s="3"/>
      <c r="S842" s="559">
        <f t="shared" si="744"/>
        <v>657</v>
      </c>
      <c r="AL842" s="556">
        <f t="shared" si="731"/>
        <v>656.80000000000018</v>
      </c>
      <c r="AM842"/>
    </row>
    <row r="843" spans="2:39" s="288" customFormat="1" outlineLevel="1">
      <c r="B843" s="495" t="s">
        <v>30</v>
      </c>
      <c r="C843" s="474" t="s">
        <v>787</v>
      </c>
      <c r="D843" s="256">
        <v>12594491002</v>
      </c>
      <c r="E843" s="256">
        <v>12594493002</v>
      </c>
      <c r="F843" s="454"/>
      <c r="G843" s="584" t="s">
        <v>866</v>
      </c>
      <c r="H843" s="105"/>
      <c r="I843" s="475" t="s">
        <v>58</v>
      </c>
      <c r="J843" s="475">
        <v>5</v>
      </c>
      <c r="K843" s="99">
        <v>11.072929227665705</v>
      </c>
      <c r="L843" s="99">
        <f t="shared" si="741"/>
        <v>13.29</v>
      </c>
      <c r="M843" s="99">
        <f t="shared" si="738"/>
        <v>0</v>
      </c>
      <c r="N843" s="99">
        <f t="shared" si="742"/>
        <v>11.072929227665705</v>
      </c>
      <c r="O843" s="99">
        <f t="shared" si="739"/>
        <v>0</v>
      </c>
      <c r="P843" s="480">
        <f t="shared" si="743"/>
        <v>13.29</v>
      </c>
      <c r="Q843" s="100">
        <f t="shared" si="740"/>
        <v>0</v>
      </c>
      <c r="R843" s="3"/>
      <c r="S843" s="559">
        <f t="shared" si="744"/>
        <v>1063</v>
      </c>
      <c r="AL843" s="556">
        <f t="shared" si="731"/>
        <v>1063.2</v>
      </c>
      <c r="AM843"/>
    </row>
    <row r="844" spans="2:39" outlineLevel="1">
      <c r="B844" s="141"/>
      <c r="C844" s="154"/>
      <c r="D844" s="136"/>
      <c r="E844" s="69"/>
      <c r="F844" s="454"/>
      <c r="G844" s="137"/>
      <c r="H844" s="92"/>
      <c r="I844" s="136"/>
      <c r="J844" s="136"/>
      <c r="K844" s="74"/>
      <c r="L844" s="74"/>
      <c r="M844" s="74"/>
      <c r="N844" s="74"/>
      <c r="O844" s="74"/>
      <c r="P844" s="325"/>
      <c r="Q844" s="128"/>
      <c r="R844" s="3"/>
      <c r="S844" s="559"/>
      <c r="AL844" s="556"/>
    </row>
    <row r="845" spans="2:39" outlineLevel="1">
      <c r="B845" s="484"/>
      <c r="C845" s="485" t="s">
        <v>787</v>
      </c>
      <c r="D845" s="486"/>
      <c r="E845" s="499"/>
      <c r="F845" s="650"/>
      <c r="G845" s="500" t="s">
        <v>867</v>
      </c>
      <c r="H845" s="493"/>
      <c r="I845" s="486"/>
      <c r="J845" s="486"/>
      <c r="K845" s="117"/>
      <c r="L845" s="117"/>
      <c r="M845" s="117"/>
      <c r="N845" s="117"/>
      <c r="O845" s="117"/>
      <c r="P845" s="491"/>
      <c r="Q845" s="162"/>
      <c r="R845" s="3"/>
      <c r="S845" s="558"/>
      <c r="AL845" s="556"/>
    </row>
    <row r="846" spans="2:39" s="288" customFormat="1" outlineLevel="1">
      <c r="B846" s="138" t="s">
        <v>27</v>
      </c>
      <c r="C846" s="160" t="s">
        <v>787</v>
      </c>
      <c r="D846" s="139"/>
      <c r="E846" s="102">
        <v>12502871002</v>
      </c>
      <c r="F846" s="454"/>
      <c r="G846" s="140" t="s">
        <v>868</v>
      </c>
      <c r="H846" s="105"/>
      <c r="I846" s="139" t="s">
        <v>58</v>
      </c>
      <c r="J846" s="139">
        <v>5</v>
      </c>
      <c r="K846" s="107">
        <v>10.71</v>
      </c>
      <c r="L846" s="107">
        <f t="shared" si="727"/>
        <v>12.85</v>
      </c>
      <c r="M846" s="107">
        <f>L846*H846</f>
        <v>0</v>
      </c>
      <c r="N846" s="107">
        <f t="shared" si="728"/>
        <v>10.71</v>
      </c>
      <c r="O846" s="107">
        <f>N846*H846</f>
        <v>0</v>
      </c>
      <c r="P846" s="309">
        <f t="shared" si="729"/>
        <v>12.85</v>
      </c>
      <c r="Q846" s="108">
        <f>P846*H846</f>
        <v>0</v>
      </c>
      <c r="R846" s="3"/>
      <c r="S846" s="560">
        <f t="shared" si="730"/>
        <v>1028</v>
      </c>
      <c r="AL846" s="556">
        <f t="shared" si="731"/>
        <v>1028</v>
      </c>
      <c r="AM846"/>
    </row>
    <row r="847" spans="2:39" s="288" customFormat="1" outlineLevel="1">
      <c r="B847" s="138" t="s">
        <v>27</v>
      </c>
      <c r="C847" s="160" t="s">
        <v>787</v>
      </c>
      <c r="D847" s="139"/>
      <c r="E847" s="102">
        <v>12588771002</v>
      </c>
      <c r="F847" s="454"/>
      <c r="G847" s="140" t="s">
        <v>869</v>
      </c>
      <c r="H847" s="105"/>
      <c r="I847" s="139" t="s">
        <v>58</v>
      </c>
      <c r="J847" s="139">
        <v>5</v>
      </c>
      <c r="K847" s="107">
        <v>16.95</v>
      </c>
      <c r="L847" s="107">
        <f t="shared" si="727"/>
        <v>20.34</v>
      </c>
      <c r="M847" s="107">
        <f>L847*H847</f>
        <v>0</v>
      </c>
      <c r="N847" s="107">
        <f t="shared" si="728"/>
        <v>16.95</v>
      </c>
      <c r="O847" s="107">
        <f>N847*H847</f>
        <v>0</v>
      </c>
      <c r="P847" s="309">
        <f t="shared" si="729"/>
        <v>20.34</v>
      </c>
      <c r="Q847" s="108">
        <f>P847*H847</f>
        <v>0</v>
      </c>
      <c r="R847" s="3"/>
      <c r="S847" s="560">
        <f t="shared" si="730"/>
        <v>1627</v>
      </c>
      <c r="AL847" s="556">
        <f t="shared" si="731"/>
        <v>1627.2</v>
      </c>
      <c r="AM847"/>
    </row>
    <row r="848" spans="2:39" s="288" customFormat="1" outlineLevel="1">
      <c r="B848" s="138" t="s">
        <v>27</v>
      </c>
      <c r="C848" s="160" t="s">
        <v>787</v>
      </c>
      <c r="D848" s="139"/>
      <c r="E848" s="102">
        <v>12535291002</v>
      </c>
      <c r="F848" s="454"/>
      <c r="G848" s="140" t="s">
        <v>870</v>
      </c>
      <c r="H848" s="105"/>
      <c r="I848" s="139" t="s">
        <v>58</v>
      </c>
      <c r="J848" s="139">
        <v>5</v>
      </c>
      <c r="K848" s="107">
        <v>19.350000000000001</v>
      </c>
      <c r="L848" s="107">
        <f t="shared" si="727"/>
        <v>23.22</v>
      </c>
      <c r="M848" s="107">
        <f>L848*H848</f>
        <v>0</v>
      </c>
      <c r="N848" s="107">
        <f t="shared" si="728"/>
        <v>19.350000000000001</v>
      </c>
      <c r="O848" s="107">
        <f>N848*H848</f>
        <v>0</v>
      </c>
      <c r="P848" s="309">
        <f t="shared" si="729"/>
        <v>23.22</v>
      </c>
      <c r="Q848" s="108">
        <f>P848*H848</f>
        <v>0</v>
      </c>
      <c r="R848" s="3"/>
      <c r="S848" s="560">
        <f t="shared" si="730"/>
        <v>1858</v>
      </c>
      <c r="AL848" s="556">
        <f t="shared" si="731"/>
        <v>1857.6000000000001</v>
      </c>
      <c r="AM848"/>
    </row>
    <row r="849" spans="2:39" s="288" customFormat="1" outlineLevel="1">
      <c r="B849" s="138" t="s">
        <v>27</v>
      </c>
      <c r="C849" s="160" t="s">
        <v>787</v>
      </c>
      <c r="D849" s="139"/>
      <c r="E849" s="102">
        <v>12610531001</v>
      </c>
      <c r="F849" s="454"/>
      <c r="G849" s="140" t="s">
        <v>871</v>
      </c>
      <c r="H849" s="105"/>
      <c r="I849" s="139" t="s">
        <v>58</v>
      </c>
      <c r="J849" s="139">
        <v>3</v>
      </c>
      <c r="K849" s="107">
        <v>38.57</v>
      </c>
      <c r="L849" s="107">
        <f t="shared" si="727"/>
        <v>46.28</v>
      </c>
      <c r="M849" s="107">
        <f>L849*H849</f>
        <v>0</v>
      </c>
      <c r="N849" s="107">
        <f t="shared" si="728"/>
        <v>38.57</v>
      </c>
      <c r="O849" s="107">
        <f>N849*H849</f>
        <v>0</v>
      </c>
      <c r="P849" s="309">
        <f t="shared" si="729"/>
        <v>46.28</v>
      </c>
      <c r="Q849" s="108">
        <f>P849*H849</f>
        <v>0</v>
      </c>
      <c r="R849" s="3"/>
      <c r="S849" s="560">
        <f t="shared" si="730"/>
        <v>3702</v>
      </c>
      <c r="AL849" s="556">
        <f t="shared" si="731"/>
        <v>3702.4</v>
      </c>
      <c r="AM849"/>
    </row>
    <row r="850" spans="2:39" outlineLevel="1">
      <c r="B850" s="484"/>
      <c r="C850" s="485" t="s">
        <v>787</v>
      </c>
      <c r="D850" s="486"/>
      <c r="E850" s="499"/>
      <c r="F850" s="650"/>
      <c r="G850" s="500" t="s">
        <v>872</v>
      </c>
      <c r="H850" s="493"/>
      <c r="I850" s="486"/>
      <c r="J850" s="486"/>
      <c r="K850" s="117"/>
      <c r="L850" s="117"/>
      <c r="M850" s="117"/>
      <c r="N850" s="117"/>
      <c r="O850" s="117"/>
      <c r="P850" s="491"/>
      <c r="Q850" s="162"/>
      <c r="R850" s="3"/>
      <c r="S850" s="558"/>
      <c r="AL850" s="556"/>
    </row>
    <row r="851" spans="2:39" outlineLevel="1">
      <c r="B851" s="494" t="s">
        <v>65</v>
      </c>
      <c r="C851" s="474" t="s">
        <v>787</v>
      </c>
      <c r="D851" s="475"/>
      <c r="E851" s="256">
        <v>12005431001</v>
      </c>
      <c r="F851" s="454"/>
      <c r="G851" s="477" t="s">
        <v>873</v>
      </c>
      <c r="H851" s="482"/>
      <c r="I851" s="475" t="s">
        <v>58</v>
      </c>
      <c r="J851" s="475">
        <v>10</v>
      </c>
      <c r="K851" s="99">
        <v>9.43</v>
      </c>
      <c r="L851" s="99">
        <f t="shared" si="727"/>
        <v>11.32</v>
      </c>
      <c r="M851" s="99">
        <f t="shared" ref="M851:M858" si="745">L851*H851</f>
        <v>0</v>
      </c>
      <c r="N851" s="99">
        <f t="shared" si="728"/>
        <v>9.43</v>
      </c>
      <c r="O851" s="99">
        <f t="shared" ref="O851:O858" si="746">N851*H851</f>
        <v>0</v>
      </c>
      <c r="P851" s="480">
        <f t="shared" si="729"/>
        <v>11.32</v>
      </c>
      <c r="Q851" s="100">
        <f t="shared" ref="Q851:Q858" si="747">P851*H851</f>
        <v>0</v>
      </c>
      <c r="R851" s="3"/>
      <c r="S851" s="559">
        <f t="shared" si="730"/>
        <v>906</v>
      </c>
      <c r="AL851" s="556">
        <f t="shared" si="731"/>
        <v>905.6</v>
      </c>
    </row>
    <row r="852" spans="2:39" s="288" customFormat="1" outlineLevel="1">
      <c r="B852" s="138" t="s">
        <v>27</v>
      </c>
      <c r="C852" s="160" t="s">
        <v>787</v>
      </c>
      <c r="D852" s="139"/>
      <c r="E852" s="102">
        <v>12005441001</v>
      </c>
      <c r="F852" s="454"/>
      <c r="G852" s="140" t="s">
        <v>874</v>
      </c>
      <c r="H852" s="105"/>
      <c r="I852" s="139" t="s">
        <v>58</v>
      </c>
      <c r="J852" s="139">
        <v>5</v>
      </c>
      <c r="K852" s="107">
        <v>9.43</v>
      </c>
      <c r="L852" s="107">
        <f t="shared" si="727"/>
        <v>11.32</v>
      </c>
      <c r="M852" s="107">
        <f t="shared" si="745"/>
        <v>0</v>
      </c>
      <c r="N852" s="107">
        <f t="shared" si="728"/>
        <v>9.43</v>
      </c>
      <c r="O852" s="107">
        <f t="shared" si="746"/>
        <v>0</v>
      </c>
      <c r="P852" s="309">
        <f t="shared" si="729"/>
        <v>11.32</v>
      </c>
      <c r="Q852" s="108">
        <f t="shared" si="747"/>
        <v>0</v>
      </c>
      <c r="R852" s="3"/>
      <c r="S852" s="560">
        <f t="shared" si="730"/>
        <v>906</v>
      </c>
      <c r="AL852" s="556">
        <f t="shared" si="731"/>
        <v>905.6</v>
      </c>
      <c r="AM852"/>
    </row>
    <row r="853" spans="2:39" s="288" customFormat="1" outlineLevel="1">
      <c r="B853" s="138" t="s">
        <v>27</v>
      </c>
      <c r="C853" s="160" t="s">
        <v>787</v>
      </c>
      <c r="D853" s="139"/>
      <c r="E853" s="102">
        <v>12005631001</v>
      </c>
      <c r="F853" s="454"/>
      <c r="G853" s="140" t="s">
        <v>875</v>
      </c>
      <c r="H853" s="105"/>
      <c r="I853" s="139" t="s">
        <v>58</v>
      </c>
      <c r="J853" s="139">
        <v>5</v>
      </c>
      <c r="K853" s="107">
        <v>14.05</v>
      </c>
      <c r="L853" s="107">
        <f t="shared" si="727"/>
        <v>16.86</v>
      </c>
      <c r="M853" s="107">
        <f t="shared" si="745"/>
        <v>0</v>
      </c>
      <c r="N853" s="107">
        <f t="shared" si="728"/>
        <v>14.05</v>
      </c>
      <c r="O853" s="107">
        <f t="shared" si="746"/>
        <v>0</v>
      </c>
      <c r="P853" s="309">
        <f t="shared" si="729"/>
        <v>16.86</v>
      </c>
      <c r="Q853" s="108">
        <f t="shared" si="747"/>
        <v>0</v>
      </c>
      <c r="R853" s="3"/>
      <c r="S853" s="560">
        <f t="shared" si="730"/>
        <v>1349</v>
      </c>
      <c r="AL853" s="556">
        <f t="shared" si="731"/>
        <v>1348.8000000000002</v>
      </c>
      <c r="AM853"/>
    </row>
    <row r="854" spans="2:39" s="288" customFormat="1" outlineLevel="1">
      <c r="B854" s="138" t="s">
        <v>27</v>
      </c>
      <c r="C854" s="160" t="s">
        <v>787</v>
      </c>
      <c r="D854" s="139"/>
      <c r="E854" s="102">
        <v>12491071001</v>
      </c>
      <c r="F854" s="454"/>
      <c r="G854" s="140" t="s">
        <v>876</v>
      </c>
      <c r="H854" s="105"/>
      <c r="I854" s="139" t="s">
        <v>58</v>
      </c>
      <c r="J854" s="139">
        <v>5</v>
      </c>
      <c r="K854" s="107">
        <v>11.73</v>
      </c>
      <c r="L854" s="107">
        <f t="shared" si="727"/>
        <v>14.08</v>
      </c>
      <c r="M854" s="107">
        <f t="shared" si="745"/>
        <v>0</v>
      </c>
      <c r="N854" s="107">
        <f t="shared" si="728"/>
        <v>11.73</v>
      </c>
      <c r="O854" s="107">
        <f t="shared" si="746"/>
        <v>0</v>
      </c>
      <c r="P854" s="309">
        <f t="shared" si="729"/>
        <v>14.08</v>
      </c>
      <c r="Q854" s="108">
        <f t="shared" si="747"/>
        <v>0</v>
      </c>
      <c r="R854" s="3"/>
      <c r="S854" s="560">
        <f t="shared" si="730"/>
        <v>1126</v>
      </c>
      <c r="AL854" s="556">
        <f t="shared" si="731"/>
        <v>1126.4000000000001</v>
      </c>
      <c r="AM854"/>
    </row>
    <row r="855" spans="2:39" s="288" customFormat="1" outlineLevel="1">
      <c r="B855" s="138" t="s">
        <v>27</v>
      </c>
      <c r="C855" s="160" t="s">
        <v>787</v>
      </c>
      <c r="D855" s="139"/>
      <c r="E855" s="102">
        <v>12588671002</v>
      </c>
      <c r="F855" s="454"/>
      <c r="G855" s="140" t="s">
        <v>877</v>
      </c>
      <c r="H855" s="105"/>
      <c r="I855" s="139" t="s">
        <v>58</v>
      </c>
      <c r="J855" s="139">
        <v>5</v>
      </c>
      <c r="K855" s="107">
        <v>16.690000000000001</v>
      </c>
      <c r="L855" s="107">
        <f t="shared" si="727"/>
        <v>20.03</v>
      </c>
      <c r="M855" s="107">
        <f t="shared" si="745"/>
        <v>0</v>
      </c>
      <c r="N855" s="107">
        <f t="shared" si="728"/>
        <v>16.690000000000001</v>
      </c>
      <c r="O855" s="107">
        <f t="shared" si="746"/>
        <v>0</v>
      </c>
      <c r="P855" s="309">
        <f t="shared" si="729"/>
        <v>20.03</v>
      </c>
      <c r="Q855" s="108">
        <f t="shared" si="747"/>
        <v>0</v>
      </c>
      <c r="R855" s="3"/>
      <c r="S855" s="560">
        <f t="shared" si="730"/>
        <v>1602</v>
      </c>
      <c r="AL855" s="556">
        <f t="shared" si="731"/>
        <v>1602.4</v>
      </c>
      <c r="AM855"/>
    </row>
    <row r="856" spans="2:39" s="288" customFormat="1" outlineLevel="1">
      <c r="B856" s="138" t="s">
        <v>27</v>
      </c>
      <c r="C856" s="160" t="s">
        <v>787</v>
      </c>
      <c r="D856" s="139"/>
      <c r="E856" s="102">
        <v>12535691002</v>
      </c>
      <c r="F856" s="454"/>
      <c r="G856" s="140" t="s">
        <v>878</v>
      </c>
      <c r="H856" s="105"/>
      <c r="I856" s="139" t="s">
        <v>58</v>
      </c>
      <c r="J856" s="139">
        <v>5</v>
      </c>
      <c r="K856" s="107">
        <v>21.99</v>
      </c>
      <c r="L856" s="107">
        <f t="shared" si="727"/>
        <v>26.39</v>
      </c>
      <c r="M856" s="107">
        <f t="shared" si="745"/>
        <v>0</v>
      </c>
      <c r="N856" s="107">
        <f t="shared" si="728"/>
        <v>21.99</v>
      </c>
      <c r="O856" s="107">
        <f t="shared" si="746"/>
        <v>0</v>
      </c>
      <c r="P856" s="309">
        <f t="shared" si="729"/>
        <v>26.39</v>
      </c>
      <c r="Q856" s="108">
        <f t="shared" si="747"/>
        <v>0</v>
      </c>
      <c r="R856" s="3"/>
      <c r="S856" s="560">
        <f t="shared" si="730"/>
        <v>2111</v>
      </c>
      <c r="AL856" s="556">
        <f t="shared" si="731"/>
        <v>2111.2000000000003</v>
      </c>
      <c r="AM856"/>
    </row>
    <row r="857" spans="2:39" s="288" customFormat="1" outlineLevel="1">
      <c r="B857" s="138" t="s">
        <v>27</v>
      </c>
      <c r="C857" s="160" t="s">
        <v>787</v>
      </c>
      <c r="D857" s="139"/>
      <c r="E857" s="102">
        <v>12535391002</v>
      </c>
      <c r="F857" s="454"/>
      <c r="G857" s="140" t="s">
        <v>879</v>
      </c>
      <c r="H857" s="105"/>
      <c r="I857" s="139" t="s">
        <v>58</v>
      </c>
      <c r="J857" s="139">
        <v>5</v>
      </c>
      <c r="K857" s="107">
        <v>19.350000000000001</v>
      </c>
      <c r="L857" s="107">
        <f t="shared" si="727"/>
        <v>23.22</v>
      </c>
      <c r="M857" s="107">
        <f t="shared" si="745"/>
        <v>0</v>
      </c>
      <c r="N857" s="107">
        <f t="shared" si="728"/>
        <v>19.350000000000001</v>
      </c>
      <c r="O857" s="107">
        <f t="shared" si="746"/>
        <v>0</v>
      </c>
      <c r="P857" s="309">
        <f t="shared" si="729"/>
        <v>23.22</v>
      </c>
      <c r="Q857" s="108">
        <f t="shared" si="747"/>
        <v>0</v>
      </c>
      <c r="R857" s="3"/>
      <c r="S857" s="560">
        <f t="shared" si="730"/>
        <v>1858</v>
      </c>
      <c r="AL857" s="556">
        <f t="shared" si="731"/>
        <v>1857.6000000000001</v>
      </c>
      <c r="AM857"/>
    </row>
    <row r="858" spans="2:39" s="288" customFormat="1" outlineLevel="1">
      <c r="B858" s="138" t="s">
        <v>27</v>
      </c>
      <c r="C858" s="160" t="s">
        <v>787</v>
      </c>
      <c r="D858" s="139"/>
      <c r="E858" s="102">
        <v>12611631001</v>
      </c>
      <c r="F858" s="454"/>
      <c r="G858" s="140" t="s">
        <v>880</v>
      </c>
      <c r="H858" s="105"/>
      <c r="I858" s="139" t="s">
        <v>58</v>
      </c>
      <c r="J858" s="139">
        <v>3</v>
      </c>
      <c r="K858" s="107">
        <v>40.68</v>
      </c>
      <c r="L858" s="107">
        <f t="shared" si="727"/>
        <v>48.82</v>
      </c>
      <c r="M858" s="107">
        <f t="shared" si="745"/>
        <v>0</v>
      </c>
      <c r="N858" s="107">
        <f t="shared" si="728"/>
        <v>40.68</v>
      </c>
      <c r="O858" s="107">
        <f t="shared" si="746"/>
        <v>0</v>
      </c>
      <c r="P858" s="309">
        <f t="shared" si="729"/>
        <v>48.82</v>
      </c>
      <c r="Q858" s="108">
        <f t="shared" si="747"/>
        <v>0</v>
      </c>
      <c r="R858" s="3"/>
      <c r="S858" s="560">
        <f t="shared" si="730"/>
        <v>3906</v>
      </c>
      <c r="AL858" s="556">
        <f t="shared" si="731"/>
        <v>3905.6000000000004</v>
      </c>
      <c r="AM858"/>
    </row>
    <row r="859" spans="2:39" outlineLevel="1">
      <c r="B859" s="494"/>
      <c r="C859" s="485" t="s">
        <v>787</v>
      </c>
      <c r="D859" s="486"/>
      <c r="E859" s="499"/>
      <c r="F859" s="650"/>
      <c r="G859" s="500" t="s">
        <v>881</v>
      </c>
      <c r="H859" s="493"/>
      <c r="I859" s="486"/>
      <c r="J859" s="486"/>
      <c r="K859" s="117"/>
      <c r="L859" s="117"/>
      <c r="M859" s="117"/>
      <c r="N859" s="117"/>
      <c r="O859" s="117"/>
      <c r="P859" s="491"/>
      <c r="Q859" s="162"/>
      <c r="R859" s="3"/>
      <c r="S859" s="558"/>
      <c r="AL859" s="556"/>
    </row>
    <row r="860" spans="2:39" s="288" customFormat="1" outlineLevel="1">
      <c r="B860" s="138" t="s">
        <v>27</v>
      </c>
      <c r="C860" s="160" t="s">
        <v>787</v>
      </c>
      <c r="D860" s="139"/>
      <c r="E860" s="102">
        <v>12685501001</v>
      </c>
      <c r="F860" s="454"/>
      <c r="G860" s="140" t="s">
        <v>882</v>
      </c>
      <c r="H860" s="105"/>
      <c r="I860" s="139" t="s">
        <v>58</v>
      </c>
      <c r="J860" s="139">
        <v>5</v>
      </c>
      <c r="K860" s="107">
        <v>21.88</v>
      </c>
      <c r="L860" s="107">
        <f t="shared" si="727"/>
        <v>26.26</v>
      </c>
      <c r="M860" s="107">
        <f>L860*H860</f>
        <v>0</v>
      </c>
      <c r="N860" s="107">
        <f t="shared" si="728"/>
        <v>21.88</v>
      </c>
      <c r="O860" s="107">
        <f>N860*H860</f>
        <v>0</v>
      </c>
      <c r="P860" s="309">
        <f t="shared" si="729"/>
        <v>26.26</v>
      </c>
      <c r="Q860" s="108">
        <f>P860*H860</f>
        <v>0</v>
      </c>
      <c r="R860" s="3"/>
      <c r="S860" s="560">
        <f t="shared" si="730"/>
        <v>2101</v>
      </c>
      <c r="AL860" s="556">
        <f t="shared" si="731"/>
        <v>2100.8000000000002</v>
      </c>
      <c r="AM860"/>
    </row>
    <row r="861" spans="2:39" outlineLevel="1">
      <c r="B861" s="494"/>
      <c r="C861" s="485" t="s">
        <v>787</v>
      </c>
      <c r="D861" s="486"/>
      <c r="E861" s="499"/>
      <c r="F861" s="650"/>
      <c r="G861" s="500" t="s">
        <v>883</v>
      </c>
      <c r="H861" s="493"/>
      <c r="I861" s="486"/>
      <c r="J861" s="486"/>
      <c r="K861" s="117"/>
      <c r="L861" s="117"/>
      <c r="M861" s="117"/>
      <c r="N861" s="117"/>
      <c r="O861" s="117"/>
      <c r="P861" s="491"/>
      <c r="Q861" s="162"/>
      <c r="R861" s="3"/>
      <c r="S861" s="558"/>
      <c r="AL861" s="556"/>
    </row>
    <row r="862" spans="2:39" s="288" customFormat="1" outlineLevel="1">
      <c r="B862" s="138" t="s">
        <v>27</v>
      </c>
      <c r="C862" s="160" t="s">
        <v>787</v>
      </c>
      <c r="D862" s="139"/>
      <c r="E862" s="102">
        <v>12588571002</v>
      </c>
      <c r="F862" s="454"/>
      <c r="G862" s="140" t="s">
        <v>884</v>
      </c>
      <c r="H862" s="105"/>
      <c r="I862" s="139" t="s">
        <v>58</v>
      </c>
      <c r="J862" s="139">
        <v>5</v>
      </c>
      <c r="K862" s="107">
        <v>16.600000000000001</v>
      </c>
      <c r="L862" s="107">
        <f t="shared" si="727"/>
        <v>19.920000000000002</v>
      </c>
      <c r="M862" s="107">
        <f>L862*H862</f>
        <v>0</v>
      </c>
      <c r="N862" s="107">
        <f t="shared" si="728"/>
        <v>16.600000000000001</v>
      </c>
      <c r="O862" s="107">
        <f>N862*H862</f>
        <v>0</v>
      </c>
      <c r="P862" s="309">
        <f t="shared" si="729"/>
        <v>19.920000000000002</v>
      </c>
      <c r="Q862" s="108">
        <f>P862*H862</f>
        <v>0</v>
      </c>
      <c r="R862" s="3"/>
      <c r="S862" s="560">
        <f t="shared" si="730"/>
        <v>1594</v>
      </c>
      <c r="AL862" s="556">
        <f t="shared" si="731"/>
        <v>1593.6000000000004</v>
      </c>
      <c r="AM862"/>
    </row>
    <row r="863" spans="2:39" s="288" customFormat="1" outlineLevel="1">
      <c r="B863" s="138" t="s">
        <v>27</v>
      </c>
      <c r="C863" s="160" t="s">
        <v>787</v>
      </c>
      <c r="D863" s="139"/>
      <c r="E863" s="102">
        <v>12535591002</v>
      </c>
      <c r="F863" s="454"/>
      <c r="G863" s="140" t="s">
        <v>885</v>
      </c>
      <c r="H863" s="105"/>
      <c r="I863" s="139" t="s">
        <v>58</v>
      </c>
      <c r="J863" s="139">
        <v>5</v>
      </c>
      <c r="K863" s="107">
        <v>18.61</v>
      </c>
      <c r="L863" s="107">
        <f t="shared" si="727"/>
        <v>22.33</v>
      </c>
      <c r="M863" s="107">
        <f>L863*H863</f>
        <v>0</v>
      </c>
      <c r="N863" s="107">
        <f t="shared" si="728"/>
        <v>18.61</v>
      </c>
      <c r="O863" s="107">
        <f>N863*H863</f>
        <v>0</v>
      </c>
      <c r="P863" s="309">
        <f t="shared" si="729"/>
        <v>22.33</v>
      </c>
      <c r="Q863" s="108">
        <f>P863*H863</f>
        <v>0</v>
      </c>
      <c r="R863" s="3"/>
      <c r="S863" s="560">
        <f t="shared" si="730"/>
        <v>1786</v>
      </c>
      <c r="AL863" s="556">
        <f t="shared" si="731"/>
        <v>1786.4</v>
      </c>
      <c r="AM863"/>
    </row>
    <row r="864" spans="2:39" outlineLevel="1">
      <c r="B864" s="494"/>
      <c r="C864" s="485" t="s">
        <v>787</v>
      </c>
      <c r="D864" s="486"/>
      <c r="E864" s="499"/>
      <c r="F864" s="650"/>
      <c r="G864" s="500" t="s">
        <v>886</v>
      </c>
      <c r="H864" s="493"/>
      <c r="I864" s="486"/>
      <c r="J864" s="486"/>
      <c r="K864" s="117"/>
      <c r="L864" s="117"/>
      <c r="M864" s="117"/>
      <c r="N864" s="117"/>
      <c r="O864" s="117"/>
      <c r="P864" s="491"/>
      <c r="Q864" s="162"/>
      <c r="R864" s="3"/>
      <c r="S864" s="558"/>
      <c r="AL864" s="556"/>
    </row>
    <row r="865" spans="2:39" s="288" customFormat="1" outlineLevel="1">
      <c r="B865" s="138" t="s">
        <v>27</v>
      </c>
      <c r="C865" s="160" t="s">
        <v>787</v>
      </c>
      <c r="D865" s="139"/>
      <c r="E865" s="102">
        <v>12685201001</v>
      </c>
      <c r="F865" s="454"/>
      <c r="G865" s="140" t="s">
        <v>887</v>
      </c>
      <c r="H865" s="105"/>
      <c r="I865" s="139" t="s">
        <v>58</v>
      </c>
      <c r="J865" s="139">
        <v>5</v>
      </c>
      <c r="K865" s="107">
        <v>18.61</v>
      </c>
      <c r="L865" s="107">
        <f t="shared" si="727"/>
        <v>22.33</v>
      </c>
      <c r="M865" s="107">
        <f>L865*H865</f>
        <v>0</v>
      </c>
      <c r="N865" s="107">
        <f t="shared" si="728"/>
        <v>18.61</v>
      </c>
      <c r="O865" s="107">
        <f>N865*H865</f>
        <v>0</v>
      </c>
      <c r="P865" s="309">
        <f t="shared" si="729"/>
        <v>22.33</v>
      </c>
      <c r="Q865" s="108">
        <f>P865*H865</f>
        <v>0</v>
      </c>
      <c r="R865" s="3"/>
      <c r="S865" s="560">
        <f t="shared" si="730"/>
        <v>1786</v>
      </c>
      <c r="AL865" s="556">
        <f t="shared" si="731"/>
        <v>1786.4</v>
      </c>
      <c r="AM865"/>
    </row>
    <row r="866" spans="2:39">
      <c r="B866" s="484"/>
      <c r="C866" s="485" t="s">
        <v>787</v>
      </c>
      <c r="D866" s="492"/>
      <c r="E866" s="499"/>
      <c r="F866" s="650"/>
      <c r="G866" s="501" t="s">
        <v>888</v>
      </c>
      <c r="H866" s="493"/>
      <c r="I866" s="502"/>
      <c r="J866" s="502"/>
      <c r="K866" s="117"/>
      <c r="L866" s="117"/>
      <c r="M866" s="117"/>
      <c r="N866" s="117"/>
      <c r="O866" s="117"/>
      <c r="P866" s="491"/>
      <c r="Q866" s="162"/>
      <c r="R866" s="3"/>
      <c r="S866" s="558"/>
      <c r="AL866" s="556"/>
    </row>
    <row r="867" spans="2:39" outlineLevel="1">
      <c r="B867" s="484"/>
      <c r="C867" s="485" t="s">
        <v>787</v>
      </c>
      <c r="D867" s="486"/>
      <c r="E867" s="499"/>
      <c r="F867" s="650"/>
      <c r="G867" s="500" t="s">
        <v>889</v>
      </c>
      <c r="H867" s="493"/>
      <c r="I867" s="502"/>
      <c r="J867" s="502"/>
      <c r="K867" s="117"/>
      <c r="L867" s="117"/>
      <c r="M867" s="117"/>
      <c r="N867" s="117"/>
      <c r="O867" s="117"/>
      <c r="P867" s="491"/>
      <c r="Q867" s="162"/>
      <c r="R867" s="3"/>
      <c r="S867" s="558"/>
      <c r="AL867" s="556"/>
    </row>
    <row r="868" spans="2:39" outlineLevel="1">
      <c r="B868" s="494" t="s">
        <v>65</v>
      </c>
      <c r="C868" s="474" t="s">
        <v>787</v>
      </c>
      <c r="D868" s="475"/>
      <c r="E868" s="256">
        <v>12278291001</v>
      </c>
      <c r="F868" s="454"/>
      <c r="G868" s="477" t="s">
        <v>890</v>
      </c>
      <c r="H868" s="482"/>
      <c r="I868" s="475" t="s">
        <v>891</v>
      </c>
      <c r="J868" s="475">
        <v>11.2</v>
      </c>
      <c r="K868" s="99">
        <v>26.31</v>
      </c>
      <c r="L868" s="99">
        <f t="shared" si="727"/>
        <v>31.57</v>
      </c>
      <c r="M868" s="99">
        <f>L868*H868</f>
        <v>0</v>
      </c>
      <c r="N868" s="99">
        <f t="shared" si="728"/>
        <v>26.31</v>
      </c>
      <c r="O868" s="99">
        <f>N868*H868</f>
        <v>0</v>
      </c>
      <c r="P868" s="480">
        <f t="shared" si="729"/>
        <v>31.57</v>
      </c>
      <c r="Q868" s="100">
        <f>P868*H868</f>
        <v>0</v>
      </c>
      <c r="R868" s="3"/>
      <c r="S868" s="559">
        <f t="shared" si="730"/>
        <v>2526</v>
      </c>
      <c r="AL868" s="556">
        <f t="shared" si="731"/>
        <v>2525.6000000000004</v>
      </c>
    </row>
    <row r="869" spans="2:39" outlineLevel="1">
      <c r="B869" s="148"/>
      <c r="C869" s="132"/>
      <c r="D869" s="133"/>
      <c r="E869" s="90"/>
      <c r="F869" s="454"/>
      <c r="G869" s="134"/>
      <c r="H869" s="92"/>
      <c r="I869" s="133"/>
      <c r="J869" s="133"/>
      <c r="K869" s="93"/>
      <c r="L869" s="93"/>
      <c r="M869" s="93"/>
      <c r="N869" s="93"/>
      <c r="O869" s="93"/>
      <c r="P869" s="308"/>
      <c r="Q869" s="94"/>
      <c r="R869" s="3"/>
      <c r="S869" s="559"/>
      <c r="AL869" s="556"/>
    </row>
    <row r="870" spans="2:39" outlineLevel="1">
      <c r="B870" s="494" t="s">
        <v>65</v>
      </c>
      <c r="C870" s="474" t="s">
        <v>787</v>
      </c>
      <c r="D870" s="475"/>
      <c r="E870" s="256">
        <v>12278391001</v>
      </c>
      <c r="F870" s="454"/>
      <c r="G870" s="477" t="s">
        <v>892</v>
      </c>
      <c r="H870" s="482"/>
      <c r="I870" s="475" t="s">
        <v>891</v>
      </c>
      <c r="J870" s="475">
        <v>17.920000000000002</v>
      </c>
      <c r="K870" s="99">
        <v>15.05</v>
      </c>
      <c r="L870" s="99">
        <f t="shared" si="727"/>
        <v>18.059999999999999</v>
      </c>
      <c r="M870" s="99">
        <f>L870*H870</f>
        <v>0</v>
      </c>
      <c r="N870" s="99">
        <f t="shared" si="728"/>
        <v>15.05</v>
      </c>
      <c r="O870" s="99">
        <f>N870*H870</f>
        <v>0</v>
      </c>
      <c r="P870" s="480">
        <f t="shared" si="729"/>
        <v>18.059999999999999</v>
      </c>
      <c r="Q870" s="100">
        <f>P870*H870</f>
        <v>0</v>
      </c>
      <c r="R870" s="3"/>
      <c r="S870" s="559">
        <f t="shared" si="730"/>
        <v>1445</v>
      </c>
      <c r="AL870" s="556">
        <f t="shared" si="731"/>
        <v>1444.8</v>
      </c>
    </row>
    <row r="871" spans="2:39" outlineLevel="1">
      <c r="B871" s="148"/>
      <c r="C871" s="132"/>
      <c r="D871" s="133"/>
      <c r="E871" s="90"/>
      <c r="F871" s="454"/>
      <c r="G871" s="134"/>
      <c r="H871" s="92"/>
      <c r="I871" s="133"/>
      <c r="J871" s="133"/>
      <c r="K871" s="93"/>
      <c r="L871" s="93"/>
      <c r="M871" s="93"/>
      <c r="N871" s="93"/>
      <c r="O871" s="93"/>
      <c r="P871" s="308"/>
      <c r="Q871" s="94"/>
      <c r="R871" s="3"/>
      <c r="S871" s="559"/>
      <c r="AL871" s="556"/>
    </row>
    <row r="872" spans="2:39" outlineLevel="1">
      <c r="B872" s="494" t="s">
        <v>65</v>
      </c>
      <c r="C872" s="474" t="s">
        <v>787</v>
      </c>
      <c r="D872" s="475"/>
      <c r="E872" s="256">
        <v>12278491001</v>
      </c>
      <c r="F872" s="454"/>
      <c r="G872" s="477" t="s">
        <v>893</v>
      </c>
      <c r="H872" s="482"/>
      <c r="I872" s="475" t="s">
        <v>58</v>
      </c>
      <c r="J872" s="475">
        <v>20</v>
      </c>
      <c r="K872" s="99">
        <v>3.38</v>
      </c>
      <c r="L872" s="99">
        <f t="shared" si="727"/>
        <v>4.0599999999999996</v>
      </c>
      <c r="M872" s="99">
        <f>L872*H872</f>
        <v>0</v>
      </c>
      <c r="N872" s="99">
        <f t="shared" si="728"/>
        <v>3.38</v>
      </c>
      <c r="O872" s="99">
        <f>N872*H872</f>
        <v>0</v>
      </c>
      <c r="P872" s="480">
        <f t="shared" si="729"/>
        <v>4.0599999999999996</v>
      </c>
      <c r="Q872" s="100">
        <f>P872*H872</f>
        <v>0</v>
      </c>
      <c r="R872" s="3"/>
      <c r="S872" s="559">
        <f t="shared" si="730"/>
        <v>325</v>
      </c>
      <c r="AL872" s="556">
        <f t="shared" si="731"/>
        <v>324.79999999999995</v>
      </c>
    </row>
    <row r="873" spans="2:39" outlineLevel="1">
      <c r="B873" s="161"/>
      <c r="C873" s="154"/>
      <c r="D873" s="136"/>
      <c r="E873" s="69"/>
      <c r="F873" s="454"/>
      <c r="G873" s="137"/>
      <c r="H873" s="92"/>
      <c r="I873" s="136"/>
      <c r="J873" s="136"/>
      <c r="K873" s="74"/>
      <c r="L873" s="74"/>
      <c r="M873" s="74"/>
      <c r="N873" s="74"/>
      <c r="O873" s="74"/>
      <c r="P873" s="325"/>
      <c r="Q873" s="128"/>
      <c r="R873" s="3"/>
      <c r="S873" s="559"/>
      <c r="AL873" s="556"/>
    </row>
    <row r="874" spans="2:39" outlineLevel="1">
      <c r="B874" s="494" t="s">
        <v>65</v>
      </c>
      <c r="C874" s="474" t="s">
        <v>787</v>
      </c>
      <c r="D874" s="475"/>
      <c r="E874" s="256">
        <v>12278591001</v>
      </c>
      <c r="F874" s="454"/>
      <c r="G874" s="477" t="s">
        <v>894</v>
      </c>
      <c r="H874" s="482"/>
      <c r="I874" s="475" t="s">
        <v>58</v>
      </c>
      <c r="J874" s="475">
        <v>20</v>
      </c>
      <c r="K874" s="99">
        <v>3.7</v>
      </c>
      <c r="L874" s="99">
        <f t="shared" si="727"/>
        <v>4.4400000000000004</v>
      </c>
      <c r="M874" s="99">
        <f>L874*H874</f>
        <v>0</v>
      </c>
      <c r="N874" s="99">
        <f t="shared" si="728"/>
        <v>3.7</v>
      </c>
      <c r="O874" s="99">
        <f>N874*H874</f>
        <v>0</v>
      </c>
      <c r="P874" s="480">
        <f t="shared" si="729"/>
        <v>4.4400000000000004</v>
      </c>
      <c r="Q874" s="100">
        <f>P874*H874</f>
        <v>0</v>
      </c>
      <c r="R874" s="3"/>
      <c r="S874" s="559">
        <f t="shared" si="730"/>
        <v>355</v>
      </c>
      <c r="AL874" s="556">
        <f t="shared" si="731"/>
        <v>355.20000000000005</v>
      </c>
    </row>
    <row r="875" spans="2:39" outlineLevel="1">
      <c r="B875" s="161"/>
      <c r="C875" s="154"/>
      <c r="D875" s="136"/>
      <c r="E875" s="69"/>
      <c r="F875" s="454"/>
      <c r="G875" s="137"/>
      <c r="H875" s="92"/>
      <c r="I875" s="136"/>
      <c r="J875" s="136"/>
      <c r="K875" s="74"/>
      <c r="L875" s="74"/>
      <c r="M875" s="74"/>
      <c r="N875" s="74"/>
      <c r="O875" s="74"/>
      <c r="P875" s="325"/>
      <c r="Q875" s="128"/>
      <c r="R875" s="3"/>
      <c r="S875" s="559"/>
      <c r="AL875" s="556"/>
    </row>
    <row r="876" spans="2:39" outlineLevel="1">
      <c r="B876" s="494" t="s">
        <v>65</v>
      </c>
      <c r="C876" s="474" t="s">
        <v>787</v>
      </c>
      <c r="D876" s="475"/>
      <c r="E876" s="256">
        <v>12392031001</v>
      </c>
      <c r="F876" s="454"/>
      <c r="G876" s="477" t="s">
        <v>895</v>
      </c>
      <c r="H876" s="482"/>
      <c r="I876" s="475" t="s">
        <v>58</v>
      </c>
      <c r="J876" s="475">
        <v>100</v>
      </c>
      <c r="K876" s="99">
        <v>0.28000000000000003</v>
      </c>
      <c r="L876" s="99">
        <f t="shared" si="727"/>
        <v>0.34</v>
      </c>
      <c r="M876" s="99">
        <f>L876*H876</f>
        <v>0</v>
      </c>
      <c r="N876" s="99">
        <f t="shared" si="728"/>
        <v>0.28000000000000003</v>
      </c>
      <c r="O876" s="99">
        <f>N876*H876</f>
        <v>0</v>
      </c>
      <c r="P876" s="480">
        <f t="shared" si="729"/>
        <v>0.34</v>
      </c>
      <c r="Q876" s="100">
        <f>P876*H876</f>
        <v>0</v>
      </c>
      <c r="R876" s="3"/>
      <c r="S876" s="559">
        <f t="shared" si="730"/>
        <v>27</v>
      </c>
      <c r="AL876" s="556">
        <f t="shared" si="731"/>
        <v>27.200000000000003</v>
      </c>
    </row>
    <row r="877" spans="2:39" outlineLevel="1">
      <c r="B877" s="161"/>
      <c r="C877" s="154"/>
      <c r="D877" s="136"/>
      <c r="E877" s="69"/>
      <c r="F877" s="454"/>
      <c r="G877" s="137"/>
      <c r="H877" s="92"/>
      <c r="I877" s="136"/>
      <c r="J877" s="136"/>
      <c r="K877" s="74"/>
      <c r="L877" s="74"/>
      <c r="M877" s="74"/>
      <c r="N877" s="74"/>
      <c r="O877" s="74"/>
      <c r="P877" s="325"/>
      <c r="Q877" s="128"/>
      <c r="R877" s="3"/>
      <c r="S877" s="559"/>
      <c r="AL877" s="556"/>
    </row>
    <row r="878" spans="2:39" outlineLevel="1">
      <c r="B878" s="494" t="s">
        <v>65</v>
      </c>
      <c r="C878" s="474" t="s">
        <v>787</v>
      </c>
      <c r="D878" s="475"/>
      <c r="E878" s="256">
        <v>12278691001</v>
      </c>
      <c r="F878" s="454"/>
      <c r="G878" s="477" t="s">
        <v>896</v>
      </c>
      <c r="H878" s="482"/>
      <c r="I878" s="475" t="s">
        <v>58</v>
      </c>
      <c r="J878" s="475">
        <v>20</v>
      </c>
      <c r="K878" s="99">
        <v>0.39</v>
      </c>
      <c r="L878" s="99">
        <f t="shared" si="727"/>
        <v>0.47</v>
      </c>
      <c r="M878" s="99">
        <f>L878*H878</f>
        <v>0</v>
      </c>
      <c r="N878" s="99">
        <f t="shared" si="728"/>
        <v>0.39</v>
      </c>
      <c r="O878" s="99">
        <f>N878*H878</f>
        <v>0</v>
      </c>
      <c r="P878" s="480">
        <f t="shared" si="729"/>
        <v>0.47</v>
      </c>
      <c r="Q878" s="100">
        <f>P878*H878</f>
        <v>0</v>
      </c>
      <c r="R878" s="3"/>
      <c r="S878" s="559">
        <f t="shared" si="730"/>
        <v>38</v>
      </c>
      <c r="AL878" s="556">
        <f t="shared" si="731"/>
        <v>37.6</v>
      </c>
    </row>
    <row r="879" spans="2:39" outlineLevel="1">
      <c r="B879" s="141"/>
      <c r="C879" s="154"/>
      <c r="D879" s="136"/>
      <c r="E879" s="69"/>
      <c r="F879" s="454"/>
      <c r="G879" s="137"/>
      <c r="H879" s="92"/>
      <c r="I879" s="136"/>
      <c r="J879" s="136"/>
      <c r="K879" s="74"/>
      <c r="L879" s="74"/>
      <c r="M879" s="74"/>
      <c r="N879" s="74"/>
      <c r="O879" s="74"/>
      <c r="P879" s="325"/>
      <c r="Q879" s="128"/>
      <c r="R879" s="3"/>
      <c r="S879" s="559"/>
      <c r="AL879" s="556"/>
    </row>
    <row r="880" spans="2:39" outlineLevel="1">
      <c r="B880" s="484"/>
      <c r="C880" s="485" t="s">
        <v>787</v>
      </c>
      <c r="D880" s="486"/>
      <c r="E880" s="499"/>
      <c r="F880" s="650"/>
      <c r="G880" s="500" t="s">
        <v>897</v>
      </c>
      <c r="H880" s="493"/>
      <c r="I880" s="502"/>
      <c r="J880" s="502"/>
      <c r="K880" s="117"/>
      <c r="L880" s="117"/>
      <c r="M880" s="117"/>
      <c r="N880" s="117"/>
      <c r="O880" s="117"/>
      <c r="P880" s="491"/>
      <c r="Q880" s="162"/>
      <c r="R880" s="3"/>
      <c r="S880" s="558"/>
      <c r="AL880" s="556"/>
    </row>
    <row r="881" spans="2:39" s="288" customFormat="1" ht="25.5" outlineLevel="1">
      <c r="B881" s="138" t="s">
        <v>27</v>
      </c>
      <c r="C881" s="160" t="s">
        <v>787</v>
      </c>
      <c r="D881" s="139"/>
      <c r="E881" s="102">
        <v>13161101002</v>
      </c>
      <c r="F881" s="454"/>
      <c r="G881" s="140" t="s">
        <v>898</v>
      </c>
      <c r="H881" s="105"/>
      <c r="I881" s="139" t="s">
        <v>891</v>
      </c>
      <c r="J881" s="139">
        <v>15</v>
      </c>
      <c r="K881" s="107">
        <v>12.42</v>
      </c>
      <c r="L881" s="107">
        <f t="shared" si="727"/>
        <v>14.9</v>
      </c>
      <c r="M881" s="107">
        <f>L881*H881</f>
        <v>0</v>
      </c>
      <c r="N881" s="107">
        <f t="shared" si="728"/>
        <v>12.42</v>
      </c>
      <c r="O881" s="107">
        <f>N881*H881</f>
        <v>0</v>
      </c>
      <c r="P881" s="309">
        <f t="shared" si="729"/>
        <v>14.9</v>
      </c>
      <c r="Q881" s="108">
        <f>P881*H881</f>
        <v>0</v>
      </c>
      <c r="R881" s="3"/>
      <c r="S881" s="560">
        <f t="shared" si="730"/>
        <v>1192</v>
      </c>
      <c r="AL881" s="556">
        <f t="shared" si="731"/>
        <v>1192</v>
      </c>
    </row>
    <row r="882" spans="2:39" s="288" customFormat="1" outlineLevel="1">
      <c r="B882" s="138" t="s">
        <v>27</v>
      </c>
      <c r="C882" s="160" t="s">
        <v>787</v>
      </c>
      <c r="D882" s="103">
        <v>13161101002</v>
      </c>
      <c r="E882" s="102">
        <v>13208931001</v>
      </c>
      <c r="F882" s="454"/>
      <c r="G882" s="140" t="s">
        <v>899</v>
      </c>
      <c r="H882" s="105"/>
      <c r="I882" s="139" t="s">
        <v>891</v>
      </c>
      <c r="J882" s="139">
        <v>20</v>
      </c>
      <c r="K882" s="107">
        <v>12.42</v>
      </c>
      <c r="L882" s="107">
        <f t="shared" si="727"/>
        <v>14.9</v>
      </c>
      <c r="M882" s="107">
        <f>L882*H882</f>
        <v>0</v>
      </c>
      <c r="N882" s="107">
        <f t="shared" si="728"/>
        <v>12.42</v>
      </c>
      <c r="O882" s="107">
        <f>N882*H882</f>
        <v>0</v>
      </c>
      <c r="P882" s="309">
        <f t="shared" si="729"/>
        <v>14.9</v>
      </c>
      <c r="Q882" s="108">
        <f>P882*H882</f>
        <v>0</v>
      </c>
      <c r="R882" s="3"/>
      <c r="S882" s="560">
        <f t="shared" si="730"/>
        <v>1192</v>
      </c>
      <c r="AL882" s="556">
        <f t="shared" si="731"/>
        <v>1192</v>
      </c>
      <c r="AM882"/>
    </row>
    <row r="883" spans="2:39" outlineLevel="1">
      <c r="B883" s="148"/>
      <c r="C883" s="132"/>
      <c r="D883" s="88"/>
      <c r="E883" s="90"/>
      <c r="F883" s="454"/>
      <c r="G883" s="134"/>
      <c r="H883" s="92"/>
      <c r="I883" s="133"/>
      <c r="J883" s="133"/>
      <c r="K883" s="93"/>
      <c r="L883" s="93"/>
      <c r="M883" s="93"/>
      <c r="N883" s="93"/>
      <c r="O883" s="93"/>
      <c r="P883" s="308"/>
      <c r="Q883" s="94"/>
      <c r="R883" s="3"/>
      <c r="S883" s="559"/>
      <c r="AL883" s="556"/>
    </row>
    <row r="884" spans="2:39" outlineLevel="1">
      <c r="B884" s="484"/>
      <c r="C884" s="485" t="s">
        <v>787</v>
      </c>
      <c r="D884" s="486"/>
      <c r="E884" s="487"/>
      <c r="F884" s="650"/>
      <c r="G884" s="488" t="s">
        <v>900</v>
      </c>
      <c r="H884" s="493"/>
      <c r="I884" s="493"/>
      <c r="J884" s="493"/>
      <c r="K884" s="117"/>
      <c r="L884" s="117"/>
      <c r="M884" s="117"/>
      <c r="N884" s="117"/>
      <c r="O884" s="117"/>
      <c r="P884" s="491"/>
      <c r="Q884" s="162"/>
      <c r="R884" s="3"/>
      <c r="S884" s="558"/>
      <c r="AL884" s="556"/>
    </row>
    <row r="885" spans="2:39" s="288" customFormat="1" outlineLevel="1">
      <c r="B885" s="138" t="s">
        <v>27</v>
      </c>
      <c r="C885" s="160" t="s">
        <v>787</v>
      </c>
      <c r="D885" s="103"/>
      <c r="E885" s="102">
        <v>12404911002</v>
      </c>
      <c r="F885" s="454"/>
      <c r="G885" s="140" t="s">
        <v>901</v>
      </c>
      <c r="H885" s="105"/>
      <c r="I885" s="139" t="s">
        <v>891</v>
      </c>
      <c r="J885" s="139">
        <v>12</v>
      </c>
      <c r="K885" s="107">
        <v>12.89</v>
      </c>
      <c r="L885" s="107">
        <f t="shared" si="727"/>
        <v>15.47</v>
      </c>
      <c r="M885" s="107">
        <f>L885*H885</f>
        <v>0</v>
      </c>
      <c r="N885" s="107">
        <f t="shared" si="728"/>
        <v>12.89</v>
      </c>
      <c r="O885" s="107">
        <f>N885*H885</f>
        <v>0</v>
      </c>
      <c r="P885" s="309">
        <f t="shared" si="729"/>
        <v>15.47</v>
      </c>
      <c r="Q885" s="108">
        <f>P885*H885</f>
        <v>0</v>
      </c>
      <c r="R885" s="3"/>
      <c r="S885" s="560">
        <f t="shared" si="730"/>
        <v>1238</v>
      </c>
      <c r="AL885" s="556">
        <f t="shared" si="731"/>
        <v>1237.6000000000001</v>
      </c>
      <c r="AM885"/>
    </row>
    <row r="886" spans="2:39" s="288" customFormat="1" outlineLevel="1">
      <c r="B886" s="138" t="s">
        <v>27</v>
      </c>
      <c r="C886" s="160" t="s">
        <v>787</v>
      </c>
      <c r="D886" s="103">
        <v>12623631001</v>
      </c>
      <c r="E886" s="102">
        <v>12053131002</v>
      </c>
      <c r="F886" s="454"/>
      <c r="G886" s="140" t="s">
        <v>902</v>
      </c>
      <c r="H886" s="105"/>
      <c r="I886" s="139" t="s">
        <v>891</v>
      </c>
      <c r="J886" s="139">
        <v>12</v>
      </c>
      <c r="K886" s="107">
        <v>16.350000000000001</v>
      </c>
      <c r="L886" s="107">
        <f t="shared" si="727"/>
        <v>19.62</v>
      </c>
      <c r="M886" s="107">
        <f>L886*H886</f>
        <v>0</v>
      </c>
      <c r="N886" s="107">
        <f t="shared" si="728"/>
        <v>16.350000000000001</v>
      </c>
      <c r="O886" s="107">
        <f>N886*H886</f>
        <v>0</v>
      </c>
      <c r="P886" s="309">
        <f t="shared" si="729"/>
        <v>19.62</v>
      </c>
      <c r="Q886" s="108">
        <f>P886*H886</f>
        <v>0</v>
      </c>
      <c r="R886" s="3"/>
      <c r="S886" s="560">
        <f t="shared" si="730"/>
        <v>1570</v>
      </c>
      <c r="AL886" s="556">
        <f t="shared" si="731"/>
        <v>1569.6000000000001</v>
      </c>
      <c r="AM886"/>
    </row>
    <row r="887" spans="2:39" s="288" customFormat="1" outlineLevel="1">
      <c r="B887" s="138" t="s">
        <v>27</v>
      </c>
      <c r="C887" s="160" t="s">
        <v>787</v>
      </c>
      <c r="D887" s="103"/>
      <c r="E887" s="102">
        <v>12620931001</v>
      </c>
      <c r="F887" s="454"/>
      <c r="G887" s="140" t="s">
        <v>903</v>
      </c>
      <c r="H887" s="105"/>
      <c r="I887" s="139" t="s">
        <v>891</v>
      </c>
      <c r="J887" s="139">
        <v>12</v>
      </c>
      <c r="K887" s="107">
        <v>16.350000000000001</v>
      </c>
      <c r="L887" s="107">
        <f t="shared" ref="L887:L956" si="748">ROUND((K887*$C$3),2)</f>
        <v>19.62</v>
      </c>
      <c r="M887" s="107">
        <f>L887*H887</f>
        <v>0</v>
      </c>
      <c r="N887" s="107">
        <f t="shared" ref="N887:N956" si="749">K887*(1-$E$5-$E$7)*(1-$E$9)*(1+$E$11)</f>
        <v>16.350000000000001</v>
      </c>
      <c r="O887" s="107">
        <f>N887*H887</f>
        <v>0</v>
      </c>
      <c r="P887" s="309">
        <f t="shared" ref="P887:P956" si="750">ROUND((N887*$C$3),2)</f>
        <v>19.62</v>
      </c>
      <c r="Q887" s="108">
        <f>P887*H887</f>
        <v>0</v>
      </c>
      <c r="R887" s="3"/>
      <c r="S887" s="560">
        <f t="shared" si="730"/>
        <v>1570</v>
      </c>
      <c r="AL887" s="556">
        <f t="shared" si="731"/>
        <v>1569.6000000000001</v>
      </c>
      <c r="AM887"/>
    </row>
    <row r="888" spans="2:39" s="288" customFormat="1" outlineLevel="1">
      <c r="B888" s="138" t="s">
        <v>27</v>
      </c>
      <c r="C888" s="160" t="s">
        <v>787</v>
      </c>
      <c r="D888" s="103"/>
      <c r="E888" s="102">
        <v>12623931001</v>
      </c>
      <c r="F888" s="454"/>
      <c r="G888" s="140" t="s">
        <v>904</v>
      </c>
      <c r="H888" s="105"/>
      <c r="I888" s="139" t="s">
        <v>891</v>
      </c>
      <c r="J888" s="139">
        <v>8</v>
      </c>
      <c r="K888" s="107">
        <v>22.12</v>
      </c>
      <c r="L888" s="107">
        <f t="shared" si="748"/>
        <v>26.54</v>
      </c>
      <c r="M888" s="107">
        <f>L888*H888</f>
        <v>0</v>
      </c>
      <c r="N888" s="107">
        <f t="shared" si="749"/>
        <v>22.12</v>
      </c>
      <c r="O888" s="107">
        <f>N888*H888</f>
        <v>0</v>
      </c>
      <c r="P888" s="309">
        <f t="shared" si="750"/>
        <v>26.54</v>
      </c>
      <c r="Q888" s="108">
        <f>P888*H888</f>
        <v>0</v>
      </c>
      <c r="R888" s="3"/>
      <c r="S888" s="560">
        <f t="shared" ref="S888:S958" si="751">ROUND(AL888,0)</f>
        <v>2123</v>
      </c>
      <c r="AL888" s="556">
        <f t="shared" ref="AL888:AL958" si="752">L888*$AL$11*(1-$AL$10)</f>
        <v>2123.2000000000003</v>
      </c>
      <c r="AM888"/>
    </row>
    <row r="889" spans="2:39" s="288" customFormat="1" outlineLevel="1">
      <c r="B889" s="138" t="s">
        <v>27</v>
      </c>
      <c r="C889" s="160" t="s">
        <v>787</v>
      </c>
      <c r="D889" s="103"/>
      <c r="E889" s="102">
        <v>12003831001</v>
      </c>
      <c r="F889" s="454"/>
      <c r="G889" s="140" t="s">
        <v>905</v>
      </c>
      <c r="H889" s="105"/>
      <c r="I889" s="139" t="s">
        <v>891</v>
      </c>
      <c r="J889" s="139">
        <v>6</v>
      </c>
      <c r="K889" s="107">
        <v>46.36</v>
      </c>
      <c r="L889" s="107">
        <f t="shared" si="748"/>
        <v>55.63</v>
      </c>
      <c r="M889" s="107">
        <f>L889*H889</f>
        <v>0</v>
      </c>
      <c r="N889" s="107">
        <f t="shared" si="749"/>
        <v>46.36</v>
      </c>
      <c r="O889" s="107">
        <f>N889*H889</f>
        <v>0</v>
      </c>
      <c r="P889" s="309">
        <f t="shared" si="750"/>
        <v>55.63</v>
      </c>
      <c r="Q889" s="108">
        <f>P889*H889</f>
        <v>0</v>
      </c>
      <c r="R889" s="3"/>
      <c r="S889" s="560">
        <f t="shared" si="751"/>
        <v>4450</v>
      </c>
      <c r="AL889" s="556">
        <f t="shared" si="752"/>
        <v>4450.4000000000005</v>
      </c>
    </row>
    <row r="890" spans="2:39" outlineLevel="1">
      <c r="B890" s="141"/>
      <c r="C890" s="154"/>
      <c r="D890" s="71"/>
      <c r="E890" s="69"/>
      <c r="F890" s="454"/>
      <c r="G890" s="137"/>
      <c r="H890" s="92"/>
      <c r="I890" s="136"/>
      <c r="J890" s="136"/>
      <c r="K890" s="74"/>
      <c r="L890" s="74"/>
      <c r="M890" s="74"/>
      <c r="N890" s="74"/>
      <c r="O890" s="74"/>
      <c r="P890" s="325"/>
      <c r="Q890" s="128"/>
      <c r="R890" s="3"/>
      <c r="S890" s="559"/>
      <c r="AL890" s="556"/>
    </row>
    <row r="891" spans="2:39" outlineLevel="1">
      <c r="B891" s="141" t="s">
        <v>30</v>
      </c>
      <c r="C891" s="474" t="s">
        <v>787</v>
      </c>
      <c r="D891" s="71"/>
      <c r="E891" s="256">
        <v>12278353001</v>
      </c>
      <c r="F891" s="582"/>
      <c r="G891" s="497" t="s">
        <v>906</v>
      </c>
      <c r="H891" s="92"/>
      <c r="I891" s="475" t="s">
        <v>58</v>
      </c>
      <c r="J891" s="136">
        <v>1</v>
      </c>
      <c r="K891" s="74">
        <v>95</v>
      </c>
      <c r="L891" s="99">
        <f t="shared" ref="L891:L893" si="753">ROUND((K891*$C$3),2)</f>
        <v>114</v>
      </c>
      <c r="M891" s="99">
        <f>L891*H891</f>
        <v>0</v>
      </c>
      <c r="N891" s="99">
        <f t="shared" ref="N891:N893" si="754">K891*(1-$E$5-$E$7)*(1-$E$9)*(1+$E$11)</f>
        <v>95</v>
      </c>
      <c r="O891" s="99">
        <f>N891*H891</f>
        <v>0</v>
      </c>
      <c r="P891" s="480">
        <f t="shared" ref="P891:P893" si="755">ROUND((N891*$C$3),2)</f>
        <v>114</v>
      </c>
      <c r="Q891" s="100">
        <f>P891*H891</f>
        <v>0</v>
      </c>
      <c r="R891" s="3"/>
      <c r="S891" s="559">
        <f t="shared" ref="S891:S893" si="756">ROUND(AL891,0)</f>
        <v>9120</v>
      </c>
      <c r="AL891" s="556">
        <f>L891*$AL$11*(1-$AL$10)</f>
        <v>9120</v>
      </c>
    </row>
    <row r="892" spans="2:39" outlineLevel="1">
      <c r="B892" s="141" t="s">
        <v>30</v>
      </c>
      <c r="C892" s="474" t="s">
        <v>787</v>
      </c>
      <c r="D892" s="71"/>
      <c r="E892" s="256">
        <v>12623733001</v>
      </c>
      <c r="F892" s="582"/>
      <c r="G892" s="497" t="s">
        <v>907</v>
      </c>
      <c r="H892" s="92"/>
      <c r="I892" s="475" t="s">
        <v>58</v>
      </c>
      <c r="J892" s="136">
        <v>300</v>
      </c>
      <c r="K892" s="74">
        <v>0.06</v>
      </c>
      <c r="L892" s="99">
        <f t="shared" si="753"/>
        <v>7.0000000000000007E-2</v>
      </c>
      <c r="M892" s="99">
        <f>L892*H892</f>
        <v>0</v>
      </c>
      <c r="N892" s="99">
        <f t="shared" si="754"/>
        <v>0.06</v>
      </c>
      <c r="O892" s="99">
        <f>N892*H892</f>
        <v>0</v>
      </c>
      <c r="P892" s="480">
        <f t="shared" si="755"/>
        <v>7.0000000000000007E-2</v>
      </c>
      <c r="Q892" s="100">
        <f>P892*H892</f>
        <v>0</v>
      </c>
      <c r="R892" s="3"/>
      <c r="S892" s="559">
        <f t="shared" si="756"/>
        <v>6</v>
      </c>
      <c r="AL892" s="556">
        <f t="shared" si="752"/>
        <v>5.6000000000000014</v>
      </c>
    </row>
    <row r="893" spans="2:39" outlineLevel="1">
      <c r="B893" s="141" t="s">
        <v>30</v>
      </c>
      <c r="C893" s="474" t="s">
        <v>787</v>
      </c>
      <c r="D893" s="71"/>
      <c r="E893" s="256">
        <v>12402213001</v>
      </c>
      <c r="F893" s="582"/>
      <c r="G893" s="497" t="s">
        <v>908</v>
      </c>
      <c r="H893" s="92"/>
      <c r="I893" s="475" t="s">
        <v>58</v>
      </c>
      <c r="J893" s="136">
        <v>300</v>
      </c>
      <c r="K893" s="74">
        <v>7.0000000000000007E-2</v>
      </c>
      <c r="L893" s="99">
        <f t="shared" si="753"/>
        <v>0.08</v>
      </c>
      <c r="M893" s="99">
        <f>L893*H893</f>
        <v>0</v>
      </c>
      <c r="N893" s="99">
        <f t="shared" si="754"/>
        <v>7.0000000000000007E-2</v>
      </c>
      <c r="O893" s="99">
        <f>N893*H893</f>
        <v>0</v>
      </c>
      <c r="P893" s="480">
        <f t="shared" si="755"/>
        <v>0.08</v>
      </c>
      <c r="Q893" s="100">
        <f>P893*H893</f>
        <v>0</v>
      </c>
      <c r="R893" s="3"/>
      <c r="S893" s="559">
        <f t="shared" si="756"/>
        <v>6</v>
      </c>
      <c r="AL893" s="556">
        <f t="shared" si="752"/>
        <v>6.4</v>
      </c>
    </row>
    <row r="894" spans="2:39" s="288" customFormat="1" outlineLevel="1">
      <c r="B894" s="138" t="s">
        <v>27</v>
      </c>
      <c r="C894" s="598" t="s">
        <v>787</v>
      </c>
      <c r="D894" s="599"/>
      <c r="E894" s="600">
        <v>12278351001</v>
      </c>
      <c r="F894" s="657"/>
      <c r="G894" s="601" t="s">
        <v>909</v>
      </c>
      <c r="H894" s="602"/>
      <c r="I894" s="599" t="s">
        <v>58</v>
      </c>
      <c r="J894" s="599">
        <v>1</v>
      </c>
      <c r="K894" s="603">
        <v>529.77</v>
      </c>
      <c r="L894" s="107">
        <f t="shared" si="748"/>
        <v>635.72</v>
      </c>
      <c r="M894" s="107">
        <f>L894*H894</f>
        <v>0</v>
      </c>
      <c r="N894" s="107">
        <f t="shared" si="749"/>
        <v>529.77</v>
      </c>
      <c r="O894" s="107">
        <f>N894*H894</f>
        <v>0</v>
      </c>
      <c r="P894" s="309">
        <f t="shared" si="750"/>
        <v>635.72</v>
      </c>
      <c r="Q894" s="108">
        <f>P894*H894</f>
        <v>0</v>
      </c>
      <c r="R894" s="3"/>
      <c r="S894" s="560">
        <f t="shared" si="751"/>
        <v>50858</v>
      </c>
      <c r="AL894" s="556">
        <f t="shared" si="752"/>
        <v>50857.600000000006</v>
      </c>
      <c r="AM894"/>
    </row>
    <row r="895" spans="2:39" outlineLevel="1">
      <c r="B895" s="141"/>
      <c r="C895" s="154"/>
      <c r="D895" s="136"/>
      <c r="E895" s="69"/>
      <c r="F895" s="454"/>
      <c r="G895" s="137"/>
      <c r="H895" s="92"/>
      <c r="I895" s="136"/>
      <c r="J895" s="136"/>
      <c r="K895" s="74"/>
      <c r="L895" s="74"/>
      <c r="M895" s="74"/>
      <c r="N895" s="74"/>
      <c r="O895" s="74"/>
      <c r="P895" s="325"/>
      <c r="Q895" s="128"/>
      <c r="R895" s="3"/>
      <c r="S895" s="559"/>
      <c r="AL895" s="556"/>
    </row>
    <row r="896" spans="2:39" outlineLevel="1">
      <c r="B896" s="494"/>
      <c r="C896" s="474" t="s">
        <v>787</v>
      </c>
      <c r="D896" s="475"/>
      <c r="E896" s="256">
        <v>12402211002</v>
      </c>
      <c r="F896" s="454"/>
      <c r="G896" s="477" t="s">
        <v>910</v>
      </c>
      <c r="H896" s="482"/>
      <c r="I896" s="475" t="s">
        <v>58</v>
      </c>
      <c r="J896" s="475">
        <v>300</v>
      </c>
      <c r="K896" s="99">
        <v>0.18</v>
      </c>
      <c r="L896" s="99">
        <f t="shared" si="748"/>
        <v>0.22</v>
      </c>
      <c r="M896" s="99">
        <f>L896*H896</f>
        <v>0</v>
      </c>
      <c r="N896" s="99">
        <f t="shared" si="749"/>
        <v>0.18</v>
      </c>
      <c r="O896" s="99">
        <f>N896*H896</f>
        <v>0</v>
      </c>
      <c r="P896" s="480">
        <f t="shared" si="750"/>
        <v>0.22</v>
      </c>
      <c r="Q896" s="100">
        <f>P896*H896</f>
        <v>0</v>
      </c>
      <c r="R896" s="3"/>
      <c r="S896" s="559">
        <f t="shared" si="751"/>
        <v>18</v>
      </c>
      <c r="AL896" s="556">
        <f t="shared" si="752"/>
        <v>17.600000000000001</v>
      </c>
    </row>
    <row r="897" spans="2:39" outlineLevel="1">
      <c r="B897" s="148"/>
      <c r="C897" s="132"/>
      <c r="D897" s="133"/>
      <c r="E897" s="90"/>
      <c r="F897" s="454"/>
      <c r="G897" s="134"/>
      <c r="H897" s="92"/>
      <c r="I897" s="133"/>
      <c r="J897" s="133"/>
      <c r="K897" s="93"/>
      <c r="L897" s="93"/>
      <c r="M897" s="93"/>
      <c r="N897" s="93"/>
      <c r="O897" s="93"/>
      <c r="P897" s="308"/>
      <c r="Q897" s="94"/>
      <c r="R897" s="3"/>
      <c r="S897" s="559"/>
      <c r="AL897" s="556"/>
    </row>
    <row r="898" spans="2:39" s="288" customFormat="1" outlineLevel="1">
      <c r="B898" s="138" t="s">
        <v>27</v>
      </c>
      <c r="C898" s="160" t="s">
        <v>787</v>
      </c>
      <c r="D898" s="139"/>
      <c r="E898" s="102">
        <v>12623731002</v>
      </c>
      <c r="F898" s="454"/>
      <c r="G898" s="140" t="s">
        <v>911</v>
      </c>
      <c r="H898" s="105"/>
      <c r="I898" s="139" t="s">
        <v>58</v>
      </c>
      <c r="J898" s="139">
        <v>300</v>
      </c>
      <c r="K898" s="107">
        <v>0.19</v>
      </c>
      <c r="L898" s="107">
        <f t="shared" si="748"/>
        <v>0.23</v>
      </c>
      <c r="M898" s="107">
        <f>L898*H898</f>
        <v>0</v>
      </c>
      <c r="N898" s="107">
        <f t="shared" si="749"/>
        <v>0.19</v>
      </c>
      <c r="O898" s="107">
        <f>N898*H898</f>
        <v>0</v>
      </c>
      <c r="P898" s="309">
        <f t="shared" si="750"/>
        <v>0.23</v>
      </c>
      <c r="Q898" s="108">
        <f>P898*H898</f>
        <v>0</v>
      </c>
      <c r="R898" s="3"/>
      <c r="S898" s="560">
        <f t="shared" si="751"/>
        <v>18</v>
      </c>
      <c r="AL898" s="556">
        <f t="shared" si="752"/>
        <v>18.400000000000002</v>
      </c>
      <c r="AM898"/>
    </row>
    <row r="899" spans="2:39" outlineLevel="1">
      <c r="B899" s="141"/>
      <c r="C899" s="154"/>
      <c r="D899" s="136"/>
      <c r="E899" s="69"/>
      <c r="F899" s="454"/>
      <c r="G899" s="137"/>
      <c r="H899" s="92"/>
      <c r="I899" s="136"/>
      <c r="J899" s="136"/>
      <c r="K899" s="74"/>
      <c r="L899" s="74"/>
      <c r="M899" s="74"/>
      <c r="N899" s="74"/>
      <c r="O899" s="74"/>
      <c r="P899" s="325"/>
      <c r="Q899" s="128"/>
      <c r="R899" s="3"/>
      <c r="S899" s="559"/>
      <c r="AL899" s="556"/>
    </row>
    <row r="900" spans="2:39" outlineLevel="1">
      <c r="B900" s="484"/>
      <c r="C900" s="485" t="s">
        <v>787</v>
      </c>
      <c r="D900" s="486"/>
      <c r="E900" s="487"/>
      <c r="F900" s="650"/>
      <c r="G900" s="488" t="s">
        <v>912</v>
      </c>
      <c r="H900" s="493"/>
      <c r="I900" s="493"/>
      <c r="J900" s="493"/>
      <c r="K900" s="117"/>
      <c r="L900" s="117"/>
      <c r="M900" s="117"/>
      <c r="N900" s="117"/>
      <c r="O900" s="117"/>
      <c r="P900" s="491"/>
      <c r="Q900" s="162"/>
      <c r="R900" s="3"/>
      <c r="S900" s="558"/>
      <c r="AL900" s="556"/>
    </row>
    <row r="901" spans="2:39" s="288" customFormat="1" outlineLevel="1">
      <c r="B901" s="179" t="s">
        <v>27</v>
      </c>
      <c r="C901" s="160" t="s">
        <v>787</v>
      </c>
      <c r="D901" s="181"/>
      <c r="E901" s="102">
        <v>12439841001</v>
      </c>
      <c r="F901" s="454"/>
      <c r="G901" s="180" t="s">
        <v>913</v>
      </c>
      <c r="H901" s="105"/>
      <c r="I901" s="181" t="s">
        <v>29</v>
      </c>
      <c r="J901" s="181">
        <v>10</v>
      </c>
      <c r="K901" s="107">
        <v>3.7</v>
      </c>
      <c r="L901" s="107">
        <f t="shared" si="748"/>
        <v>4.4400000000000004</v>
      </c>
      <c r="M901" s="107">
        <f>L901*H901</f>
        <v>0</v>
      </c>
      <c r="N901" s="107">
        <f t="shared" si="749"/>
        <v>3.7</v>
      </c>
      <c r="O901" s="107">
        <f>N901*H901</f>
        <v>0</v>
      </c>
      <c r="P901" s="330">
        <f t="shared" si="750"/>
        <v>4.4400000000000004</v>
      </c>
      <c r="Q901" s="108">
        <f>P901*H901</f>
        <v>0</v>
      </c>
      <c r="R901" s="3"/>
      <c r="S901" s="560">
        <f t="shared" si="751"/>
        <v>355</v>
      </c>
      <c r="AL901" s="556">
        <f t="shared" si="752"/>
        <v>355.20000000000005</v>
      </c>
      <c r="AM901"/>
    </row>
    <row r="902" spans="2:39" outlineLevel="1">
      <c r="B902" s="495"/>
      <c r="C902" s="474" t="s">
        <v>787</v>
      </c>
      <c r="D902" s="496"/>
      <c r="E902" s="256">
        <v>12442481002</v>
      </c>
      <c r="F902" s="454"/>
      <c r="G902" s="497" t="s">
        <v>914</v>
      </c>
      <c r="H902" s="482"/>
      <c r="I902" s="496" t="s">
        <v>29</v>
      </c>
      <c r="J902" s="496">
        <v>10</v>
      </c>
      <c r="K902" s="99">
        <v>4.45</v>
      </c>
      <c r="L902" s="99">
        <f t="shared" si="748"/>
        <v>5.34</v>
      </c>
      <c r="M902" s="99">
        <f>L902*H902</f>
        <v>0</v>
      </c>
      <c r="N902" s="99">
        <f t="shared" si="749"/>
        <v>4.45</v>
      </c>
      <c r="O902" s="99">
        <f>N902*H902</f>
        <v>0</v>
      </c>
      <c r="P902" s="503">
        <f t="shared" si="750"/>
        <v>5.34</v>
      </c>
      <c r="Q902" s="100">
        <f>P902*H902</f>
        <v>0</v>
      </c>
      <c r="R902" s="3"/>
      <c r="S902" s="559">
        <f t="shared" si="751"/>
        <v>427</v>
      </c>
      <c r="AL902" s="556">
        <f t="shared" si="752"/>
        <v>427.20000000000005</v>
      </c>
    </row>
    <row r="903" spans="2:39" outlineLevel="1">
      <c r="B903" s="163"/>
      <c r="C903" s="154"/>
      <c r="D903" s="164"/>
      <c r="E903" s="69"/>
      <c r="F903" s="454"/>
      <c r="G903" s="165"/>
      <c r="H903" s="92"/>
      <c r="I903" s="164"/>
      <c r="J903" s="164"/>
      <c r="K903" s="74"/>
      <c r="L903" s="74"/>
      <c r="M903" s="74"/>
      <c r="N903" s="74"/>
      <c r="O903" s="74"/>
      <c r="P903" s="328"/>
      <c r="Q903" s="128"/>
      <c r="R903" s="3"/>
      <c r="S903" s="559"/>
      <c r="AL903" s="556"/>
    </row>
    <row r="904" spans="2:39" s="288" customFormat="1" outlineLevel="1">
      <c r="B904" s="179" t="s">
        <v>27</v>
      </c>
      <c r="C904" s="160" t="s">
        <v>787</v>
      </c>
      <c r="D904" s="181"/>
      <c r="E904" s="102">
        <v>12460141001</v>
      </c>
      <c r="F904" s="454"/>
      <c r="G904" s="180" t="s">
        <v>915</v>
      </c>
      <c r="H904" s="105"/>
      <c r="I904" s="181" t="s">
        <v>29</v>
      </c>
      <c r="J904" s="181">
        <v>10</v>
      </c>
      <c r="K904" s="107">
        <v>3.7</v>
      </c>
      <c r="L904" s="107">
        <f t="shared" si="748"/>
        <v>4.4400000000000004</v>
      </c>
      <c r="M904" s="107">
        <f>L904*H904</f>
        <v>0</v>
      </c>
      <c r="N904" s="107">
        <f t="shared" si="749"/>
        <v>3.7</v>
      </c>
      <c r="O904" s="107">
        <f>N904*H904</f>
        <v>0</v>
      </c>
      <c r="P904" s="330">
        <f t="shared" si="750"/>
        <v>4.4400000000000004</v>
      </c>
      <c r="Q904" s="108">
        <f>P904*H904</f>
        <v>0</v>
      </c>
      <c r="R904" s="3"/>
      <c r="S904" s="560">
        <f t="shared" si="751"/>
        <v>355</v>
      </c>
      <c r="AL904" s="556">
        <f t="shared" si="752"/>
        <v>355.20000000000005</v>
      </c>
      <c r="AM904"/>
    </row>
    <row r="905" spans="2:39" outlineLevel="1">
      <c r="B905" s="495"/>
      <c r="C905" s="474" t="s">
        <v>787</v>
      </c>
      <c r="D905" s="496"/>
      <c r="E905" s="256">
        <v>12402411001</v>
      </c>
      <c r="F905" s="454"/>
      <c r="G905" s="497" t="s">
        <v>916</v>
      </c>
      <c r="H905" s="482"/>
      <c r="I905" s="496" t="s">
        <v>29</v>
      </c>
      <c r="J905" s="496">
        <v>10</v>
      </c>
      <c r="K905" s="99">
        <v>3.98</v>
      </c>
      <c r="L905" s="99">
        <f t="shared" si="748"/>
        <v>4.78</v>
      </c>
      <c r="M905" s="99">
        <f>L905*H905</f>
        <v>0</v>
      </c>
      <c r="N905" s="99">
        <f t="shared" si="749"/>
        <v>3.98</v>
      </c>
      <c r="O905" s="99">
        <f>N905*H905</f>
        <v>0</v>
      </c>
      <c r="P905" s="503">
        <f t="shared" si="750"/>
        <v>4.78</v>
      </c>
      <c r="Q905" s="100">
        <f>P905*H905</f>
        <v>0</v>
      </c>
      <c r="R905" s="3"/>
      <c r="S905" s="559">
        <f t="shared" si="751"/>
        <v>382</v>
      </c>
      <c r="AL905" s="556">
        <f t="shared" si="752"/>
        <v>382.40000000000003</v>
      </c>
    </row>
    <row r="906" spans="2:39" outlineLevel="1">
      <c r="B906" s="157"/>
      <c r="C906" s="132"/>
      <c r="D906" s="158"/>
      <c r="E906" s="90"/>
      <c r="F906" s="454"/>
      <c r="G906" s="159"/>
      <c r="H906" s="92"/>
      <c r="I906" s="158"/>
      <c r="J906" s="158"/>
      <c r="K906" s="93"/>
      <c r="L906" s="93"/>
      <c r="M906" s="93"/>
      <c r="N906" s="93"/>
      <c r="O906" s="93"/>
      <c r="P906" s="327"/>
      <c r="Q906" s="94"/>
      <c r="R906" s="3"/>
      <c r="S906" s="559"/>
      <c r="AL906" s="556"/>
    </row>
    <row r="907" spans="2:39" s="288" customFormat="1" outlineLevel="1">
      <c r="B907" s="179" t="s">
        <v>27</v>
      </c>
      <c r="C907" s="160" t="s">
        <v>787</v>
      </c>
      <c r="D907" s="181"/>
      <c r="E907" s="102">
        <v>12592681001</v>
      </c>
      <c r="F907" s="454"/>
      <c r="G907" s="180" t="s">
        <v>917</v>
      </c>
      <c r="H907" s="105"/>
      <c r="I907" s="181" t="s">
        <v>58</v>
      </c>
      <c r="J907" s="181">
        <v>500</v>
      </c>
      <c r="K907" s="107">
        <v>0.15</v>
      </c>
      <c r="L907" s="107">
        <f t="shared" si="748"/>
        <v>0.18</v>
      </c>
      <c r="M907" s="107">
        <f>L907*H907</f>
        <v>0</v>
      </c>
      <c r="N907" s="107">
        <f t="shared" si="749"/>
        <v>0.15</v>
      </c>
      <c r="O907" s="107">
        <f>N907*H907</f>
        <v>0</v>
      </c>
      <c r="P907" s="330">
        <f t="shared" si="750"/>
        <v>0.18</v>
      </c>
      <c r="Q907" s="108">
        <f>P907*H907</f>
        <v>0</v>
      </c>
      <c r="R907" s="3"/>
      <c r="S907" s="560">
        <f t="shared" si="751"/>
        <v>14</v>
      </c>
      <c r="AL907" s="556">
        <f t="shared" si="752"/>
        <v>14.4</v>
      </c>
      <c r="AM907"/>
    </row>
    <row r="908" spans="2:39" outlineLevel="1">
      <c r="B908" s="157"/>
      <c r="C908" s="132"/>
      <c r="D908" s="158"/>
      <c r="E908" s="90"/>
      <c r="F908" s="454"/>
      <c r="G908" s="159"/>
      <c r="H908" s="92"/>
      <c r="I908" s="158"/>
      <c r="J908" s="158"/>
      <c r="K908" s="93"/>
      <c r="L908" s="93"/>
      <c r="M908" s="93"/>
      <c r="N908" s="93"/>
      <c r="O908" s="93"/>
      <c r="P908" s="327"/>
      <c r="Q908" s="94"/>
      <c r="R908" s="3"/>
      <c r="S908" s="559"/>
      <c r="AL908" s="556"/>
    </row>
    <row r="909" spans="2:39" s="288" customFormat="1" outlineLevel="1">
      <c r="B909" s="138" t="s">
        <v>27</v>
      </c>
      <c r="C909" s="160" t="s">
        <v>787</v>
      </c>
      <c r="D909" s="139"/>
      <c r="E909" s="102">
        <v>12560541003</v>
      </c>
      <c r="F909" s="454"/>
      <c r="G909" s="140" t="s">
        <v>918</v>
      </c>
      <c r="H909" s="105"/>
      <c r="I909" s="139" t="s">
        <v>891</v>
      </c>
      <c r="J909" s="139">
        <v>120</v>
      </c>
      <c r="K909" s="107">
        <v>1.29</v>
      </c>
      <c r="L909" s="107">
        <f t="shared" si="748"/>
        <v>1.55</v>
      </c>
      <c r="M909" s="107">
        <f>L909*H909</f>
        <v>0</v>
      </c>
      <c r="N909" s="107">
        <f t="shared" si="749"/>
        <v>1.29</v>
      </c>
      <c r="O909" s="107">
        <f>N909*H909</f>
        <v>0</v>
      </c>
      <c r="P909" s="309">
        <f t="shared" si="750"/>
        <v>1.55</v>
      </c>
      <c r="Q909" s="108">
        <f>P909*H909</f>
        <v>0</v>
      </c>
      <c r="R909" s="3"/>
      <c r="S909" s="560">
        <f t="shared" si="751"/>
        <v>124</v>
      </c>
      <c r="AL909" s="556">
        <f t="shared" si="752"/>
        <v>124</v>
      </c>
      <c r="AM909"/>
    </row>
    <row r="910" spans="2:39" outlineLevel="1">
      <c r="B910" s="141"/>
      <c r="C910" s="154"/>
      <c r="D910" s="136"/>
      <c r="E910" s="69"/>
      <c r="F910" s="454"/>
      <c r="G910" s="137"/>
      <c r="H910" s="92"/>
      <c r="I910" s="136"/>
      <c r="J910" s="136"/>
      <c r="K910" s="74"/>
      <c r="L910" s="74"/>
      <c r="M910" s="74"/>
      <c r="N910" s="74"/>
      <c r="O910" s="74"/>
      <c r="P910" s="325"/>
      <c r="Q910" s="128"/>
      <c r="R910" s="3"/>
      <c r="S910" s="559"/>
      <c r="AL910" s="556"/>
    </row>
    <row r="911" spans="2:39" outlineLevel="1">
      <c r="B911" s="484"/>
      <c r="C911" s="485" t="s">
        <v>787</v>
      </c>
      <c r="D911" s="486"/>
      <c r="E911" s="487"/>
      <c r="F911" s="650"/>
      <c r="G911" s="488" t="s">
        <v>919</v>
      </c>
      <c r="H911" s="493"/>
      <c r="I911" s="493"/>
      <c r="J911" s="493"/>
      <c r="K911" s="117"/>
      <c r="L911" s="117"/>
      <c r="M911" s="117"/>
      <c r="N911" s="117"/>
      <c r="O911" s="117"/>
      <c r="P911" s="491"/>
      <c r="Q911" s="162"/>
      <c r="R911" s="3"/>
      <c r="S911" s="558"/>
      <c r="AL911" s="556"/>
    </row>
    <row r="912" spans="2:39" s="288" customFormat="1" outlineLevel="1">
      <c r="B912" s="179" t="s">
        <v>27</v>
      </c>
      <c r="C912" s="160" t="s">
        <v>787</v>
      </c>
      <c r="D912" s="181"/>
      <c r="E912" s="102">
        <v>12288801001</v>
      </c>
      <c r="F912" s="454"/>
      <c r="G912" s="180" t="s">
        <v>920</v>
      </c>
      <c r="H912" s="105"/>
      <c r="I912" s="181" t="s">
        <v>58</v>
      </c>
      <c r="J912" s="181">
        <v>50</v>
      </c>
      <c r="K912" s="107">
        <v>3.53</v>
      </c>
      <c r="L912" s="107">
        <f t="shared" si="748"/>
        <v>4.24</v>
      </c>
      <c r="M912" s="107">
        <f>L912*H912</f>
        <v>0</v>
      </c>
      <c r="N912" s="107">
        <f t="shared" si="749"/>
        <v>3.53</v>
      </c>
      <c r="O912" s="107">
        <f>N912*H912</f>
        <v>0</v>
      </c>
      <c r="P912" s="330">
        <f t="shared" si="750"/>
        <v>4.24</v>
      </c>
      <c r="Q912" s="108">
        <f>P912*H912</f>
        <v>0</v>
      </c>
      <c r="R912" s="3"/>
      <c r="S912" s="560">
        <f t="shared" si="751"/>
        <v>339</v>
      </c>
      <c r="AL912" s="556">
        <f t="shared" si="752"/>
        <v>339.20000000000005</v>
      </c>
      <c r="AM912"/>
    </row>
    <row r="913" spans="2:39" outlineLevel="1">
      <c r="B913" s="157"/>
      <c r="C913" s="132"/>
      <c r="D913" s="158"/>
      <c r="E913" s="90"/>
      <c r="F913" s="454"/>
      <c r="G913" s="159"/>
      <c r="H913" s="92"/>
      <c r="I913" s="158"/>
      <c r="J913" s="158"/>
      <c r="K913" s="93"/>
      <c r="L913" s="93"/>
      <c r="M913" s="93"/>
      <c r="N913" s="93"/>
      <c r="O913" s="93"/>
      <c r="P913" s="327"/>
      <c r="Q913" s="94"/>
      <c r="R913" s="3"/>
      <c r="S913" s="559"/>
      <c r="AL913" s="556"/>
    </row>
    <row r="914" spans="2:39" s="288" customFormat="1" outlineLevel="1">
      <c r="B914" s="179" t="s">
        <v>27</v>
      </c>
      <c r="C914" s="160" t="s">
        <v>787</v>
      </c>
      <c r="D914" s="181"/>
      <c r="E914" s="102">
        <v>12288901001</v>
      </c>
      <c r="F914" s="454"/>
      <c r="G914" s="180" t="s">
        <v>921</v>
      </c>
      <c r="H914" s="105"/>
      <c r="I914" s="181" t="s">
        <v>58</v>
      </c>
      <c r="J914" s="181">
        <v>50</v>
      </c>
      <c r="K914" s="107">
        <v>0.98</v>
      </c>
      <c r="L914" s="107">
        <f t="shared" si="748"/>
        <v>1.18</v>
      </c>
      <c r="M914" s="107">
        <f>L914*H914</f>
        <v>0</v>
      </c>
      <c r="N914" s="107">
        <f t="shared" si="749"/>
        <v>0.98</v>
      </c>
      <c r="O914" s="107">
        <f>N914*H914</f>
        <v>0</v>
      </c>
      <c r="P914" s="330">
        <f t="shared" si="750"/>
        <v>1.18</v>
      </c>
      <c r="Q914" s="108">
        <f>P914*H914</f>
        <v>0</v>
      </c>
      <c r="R914" s="3"/>
      <c r="S914" s="560">
        <f t="shared" si="751"/>
        <v>94</v>
      </c>
      <c r="AL914" s="556">
        <f t="shared" si="752"/>
        <v>94.4</v>
      </c>
      <c r="AM914"/>
    </row>
    <row r="915" spans="2:39" outlineLevel="1">
      <c r="B915" s="157"/>
      <c r="C915" s="132"/>
      <c r="D915" s="158"/>
      <c r="E915" s="90"/>
      <c r="F915" s="454"/>
      <c r="G915" s="159"/>
      <c r="H915" s="92"/>
      <c r="I915" s="158"/>
      <c r="J915" s="158"/>
      <c r="K915" s="93"/>
      <c r="L915" s="93"/>
      <c r="M915" s="93"/>
      <c r="N915" s="93"/>
      <c r="O915" s="93"/>
      <c r="P915" s="327"/>
      <c r="Q915" s="94"/>
      <c r="R915" s="3"/>
      <c r="S915" s="559"/>
      <c r="AL915" s="556"/>
    </row>
    <row r="916" spans="2:39" s="288" customFormat="1" outlineLevel="1">
      <c r="B916" s="179" t="s">
        <v>27</v>
      </c>
      <c r="C916" s="160" t="s">
        <v>787</v>
      </c>
      <c r="D916" s="181"/>
      <c r="E916" s="102">
        <v>12289501002</v>
      </c>
      <c r="F916" s="454"/>
      <c r="G916" s="104" t="s">
        <v>922</v>
      </c>
      <c r="H916" s="105"/>
      <c r="I916" s="181" t="s">
        <v>58</v>
      </c>
      <c r="J916" s="181">
        <v>25</v>
      </c>
      <c r="K916" s="107">
        <v>1.92</v>
      </c>
      <c r="L916" s="107">
        <f t="shared" si="748"/>
        <v>2.2999999999999998</v>
      </c>
      <c r="M916" s="107">
        <f>L916*H916</f>
        <v>0</v>
      </c>
      <c r="N916" s="107">
        <f t="shared" si="749"/>
        <v>1.92</v>
      </c>
      <c r="O916" s="107">
        <f>N916*H916</f>
        <v>0</v>
      </c>
      <c r="P916" s="330">
        <f t="shared" si="750"/>
        <v>2.2999999999999998</v>
      </c>
      <c r="Q916" s="108">
        <f>P916*H916</f>
        <v>0</v>
      </c>
      <c r="R916" s="3"/>
      <c r="S916" s="560">
        <f t="shared" si="751"/>
        <v>184</v>
      </c>
      <c r="AL916" s="556">
        <f t="shared" si="752"/>
        <v>184</v>
      </c>
      <c r="AM916"/>
    </row>
    <row r="917" spans="2:39" outlineLevel="1">
      <c r="B917" s="163"/>
      <c r="C917" s="154"/>
      <c r="D917" s="164"/>
      <c r="E917" s="69"/>
      <c r="F917" s="454"/>
      <c r="G917" s="95"/>
      <c r="H917" s="92"/>
      <c r="I917" s="164"/>
      <c r="J917" s="164"/>
      <c r="K917" s="74"/>
      <c r="L917" s="74"/>
      <c r="M917" s="74"/>
      <c r="N917" s="74"/>
      <c r="O917" s="74"/>
      <c r="P917" s="328"/>
      <c r="Q917" s="128"/>
      <c r="R917" s="3"/>
      <c r="S917" s="559"/>
      <c r="AL917" s="556"/>
    </row>
    <row r="918" spans="2:39" outlineLevel="1">
      <c r="B918" s="484"/>
      <c r="C918" s="485" t="s">
        <v>787</v>
      </c>
      <c r="D918" s="486"/>
      <c r="E918" s="487"/>
      <c r="F918" s="650"/>
      <c r="G918" s="488" t="s">
        <v>923</v>
      </c>
      <c r="H918" s="493"/>
      <c r="I918" s="493"/>
      <c r="J918" s="493"/>
      <c r="K918" s="117"/>
      <c r="L918" s="117"/>
      <c r="M918" s="117"/>
      <c r="N918" s="117"/>
      <c r="O918" s="117"/>
      <c r="P918" s="491"/>
      <c r="Q918" s="162"/>
      <c r="R918" s="3"/>
      <c r="S918" s="558"/>
      <c r="AL918" s="556"/>
    </row>
    <row r="919" spans="2:39" s="288" customFormat="1" outlineLevel="1">
      <c r="B919" s="138" t="s">
        <v>27</v>
      </c>
      <c r="C919" s="160" t="s">
        <v>787</v>
      </c>
      <c r="D919" s="102">
        <v>12563241005</v>
      </c>
      <c r="E919" s="102">
        <v>12563241010</v>
      </c>
      <c r="F919" s="454"/>
      <c r="G919" s="140" t="s">
        <v>924</v>
      </c>
      <c r="H919" s="105"/>
      <c r="I919" s="139" t="s">
        <v>58</v>
      </c>
      <c r="J919" s="139">
        <v>10</v>
      </c>
      <c r="K919" s="107">
        <v>20.13</v>
      </c>
      <c r="L919" s="107">
        <f t="shared" si="748"/>
        <v>24.16</v>
      </c>
      <c r="M919" s="107">
        <f>L919*H919</f>
        <v>0</v>
      </c>
      <c r="N919" s="107">
        <f t="shared" si="749"/>
        <v>20.13</v>
      </c>
      <c r="O919" s="107">
        <f>N919*H919</f>
        <v>0</v>
      </c>
      <c r="P919" s="309">
        <f t="shared" si="750"/>
        <v>24.16</v>
      </c>
      <c r="Q919" s="108">
        <f>P919*H919</f>
        <v>0</v>
      </c>
      <c r="R919" s="3"/>
      <c r="S919" s="560">
        <f t="shared" si="751"/>
        <v>1933</v>
      </c>
      <c r="AL919" s="556">
        <f t="shared" si="752"/>
        <v>1932.8000000000002</v>
      </c>
      <c r="AM919"/>
    </row>
    <row r="920" spans="2:39" s="288" customFormat="1" outlineLevel="1">
      <c r="B920" s="138" t="s">
        <v>27</v>
      </c>
      <c r="C920" s="160" t="s">
        <v>787</v>
      </c>
      <c r="D920" s="103"/>
      <c r="E920" s="102">
        <v>12125511001</v>
      </c>
      <c r="F920" s="454"/>
      <c r="G920" s="140" t="s">
        <v>925</v>
      </c>
      <c r="H920" s="105"/>
      <c r="I920" s="139" t="s">
        <v>58</v>
      </c>
      <c r="J920" s="139">
        <v>400</v>
      </c>
      <c r="K920" s="107">
        <v>0.39</v>
      </c>
      <c r="L920" s="107">
        <f t="shared" si="748"/>
        <v>0.47</v>
      </c>
      <c r="M920" s="107">
        <f>L920*H920</f>
        <v>0</v>
      </c>
      <c r="N920" s="107">
        <f t="shared" si="749"/>
        <v>0.39</v>
      </c>
      <c r="O920" s="107">
        <f>N920*H920</f>
        <v>0</v>
      </c>
      <c r="P920" s="309">
        <f t="shared" si="750"/>
        <v>0.47</v>
      </c>
      <c r="Q920" s="108">
        <f>P920*H920</f>
        <v>0</v>
      </c>
      <c r="R920" s="3"/>
      <c r="S920" s="560">
        <f t="shared" si="751"/>
        <v>38</v>
      </c>
      <c r="AL920" s="556">
        <f t="shared" si="752"/>
        <v>37.6</v>
      </c>
      <c r="AM920"/>
    </row>
    <row r="921" spans="2:39" outlineLevel="1">
      <c r="B921" s="148"/>
      <c r="C921" s="132"/>
      <c r="D921" s="88"/>
      <c r="E921" s="90"/>
      <c r="F921" s="454"/>
      <c r="G921" s="134"/>
      <c r="H921" s="92"/>
      <c r="I921" s="133"/>
      <c r="J921" s="133"/>
      <c r="K921" s="93"/>
      <c r="L921" s="93"/>
      <c r="M921" s="93"/>
      <c r="N921" s="93"/>
      <c r="O921" s="93"/>
      <c r="P921" s="308"/>
      <c r="Q921" s="94"/>
      <c r="R921" s="3"/>
      <c r="S921" s="559"/>
      <c r="AL921" s="556"/>
    </row>
    <row r="922" spans="2:39" s="288" customFormat="1" outlineLevel="1">
      <c r="B922" s="138" t="s">
        <v>27</v>
      </c>
      <c r="C922" s="160" t="s">
        <v>787</v>
      </c>
      <c r="D922" s="139"/>
      <c r="E922" s="102">
        <v>12125521001</v>
      </c>
      <c r="F922" s="454"/>
      <c r="G922" s="140" t="s">
        <v>926</v>
      </c>
      <c r="H922" s="105"/>
      <c r="I922" s="139" t="s">
        <v>58</v>
      </c>
      <c r="J922" s="139">
        <v>1</v>
      </c>
      <c r="K922" s="107">
        <v>75.84</v>
      </c>
      <c r="L922" s="107">
        <f t="shared" si="748"/>
        <v>91.01</v>
      </c>
      <c r="M922" s="107">
        <f>L922*H922</f>
        <v>0</v>
      </c>
      <c r="N922" s="107">
        <f t="shared" si="749"/>
        <v>75.84</v>
      </c>
      <c r="O922" s="107">
        <f>N922*H922</f>
        <v>0</v>
      </c>
      <c r="P922" s="309">
        <f t="shared" si="750"/>
        <v>91.01</v>
      </c>
      <c r="Q922" s="108">
        <f>P922*H922</f>
        <v>0</v>
      </c>
      <c r="R922" s="3"/>
      <c r="S922" s="560">
        <f t="shared" si="751"/>
        <v>7281</v>
      </c>
      <c r="AL922" s="556">
        <f t="shared" si="752"/>
        <v>7280.8</v>
      </c>
      <c r="AM922"/>
    </row>
    <row r="923" spans="2:39" outlineLevel="1">
      <c r="B923" s="148"/>
      <c r="C923" s="132"/>
      <c r="D923" s="133"/>
      <c r="E923" s="90"/>
      <c r="F923" s="454"/>
      <c r="G923" s="134"/>
      <c r="H923" s="92"/>
      <c r="I923" s="133"/>
      <c r="J923" s="133"/>
      <c r="K923" s="93"/>
      <c r="L923" s="93"/>
      <c r="M923" s="93"/>
      <c r="N923" s="93"/>
      <c r="O923" s="93"/>
      <c r="P923" s="308"/>
      <c r="Q923" s="94"/>
      <c r="R923" s="3"/>
      <c r="S923" s="559"/>
      <c r="AL923" s="556"/>
    </row>
    <row r="924" spans="2:39" s="288" customFormat="1" outlineLevel="1">
      <c r="B924" s="138" t="s">
        <v>27</v>
      </c>
      <c r="C924" s="160" t="s">
        <v>787</v>
      </c>
      <c r="D924" s="139"/>
      <c r="E924" s="102">
        <v>12563441007</v>
      </c>
      <c r="F924" s="454"/>
      <c r="G924" s="140" t="s">
        <v>927</v>
      </c>
      <c r="H924" s="105"/>
      <c r="I924" s="139" t="s">
        <v>58</v>
      </c>
      <c r="J924" s="139">
        <v>100</v>
      </c>
      <c r="K924" s="107">
        <v>3</v>
      </c>
      <c r="L924" s="107">
        <f t="shared" si="748"/>
        <v>3.6</v>
      </c>
      <c r="M924" s="107">
        <f>L924*H924</f>
        <v>0</v>
      </c>
      <c r="N924" s="107">
        <f t="shared" si="749"/>
        <v>3</v>
      </c>
      <c r="O924" s="107">
        <f>N924*H924</f>
        <v>0</v>
      </c>
      <c r="P924" s="309">
        <f t="shared" si="750"/>
        <v>3.6</v>
      </c>
      <c r="Q924" s="108">
        <f>P924*H924</f>
        <v>0</v>
      </c>
      <c r="R924" s="3"/>
      <c r="S924" s="560">
        <f t="shared" si="751"/>
        <v>288</v>
      </c>
      <c r="AL924" s="556">
        <f t="shared" si="752"/>
        <v>288</v>
      </c>
      <c r="AM924"/>
    </row>
    <row r="925" spans="2:39" outlineLevel="1">
      <c r="B925" s="141"/>
      <c r="C925" s="154"/>
      <c r="D925" s="136"/>
      <c r="E925" s="69"/>
      <c r="F925" s="454"/>
      <c r="G925" s="137"/>
      <c r="H925" s="92"/>
      <c r="I925" s="136"/>
      <c r="J925" s="136"/>
      <c r="K925" s="74"/>
      <c r="L925" s="74"/>
      <c r="M925" s="74"/>
      <c r="N925" s="74"/>
      <c r="O925" s="74"/>
      <c r="P925" s="325"/>
      <c r="Q925" s="128"/>
      <c r="R925" s="3"/>
      <c r="S925" s="559"/>
      <c r="AL925" s="556"/>
    </row>
    <row r="926" spans="2:39" s="288" customFormat="1" outlineLevel="1">
      <c r="B926" s="138" t="s">
        <v>27</v>
      </c>
      <c r="C926" s="160" t="s">
        <v>787</v>
      </c>
      <c r="D926" s="139"/>
      <c r="E926" s="102">
        <v>12573041003</v>
      </c>
      <c r="F926" s="454"/>
      <c r="G926" s="140" t="s">
        <v>928</v>
      </c>
      <c r="H926" s="105"/>
      <c r="I926" s="139" t="s">
        <v>58</v>
      </c>
      <c r="J926" s="139">
        <v>1</v>
      </c>
      <c r="K926" s="107">
        <v>41.93</v>
      </c>
      <c r="L926" s="107">
        <f t="shared" si="748"/>
        <v>50.32</v>
      </c>
      <c r="M926" s="107">
        <f>L926*H926</f>
        <v>0</v>
      </c>
      <c r="N926" s="107">
        <f t="shared" si="749"/>
        <v>41.93</v>
      </c>
      <c r="O926" s="107">
        <f>N926*H926</f>
        <v>0</v>
      </c>
      <c r="P926" s="309">
        <f t="shared" si="750"/>
        <v>50.32</v>
      </c>
      <c r="Q926" s="108">
        <f>P926*H926</f>
        <v>0</v>
      </c>
      <c r="R926" s="3"/>
      <c r="S926" s="560">
        <f t="shared" si="751"/>
        <v>4026</v>
      </c>
      <c r="AL926" s="556">
        <f t="shared" si="752"/>
        <v>4025.6000000000004</v>
      </c>
      <c r="AM926"/>
    </row>
    <row r="927" spans="2:39" outlineLevel="1">
      <c r="B927" s="141"/>
      <c r="C927" s="154"/>
      <c r="D927" s="136"/>
      <c r="E927" s="69"/>
      <c r="F927" s="454"/>
      <c r="G927" s="137"/>
      <c r="H927" s="92"/>
      <c r="I927" s="136"/>
      <c r="J927" s="136"/>
      <c r="K927" s="74"/>
      <c r="L927" s="74"/>
      <c r="M927" s="74"/>
      <c r="N927" s="74"/>
      <c r="O927" s="74"/>
      <c r="P927" s="325"/>
      <c r="Q927" s="128"/>
      <c r="R927" s="3"/>
      <c r="S927" s="559"/>
      <c r="AL927" s="556"/>
    </row>
    <row r="928" spans="2:39" s="288" customFormat="1" outlineLevel="1">
      <c r="B928" s="138" t="s">
        <v>27</v>
      </c>
      <c r="C928" s="160" t="s">
        <v>787</v>
      </c>
      <c r="D928" s="139"/>
      <c r="E928" s="102">
        <v>17244481100</v>
      </c>
      <c r="F928" s="454"/>
      <c r="G928" s="140" t="s">
        <v>929</v>
      </c>
      <c r="H928" s="105"/>
      <c r="I928" s="139" t="s">
        <v>58</v>
      </c>
      <c r="J928" s="139">
        <v>100</v>
      </c>
      <c r="K928" s="107">
        <v>8</v>
      </c>
      <c r="L928" s="107">
        <f t="shared" si="748"/>
        <v>9.6</v>
      </c>
      <c r="M928" s="107">
        <f>L928*H928</f>
        <v>0</v>
      </c>
      <c r="N928" s="107">
        <f t="shared" si="749"/>
        <v>8</v>
      </c>
      <c r="O928" s="107">
        <f>N928*H928</f>
        <v>0</v>
      </c>
      <c r="P928" s="309">
        <f t="shared" si="750"/>
        <v>9.6</v>
      </c>
      <c r="Q928" s="108">
        <f>P928*H928</f>
        <v>0</v>
      </c>
      <c r="R928" s="3"/>
      <c r="S928" s="560">
        <f t="shared" si="751"/>
        <v>768</v>
      </c>
      <c r="AL928" s="556">
        <f t="shared" si="752"/>
        <v>768</v>
      </c>
      <c r="AM928"/>
    </row>
    <row r="929" spans="2:39" outlineLevel="1">
      <c r="B929" s="148"/>
      <c r="C929" s="132"/>
      <c r="D929" s="133"/>
      <c r="E929" s="90"/>
      <c r="F929" s="454"/>
      <c r="G929" s="134"/>
      <c r="H929" s="92"/>
      <c r="I929" s="133"/>
      <c r="J929" s="133"/>
      <c r="K929" s="93"/>
      <c r="L929" s="93"/>
      <c r="M929" s="93"/>
      <c r="N929" s="93"/>
      <c r="O929" s="93"/>
      <c r="P929" s="308"/>
      <c r="Q929" s="94"/>
      <c r="R929" s="3"/>
      <c r="S929" s="559"/>
      <c r="AL929" s="556"/>
    </row>
    <row r="930" spans="2:39" s="288" customFormat="1" outlineLevel="1">
      <c r="B930" s="138" t="s">
        <v>27</v>
      </c>
      <c r="C930" s="160" t="s">
        <v>787</v>
      </c>
      <c r="D930" s="139"/>
      <c r="E930" s="102">
        <v>12560541003</v>
      </c>
      <c r="F930" s="454"/>
      <c r="G930" s="140" t="s">
        <v>918</v>
      </c>
      <c r="H930" s="105"/>
      <c r="I930" s="139" t="s">
        <v>891</v>
      </c>
      <c r="J930" s="139">
        <v>120</v>
      </c>
      <c r="K930" s="107">
        <v>1.29</v>
      </c>
      <c r="L930" s="107">
        <f t="shared" si="748"/>
        <v>1.55</v>
      </c>
      <c r="M930" s="107">
        <f>L930*H930</f>
        <v>0</v>
      </c>
      <c r="N930" s="107">
        <f t="shared" si="749"/>
        <v>1.29</v>
      </c>
      <c r="O930" s="107">
        <f>N930*H930</f>
        <v>0</v>
      </c>
      <c r="P930" s="309">
        <f t="shared" si="750"/>
        <v>1.55</v>
      </c>
      <c r="Q930" s="108">
        <f>P930*H930</f>
        <v>0</v>
      </c>
      <c r="R930" s="3"/>
      <c r="S930" s="560">
        <f t="shared" si="751"/>
        <v>124</v>
      </c>
      <c r="AL930" s="556">
        <f t="shared" si="752"/>
        <v>124</v>
      </c>
      <c r="AM930"/>
    </row>
    <row r="931" spans="2:39" outlineLevel="1">
      <c r="B931" s="141"/>
      <c r="C931" s="154"/>
      <c r="D931" s="136"/>
      <c r="E931" s="69"/>
      <c r="F931" s="454"/>
      <c r="G931" s="137"/>
      <c r="H931" s="92"/>
      <c r="I931" s="136"/>
      <c r="J931" s="136"/>
      <c r="K931" s="74"/>
      <c r="L931" s="74"/>
      <c r="M931" s="74"/>
      <c r="N931" s="74"/>
      <c r="O931" s="74"/>
      <c r="P931" s="325"/>
      <c r="Q931" s="128"/>
      <c r="R931" s="3"/>
      <c r="S931" s="559"/>
      <c r="AL931" s="556"/>
    </row>
    <row r="932" spans="2:39" s="288" customFormat="1" outlineLevel="1">
      <c r="B932" s="138" t="s">
        <v>27</v>
      </c>
      <c r="C932" s="160" t="s">
        <v>787</v>
      </c>
      <c r="D932" s="139"/>
      <c r="E932" s="102">
        <v>12093361001</v>
      </c>
      <c r="F932" s="454"/>
      <c r="G932" s="140" t="s">
        <v>930</v>
      </c>
      <c r="H932" s="105"/>
      <c r="I932" s="139" t="s">
        <v>58</v>
      </c>
      <c r="J932" s="139">
        <v>10</v>
      </c>
      <c r="K932" s="107">
        <v>0.46</v>
      </c>
      <c r="L932" s="107">
        <f t="shared" si="748"/>
        <v>0.55000000000000004</v>
      </c>
      <c r="M932" s="107">
        <f>L932*H932</f>
        <v>0</v>
      </c>
      <c r="N932" s="107">
        <f t="shared" si="749"/>
        <v>0.46</v>
      </c>
      <c r="O932" s="107">
        <f>N932*H932</f>
        <v>0</v>
      </c>
      <c r="P932" s="309">
        <f t="shared" si="750"/>
        <v>0.55000000000000004</v>
      </c>
      <c r="Q932" s="108">
        <f>P932*H932</f>
        <v>0</v>
      </c>
      <c r="R932" s="3"/>
      <c r="S932" s="560">
        <f t="shared" si="751"/>
        <v>44</v>
      </c>
      <c r="AL932" s="556">
        <f t="shared" si="752"/>
        <v>44.000000000000007</v>
      </c>
      <c r="AM932"/>
    </row>
    <row r="933" spans="2:39" outlineLevel="1">
      <c r="B933" s="141"/>
      <c r="C933" s="154"/>
      <c r="D933" s="136"/>
      <c r="E933" s="69"/>
      <c r="F933" s="454"/>
      <c r="G933" s="137"/>
      <c r="H933" s="92"/>
      <c r="I933" s="136"/>
      <c r="J933" s="136"/>
      <c r="K933" s="74"/>
      <c r="L933" s="74"/>
      <c r="M933" s="74"/>
      <c r="N933" s="74"/>
      <c r="O933" s="74"/>
      <c r="P933" s="325"/>
      <c r="Q933" s="128"/>
      <c r="R933" s="3"/>
      <c r="S933" s="559"/>
      <c r="AL933" s="556"/>
    </row>
    <row r="934" spans="2:39" outlineLevel="1">
      <c r="B934" s="484"/>
      <c r="C934" s="485" t="s">
        <v>787</v>
      </c>
      <c r="D934" s="486"/>
      <c r="E934" s="487"/>
      <c r="F934" s="650"/>
      <c r="G934" s="488" t="s">
        <v>931</v>
      </c>
      <c r="H934" s="493"/>
      <c r="I934" s="493"/>
      <c r="J934" s="493"/>
      <c r="K934" s="117"/>
      <c r="L934" s="117"/>
      <c r="M934" s="117"/>
      <c r="N934" s="117"/>
      <c r="O934" s="117"/>
      <c r="P934" s="491"/>
      <c r="Q934" s="162"/>
      <c r="R934" s="3"/>
      <c r="S934" s="558"/>
      <c r="AL934" s="556"/>
    </row>
    <row r="935" spans="2:39" s="288" customFormat="1" outlineLevel="1">
      <c r="B935" s="179" t="s">
        <v>27</v>
      </c>
      <c r="C935" s="160" t="s">
        <v>787</v>
      </c>
      <c r="D935" s="160"/>
      <c r="E935" s="102">
        <v>12002991001</v>
      </c>
      <c r="F935" s="454"/>
      <c r="G935" s="140" t="s">
        <v>932</v>
      </c>
      <c r="H935" s="105"/>
      <c r="I935" s="181" t="s">
        <v>58</v>
      </c>
      <c r="J935" s="181">
        <v>10</v>
      </c>
      <c r="K935" s="107">
        <v>16.86</v>
      </c>
      <c r="L935" s="107">
        <f t="shared" si="748"/>
        <v>20.23</v>
      </c>
      <c r="M935" s="107">
        <f>L935*H935</f>
        <v>0</v>
      </c>
      <c r="N935" s="107">
        <f t="shared" si="749"/>
        <v>16.86</v>
      </c>
      <c r="O935" s="107">
        <f>N935*H935</f>
        <v>0</v>
      </c>
      <c r="P935" s="330">
        <f t="shared" si="750"/>
        <v>20.23</v>
      </c>
      <c r="Q935" s="108">
        <f>P935*H935</f>
        <v>0</v>
      </c>
      <c r="R935" s="3"/>
      <c r="S935" s="560">
        <f t="shared" si="751"/>
        <v>1618</v>
      </c>
      <c r="AL935" s="556">
        <f t="shared" si="752"/>
        <v>1618.4</v>
      </c>
      <c r="AM935"/>
    </row>
    <row r="936" spans="2:39" outlineLevel="1">
      <c r="B936" s="163"/>
      <c r="C936" s="135"/>
      <c r="D936" s="135"/>
      <c r="E936" s="69"/>
      <c r="F936" s="454"/>
      <c r="G936" s="137"/>
      <c r="H936" s="92"/>
      <c r="I936" s="164"/>
      <c r="J936" s="164"/>
      <c r="K936" s="74"/>
      <c r="L936" s="74"/>
      <c r="M936" s="74"/>
      <c r="N936" s="74"/>
      <c r="O936" s="74"/>
      <c r="P936" s="328"/>
      <c r="Q936" s="128"/>
      <c r="R936" s="3"/>
      <c r="S936" s="559"/>
      <c r="AL936" s="556"/>
    </row>
    <row r="937" spans="2:39" s="288" customFormat="1" outlineLevel="1">
      <c r="B937" s="179" t="s">
        <v>27</v>
      </c>
      <c r="C937" s="160" t="s">
        <v>787</v>
      </c>
      <c r="D937" s="160"/>
      <c r="E937" s="102">
        <v>12003031001</v>
      </c>
      <c r="F937" s="454"/>
      <c r="G937" s="140" t="s">
        <v>933</v>
      </c>
      <c r="H937" s="105"/>
      <c r="I937" s="181" t="s">
        <v>58</v>
      </c>
      <c r="J937" s="181">
        <v>48</v>
      </c>
      <c r="K937" s="107">
        <v>6.12</v>
      </c>
      <c r="L937" s="107">
        <f t="shared" si="748"/>
        <v>7.34</v>
      </c>
      <c r="M937" s="107">
        <f>L937*H937</f>
        <v>0</v>
      </c>
      <c r="N937" s="107">
        <f t="shared" si="749"/>
        <v>6.12</v>
      </c>
      <c r="O937" s="107">
        <f>N937*H937</f>
        <v>0</v>
      </c>
      <c r="P937" s="330">
        <f t="shared" si="750"/>
        <v>7.34</v>
      </c>
      <c r="Q937" s="108">
        <f>P937*H937</f>
        <v>0</v>
      </c>
      <c r="R937" s="3"/>
      <c r="S937" s="560">
        <f t="shared" si="751"/>
        <v>587</v>
      </c>
      <c r="AL937" s="556">
        <f t="shared" si="752"/>
        <v>587.20000000000005</v>
      </c>
      <c r="AM937"/>
    </row>
    <row r="938" spans="2:39" outlineLevel="1">
      <c r="B938" s="163"/>
      <c r="C938" s="135"/>
      <c r="D938" s="135"/>
      <c r="E938" s="69"/>
      <c r="F938" s="454"/>
      <c r="G938" s="137"/>
      <c r="H938" s="92"/>
      <c r="I938" s="164"/>
      <c r="J938" s="164"/>
      <c r="K938" s="74"/>
      <c r="L938" s="74"/>
      <c r="M938" s="74"/>
      <c r="N938" s="74"/>
      <c r="O938" s="74"/>
      <c r="P938" s="328"/>
      <c r="Q938" s="128"/>
      <c r="R938" s="3"/>
      <c r="S938" s="559"/>
      <c r="AL938" s="556"/>
    </row>
    <row r="939" spans="2:39" s="288" customFormat="1" outlineLevel="1">
      <c r="B939" s="179" t="s">
        <v>27</v>
      </c>
      <c r="C939" s="160" t="s">
        <v>787</v>
      </c>
      <c r="D939" s="160"/>
      <c r="E939" s="102">
        <v>12003041001</v>
      </c>
      <c r="F939" s="454"/>
      <c r="G939" s="140" t="s">
        <v>934</v>
      </c>
      <c r="H939" s="105"/>
      <c r="I939" s="181" t="s">
        <v>58</v>
      </c>
      <c r="J939" s="181">
        <v>25</v>
      </c>
      <c r="K939" s="107">
        <v>6.93</v>
      </c>
      <c r="L939" s="107">
        <f t="shared" si="748"/>
        <v>8.32</v>
      </c>
      <c r="M939" s="107">
        <f>L939*H939</f>
        <v>0</v>
      </c>
      <c r="N939" s="107">
        <f t="shared" si="749"/>
        <v>6.93</v>
      </c>
      <c r="O939" s="107">
        <f>N939*H939</f>
        <v>0</v>
      </c>
      <c r="P939" s="330">
        <f t="shared" si="750"/>
        <v>8.32</v>
      </c>
      <c r="Q939" s="108">
        <f>P939*H939</f>
        <v>0</v>
      </c>
      <c r="R939" s="3"/>
      <c r="S939" s="560">
        <f t="shared" si="751"/>
        <v>666</v>
      </c>
      <c r="AL939" s="556">
        <f t="shared" si="752"/>
        <v>665.6</v>
      </c>
      <c r="AM939"/>
    </row>
    <row r="940" spans="2:39" outlineLevel="1">
      <c r="B940" s="138"/>
      <c r="C940" s="160"/>
      <c r="D940" s="103"/>
      <c r="E940" s="102"/>
      <c r="F940" s="454"/>
      <c r="G940" s="140"/>
      <c r="H940" s="92"/>
      <c r="I940" s="139"/>
      <c r="J940" s="139"/>
      <c r="K940" s="93"/>
      <c r="L940" s="93"/>
      <c r="M940" s="93"/>
      <c r="N940" s="93"/>
      <c r="O940" s="93"/>
      <c r="P940" s="309"/>
      <c r="Q940" s="94"/>
      <c r="R940" s="3"/>
      <c r="S940" s="559"/>
      <c r="AL940" s="556"/>
    </row>
    <row r="941" spans="2:39" outlineLevel="1">
      <c r="B941" s="484"/>
      <c r="C941" s="485" t="s">
        <v>787</v>
      </c>
      <c r="D941" s="486"/>
      <c r="E941" s="487"/>
      <c r="F941" s="650"/>
      <c r="G941" s="488" t="s">
        <v>935</v>
      </c>
      <c r="H941" s="493"/>
      <c r="I941" s="493"/>
      <c r="J941" s="493"/>
      <c r="K941" s="117"/>
      <c r="L941" s="117"/>
      <c r="M941" s="117"/>
      <c r="N941" s="117"/>
      <c r="O941" s="117"/>
      <c r="P941" s="491"/>
      <c r="Q941" s="162"/>
      <c r="R941" s="3"/>
      <c r="S941" s="558"/>
      <c r="AL941" s="556"/>
    </row>
    <row r="942" spans="2:39" outlineLevel="1">
      <c r="B942" s="256" t="s">
        <v>65</v>
      </c>
      <c r="C942" s="474" t="s">
        <v>787</v>
      </c>
      <c r="D942" s="475"/>
      <c r="E942" s="256">
        <v>12179041001</v>
      </c>
      <c r="F942" s="454"/>
      <c r="G942" s="477" t="s">
        <v>936</v>
      </c>
      <c r="H942" s="482"/>
      <c r="I942" s="475" t="s">
        <v>29</v>
      </c>
      <c r="J942" s="475">
        <v>100</v>
      </c>
      <c r="K942" s="99">
        <v>1.65</v>
      </c>
      <c r="L942" s="99">
        <f t="shared" si="748"/>
        <v>1.98</v>
      </c>
      <c r="M942" s="99">
        <f>L942*H942</f>
        <v>0</v>
      </c>
      <c r="N942" s="99">
        <f t="shared" si="749"/>
        <v>1.65</v>
      </c>
      <c r="O942" s="99">
        <f>N942*H942</f>
        <v>0</v>
      </c>
      <c r="P942" s="480">
        <f t="shared" si="750"/>
        <v>1.98</v>
      </c>
      <c r="Q942" s="100">
        <f>P942*H942</f>
        <v>0</v>
      </c>
      <c r="R942" s="3"/>
      <c r="S942" s="559">
        <f t="shared" si="751"/>
        <v>158</v>
      </c>
      <c r="AL942" s="556">
        <f t="shared" si="752"/>
        <v>158.4</v>
      </c>
    </row>
    <row r="943" spans="2:39" s="288" customFormat="1" outlineLevel="1">
      <c r="B943" s="102" t="s">
        <v>27</v>
      </c>
      <c r="C943" s="160" t="s">
        <v>787</v>
      </c>
      <c r="D943" s="139"/>
      <c r="E943" s="102">
        <v>12888011001</v>
      </c>
      <c r="F943" s="454"/>
      <c r="G943" s="140" t="s">
        <v>937</v>
      </c>
      <c r="H943" s="105"/>
      <c r="I943" s="181" t="s">
        <v>29</v>
      </c>
      <c r="J943" s="181">
        <v>100</v>
      </c>
      <c r="K943" s="107">
        <v>1.39</v>
      </c>
      <c r="L943" s="107">
        <f t="shared" si="748"/>
        <v>1.67</v>
      </c>
      <c r="M943" s="107">
        <f>L943*H943</f>
        <v>0</v>
      </c>
      <c r="N943" s="107">
        <f t="shared" si="749"/>
        <v>1.39</v>
      </c>
      <c r="O943" s="107">
        <f>N943*H943</f>
        <v>0</v>
      </c>
      <c r="P943" s="330">
        <f t="shared" si="750"/>
        <v>1.67</v>
      </c>
      <c r="Q943" s="108">
        <f>P943*H943</f>
        <v>0</v>
      </c>
      <c r="R943" s="3"/>
      <c r="S943" s="560">
        <f t="shared" si="751"/>
        <v>134</v>
      </c>
      <c r="AL943" s="556">
        <f t="shared" si="752"/>
        <v>133.6</v>
      </c>
      <c r="AM943"/>
    </row>
    <row r="944" spans="2:39" outlineLevel="1">
      <c r="B944" s="161"/>
      <c r="C944" s="154"/>
      <c r="D944" s="136"/>
      <c r="E944" s="69"/>
      <c r="F944" s="454"/>
      <c r="G944" s="137"/>
      <c r="H944" s="92"/>
      <c r="I944" s="164"/>
      <c r="J944" s="164"/>
      <c r="K944" s="74"/>
      <c r="L944" s="74"/>
      <c r="M944" s="74"/>
      <c r="N944" s="74"/>
      <c r="O944" s="74"/>
      <c r="P944" s="328"/>
      <c r="Q944" s="128"/>
      <c r="R944" s="3"/>
      <c r="S944" s="559"/>
      <c r="AL944" s="556"/>
    </row>
    <row r="945" spans="2:39" outlineLevel="1">
      <c r="B945" s="494" t="s">
        <v>65</v>
      </c>
      <c r="C945" s="474" t="s">
        <v>787</v>
      </c>
      <c r="D945" s="475"/>
      <c r="E945" s="256">
        <v>12392431001</v>
      </c>
      <c r="F945" s="454"/>
      <c r="G945" s="477" t="s">
        <v>938</v>
      </c>
      <c r="H945" s="482"/>
      <c r="I945" s="475" t="s">
        <v>29</v>
      </c>
      <c r="J945" s="475">
        <v>24</v>
      </c>
      <c r="K945" s="99">
        <v>13.72</v>
      </c>
      <c r="L945" s="99">
        <f t="shared" si="748"/>
        <v>16.46</v>
      </c>
      <c r="M945" s="99">
        <f>L945*H945</f>
        <v>0</v>
      </c>
      <c r="N945" s="99">
        <f t="shared" si="749"/>
        <v>13.72</v>
      </c>
      <c r="O945" s="99">
        <f>N945*H945</f>
        <v>0</v>
      </c>
      <c r="P945" s="480">
        <f t="shared" si="750"/>
        <v>16.46</v>
      </c>
      <c r="Q945" s="100">
        <f>P945*H945</f>
        <v>0</v>
      </c>
      <c r="R945" s="3"/>
      <c r="S945" s="559">
        <f t="shared" si="751"/>
        <v>1317</v>
      </c>
      <c r="AL945" s="556">
        <f t="shared" si="752"/>
        <v>1316.8000000000002</v>
      </c>
    </row>
    <row r="946" spans="2:39" outlineLevel="1">
      <c r="B946" s="148"/>
      <c r="C946" s="132"/>
      <c r="D946" s="133"/>
      <c r="E946" s="90"/>
      <c r="F946" s="454"/>
      <c r="G946" s="134"/>
      <c r="H946" s="92"/>
      <c r="I946" s="133"/>
      <c r="J946" s="133"/>
      <c r="K946" s="93"/>
      <c r="L946" s="93"/>
      <c r="M946" s="93"/>
      <c r="N946" s="93"/>
      <c r="O946" s="93"/>
      <c r="P946" s="308"/>
      <c r="Q946" s="94"/>
      <c r="R946" s="3"/>
      <c r="S946" s="559"/>
      <c r="AL946" s="556"/>
    </row>
    <row r="947" spans="2:39" outlineLevel="1">
      <c r="B947" s="141" t="s">
        <v>30</v>
      </c>
      <c r="C947" s="474" t="s">
        <v>787</v>
      </c>
      <c r="D947" s="592">
        <v>12393331001</v>
      </c>
      <c r="E947" s="256">
        <v>12393333001</v>
      </c>
      <c r="F947" s="454"/>
      <c r="G947" s="589" t="s">
        <v>580</v>
      </c>
      <c r="H947" s="586"/>
      <c r="I947" s="475" t="s">
        <v>58</v>
      </c>
      <c r="J947" s="475">
        <v>25</v>
      </c>
      <c r="K947" s="99">
        <v>1.77</v>
      </c>
      <c r="L947" s="99">
        <f t="shared" ref="L947:L949" si="757">ROUND((K947*$C$3),2)</f>
        <v>2.12</v>
      </c>
      <c r="M947" s="99">
        <f>L947*H947</f>
        <v>0</v>
      </c>
      <c r="N947" s="99">
        <f t="shared" ref="N947:N949" si="758">K947*(1-$E$5-$E$7)*(1-$E$9)*(1+$E$11)</f>
        <v>1.77</v>
      </c>
      <c r="O947" s="99">
        <f>N947*H947</f>
        <v>0</v>
      </c>
      <c r="P947" s="480">
        <f t="shared" ref="P947:P949" si="759">ROUND((N947*$C$3),2)</f>
        <v>2.12</v>
      </c>
      <c r="Q947" s="100">
        <f>P947*H947</f>
        <v>0</v>
      </c>
      <c r="R947" s="3"/>
      <c r="S947" s="559">
        <f t="shared" ref="S947:S949" si="760">ROUND(AL947,0)</f>
        <v>170</v>
      </c>
      <c r="AL947" s="556">
        <f t="shared" si="752"/>
        <v>169.60000000000002</v>
      </c>
    </row>
    <row r="948" spans="2:39" outlineLevel="1">
      <c r="B948" s="141" t="s">
        <v>30</v>
      </c>
      <c r="C948" s="474" t="s">
        <v>787</v>
      </c>
      <c r="D948" s="592">
        <v>12393431001</v>
      </c>
      <c r="E948" s="256">
        <v>12393433001</v>
      </c>
      <c r="F948" s="454"/>
      <c r="G948" s="589" t="s">
        <v>581</v>
      </c>
      <c r="H948" s="586"/>
      <c r="I948" s="475" t="s">
        <v>58</v>
      </c>
      <c r="J948" s="475">
        <v>25</v>
      </c>
      <c r="K948" s="99">
        <v>2.23</v>
      </c>
      <c r="L948" s="99">
        <f t="shared" si="757"/>
        <v>2.68</v>
      </c>
      <c r="M948" s="99">
        <f>L948*H948</f>
        <v>0</v>
      </c>
      <c r="N948" s="99">
        <f t="shared" si="758"/>
        <v>2.23</v>
      </c>
      <c r="O948" s="99">
        <f>N948*H948</f>
        <v>0</v>
      </c>
      <c r="P948" s="480">
        <f t="shared" si="759"/>
        <v>2.68</v>
      </c>
      <c r="Q948" s="100">
        <f>P948*H948</f>
        <v>0</v>
      </c>
      <c r="R948" s="3"/>
      <c r="S948" s="559">
        <f t="shared" si="760"/>
        <v>214</v>
      </c>
      <c r="AL948" s="556">
        <f t="shared" si="752"/>
        <v>214.4</v>
      </c>
    </row>
    <row r="949" spans="2:39" outlineLevel="1">
      <c r="B949" s="141" t="s">
        <v>30</v>
      </c>
      <c r="C949" s="474" t="s">
        <v>787</v>
      </c>
      <c r="D949" s="592">
        <v>12391931001</v>
      </c>
      <c r="E949" s="256">
        <v>12391933001</v>
      </c>
      <c r="F949" s="454"/>
      <c r="G949" s="589" t="s">
        <v>582</v>
      </c>
      <c r="H949" s="586"/>
      <c r="I949" s="475" t="s">
        <v>58</v>
      </c>
      <c r="J949" s="475">
        <v>25</v>
      </c>
      <c r="K949" s="99">
        <v>3.77</v>
      </c>
      <c r="L949" s="99">
        <f t="shared" si="757"/>
        <v>4.5199999999999996</v>
      </c>
      <c r="M949" s="99">
        <f>L949*H949</f>
        <v>0</v>
      </c>
      <c r="N949" s="99">
        <f t="shared" si="758"/>
        <v>3.77</v>
      </c>
      <c r="O949" s="99">
        <f>N949*H949</f>
        <v>0</v>
      </c>
      <c r="P949" s="480">
        <f t="shared" si="759"/>
        <v>4.5199999999999996</v>
      </c>
      <c r="Q949" s="100">
        <f>P949*H949</f>
        <v>0</v>
      </c>
      <c r="R949" s="3"/>
      <c r="S949" s="559">
        <f t="shared" si="760"/>
        <v>362</v>
      </c>
      <c r="AL949" s="556">
        <f t="shared" si="752"/>
        <v>361.59999999999997</v>
      </c>
    </row>
    <row r="950" spans="2:39" outlineLevel="1">
      <c r="B950" s="148"/>
      <c r="C950" s="132"/>
      <c r="D950" s="133"/>
      <c r="E950" s="587"/>
      <c r="F950" s="657"/>
      <c r="G950" s="593"/>
      <c r="H950" s="92"/>
      <c r="I950" s="133"/>
      <c r="J950" s="133"/>
      <c r="K950" s="93"/>
      <c r="L950" s="93"/>
      <c r="M950" s="93"/>
      <c r="N950" s="93"/>
      <c r="O950" s="93"/>
      <c r="P950" s="308"/>
      <c r="Q950" s="94"/>
      <c r="R950" s="3"/>
      <c r="S950" s="559"/>
      <c r="AL950" s="556"/>
    </row>
    <row r="951" spans="2:39" s="288" customFormat="1" outlineLevel="1">
      <c r="B951" s="138" t="s">
        <v>27</v>
      </c>
      <c r="C951" s="160" t="s">
        <v>787</v>
      </c>
      <c r="D951" s="139"/>
      <c r="E951" s="102">
        <v>12278331001</v>
      </c>
      <c r="F951" s="454"/>
      <c r="G951" s="140" t="s">
        <v>939</v>
      </c>
      <c r="H951" s="105"/>
      <c r="I951" s="139" t="s">
        <v>58</v>
      </c>
      <c r="J951" s="139">
        <v>25</v>
      </c>
      <c r="K951" s="107">
        <v>1.53</v>
      </c>
      <c r="L951" s="107">
        <f t="shared" si="748"/>
        <v>1.84</v>
      </c>
      <c r="M951" s="107">
        <f>L951*H951</f>
        <v>0</v>
      </c>
      <c r="N951" s="107">
        <f t="shared" si="749"/>
        <v>1.53</v>
      </c>
      <c r="O951" s="107">
        <f>N951*H951</f>
        <v>0</v>
      </c>
      <c r="P951" s="309">
        <f t="shared" si="750"/>
        <v>1.84</v>
      </c>
      <c r="Q951" s="108">
        <f>P951*H951</f>
        <v>0</v>
      </c>
      <c r="R951" s="3"/>
      <c r="S951" s="560">
        <f t="shared" si="751"/>
        <v>147</v>
      </c>
      <c r="AL951" s="556">
        <f t="shared" si="752"/>
        <v>147.20000000000002</v>
      </c>
      <c r="AM951"/>
    </row>
    <row r="952" spans="2:39" s="288" customFormat="1" outlineLevel="1">
      <c r="B952" s="138" t="s">
        <v>27</v>
      </c>
      <c r="C952" s="160" t="s">
        <v>787</v>
      </c>
      <c r="D952" s="139"/>
      <c r="E952" s="102">
        <v>12393331001</v>
      </c>
      <c r="F952" s="454"/>
      <c r="G952" s="140" t="s">
        <v>940</v>
      </c>
      <c r="H952" s="105"/>
      <c r="I952" s="139" t="s">
        <v>58</v>
      </c>
      <c r="J952" s="139">
        <v>25</v>
      </c>
      <c r="K952" s="107">
        <v>1.77</v>
      </c>
      <c r="L952" s="107">
        <f t="shared" si="748"/>
        <v>2.12</v>
      </c>
      <c r="M952" s="107">
        <f>L952*H952</f>
        <v>0</v>
      </c>
      <c r="N952" s="107">
        <f t="shared" si="749"/>
        <v>1.77</v>
      </c>
      <c r="O952" s="107">
        <f>N952*H952</f>
        <v>0</v>
      </c>
      <c r="P952" s="309">
        <f t="shared" si="750"/>
        <v>2.12</v>
      </c>
      <c r="Q952" s="108">
        <f>P952*H952</f>
        <v>0</v>
      </c>
      <c r="R952" s="3"/>
      <c r="S952" s="560">
        <f t="shared" si="751"/>
        <v>170</v>
      </c>
      <c r="AL952" s="561">
        <f t="shared" si="752"/>
        <v>169.60000000000002</v>
      </c>
    </row>
    <row r="953" spans="2:39" s="288" customFormat="1" outlineLevel="1">
      <c r="B953" s="138" t="s">
        <v>27</v>
      </c>
      <c r="C953" s="160" t="s">
        <v>787</v>
      </c>
      <c r="D953" s="139"/>
      <c r="E953" s="102">
        <v>12393431001</v>
      </c>
      <c r="F953" s="454"/>
      <c r="G953" s="140" t="s">
        <v>941</v>
      </c>
      <c r="H953" s="105"/>
      <c r="I953" s="139" t="s">
        <v>58</v>
      </c>
      <c r="J953" s="139">
        <v>25</v>
      </c>
      <c r="K953" s="107">
        <v>2.23</v>
      </c>
      <c r="L953" s="107">
        <f t="shared" si="748"/>
        <v>2.68</v>
      </c>
      <c r="M953" s="107">
        <f>L953*H953</f>
        <v>0</v>
      </c>
      <c r="N953" s="107">
        <f t="shared" si="749"/>
        <v>2.23</v>
      </c>
      <c r="O953" s="107">
        <f>N953*H953</f>
        <v>0</v>
      </c>
      <c r="P953" s="309">
        <f t="shared" si="750"/>
        <v>2.68</v>
      </c>
      <c r="Q953" s="108">
        <f>P953*H953</f>
        <v>0</v>
      </c>
      <c r="R953" s="3"/>
      <c r="S953" s="560">
        <f t="shared" si="751"/>
        <v>214</v>
      </c>
      <c r="AL953" s="561">
        <f t="shared" si="752"/>
        <v>214.4</v>
      </c>
    </row>
    <row r="954" spans="2:39" s="288" customFormat="1" outlineLevel="1">
      <c r="B954" s="138" t="s">
        <v>27</v>
      </c>
      <c r="C954" s="160" t="s">
        <v>787</v>
      </c>
      <c r="D954" s="139"/>
      <c r="E954" s="102">
        <v>12391931001</v>
      </c>
      <c r="F954" s="454"/>
      <c r="G954" s="140" t="s">
        <v>942</v>
      </c>
      <c r="H954" s="105"/>
      <c r="I954" s="139" t="s">
        <v>58</v>
      </c>
      <c r="J954" s="139">
        <v>25</v>
      </c>
      <c r="K954" s="107">
        <v>3.77</v>
      </c>
      <c r="L954" s="107">
        <f t="shared" si="748"/>
        <v>4.5199999999999996</v>
      </c>
      <c r="M954" s="107">
        <f>L954*H954</f>
        <v>0</v>
      </c>
      <c r="N954" s="107">
        <f t="shared" si="749"/>
        <v>3.77</v>
      </c>
      <c r="O954" s="107">
        <f>N954*H954</f>
        <v>0</v>
      </c>
      <c r="P954" s="309">
        <f t="shared" si="750"/>
        <v>4.5199999999999996</v>
      </c>
      <c r="Q954" s="108">
        <f>P954*H954</f>
        <v>0</v>
      </c>
      <c r="R954" s="3"/>
      <c r="S954" s="560">
        <f t="shared" si="751"/>
        <v>362</v>
      </c>
      <c r="AL954" s="561">
        <f t="shared" si="752"/>
        <v>361.59999999999997</v>
      </c>
    </row>
    <row r="955" spans="2:39" outlineLevel="1">
      <c r="B955" s="141"/>
      <c r="C955" s="154"/>
      <c r="D955" s="136"/>
      <c r="E955" s="69"/>
      <c r="F955" s="454"/>
      <c r="G955" s="137"/>
      <c r="H955" s="92"/>
      <c r="I955" s="136"/>
      <c r="J955" s="136"/>
      <c r="K955" s="74"/>
      <c r="L955" s="74"/>
      <c r="M955" s="74"/>
      <c r="N955" s="74"/>
      <c r="O955" s="74"/>
      <c r="P955" s="325"/>
      <c r="Q955" s="128"/>
      <c r="R955" s="3"/>
      <c r="S955" s="559"/>
      <c r="AL955" s="556"/>
    </row>
    <row r="956" spans="2:39" s="288" customFormat="1" outlineLevel="1">
      <c r="B956" s="138" t="s">
        <v>27</v>
      </c>
      <c r="C956" s="160" t="s">
        <v>787</v>
      </c>
      <c r="D956" s="139"/>
      <c r="E956" s="102">
        <v>12563741003</v>
      </c>
      <c r="F956" s="454"/>
      <c r="G956" s="140" t="s">
        <v>943</v>
      </c>
      <c r="H956" s="105"/>
      <c r="I956" s="139" t="s">
        <v>944</v>
      </c>
      <c r="J956" s="139">
        <v>10</v>
      </c>
      <c r="K956" s="107">
        <v>6.16</v>
      </c>
      <c r="L956" s="107">
        <f t="shared" si="748"/>
        <v>7.39</v>
      </c>
      <c r="M956" s="107">
        <f>L956*H956</f>
        <v>0</v>
      </c>
      <c r="N956" s="107">
        <f t="shared" si="749"/>
        <v>6.16</v>
      </c>
      <c r="O956" s="107">
        <f>N956*H956</f>
        <v>0</v>
      </c>
      <c r="P956" s="309">
        <f t="shared" si="750"/>
        <v>7.39</v>
      </c>
      <c r="Q956" s="108">
        <f>P956*H956</f>
        <v>0</v>
      </c>
      <c r="R956" s="3"/>
      <c r="S956" s="560">
        <f t="shared" si="751"/>
        <v>591</v>
      </c>
      <c r="AL956" s="556">
        <f t="shared" si="752"/>
        <v>591.20000000000005</v>
      </c>
      <c r="AM956"/>
    </row>
    <row r="957" spans="2:39" outlineLevel="1">
      <c r="B957" s="148"/>
      <c r="C957" s="132"/>
      <c r="D957" s="133"/>
      <c r="E957" s="90"/>
      <c r="F957" s="454"/>
      <c r="G957" s="134"/>
      <c r="H957" s="92"/>
      <c r="I957" s="133"/>
      <c r="J957" s="133"/>
      <c r="K957" s="93"/>
      <c r="L957" s="93"/>
      <c r="M957" s="93"/>
      <c r="N957" s="93"/>
      <c r="O957" s="93"/>
      <c r="P957" s="308"/>
      <c r="Q957" s="94"/>
      <c r="R957" s="3"/>
      <c r="S957" s="559"/>
      <c r="AL957" s="556"/>
    </row>
    <row r="958" spans="2:39" s="288" customFormat="1" outlineLevel="1">
      <c r="B958" s="138" t="s">
        <v>27</v>
      </c>
      <c r="C958" s="160" t="s">
        <v>787</v>
      </c>
      <c r="D958" s="139"/>
      <c r="E958" s="102">
        <v>12616651001</v>
      </c>
      <c r="F958" s="454"/>
      <c r="G958" s="140" t="s">
        <v>945</v>
      </c>
      <c r="H958" s="105"/>
      <c r="I958" s="139" t="s">
        <v>944</v>
      </c>
      <c r="J958" s="139">
        <v>25</v>
      </c>
      <c r="K958" s="107">
        <v>10.29</v>
      </c>
      <c r="L958" s="107">
        <f t="shared" ref="L958:L1023" si="761">ROUND((K958*$C$3),2)</f>
        <v>12.35</v>
      </c>
      <c r="M958" s="107">
        <f>L958*H958</f>
        <v>0</v>
      </c>
      <c r="N958" s="107">
        <f t="shared" ref="N958:N1023" si="762">K958*(1-$E$5-$E$7)*(1-$E$9)*(1+$E$11)</f>
        <v>10.29</v>
      </c>
      <c r="O958" s="107">
        <f>N958*H958</f>
        <v>0</v>
      </c>
      <c r="P958" s="309">
        <f t="shared" ref="P958:P1023" si="763">ROUND((N958*$C$3),2)</f>
        <v>12.35</v>
      </c>
      <c r="Q958" s="108">
        <f>P958*H958</f>
        <v>0</v>
      </c>
      <c r="R958" s="3"/>
      <c r="S958" s="560">
        <f t="shared" si="751"/>
        <v>988</v>
      </c>
      <c r="AL958" s="556">
        <f t="shared" si="752"/>
        <v>988</v>
      </c>
      <c r="AM958"/>
    </row>
    <row r="959" spans="2:39" outlineLevel="1">
      <c r="B959" s="141"/>
      <c r="C959" s="154"/>
      <c r="D959" s="136"/>
      <c r="E959" s="69"/>
      <c r="F959" s="454"/>
      <c r="G959" s="137"/>
      <c r="H959" s="92"/>
      <c r="I959" s="136"/>
      <c r="J959" s="136"/>
      <c r="K959" s="74"/>
      <c r="L959" s="74"/>
      <c r="M959" s="74"/>
      <c r="N959" s="74"/>
      <c r="O959" s="74"/>
      <c r="P959" s="325"/>
      <c r="Q959" s="128"/>
      <c r="R959" s="3"/>
      <c r="S959" s="559"/>
      <c r="AL959" s="556"/>
    </row>
    <row r="960" spans="2:39" s="288" customFormat="1" outlineLevel="1">
      <c r="B960" s="102" t="s">
        <v>27</v>
      </c>
      <c r="C960" s="160" t="s">
        <v>787</v>
      </c>
      <c r="D960" s="139"/>
      <c r="E960" s="102">
        <v>12654711001</v>
      </c>
      <c r="F960" s="454"/>
      <c r="G960" s="140" t="s">
        <v>946</v>
      </c>
      <c r="H960" s="105"/>
      <c r="I960" s="139" t="s">
        <v>944</v>
      </c>
      <c r="J960" s="139">
        <v>1</v>
      </c>
      <c r="K960" s="107">
        <v>24.73</v>
      </c>
      <c r="L960" s="107">
        <f t="shared" si="761"/>
        <v>29.68</v>
      </c>
      <c r="M960" s="107">
        <f>L960*H960</f>
        <v>0</v>
      </c>
      <c r="N960" s="107">
        <f t="shared" si="762"/>
        <v>24.73</v>
      </c>
      <c r="O960" s="107">
        <f>N960*H960</f>
        <v>0</v>
      </c>
      <c r="P960" s="309">
        <f t="shared" si="763"/>
        <v>29.68</v>
      </c>
      <c r="Q960" s="108">
        <f>P960*H960</f>
        <v>0</v>
      </c>
      <c r="R960" s="3"/>
      <c r="S960" s="560">
        <f t="shared" ref="S960:S1024" si="764">ROUND(AL960,0)</f>
        <v>2374</v>
      </c>
      <c r="AL960" s="556">
        <f t="shared" ref="AL960:AL1024" si="765">L960*$AL$11*(1-$AL$10)</f>
        <v>2374.4</v>
      </c>
      <c r="AM960"/>
    </row>
    <row r="961" spans="2:39" outlineLevel="1">
      <c r="B961" s="141"/>
      <c r="C961" s="135"/>
      <c r="D961" s="136"/>
      <c r="E961" s="69"/>
      <c r="F961" s="454"/>
      <c r="G961" s="137"/>
      <c r="H961" s="92"/>
      <c r="I961" s="136"/>
      <c r="J961" s="136"/>
      <c r="K961" s="74"/>
      <c r="L961" s="74"/>
      <c r="M961" s="74"/>
      <c r="N961" s="74"/>
      <c r="O961" s="74"/>
      <c r="P961" s="325"/>
      <c r="Q961" s="128"/>
      <c r="R961" s="3"/>
      <c r="S961" s="559"/>
      <c r="AL961" s="556"/>
    </row>
    <row r="962" spans="2:39" s="288" customFormat="1" outlineLevel="1">
      <c r="B962" s="138" t="s">
        <v>27</v>
      </c>
      <c r="C962" s="160" t="s">
        <v>787</v>
      </c>
      <c r="D962" s="538"/>
      <c r="E962" s="102">
        <v>12619491001</v>
      </c>
      <c r="F962" s="454"/>
      <c r="G962" s="539" t="s">
        <v>947</v>
      </c>
      <c r="H962" s="105"/>
      <c r="I962" s="139" t="s">
        <v>58</v>
      </c>
      <c r="J962" s="139">
        <v>1</v>
      </c>
      <c r="K962" s="107">
        <v>9.99</v>
      </c>
      <c r="L962" s="107">
        <f t="shared" si="761"/>
        <v>11.99</v>
      </c>
      <c r="M962" s="107">
        <f>L962*H962</f>
        <v>0</v>
      </c>
      <c r="N962" s="107">
        <f t="shared" si="762"/>
        <v>9.99</v>
      </c>
      <c r="O962" s="107">
        <f>N962*H962</f>
        <v>0</v>
      </c>
      <c r="P962" s="309">
        <f t="shared" si="763"/>
        <v>11.99</v>
      </c>
      <c r="Q962" s="108">
        <f>P962*H962</f>
        <v>0</v>
      </c>
      <c r="R962" s="3"/>
      <c r="S962" s="560">
        <f t="shared" si="764"/>
        <v>959</v>
      </c>
      <c r="AL962" s="556">
        <f t="shared" si="765"/>
        <v>959.2</v>
      </c>
      <c r="AM962"/>
    </row>
    <row r="963" spans="2:39" outlineLevel="1">
      <c r="B963" s="141"/>
      <c r="C963" s="135"/>
      <c r="D963" s="166"/>
      <c r="E963" s="69"/>
      <c r="F963" s="454"/>
      <c r="G963" s="167"/>
      <c r="H963" s="92"/>
      <c r="I963" s="136"/>
      <c r="J963" s="136"/>
      <c r="K963" s="74"/>
      <c r="L963" s="74"/>
      <c r="M963" s="74"/>
      <c r="N963" s="74"/>
      <c r="O963" s="74"/>
      <c r="P963" s="325"/>
      <c r="Q963" s="128"/>
      <c r="R963" s="3"/>
      <c r="S963" s="559"/>
      <c r="AL963" s="556"/>
    </row>
    <row r="964" spans="2:39" s="288" customFormat="1" outlineLevel="1">
      <c r="B964" s="138" t="s">
        <v>27</v>
      </c>
      <c r="C964" s="160" t="s">
        <v>787</v>
      </c>
      <c r="D964" s="538"/>
      <c r="E964" s="102">
        <v>12619591001</v>
      </c>
      <c r="F964" s="454"/>
      <c r="G964" s="539" t="s">
        <v>948</v>
      </c>
      <c r="H964" s="105"/>
      <c r="I964" s="139" t="s">
        <v>58</v>
      </c>
      <c r="J964" s="139">
        <v>1</v>
      </c>
      <c r="K964" s="107">
        <v>60.19</v>
      </c>
      <c r="L964" s="107">
        <f t="shared" si="761"/>
        <v>72.23</v>
      </c>
      <c r="M964" s="107">
        <f>L964*H964</f>
        <v>0</v>
      </c>
      <c r="N964" s="107">
        <f t="shared" si="762"/>
        <v>60.19</v>
      </c>
      <c r="O964" s="107">
        <f>N964*H964</f>
        <v>0</v>
      </c>
      <c r="P964" s="309">
        <f t="shared" si="763"/>
        <v>72.23</v>
      </c>
      <c r="Q964" s="108">
        <f>P964*H964</f>
        <v>0</v>
      </c>
      <c r="R964" s="3"/>
      <c r="S964" s="560">
        <f t="shared" si="764"/>
        <v>5778</v>
      </c>
      <c r="AL964" s="556">
        <f t="shared" si="765"/>
        <v>5778.4000000000005</v>
      </c>
      <c r="AM964"/>
    </row>
    <row r="965" spans="2:39" outlineLevel="1">
      <c r="B965" s="141"/>
      <c r="C965" s="135"/>
      <c r="D965" s="166"/>
      <c r="E965" s="69"/>
      <c r="F965" s="454"/>
      <c r="G965" s="167"/>
      <c r="H965" s="92"/>
      <c r="I965" s="136"/>
      <c r="J965" s="136"/>
      <c r="K965" s="74"/>
      <c r="L965" s="74"/>
      <c r="M965" s="74"/>
      <c r="N965" s="74"/>
      <c r="O965" s="74"/>
      <c r="P965" s="325"/>
      <c r="Q965" s="128"/>
      <c r="R965" s="3"/>
      <c r="S965" s="559"/>
      <c r="AL965" s="556"/>
    </row>
    <row r="966" spans="2:39" outlineLevel="1">
      <c r="B966" s="484"/>
      <c r="C966" s="485" t="s">
        <v>787</v>
      </c>
      <c r="D966" s="492"/>
      <c r="E966" s="487"/>
      <c r="F966" s="650"/>
      <c r="G966" s="505" t="s">
        <v>949</v>
      </c>
      <c r="H966" s="493"/>
      <c r="I966" s="493"/>
      <c r="J966" s="493"/>
      <c r="K966" s="117"/>
      <c r="L966" s="117"/>
      <c r="M966" s="117"/>
      <c r="N966" s="117"/>
      <c r="O966" s="117"/>
      <c r="P966" s="491"/>
      <c r="Q966" s="162"/>
      <c r="R966" s="3"/>
      <c r="S966" s="558"/>
      <c r="AL966" s="556"/>
    </row>
    <row r="967" spans="2:39" s="288" customFormat="1" outlineLevel="1">
      <c r="B967" s="179" t="s">
        <v>27</v>
      </c>
      <c r="C967" s="160" t="s">
        <v>787</v>
      </c>
      <c r="D967" s="181"/>
      <c r="E967" s="102">
        <v>12288801001</v>
      </c>
      <c r="F967" s="454"/>
      <c r="G967" s="180" t="s">
        <v>920</v>
      </c>
      <c r="H967" s="105"/>
      <c r="I967" s="181" t="s">
        <v>58</v>
      </c>
      <c r="J967" s="181">
        <v>50</v>
      </c>
      <c r="K967" s="107">
        <v>3.53</v>
      </c>
      <c r="L967" s="107">
        <f t="shared" si="761"/>
        <v>4.24</v>
      </c>
      <c r="M967" s="107">
        <f>L967*H967</f>
        <v>0</v>
      </c>
      <c r="N967" s="107">
        <f t="shared" si="762"/>
        <v>3.53</v>
      </c>
      <c r="O967" s="107">
        <f>N967*H967</f>
        <v>0</v>
      </c>
      <c r="P967" s="330">
        <f t="shared" si="763"/>
        <v>4.24</v>
      </c>
      <c r="Q967" s="108">
        <f>P967*H967</f>
        <v>0</v>
      </c>
      <c r="R967" s="3"/>
      <c r="S967" s="560">
        <f t="shared" si="764"/>
        <v>339</v>
      </c>
      <c r="AL967" s="556">
        <f t="shared" si="765"/>
        <v>339.20000000000005</v>
      </c>
      <c r="AM967"/>
    </row>
    <row r="968" spans="2:39" outlineLevel="1">
      <c r="B968" s="157"/>
      <c r="C968" s="132"/>
      <c r="D968" s="158"/>
      <c r="E968" s="90"/>
      <c r="F968" s="454"/>
      <c r="G968" s="159"/>
      <c r="H968" s="92"/>
      <c r="I968" s="158"/>
      <c r="J968" s="158"/>
      <c r="K968" s="93"/>
      <c r="L968" s="93"/>
      <c r="M968" s="93"/>
      <c r="N968" s="93"/>
      <c r="O968" s="93"/>
      <c r="P968" s="327"/>
      <c r="Q968" s="94"/>
      <c r="R968" s="3"/>
      <c r="S968" s="559"/>
      <c r="AL968" s="556"/>
    </row>
    <row r="969" spans="2:39" s="288" customFormat="1" outlineLevel="1">
      <c r="B969" s="179" t="s">
        <v>27</v>
      </c>
      <c r="C969" s="160" t="s">
        <v>787</v>
      </c>
      <c r="D969" s="181"/>
      <c r="E969" s="102">
        <v>12288901001</v>
      </c>
      <c r="F969" s="454"/>
      <c r="G969" s="180" t="s">
        <v>921</v>
      </c>
      <c r="H969" s="105"/>
      <c r="I969" s="181" t="s">
        <v>58</v>
      </c>
      <c r="J969" s="181">
        <v>50</v>
      </c>
      <c r="K969" s="107">
        <v>0.98</v>
      </c>
      <c r="L969" s="107">
        <f t="shared" si="761"/>
        <v>1.18</v>
      </c>
      <c r="M969" s="107">
        <f>L969*H969</f>
        <v>0</v>
      </c>
      <c r="N969" s="107">
        <f t="shared" si="762"/>
        <v>0.98</v>
      </c>
      <c r="O969" s="107">
        <f>N969*H969</f>
        <v>0</v>
      </c>
      <c r="P969" s="330">
        <f t="shared" si="763"/>
        <v>1.18</v>
      </c>
      <c r="Q969" s="108">
        <f>P969*H969</f>
        <v>0</v>
      </c>
      <c r="R969" s="3"/>
      <c r="S969" s="560">
        <f t="shared" si="764"/>
        <v>94</v>
      </c>
      <c r="AL969" s="556">
        <f t="shared" si="765"/>
        <v>94.4</v>
      </c>
      <c r="AM969"/>
    </row>
    <row r="970" spans="2:39" outlineLevel="1">
      <c r="B970" s="157"/>
      <c r="C970" s="132"/>
      <c r="D970" s="158"/>
      <c r="E970" s="90"/>
      <c r="F970" s="454"/>
      <c r="G970" s="159"/>
      <c r="H970" s="92"/>
      <c r="I970" s="158"/>
      <c r="J970" s="158"/>
      <c r="K970" s="93"/>
      <c r="L970" s="93"/>
      <c r="M970" s="93"/>
      <c r="N970" s="93"/>
      <c r="O970" s="93"/>
      <c r="P970" s="327"/>
      <c r="Q970" s="94"/>
      <c r="R970" s="3"/>
      <c r="S970" s="559"/>
      <c r="AL970" s="556"/>
    </row>
    <row r="971" spans="2:39" s="288" customFormat="1" outlineLevel="1">
      <c r="B971" s="179" t="s">
        <v>27</v>
      </c>
      <c r="C971" s="160" t="s">
        <v>787</v>
      </c>
      <c r="D971" s="181"/>
      <c r="E971" s="102">
        <v>12289501002</v>
      </c>
      <c r="F971" s="454"/>
      <c r="G971" s="104" t="s">
        <v>922</v>
      </c>
      <c r="H971" s="105"/>
      <c r="I971" s="181" t="s">
        <v>58</v>
      </c>
      <c r="J971" s="181">
        <v>25</v>
      </c>
      <c r="K971" s="107">
        <v>1.92</v>
      </c>
      <c r="L971" s="107">
        <f t="shared" si="761"/>
        <v>2.2999999999999998</v>
      </c>
      <c r="M971" s="107">
        <f>L971*H971</f>
        <v>0</v>
      </c>
      <c r="N971" s="107">
        <f t="shared" si="762"/>
        <v>1.92</v>
      </c>
      <c r="O971" s="107">
        <f>N971*H971</f>
        <v>0</v>
      </c>
      <c r="P971" s="330">
        <f t="shared" si="763"/>
        <v>2.2999999999999998</v>
      </c>
      <c r="Q971" s="108">
        <f>P971*H971</f>
        <v>0</v>
      </c>
      <c r="R971" s="3"/>
      <c r="S971" s="560">
        <f t="shared" si="764"/>
        <v>184</v>
      </c>
      <c r="AL971" s="556">
        <f t="shared" si="765"/>
        <v>184</v>
      </c>
      <c r="AM971"/>
    </row>
    <row r="972" spans="2:39" outlineLevel="1">
      <c r="B972" s="163"/>
      <c r="C972" s="154"/>
      <c r="D972" s="164"/>
      <c r="E972" s="69"/>
      <c r="F972" s="454"/>
      <c r="G972" s="95"/>
      <c r="H972" s="92"/>
      <c r="I972" s="164"/>
      <c r="J972" s="164"/>
      <c r="K972" s="74"/>
      <c r="L972" s="74"/>
      <c r="M972" s="74"/>
      <c r="N972" s="74"/>
      <c r="O972" s="74"/>
      <c r="P972" s="328"/>
      <c r="Q972" s="128"/>
      <c r="R972" s="3"/>
      <c r="S972" s="559"/>
      <c r="AL972" s="556"/>
    </row>
    <row r="973" spans="2:39">
      <c r="B973" s="484"/>
      <c r="C973" s="485" t="s">
        <v>787</v>
      </c>
      <c r="D973" s="492"/>
      <c r="E973" s="487"/>
      <c r="F973" s="650"/>
      <c r="G973" s="488" t="s">
        <v>950</v>
      </c>
      <c r="H973" s="493"/>
      <c r="I973" s="493"/>
      <c r="J973" s="493"/>
      <c r="K973" s="117"/>
      <c r="L973" s="117"/>
      <c r="M973" s="117"/>
      <c r="N973" s="117"/>
      <c r="O973" s="117"/>
      <c r="P973" s="491"/>
      <c r="Q973" s="162"/>
      <c r="R973" s="3"/>
      <c r="S973" s="558"/>
      <c r="AL973" s="556"/>
    </row>
    <row r="974" spans="2:39">
      <c r="B974" s="484"/>
      <c r="C974" s="485" t="s">
        <v>787</v>
      </c>
      <c r="D974" s="486"/>
      <c r="E974" s="487"/>
      <c r="F974" s="650"/>
      <c r="G974" s="488" t="s">
        <v>951</v>
      </c>
      <c r="H974" s="493"/>
      <c r="I974" s="493"/>
      <c r="J974" s="493"/>
      <c r="K974" s="117"/>
      <c r="L974" s="117"/>
      <c r="M974" s="117"/>
      <c r="N974" s="117"/>
      <c r="O974" s="117"/>
      <c r="P974" s="491"/>
      <c r="Q974" s="162"/>
      <c r="R974" s="3"/>
      <c r="S974" s="558"/>
      <c r="AL974" s="556"/>
    </row>
    <row r="975" spans="2:39" outlineLevel="1">
      <c r="B975" s="494" t="s">
        <v>65</v>
      </c>
      <c r="C975" s="474" t="s">
        <v>787</v>
      </c>
      <c r="D975" s="506"/>
      <c r="E975" s="256">
        <v>12180211001</v>
      </c>
      <c r="F975" s="454"/>
      <c r="G975" s="507" t="s">
        <v>952</v>
      </c>
      <c r="H975" s="482"/>
      <c r="I975" s="475" t="s">
        <v>58</v>
      </c>
      <c r="J975" s="475">
        <v>1</v>
      </c>
      <c r="K975" s="99">
        <v>203.02</v>
      </c>
      <c r="L975" s="99">
        <f t="shared" si="761"/>
        <v>243.62</v>
      </c>
      <c r="M975" s="99">
        <f t="shared" ref="M975:M985" si="766">L975*H975</f>
        <v>0</v>
      </c>
      <c r="N975" s="99">
        <f t="shared" si="762"/>
        <v>203.02</v>
      </c>
      <c r="O975" s="99">
        <f t="shared" ref="O975:O985" si="767">N975*H975</f>
        <v>0</v>
      </c>
      <c r="P975" s="480">
        <f t="shared" si="763"/>
        <v>243.62</v>
      </c>
      <c r="Q975" s="100">
        <f t="shared" ref="Q975:Q985" si="768">P975*H975</f>
        <v>0</v>
      </c>
      <c r="R975" s="3"/>
      <c r="S975" s="559">
        <f t="shared" si="764"/>
        <v>19490</v>
      </c>
      <c r="AL975" s="556">
        <f t="shared" si="765"/>
        <v>19489.600000000002</v>
      </c>
    </row>
    <row r="976" spans="2:39" outlineLevel="1">
      <c r="B976" s="494" t="s">
        <v>65</v>
      </c>
      <c r="C976" s="474" t="s">
        <v>787</v>
      </c>
      <c r="D976" s="506"/>
      <c r="E976" s="256">
        <v>12180311001</v>
      </c>
      <c r="F976" s="454"/>
      <c r="G976" s="507" t="s">
        <v>953</v>
      </c>
      <c r="H976" s="482"/>
      <c r="I976" s="475" t="s">
        <v>58</v>
      </c>
      <c r="J976" s="475">
        <v>1</v>
      </c>
      <c r="K976" s="99">
        <v>241.41</v>
      </c>
      <c r="L976" s="99">
        <f t="shared" si="761"/>
        <v>289.69</v>
      </c>
      <c r="M976" s="99">
        <f t="shared" si="766"/>
        <v>0</v>
      </c>
      <c r="N976" s="99">
        <f t="shared" si="762"/>
        <v>241.41</v>
      </c>
      <c r="O976" s="99">
        <f t="shared" si="767"/>
        <v>0</v>
      </c>
      <c r="P976" s="480">
        <f t="shared" si="763"/>
        <v>289.69</v>
      </c>
      <c r="Q976" s="100">
        <f t="shared" si="768"/>
        <v>0</v>
      </c>
      <c r="R976" s="3"/>
      <c r="S976" s="559">
        <f t="shared" si="764"/>
        <v>23175</v>
      </c>
      <c r="AL976" s="556">
        <f t="shared" si="765"/>
        <v>23175.200000000001</v>
      </c>
    </row>
    <row r="977" spans="2:38" outlineLevel="1">
      <c r="B977" s="494" t="s">
        <v>65</v>
      </c>
      <c r="C977" s="474" t="s">
        <v>787</v>
      </c>
      <c r="D977" s="506"/>
      <c r="E977" s="256">
        <v>12180411001</v>
      </c>
      <c r="F977" s="454"/>
      <c r="G977" s="507" t="s">
        <v>954</v>
      </c>
      <c r="H977" s="482"/>
      <c r="I977" s="475" t="s">
        <v>58</v>
      </c>
      <c r="J977" s="475">
        <v>1</v>
      </c>
      <c r="K977" s="99">
        <v>279.79000000000002</v>
      </c>
      <c r="L977" s="99">
        <f t="shared" si="761"/>
        <v>335.75</v>
      </c>
      <c r="M977" s="99">
        <f t="shared" si="766"/>
        <v>0</v>
      </c>
      <c r="N977" s="99">
        <f t="shared" si="762"/>
        <v>279.79000000000002</v>
      </c>
      <c r="O977" s="99">
        <f t="shared" si="767"/>
        <v>0</v>
      </c>
      <c r="P977" s="480">
        <f t="shared" si="763"/>
        <v>335.75</v>
      </c>
      <c r="Q977" s="100">
        <f t="shared" si="768"/>
        <v>0</v>
      </c>
      <c r="R977" s="3"/>
      <c r="S977" s="559">
        <f t="shared" si="764"/>
        <v>26860</v>
      </c>
      <c r="AL977" s="556">
        <f t="shared" si="765"/>
        <v>26860</v>
      </c>
    </row>
    <row r="978" spans="2:38" outlineLevel="1">
      <c r="B978" s="494" t="s">
        <v>65</v>
      </c>
      <c r="C978" s="474" t="s">
        <v>787</v>
      </c>
      <c r="D978" s="506"/>
      <c r="E978" s="256">
        <v>12180511001</v>
      </c>
      <c r="F978" s="454"/>
      <c r="G978" s="507" t="s">
        <v>955</v>
      </c>
      <c r="H978" s="482"/>
      <c r="I978" s="475" t="s">
        <v>58</v>
      </c>
      <c r="J978" s="475">
        <v>1</v>
      </c>
      <c r="K978" s="99">
        <v>327.39</v>
      </c>
      <c r="L978" s="99">
        <f t="shared" si="761"/>
        <v>392.87</v>
      </c>
      <c r="M978" s="99">
        <f t="shared" si="766"/>
        <v>0</v>
      </c>
      <c r="N978" s="99">
        <f t="shared" si="762"/>
        <v>327.39</v>
      </c>
      <c r="O978" s="99">
        <f t="shared" si="767"/>
        <v>0</v>
      </c>
      <c r="P978" s="480">
        <f t="shared" si="763"/>
        <v>392.87</v>
      </c>
      <c r="Q978" s="100">
        <f t="shared" si="768"/>
        <v>0</v>
      </c>
      <c r="R978" s="3"/>
      <c r="S978" s="559">
        <f t="shared" si="764"/>
        <v>31430</v>
      </c>
      <c r="AL978" s="556">
        <f t="shared" si="765"/>
        <v>31429.600000000002</v>
      </c>
    </row>
    <row r="979" spans="2:38" outlineLevel="1">
      <c r="B979" s="494" t="s">
        <v>65</v>
      </c>
      <c r="C979" s="474" t="s">
        <v>787</v>
      </c>
      <c r="D979" s="506"/>
      <c r="E979" s="256">
        <v>12180611001</v>
      </c>
      <c r="F979" s="454"/>
      <c r="G979" s="507" t="s">
        <v>956</v>
      </c>
      <c r="H979" s="482"/>
      <c r="I979" s="475" t="s">
        <v>58</v>
      </c>
      <c r="J979" s="475">
        <v>1</v>
      </c>
      <c r="K979" s="99">
        <v>365.78</v>
      </c>
      <c r="L979" s="99">
        <f t="shared" si="761"/>
        <v>438.94</v>
      </c>
      <c r="M979" s="99">
        <f t="shared" si="766"/>
        <v>0</v>
      </c>
      <c r="N979" s="99">
        <f t="shared" si="762"/>
        <v>365.78</v>
      </c>
      <c r="O979" s="99">
        <f t="shared" si="767"/>
        <v>0</v>
      </c>
      <c r="P979" s="480">
        <f t="shared" si="763"/>
        <v>438.94</v>
      </c>
      <c r="Q979" s="100">
        <f t="shared" si="768"/>
        <v>0</v>
      </c>
      <c r="R979" s="3"/>
      <c r="S979" s="559">
        <f t="shared" si="764"/>
        <v>35115</v>
      </c>
      <c r="AL979" s="556">
        <f t="shared" si="765"/>
        <v>35115.200000000004</v>
      </c>
    </row>
    <row r="980" spans="2:38" outlineLevel="1">
      <c r="B980" s="494" t="s">
        <v>65</v>
      </c>
      <c r="C980" s="474" t="s">
        <v>787</v>
      </c>
      <c r="D980" s="506"/>
      <c r="E980" s="256">
        <v>12180711001</v>
      </c>
      <c r="F980" s="454"/>
      <c r="G980" s="507" t="s">
        <v>957</v>
      </c>
      <c r="H980" s="482"/>
      <c r="I980" s="475" t="s">
        <v>58</v>
      </c>
      <c r="J980" s="475">
        <v>1</v>
      </c>
      <c r="K980" s="99">
        <v>425.67</v>
      </c>
      <c r="L980" s="99">
        <f t="shared" si="761"/>
        <v>510.8</v>
      </c>
      <c r="M980" s="99">
        <f t="shared" si="766"/>
        <v>0</v>
      </c>
      <c r="N980" s="99">
        <f t="shared" si="762"/>
        <v>425.67</v>
      </c>
      <c r="O980" s="99">
        <f t="shared" si="767"/>
        <v>0</v>
      </c>
      <c r="P980" s="480">
        <f t="shared" si="763"/>
        <v>510.8</v>
      </c>
      <c r="Q980" s="100">
        <f t="shared" si="768"/>
        <v>0</v>
      </c>
      <c r="R980" s="3"/>
      <c r="S980" s="559">
        <f t="shared" si="764"/>
        <v>40864</v>
      </c>
      <c r="AL980" s="556">
        <f t="shared" si="765"/>
        <v>40864</v>
      </c>
    </row>
    <row r="981" spans="2:38" outlineLevel="1">
      <c r="B981" s="494" t="s">
        <v>65</v>
      </c>
      <c r="C981" s="474" t="s">
        <v>787</v>
      </c>
      <c r="D981" s="506"/>
      <c r="E981" s="256">
        <v>12180811001</v>
      </c>
      <c r="F981" s="454"/>
      <c r="G981" s="507" t="s">
        <v>958</v>
      </c>
      <c r="H981" s="482"/>
      <c r="I981" s="475" t="s">
        <v>58</v>
      </c>
      <c r="J981" s="475">
        <v>1</v>
      </c>
      <c r="K981" s="99">
        <v>464.05</v>
      </c>
      <c r="L981" s="99">
        <f t="shared" si="761"/>
        <v>556.86</v>
      </c>
      <c r="M981" s="99">
        <f t="shared" si="766"/>
        <v>0</v>
      </c>
      <c r="N981" s="99">
        <f t="shared" si="762"/>
        <v>464.05</v>
      </c>
      <c r="O981" s="99">
        <f t="shared" si="767"/>
        <v>0</v>
      </c>
      <c r="P981" s="480">
        <f t="shared" si="763"/>
        <v>556.86</v>
      </c>
      <c r="Q981" s="100">
        <f t="shared" si="768"/>
        <v>0</v>
      </c>
      <c r="R981" s="3"/>
      <c r="S981" s="559">
        <f t="shared" si="764"/>
        <v>44549</v>
      </c>
      <c r="AL981" s="556">
        <f t="shared" si="765"/>
        <v>44548.800000000003</v>
      </c>
    </row>
    <row r="982" spans="2:38" outlineLevel="1">
      <c r="B982" s="494" t="s">
        <v>65</v>
      </c>
      <c r="C982" s="474" t="s">
        <v>787</v>
      </c>
      <c r="D982" s="506"/>
      <c r="E982" s="256">
        <v>12180911001</v>
      </c>
      <c r="F982" s="454"/>
      <c r="G982" s="507" t="s">
        <v>959</v>
      </c>
      <c r="H982" s="482"/>
      <c r="I982" s="475" t="s">
        <v>58</v>
      </c>
      <c r="J982" s="475">
        <v>1</v>
      </c>
      <c r="K982" s="99">
        <v>500.92</v>
      </c>
      <c r="L982" s="99">
        <f t="shared" si="761"/>
        <v>601.1</v>
      </c>
      <c r="M982" s="99">
        <f t="shared" si="766"/>
        <v>0</v>
      </c>
      <c r="N982" s="99">
        <f t="shared" si="762"/>
        <v>500.92</v>
      </c>
      <c r="O982" s="99">
        <f t="shared" si="767"/>
        <v>0</v>
      </c>
      <c r="P982" s="480">
        <f t="shared" si="763"/>
        <v>601.1</v>
      </c>
      <c r="Q982" s="100">
        <f t="shared" si="768"/>
        <v>0</v>
      </c>
      <c r="R982" s="3"/>
      <c r="S982" s="559">
        <f t="shared" si="764"/>
        <v>48088</v>
      </c>
      <c r="AL982" s="556">
        <f t="shared" si="765"/>
        <v>48088</v>
      </c>
    </row>
    <row r="983" spans="2:38" outlineLevel="1">
      <c r="B983" s="494" t="s">
        <v>65</v>
      </c>
      <c r="C983" s="474" t="s">
        <v>787</v>
      </c>
      <c r="D983" s="506"/>
      <c r="E983" s="256">
        <v>12181011001</v>
      </c>
      <c r="F983" s="454"/>
      <c r="G983" s="507" t="s">
        <v>960</v>
      </c>
      <c r="H983" s="482"/>
      <c r="I983" s="475" t="s">
        <v>58</v>
      </c>
      <c r="J983" s="475">
        <v>1</v>
      </c>
      <c r="K983" s="99">
        <v>559.26</v>
      </c>
      <c r="L983" s="99">
        <f t="shared" si="761"/>
        <v>671.11</v>
      </c>
      <c r="M983" s="99">
        <f t="shared" si="766"/>
        <v>0</v>
      </c>
      <c r="N983" s="99">
        <f t="shared" si="762"/>
        <v>559.26</v>
      </c>
      <c r="O983" s="99">
        <f t="shared" si="767"/>
        <v>0</v>
      </c>
      <c r="P983" s="480">
        <f t="shared" si="763"/>
        <v>671.11</v>
      </c>
      <c r="Q983" s="100">
        <f t="shared" si="768"/>
        <v>0</v>
      </c>
      <c r="R983" s="3"/>
      <c r="S983" s="559">
        <f t="shared" si="764"/>
        <v>53689</v>
      </c>
      <c r="AL983" s="556">
        <f t="shared" si="765"/>
        <v>53688.800000000003</v>
      </c>
    </row>
    <row r="984" spans="2:38" outlineLevel="1">
      <c r="B984" s="494" t="s">
        <v>65</v>
      </c>
      <c r="C984" s="474" t="s">
        <v>787</v>
      </c>
      <c r="D984" s="506"/>
      <c r="E984" s="256">
        <v>12181111001</v>
      </c>
      <c r="F984" s="454"/>
      <c r="G984" s="507" t="s">
        <v>961</v>
      </c>
      <c r="H984" s="482"/>
      <c r="I984" s="475" t="s">
        <v>58</v>
      </c>
      <c r="J984" s="475">
        <v>1</v>
      </c>
      <c r="K984" s="99">
        <v>597.66</v>
      </c>
      <c r="L984" s="99">
        <f t="shared" si="761"/>
        <v>717.19</v>
      </c>
      <c r="M984" s="99">
        <f t="shared" si="766"/>
        <v>0</v>
      </c>
      <c r="N984" s="99">
        <f t="shared" si="762"/>
        <v>597.66</v>
      </c>
      <c r="O984" s="99">
        <f t="shared" si="767"/>
        <v>0</v>
      </c>
      <c r="P984" s="480">
        <f t="shared" si="763"/>
        <v>717.19</v>
      </c>
      <c r="Q984" s="100">
        <f t="shared" si="768"/>
        <v>0</v>
      </c>
      <c r="R984" s="3"/>
      <c r="S984" s="559">
        <f t="shared" si="764"/>
        <v>57375</v>
      </c>
      <c r="AL984" s="556">
        <f t="shared" si="765"/>
        <v>57375.200000000004</v>
      </c>
    </row>
    <row r="985" spans="2:38" outlineLevel="1">
      <c r="B985" s="494" t="s">
        <v>65</v>
      </c>
      <c r="C985" s="474" t="s">
        <v>787</v>
      </c>
      <c r="D985" s="506"/>
      <c r="E985" s="256">
        <v>12181211001</v>
      </c>
      <c r="F985" s="454"/>
      <c r="G985" s="507" t="s">
        <v>962</v>
      </c>
      <c r="H985" s="482"/>
      <c r="I985" s="475" t="s">
        <v>58</v>
      </c>
      <c r="J985" s="475">
        <v>1</v>
      </c>
      <c r="K985" s="99">
        <v>637.55999999999995</v>
      </c>
      <c r="L985" s="99">
        <f t="shared" si="761"/>
        <v>765.07</v>
      </c>
      <c r="M985" s="99">
        <f t="shared" si="766"/>
        <v>0</v>
      </c>
      <c r="N985" s="99">
        <f t="shared" si="762"/>
        <v>637.55999999999995</v>
      </c>
      <c r="O985" s="99">
        <f t="shared" si="767"/>
        <v>0</v>
      </c>
      <c r="P985" s="480">
        <f t="shared" si="763"/>
        <v>765.07</v>
      </c>
      <c r="Q985" s="100">
        <f t="shared" si="768"/>
        <v>0</v>
      </c>
      <c r="R985" s="3"/>
      <c r="S985" s="559">
        <f t="shared" si="764"/>
        <v>61206</v>
      </c>
      <c r="AL985" s="556">
        <f t="shared" si="765"/>
        <v>61205.600000000006</v>
      </c>
    </row>
    <row r="986" spans="2:38" outlineLevel="1">
      <c r="B986" s="141"/>
      <c r="C986" s="154"/>
      <c r="D986" s="97"/>
      <c r="E986" s="69"/>
      <c r="F986" s="454"/>
      <c r="G986" s="168"/>
      <c r="H986" s="92"/>
      <c r="I986" s="136"/>
      <c r="J986" s="136"/>
      <c r="K986" s="74"/>
      <c r="L986" s="74"/>
      <c r="M986" s="74"/>
      <c r="N986" s="74"/>
      <c r="O986" s="74"/>
      <c r="P986" s="325"/>
      <c r="Q986" s="128"/>
      <c r="R986" s="3"/>
      <c r="S986" s="559"/>
      <c r="AL986" s="556"/>
    </row>
    <row r="987" spans="2:38" outlineLevel="1">
      <c r="B987" s="494" t="s">
        <v>65</v>
      </c>
      <c r="C987" s="474" t="s">
        <v>787</v>
      </c>
      <c r="D987" s="475"/>
      <c r="E987" s="256">
        <v>12080211002</v>
      </c>
      <c r="F987" s="454"/>
      <c r="G987" s="507" t="s">
        <v>963</v>
      </c>
      <c r="H987" s="482"/>
      <c r="I987" s="475" t="s">
        <v>58</v>
      </c>
      <c r="J987" s="475">
        <v>1</v>
      </c>
      <c r="K987" s="99">
        <v>230.67</v>
      </c>
      <c r="L987" s="99">
        <f t="shared" si="761"/>
        <v>276.8</v>
      </c>
      <c r="M987" s="99">
        <f t="shared" ref="M987:M1006" si="769">L987*H987</f>
        <v>0</v>
      </c>
      <c r="N987" s="99">
        <f t="shared" si="762"/>
        <v>230.67</v>
      </c>
      <c r="O987" s="99">
        <f t="shared" ref="O987:O1006" si="770">N987*H987</f>
        <v>0</v>
      </c>
      <c r="P987" s="480">
        <f t="shared" si="763"/>
        <v>276.8</v>
      </c>
      <c r="Q987" s="100">
        <f t="shared" ref="Q987:Q1006" si="771">P987*H987</f>
        <v>0</v>
      </c>
      <c r="R987" s="3"/>
      <c r="S987" s="559">
        <f t="shared" si="764"/>
        <v>22144</v>
      </c>
      <c r="AL987" s="556">
        <f t="shared" si="765"/>
        <v>22144</v>
      </c>
    </row>
    <row r="988" spans="2:38" outlineLevel="1">
      <c r="B988" s="494" t="s">
        <v>65</v>
      </c>
      <c r="C988" s="474" t="s">
        <v>787</v>
      </c>
      <c r="D988" s="475"/>
      <c r="E988" s="256">
        <v>12080311002</v>
      </c>
      <c r="F988" s="454"/>
      <c r="G988" s="507" t="s">
        <v>964</v>
      </c>
      <c r="H988" s="482"/>
      <c r="I988" s="475" t="s">
        <v>58</v>
      </c>
      <c r="J988" s="475">
        <v>1</v>
      </c>
      <c r="K988" s="99">
        <v>270.57</v>
      </c>
      <c r="L988" s="99">
        <f t="shared" si="761"/>
        <v>324.68</v>
      </c>
      <c r="M988" s="99">
        <f t="shared" si="769"/>
        <v>0</v>
      </c>
      <c r="N988" s="99">
        <f t="shared" si="762"/>
        <v>270.57</v>
      </c>
      <c r="O988" s="99">
        <f t="shared" si="770"/>
        <v>0</v>
      </c>
      <c r="P988" s="480">
        <f t="shared" si="763"/>
        <v>324.68</v>
      </c>
      <c r="Q988" s="100">
        <f t="shared" si="771"/>
        <v>0</v>
      </c>
      <c r="R988" s="3"/>
      <c r="S988" s="559">
        <f t="shared" si="764"/>
        <v>25974</v>
      </c>
      <c r="AL988" s="556">
        <f t="shared" si="765"/>
        <v>25974.400000000001</v>
      </c>
    </row>
    <row r="989" spans="2:38" outlineLevel="1">
      <c r="B989" s="494" t="s">
        <v>65</v>
      </c>
      <c r="C989" s="474" t="s">
        <v>787</v>
      </c>
      <c r="D989" s="475"/>
      <c r="E989" s="256">
        <v>12080411002</v>
      </c>
      <c r="F989" s="454"/>
      <c r="G989" s="507" t="s">
        <v>965</v>
      </c>
      <c r="H989" s="482"/>
      <c r="I989" s="475" t="s">
        <v>58</v>
      </c>
      <c r="J989" s="475">
        <v>1</v>
      </c>
      <c r="K989" s="99">
        <v>316.64999999999998</v>
      </c>
      <c r="L989" s="99">
        <f t="shared" si="761"/>
        <v>379.98</v>
      </c>
      <c r="M989" s="99">
        <f t="shared" si="769"/>
        <v>0</v>
      </c>
      <c r="N989" s="99">
        <f t="shared" si="762"/>
        <v>316.64999999999998</v>
      </c>
      <c r="O989" s="99">
        <f t="shared" si="770"/>
        <v>0</v>
      </c>
      <c r="P989" s="480">
        <f t="shared" si="763"/>
        <v>379.98</v>
      </c>
      <c r="Q989" s="100">
        <f t="shared" si="771"/>
        <v>0</v>
      </c>
      <c r="R989" s="3"/>
      <c r="S989" s="559">
        <f t="shared" si="764"/>
        <v>30398</v>
      </c>
      <c r="AL989" s="556">
        <f t="shared" si="765"/>
        <v>30398.400000000001</v>
      </c>
    </row>
    <row r="990" spans="2:38" outlineLevel="1">
      <c r="B990" s="494" t="s">
        <v>65</v>
      </c>
      <c r="C990" s="474" t="s">
        <v>787</v>
      </c>
      <c r="D990" s="475"/>
      <c r="E990" s="256">
        <v>12080511002</v>
      </c>
      <c r="F990" s="454"/>
      <c r="G990" s="507" t="s">
        <v>966</v>
      </c>
      <c r="H990" s="482"/>
      <c r="I990" s="475" t="s">
        <v>58</v>
      </c>
      <c r="J990" s="475">
        <v>1</v>
      </c>
      <c r="K990" s="99">
        <v>365.78</v>
      </c>
      <c r="L990" s="99">
        <f t="shared" si="761"/>
        <v>438.94</v>
      </c>
      <c r="M990" s="99">
        <f t="shared" si="769"/>
        <v>0</v>
      </c>
      <c r="N990" s="99">
        <f t="shared" si="762"/>
        <v>365.78</v>
      </c>
      <c r="O990" s="99">
        <f t="shared" si="770"/>
        <v>0</v>
      </c>
      <c r="P990" s="480">
        <f t="shared" si="763"/>
        <v>438.94</v>
      </c>
      <c r="Q990" s="100">
        <f t="shared" si="771"/>
        <v>0</v>
      </c>
      <c r="R990" s="3"/>
      <c r="S990" s="559">
        <f t="shared" si="764"/>
        <v>35115</v>
      </c>
      <c r="AL990" s="556">
        <f t="shared" si="765"/>
        <v>35115.200000000004</v>
      </c>
    </row>
    <row r="991" spans="2:38" outlineLevel="1">
      <c r="B991" s="494" t="s">
        <v>65</v>
      </c>
      <c r="C991" s="474" t="s">
        <v>787</v>
      </c>
      <c r="D991" s="475"/>
      <c r="E991" s="256">
        <v>12080611002</v>
      </c>
      <c r="F991" s="454"/>
      <c r="G991" s="507" t="s">
        <v>967</v>
      </c>
      <c r="H991" s="482"/>
      <c r="I991" s="475" t="s">
        <v>58</v>
      </c>
      <c r="J991" s="475">
        <v>1</v>
      </c>
      <c r="K991" s="99">
        <v>414.91</v>
      </c>
      <c r="L991" s="99">
        <f t="shared" si="761"/>
        <v>497.89</v>
      </c>
      <c r="M991" s="99">
        <f t="shared" si="769"/>
        <v>0</v>
      </c>
      <c r="N991" s="99">
        <f t="shared" si="762"/>
        <v>414.91</v>
      </c>
      <c r="O991" s="99">
        <f t="shared" si="770"/>
        <v>0</v>
      </c>
      <c r="P991" s="480">
        <f t="shared" si="763"/>
        <v>497.89</v>
      </c>
      <c r="Q991" s="100">
        <f t="shared" si="771"/>
        <v>0</v>
      </c>
      <c r="R991" s="3"/>
      <c r="S991" s="559">
        <f t="shared" si="764"/>
        <v>39831</v>
      </c>
      <c r="AL991" s="556">
        <f t="shared" si="765"/>
        <v>39831.200000000004</v>
      </c>
    </row>
    <row r="992" spans="2:38" outlineLevel="1">
      <c r="B992" s="494" t="s">
        <v>65</v>
      </c>
      <c r="C992" s="474" t="s">
        <v>787</v>
      </c>
      <c r="D992" s="475"/>
      <c r="E992" s="256">
        <v>12080711002</v>
      </c>
      <c r="F992" s="454"/>
      <c r="G992" s="507" t="s">
        <v>968</v>
      </c>
      <c r="H992" s="482"/>
      <c r="I992" s="475" t="s">
        <v>58</v>
      </c>
      <c r="J992" s="475">
        <v>1</v>
      </c>
      <c r="K992" s="99">
        <v>473.27</v>
      </c>
      <c r="L992" s="99">
        <f t="shared" si="761"/>
        <v>567.91999999999996</v>
      </c>
      <c r="M992" s="99">
        <f t="shared" si="769"/>
        <v>0</v>
      </c>
      <c r="N992" s="99">
        <f t="shared" si="762"/>
        <v>473.27</v>
      </c>
      <c r="O992" s="99">
        <f t="shared" si="770"/>
        <v>0</v>
      </c>
      <c r="P992" s="480">
        <f t="shared" si="763"/>
        <v>567.91999999999996</v>
      </c>
      <c r="Q992" s="100">
        <f t="shared" si="771"/>
        <v>0</v>
      </c>
      <c r="R992" s="3"/>
      <c r="S992" s="559">
        <f t="shared" si="764"/>
        <v>45434</v>
      </c>
      <c r="AL992" s="556">
        <f t="shared" si="765"/>
        <v>45433.599999999999</v>
      </c>
    </row>
    <row r="993" spans="2:39" outlineLevel="1">
      <c r="B993" s="494" t="s">
        <v>65</v>
      </c>
      <c r="C993" s="474" t="s">
        <v>787</v>
      </c>
      <c r="D993" s="475"/>
      <c r="E993" s="256">
        <v>12080811002</v>
      </c>
      <c r="F993" s="454"/>
      <c r="G993" s="507" t="s">
        <v>969</v>
      </c>
      <c r="H993" s="482"/>
      <c r="I993" s="475" t="s">
        <v>58</v>
      </c>
      <c r="J993" s="475">
        <v>1</v>
      </c>
      <c r="K993" s="99">
        <v>530.09</v>
      </c>
      <c r="L993" s="99">
        <f t="shared" si="761"/>
        <v>636.11</v>
      </c>
      <c r="M993" s="99">
        <f t="shared" si="769"/>
        <v>0</v>
      </c>
      <c r="N993" s="99">
        <f t="shared" si="762"/>
        <v>530.09</v>
      </c>
      <c r="O993" s="99">
        <f t="shared" si="770"/>
        <v>0</v>
      </c>
      <c r="P993" s="480">
        <f t="shared" si="763"/>
        <v>636.11</v>
      </c>
      <c r="Q993" s="100">
        <f t="shared" si="771"/>
        <v>0</v>
      </c>
      <c r="R993" s="3"/>
      <c r="S993" s="559">
        <f t="shared" si="764"/>
        <v>50889</v>
      </c>
      <c r="AL993" s="556">
        <f t="shared" si="765"/>
        <v>50888.800000000003</v>
      </c>
    </row>
    <row r="994" spans="2:39" outlineLevel="1">
      <c r="B994" s="494" t="s">
        <v>65</v>
      </c>
      <c r="C994" s="474" t="s">
        <v>787</v>
      </c>
      <c r="D994" s="475"/>
      <c r="E994" s="256">
        <v>12080911002</v>
      </c>
      <c r="F994" s="454"/>
      <c r="G994" s="507" t="s">
        <v>970</v>
      </c>
      <c r="H994" s="482"/>
      <c r="I994" s="475" t="s">
        <v>58</v>
      </c>
      <c r="J994" s="475">
        <v>1</v>
      </c>
      <c r="K994" s="99">
        <v>579.22</v>
      </c>
      <c r="L994" s="99">
        <f t="shared" si="761"/>
        <v>695.06</v>
      </c>
      <c r="M994" s="99">
        <f t="shared" si="769"/>
        <v>0</v>
      </c>
      <c r="N994" s="99">
        <f t="shared" si="762"/>
        <v>579.22</v>
      </c>
      <c r="O994" s="99">
        <f t="shared" si="770"/>
        <v>0</v>
      </c>
      <c r="P994" s="480">
        <f t="shared" si="763"/>
        <v>695.06</v>
      </c>
      <c r="Q994" s="100">
        <f t="shared" si="771"/>
        <v>0</v>
      </c>
      <c r="R994" s="3"/>
      <c r="S994" s="559">
        <f t="shared" si="764"/>
        <v>55605</v>
      </c>
      <c r="AL994" s="556">
        <f t="shared" si="765"/>
        <v>55604.800000000003</v>
      </c>
    </row>
    <row r="995" spans="2:39" outlineLevel="1">
      <c r="B995" s="494" t="s">
        <v>65</v>
      </c>
      <c r="C995" s="474" t="s">
        <v>787</v>
      </c>
      <c r="D995" s="475"/>
      <c r="E995" s="256">
        <v>12081011002</v>
      </c>
      <c r="F995" s="454"/>
      <c r="G995" s="507" t="s">
        <v>971</v>
      </c>
      <c r="H995" s="482"/>
      <c r="I995" s="475" t="s">
        <v>58</v>
      </c>
      <c r="J995" s="475">
        <v>1</v>
      </c>
      <c r="K995" s="99">
        <v>628.38</v>
      </c>
      <c r="L995" s="99">
        <f t="shared" si="761"/>
        <v>754.06</v>
      </c>
      <c r="M995" s="99">
        <f t="shared" si="769"/>
        <v>0</v>
      </c>
      <c r="N995" s="99">
        <f t="shared" si="762"/>
        <v>628.38</v>
      </c>
      <c r="O995" s="99">
        <f t="shared" si="770"/>
        <v>0</v>
      </c>
      <c r="P995" s="480">
        <f t="shared" si="763"/>
        <v>754.06</v>
      </c>
      <c r="Q995" s="100">
        <f t="shared" si="771"/>
        <v>0</v>
      </c>
      <c r="R995" s="3"/>
      <c r="S995" s="559">
        <f t="shared" si="764"/>
        <v>60325</v>
      </c>
      <c r="AL995" s="556">
        <f t="shared" si="765"/>
        <v>60324.800000000003</v>
      </c>
    </row>
    <row r="996" spans="2:39" outlineLevel="1">
      <c r="B996" s="494" t="s">
        <v>65</v>
      </c>
      <c r="C996" s="474" t="s">
        <v>787</v>
      </c>
      <c r="D996" s="475"/>
      <c r="E996" s="256">
        <v>12081111002</v>
      </c>
      <c r="F996" s="454"/>
      <c r="G996" s="507" t="s">
        <v>972</v>
      </c>
      <c r="H996" s="482"/>
      <c r="I996" s="475" t="s">
        <v>58</v>
      </c>
      <c r="J996" s="475">
        <v>1</v>
      </c>
      <c r="K996" s="99">
        <v>685.19</v>
      </c>
      <c r="L996" s="99">
        <f t="shared" si="761"/>
        <v>822.23</v>
      </c>
      <c r="M996" s="99">
        <f t="shared" si="769"/>
        <v>0</v>
      </c>
      <c r="N996" s="99">
        <f t="shared" si="762"/>
        <v>685.19</v>
      </c>
      <c r="O996" s="99">
        <f t="shared" si="770"/>
        <v>0</v>
      </c>
      <c r="P996" s="480">
        <f t="shared" si="763"/>
        <v>822.23</v>
      </c>
      <c r="Q996" s="100">
        <f t="shared" si="771"/>
        <v>0</v>
      </c>
      <c r="R996" s="3"/>
      <c r="S996" s="559">
        <f t="shared" si="764"/>
        <v>65778</v>
      </c>
      <c r="AL996" s="556">
        <f t="shared" si="765"/>
        <v>65778.400000000009</v>
      </c>
    </row>
    <row r="997" spans="2:39" outlineLevel="1">
      <c r="B997" s="494" t="s">
        <v>65</v>
      </c>
      <c r="C997" s="474" t="s">
        <v>787</v>
      </c>
      <c r="D997" s="475"/>
      <c r="E997" s="256">
        <v>12081211002</v>
      </c>
      <c r="F997" s="454"/>
      <c r="G997" s="507" t="s">
        <v>973</v>
      </c>
      <c r="H997" s="482"/>
      <c r="I997" s="475" t="s">
        <v>58</v>
      </c>
      <c r="J997" s="475">
        <v>1</v>
      </c>
      <c r="K997" s="99">
        <v>723.57</v>
      </c>
      <c r="L997" s="99">
        <f t="shared" si="761"/>
        <v>868.28</v>
      </c>
      <c r="M997" s="99">
        <f t="shared" si="769"/>
        <v>0</v>
      </c>
      <c r="N997" s="99">
        <f t="shared" si="762"/>
        <v>723.57</v>
      </c>
      <c r="O997" s="99">
        <f t="shared" si="770"/>
        <v>0</v>
      </c>
      <c r="P997" s="480">
        <f t="shared" si="763"/>
        <v>868.28</v>
      </c>
      <c r="Q997" s="100">
        <f t="shared" si="771"/>
        <v>0</v>
      </c>
      <c r="R997" s="3"/>
      <c r="S997" s="559">
        <f t="shared" si="764"/>
        <v>69462</v>
      </c>
      <c r="AL997" s="556">
        <f t="shared" si="765"/>
        <v>69462.400000000009</v>
      </c>
    </row>
    <row r="998" spans="2:39" s="288" customFormat="1" outlineLevel="1">
      <c r="B998" s="138" t="s">
        <v>27</v>
      </c>
      <c r="C998" s="160" t="s">
        <v>787</v>
      </c>
      <c r="D998" s="139"/>
      <c r="E998" s="102">
        <v>12075581001</v>
      </c>
      <c r="F998" s="454"/>
      <c r="G998" s="140" t="s">
        <v>974</v>
      </c>
      <c r="H998" s="105"/>
      <c r="I998" s="139" t="s">
        <v>58</v>
      </c>
      <c r="J998" s="139">
        <v>1</v>
      </c>
      <c r="K998" s="107">
        <v>28.77</v>
      </c>
      <c r="L998" s="107">
        <f t="shared" si="761"/>
        <v>34.520000000000003</v>
      </c>
      <c r="M998" s="107">
        <f t="shared" si="769"/>
        <v>0</v>
      </c>
      <c r="N998" s="107">
        <f t="shared" si="762"/>
        <v>28.77</v>
      </c>
      <c r="O998" s="107">
        <f t="shared" si="770"/>
        <v>0</v>
      </c>
      <c r="P998" s="309">
        <f t="shared" si="763"/>
        <v>34.520000000000003</v>
      </c>
      <c r="Q998" s="108">
        <f t="shared" si="771"/>
        <v>0</v>
      </c>
      <c r="R998" s="3"/>
      <c r="S998" s="560">
        <f t="shared" si="764"/>
        <v>2762</v>
      </c>
      <c r="AL998" s="556">
        <f t="shared" si="765"/>
        <v>2761.6000000000004</v>
      </c>
    </row>
    <row r="999" spans="2:39" s="288" customFormat="1" ht="25.5" outlineLevel="1">
      <c r="B999" s="138" t="s">
        <v>27</v>
      </c>
      <c r="C999" s="160" t="s">
        <v>787</v>
      </c>
      <c r="D999" s="139"/>
      <c r="E999" s="102">
        <v>12081221001</v>
      </c>
      <c r="F999" s="454"/>
      <c r="G999" s="140" t="s">
        <v>975</v>
      </c>
      <c r="H999" s="105"/>
      <c r="I999" s="103" t="s">
        <v>58</v>
      </c>
      <c r="J999" s="103">
        <v>1</v>
      </c>
      <c r="K999" s="107">
        <v>54.11</v>
      </c>
      <c r="L999" s="107">
        <f t="shared" si="761"/>
        <v>64.930000000000007</v>
      </c>
      <c r="M999" s="107">
        <f t="shared" si="769"/>
        <v>0</v>
      </c>
      <c r="N999" s="107">
        <f t="shared" si="762"/>
        <v>54.11</v>
      </c>
      <c r="O999" s="107">
        <f t="shared" si="770"/>
        <v>0</v>
      </c>
      <c r="P999" s="108">
        <f t="shared" si="763"/>
        <v>64.930000000000007</v>
      </c>
      <c r="Q999" s="108">
        <f t="shared" si="771"/>
        <v>0</v>
      </c>
      <c r="R999" s="682"/>
      <c r="S999" s="560">
        <f t="shared" si="764"/>
        <v>5194</v>
      </c>
      <c r="AI999"/>
      <c r="AJ999"/>
      <c r="AK999"/>
      <c r="AL999" s="556">
        <f t="shared" si="765"/>
        <v>5194.4000000000015</v>
      </c>
      <c r="AM999"/>
    </row>
    <row r="1000" spans="2:39" s="288" customFormat="1" ht="25.5" outlineLevel="1">
      <c r="B1000" s="102" t="s">
        <v>27</v>
      </c>
      <c r="C1000" s="160" t="s">
        <v>787</v>
      </c>
      <c r="D1000" s="139"/>
      <c r="E1000" s="102">
        <v>13152241001</v>
      </c>
      <c r="F1000" s="454"/>
      <c r="G1000" s="140" t="s">
        <v>976</v>
      </c>
      <c r="H1000" s="105"/>
      <c r="I1000" s="139" t="s">
        <v>58</v>
      </c>
      <c r="J1000" s="103">
        <v>1</v>
      </c>
      <c r="K1000" s="107">
        <v>80.64</v>
      </c>
      <c r="L1000" s="107">
        <f t="shared" si="761"/>
        <v>96.77</v>
      </c>
      <c r="M1000" s="107">
        <f t="shared" si="769"/>
        <v>0</v>
      </c>
      <c r="N1000" s="107">
        <f t="shared" si="762"/>
        <v>80.64</v>
      </c>
      <c r="O1000" s="107">
        <f t="shared" si="770"/>
        <v>0</v>
      </c>
      <c r="P1000" s="108">
        <f t="shared" si="763"/>
        <v>96.77</v>
      </c>
      <c r="Q1000" s="108">
        <f t="shared" si="771"/>
        <v>0</v>
      </c>
      <c r="R1000" s="3"/>
      <c r="S1000" s="560">
        <f t="shared" si="764"/>
        <v>7742</v>
      </c>
      <c r="AL1000" s="556">
        <f t="shared" si="765"/>
        <v>7741.6</v>
      </c>
    </row>
    <row r="1001" spans="2:39" outlineLevel="1">
      <c r="B1001" s="494" t="s">
        <v>65</v>
      </c>
      <c r="C1001" s="474" t="s">
        <v>787</v>
      </c>
      <c r="D1001" s="475"/>
      <c r="E1001" s="256">
        <v>12005461001</v>
      </c>
      <c r="F1001" s="454"/>
      <c r="G1001" s="477" t="s">
        <v>977</v>
      </c>
      <c r="H1001" s="482"/>
      <c r="I1001" s="475" t="s">
        <v>58</v>
      </c>
      <c r="J1001" s="475">
        <v>10</v>
      </c>
      <c r="K1001" s="99">
        <v>9.2200000000000006</v>
      </c>
      <c r="L1001" s="99">
        <f t="shared" si="761"/>
        <v>11.06</v>
      </c>
      <c r="M1001" s="99">
        <f t="shared" si="769"/>
        <v>0</v>
      </c>
      <c r="N1001" s="99">
        <f t="shared" si="762"/>
        <v>9.2200000000000006</v>
      </c>
      <c r="O1001" s="99">
        <f t="shared" si="770"/>
        <v>0</v>
      </c>
      <c r="P1001" s="480">
        <f t="shared" si="763"/>
        <v>11.06</v>
      </c>
      <c r="Q1001" s="100">
        <f t="shared" si="771"/>
        <v>0</v>
      </c>
      <c r="R1001" s="3"/>
      <c r="S1001" s="559">
        <f t="shared" si="764"/>
        <v>885</v>
      </c>
      <c r="AL1001" s="556">
        <f t="shared" si="765"/>
        <v>884.80000000000007</v>
      </c>
    </row>
    <row r="1002" spans="2:39" s="288" customFormat="1" outlineLevel="1">
      <c r="B1002" s="138" t="s">
        <v>27</v>
      </c>
      <c r="C1002" s="160" t="s">
        <v>787</v>
      </c>
      <c r="D1002" s="139"/>
      <c r="E1002" s="102">
        <v>12460441001</v>
      </c>
      <c r="F1002" s="454"/>
      <c r="G1002" s="140" t="s">
        <v>978</v>
      </c>
      <c r="H1002" s="105"/>
      <c r="I1002" s="139" t="s">
        <v>58</v>
      </c>
      <c r="J1002" s="139">
        <v>10</v>
      </c>
      <c r="K1002" s="107">
        <v>7.29</v>
      </c>
      <c r="L1002" s="107">
        <f t="shared" si="761"/>
        <v>8.75</v>
      </c>
      <c r="M1002" s="107">
        <f t="shared" si="769"/>
        <v>0</v>
      </c>
      <c r="N1002" s="107">
        <f t="shared" si="762"/>
        <v>7.29</v>
      </c>
      <c r="O1002" s="107">
        <f t="shared" si="770"/>
        <v>0</v>
      </c>
      <c r="P1002" s="309">
        <f t="shared" si="763"/>
        <v>8.75</v>
      </c>
      <c r="Q1002" s="108">
        <f t="shared" si="771"/>
        <v>0</v>
      </c>
      <c r="R1002" s="3"/>
      <c r="S1002" s="560">
        <f t="shared" si="764"/>
        <v>700</v>
      </c>
      <c r="AL1002" s="556">
        <f t="shared" si="765"/>
        <v>700</v>
      </c>
      <c r="AM1002"/>
    </row>
    <row r="1003" spans="2:39" outlineLevel="1">
      <c r="B1003" s="494" t="s">
        <v>65</v>
      </c>
      <c r="C1003" s="474" t="s">
        <v>787</v>
      </c>
      <c r="D1003" s="475"/>
      <c r="E1003" s="256">
        <v>12506071002</v>
      </c>
      <c r="F1003" s="454"/>
      <c r="G1003" s="477" t="s">
        <v>979</v>
      </c>
      <c r="H1003" s="482"/>
      <c r="I1003" s="475" t="s">
        <v>58</v>
      </c>
      <c r="J1003" s="475">
        <v>10</v>
      </c>
      <c r="K1003" s="99">
        <v>7.29</v>
      </c>
      <c r="L1003" s="99">
        <f t="shared" si="761"/>
        <v>8.75</v>
      </c>
      <c r="M1003" s="99">
        <f t="shared" si="769"/>
        <v>0</v>
      </c>
      <c r="N1003" s="99">
        <f t="shared" si="762"/>
        <v>7.29</v>
      </c>
      <c r="O1003" s="99">
        <f t="shared" si="770"/>
        <v>0</v>
      </c>
      <c r="P1003" s="480">
        <f t="shared" si="763"/>
        <v>8.75</v>
      </c>
      <c r="Q1003" s="100">
        <f t="shared" si="771"/>
        <v>0</v>
      </c>
      <c r="R1003" s="3"/>
      <c r="S1003" s="559">
        <f t="shared" si="764"/>
        <v>700</v>
      </c>
      <c r="AL1003" s="556">
        <f t="shared" si="765"/>
        <v>700</v>
      </c>
    </row>
    <row r="1004" spans="2:39" outlineLevel="1">
      <c r="B1004" s="494" t="s">
        <v>65</v>
      </c>
      <c r="C1004" s="474" t="s">
        <v>787</v>
      </c>
      <c r="D1004" s="475"/>
      <c r="E1004" s="256">
        <v>12506171002</v>
      </c>
      <c r="F1004" s="454"/>
      <c r="G1004" s="477" t="s">
        <v>980</v>
      </c>
      <c r="H1004" s="482"/>
      <c r="I1004" s="475" t="s">
        <v>58</v>
      </c>
      <c r="J1004" s="475">
        <v>10</v>
      </c>
      <c r="K1004" s="99">
        <v>7.29</v>
      </c>
      <c r="L1004" s="99">
        <f t="shared" si="761"/>
        <v>8.75</v>
      </c>
      <c r="M1004" s="99">
        <f t="shared" si="769"/>
        <v>0</v>
      </c>
      <c r="N1004" s="99">
        <f t="shared" si="762"/>
        <v>7.29</v>
      </c>
      <c r="O1004" s="99">
        <f t="shared" si="770"/>
        <v>0</v>
      </c>
      <c r="P1004" s="480">
        <f t="shared" si="763"/>
        <v>8.75</v>
      </c>
      <c r="Q1004" s="100">
        <f t="shared" si="771"/>
        <v>0</v>
      </c>
      <c r="R1004" s="3"/>
      <c r="S1004" s="559">
        <f t="shared" si="764"/>
        <v>700</v>
      </c>
      <c r="AL1004" s="556">
        <f t="shared" si="765"/>
        <v>700</v>
      </c>
    </row>
    <row r="1005" spans="2:39" outlineLevel="1">
      <c r="B1005" s="494" t="s">
        <v>30</v>
      </c>
      <c r="C1005" s="474" t="s">
        <v>787</v>
      </c>
      <c r="D1005" s="256">
        <v>12506071002</v>
      </c>
      <c r="E1005" s="256">
        <v>12506073002</v>
      </c>
      <c r="F1005" s="454"/>
      <c r="G1005" s="477" t="s">
        <v>981</v>
      </c>
      <c r="H1005" s="482"/>
      <c r="I1005" s="475" t="s">
        <v>58</v>
      </c>
      <c r="J1005" s="475">
        <v>10</v>
      </c>
      <c r="K1005" s="99">
        <v>7.29</v>
      </c>
      <c r="L1005" s="99">
        <f t="shared" ref="L1005:L1006" si="772">ROUND((K1005*$C$3),2)</f>
        <v>8.75</v>
      </c>
      <c r="M1005" s="99">
        <f t="shared" si="769"/>
        <v>0</v>
      </c>
      <c r="N1005" s="99">
        <f t="shared" ref="N1005:N1006" si="773">K1005*(1-$E$5-$E$7)*(1-$E$9)*(1+$E$11)</f>
        <v>7.29</v>
      </c>
      <c r="O1005" s="99">
        <f t="shared" si="770"/>
        <v>0</v>
      </c>
      <c r="P1005" s="480">
        <f t="shared" ref="P1005:P1006" si="774">ROUND((N1005*$C$3),2)</f>
        <v>8.75</v>
      </c>
      <c r="Q1005" s="100">
        <f t="shared" si="771"/>
        <v>0</v>
      </c>
      <c r="R1005" s="3"/>
      <c r="S1005" s="559">
        <f t="shared" ref="S1005:S1006" si="775">ROUND(AL1005,0)</f>
        <v>700</v>
      </c>
      <c r="AL1005" s="556">
        <f t="shared" si="765"/>
        <v>700</v>
      </c>
    </row>
    <row r="1006" spans="2:39" outlineLevel="1">
      <c r="B1006" s="494" t="s">
        <v>30</v>
      </c>
      <c r="C1006" s="474" t="s">
        <v>787</v>
      </c>
      <c r="D1006" s="256">
        <v>12506171002</v>
      </c>
      <c r="E1006" s="256">
        <v>12506173002</v>
      </c>
      <c r="F1006" s="454"/>
      <c r="G1006" s="477" t="s">
        <v>982</v>
      </c>
      <c r="H1006" s="482"/>
      <c r="I1006" s="475" t="s">
        <v>58</v>
      </c>
      <c r="J1006" s="475">
        <v>10</v>
      </c>
      <c r="K1006" s="99">
        <v>7.29</v>
      </c>
      <c r="L1006" s="99">
        <f t="shared" si="772"/>
        <v>8.75</v>
      </c>
      <c r="M1006" s="99">
        <f t="shared" si="769"/>
        <v>0</v>
      </c>
      <c r="N1006" s="99">
        <f t="shared" si="773"/>
        <v>7.29</v>
      </c>
      <c r="O1006" s="99">
        <f t="shared" si="770"/>
        <v>0</v>
      </c>
      <c r="P1006" s="480">
        <f t="shared" si="774"/>
        <v>8.75</v>
      </c>
      <c r="Q1006" s="100">
        <f t="shared" si="771"/>
        <v>0</v>
      </c>
      <c r="R1006" s="3"/>
      <c r="S1006" s="559">
        <f t="shared" si="775"/>
        <v>700</v>
      </c>
      <c r="AL1006" s="556">
        <f t="shared" si="765"/>
        <v>700</v>
      </c>
    </row>
    <row r="1007" spans="2:39" outlineLevel="1">
      <c r="B1007" s="141"/>
      <c r="C1007" s="154"/>
      <c r="D1007" s="170"/>
      <c r="E1007" s="69"/>
      <c r="F1007" s="454"/>
      <c r="G1007" s="171"/>
      <c r="H1007" s="92"/>
      <c r="I1007" s="170"/>
      <c r="J1007" s="170"/>
      <c r="K1007" s="74"/>
      <c r="L1007" s="74"/>
      <c r="M1007" s="74"/>
      <c r="N1007" s="74"/>
      <c r="O1007" s="74"/>
      <c r="P1007" s="329"/>
      <c r="Q1007" s="128"/>
      <c r="R1007" s="3"/>
      <c r="S1007" s="559"/>
      <c r="AL1007" s="556"/>
    </row>
    <row r="1008" spans="2:39" s="288" customFormat="1" outlineLevel="1">
      <c r="B1008" s="138" t="s">
        <v>27</v>
      </c>
      <c r="C1008" s="160" t="s">
        <v>787</v>
      </c>
      <c r="D1008" s="139"/>
      <c r="E1008" s="102">
        <v>12197581001</v>
      </c>
      <c r="F1008" s="454"/>
      <c r="G1008" s="140" t="s">
        <v>983</v>
      </c>
      <c r="H1008" s="105"/>
      <c r="I1008" s="139" t="s">
        <v>58</v>
      </c>
      <c r="J1008" s="103">
        <v>1</v>
      </c>
      <c r="K1008" s="107">
        <v>125.35</v>
      </c>
      <c r="L1008" s="107">
        <f t="shared" si="761"/>
        <v>150.41999999999999</v>
      </c>
      <c r="M1008" s="107">
        <f>L1008*H1008</f>
        <v>0</v>
      </c>
      <c r="N1008" s="107">
        <f t="shared" si="762"/>
        <v>125.35</v>
      </c>
      <c r="O1008" s="107">
        <f>N1008*H1008</f>
        <v>0</v>
      </c>
      <c r="P1008" s="108">
        <f t="shared" si="763"/>
        <v>150.41999999999999</v>
      </c>
      <c r="Q1008" s="108">
        <f>P1008*H1008</f>
        <v>0</v>
      </c>
      <c r="R1008" s="3"/>
      <c r="S1008" s="560">
        <f t="shared" si="764"/>
        <v>12034</v>
      </c>
      <c r="AL1008" s="556">
        <f t="shared" si="765"/>
        <v>12033.599999999999</v>
      </c>
      <c r="AM1008"/>
    </row>
    <row r="1009" spans="2:39" s="288" customFormat="1" outlineLevel="1">
      <c r="B1009" s="138" t="s">
        <v>27</v>
      </c>
      <c r="C1009" s="160" t="s">
        <v>787</v>
      </c>
      <c r="D1009" s="139"/>
      <c r="E1009" s="102">
        <v>12197571001</v>
      </c>
      <c r="F1009" s="454"/>
      <c r="G1009" s="140" t="s">
        <v>984</v>
      </c>
      <c r="H1009" s="105"/>
      <c r="I1009" s="139" t="s">
        <v>58</v>
      </c>
      <c r="J1009" s="103">
        <v>1</v>
      </c>
      <c r="K1009" s="107">
        <v>171.01</v>
      </c>
      <c r="L1009" s="107">
        <f t="shared" si="761"/>
        <v>205.21</v>
      </c>
      <c r="M1009" s="107">
        <f>L1009*H1009</f>
        <v>0</v>
      </c>
      <c r="N1009" s="107">
        <f t="shared" si="762"/>
        <v>171.01</v>
      </c>
      <c r="O1009" s="107">
        <f>N1009*H1009</f>
        <v>0</v>
      </c>
      <c r="P1009" s="108">
        <f t="shared" si="763"/>
        <v>205.21</v>
      </c>
      <c r="Q1009" s="108">
        <f>P1009*H1009</f>
        <v>0</v>
      </c>
      <c r="R1009" s="3"/>
      <c r="S1009" s="560">
        <f t="shared" si="764"/>
        <v>16417</v>
      </c>
      <c r="AL1009" s="556">
        <f t="shared" si="765"/>
        <v>16416.8</v>
      </c>
      <c r="AM1009"/>
    </row>
    <row r="1010" spans="2:39" outlineLevel="1">
      <c r="B1010" s="138"/>
      <c r="C1010" s="135"/>
      <c r="D1010" s="136"/>
      <c r="E1010" s="69"/>
      <c r="F1010" s="454"/>
      <c r="G1010" s="137"/>
      <c r="H1010" s="92"/>
      <c r="I1010" s="136"/>
      <c r="J1010" s="136"/>
      <c r="K1010" s="74"/>
      <c r="L1010" s="74"/>
      <c r="M1010" s="74"/>
      <c r="N1010" s="74"/>
      <c r="O1010" s="74"/>
      <c r="P1010" s="325"/>
      <c r="Q1010" s="128"/>
      <c r="R1010" s="3"/>
      <c r="S1010" s="559"/>
      <c r="AL1010" s="556"/>
    </row>
    <row r="1011" spans="2:39" s="288" customFormat="1" ht="25.5" outlineLevel="1">
      <c r="B1011" s="138" t="s">
        <v>27</v>
      </c>
      <c r="C1011" s="160" t="s">
        <v>787</v>
      </c>
      <c r="D1011" s="139"/>
      <c r="E1011" s="102">
        <v>12692521001</v>
      </c>
      <c r="F1011" s="454"/>
      <c r="G1011" s="140" t="s">
        <v>985</v>
      </c>
      <c r="H1011" s="105"/>
      <c r="I1011" s="139" t="s">
        <v>58</v>
      </c>
      <c r="J1011" s="139">
        <v>1</v>
      </c>
      <c r="K1011" s="107">
        <v>13.82</v>
      </c>
      <c r="L1011" s="107">
        <f t="shared" si="761"/>
        <v>16.579999999999998</v>
      </c>
      <c r="M1011" s="107">
        <f>L1011*H1011</f>
        <v>0</v>
      </c>
      <c r="N1011" s="107">
        <f t="shared" si="762"/>
        <v>13.82</v>
      </c>
      <c r="O1011" s="107">
        <f>N1011*H1011</f>
        <v>0</v>
      </c>
      <c r="P1011" s="309">
        <f t="shared" si="763"/>
        <v>16.579999999999998</v>
      </c>
      <c r="Q1011" s="108">
        <f>P1011*H1011</f>
        <v>0</v>
      </c>
      <c r="R1011" s="3"/>
      <c r="S1011" s="560">
        <f t="shared" si="764"/>
        <v>1326</v>
      </c>
      <c r="AL1011" s="556">
        <f t="shared" si="765"/>
        <v>1326.3999999999999</v>
      </c>
    </row>
    <row r="1012" spans="2:39" outlineLevel="1">
      <c r="B1012" s="138"/>
      <c r="C1012" s="154"/>
      <c r="D1012" s="136"/>
      <c r="E1012" s="69"/>
      <c r="F1012" s="454"/>
      <c r="G1012" s="137"/>
      <c r="H1012" s="92"/>
      <c r="I1012" s="136"/>
      <c r="J1012" s="136"/>
      <c r="K1012" s="74"/>
      <c r="L1012" s="74"/>
      <c r="M1012" s="74"/>
      <c r="N1012" s="74"/>
      <c r="O1012" s="74"/>
      <c r="P1012" s="325"/>
      <c r="Q1012" s="128"/>
      <c r="R1012" s="3"/>
      <c r="S1012" s="559"/>
      <c r="AL1012" s="556"/>
    </row>
    <row r="1013" spans="2:39" outlineLevel="1">
      <c r="B1013" s="484"/>
      <c r="C1013" s="485" t="s">
        <v>787</v>
      </c>
      <c r="D1013" s="486"/>
      <c r="E1013" s="487"/>
      <c r="F1013" s="650"/>
      <c r="G1013" s="488" t="s">
        <v>986</v>
      </c>
      <c r="H1013" s="493"/>
      <c r="I1013" s="493"/>
      <c r="J1013" s="493"/>
      <c r="K1013" s="117"/>
      <c r="L1013" s="117"/>
      <c r="M1013" s="117"/>
      <c r="N1013" s="117"/>
      <c r="O1013" s="117"/>
      <c r="P1013" s="491"/>
      <c r="Q1013" s="162"/>
      <c r="R1013" s="3"/>
      <c r="S1013" s="558"/>
      <c r="AL1013" s="556"/>
    </row>
    <row r="1014" spans="2:39" s="288" customFormat="1" outlineLevel="1">
      <c r="B1014" s="138" t="s">
        <v>27</v>
      </c>
      <c r="C1014" s="160" t="s">
        <v>787</v>
      </c>
      <c r="D1014" s="139"/>
      <c r="E1014" s="102">
        <v>13454001001</v>
      </c>
      <c r="F1014" s="454"/>
      <c r="G1014" s="140" t="s">
        <v>750</v>
      </c>
      <c r="H1014" s="105"/>
      <c r="I1014" s="139" t="s">
        <v>58</v>
      </c>
      <c r="J1014" s="139">
        <v>1</v>
      </c>
      <c r="K1014" s="107">
        <v>185.89</v>
      </c>
      <c r="L1014" s="107">
        <f t="shared" si="761"/>
        <v>223.07</v>
      </c>
      <c r="M1014" s="107">
        <f t="shared" ref="M1014:M1019" si="776">L1014*H1014</f>
        <v>0</v>
      </c>
      <c r="N1014" s="107">
        <f t="shared" si="762"/>
        <v>185.89</v>
      </c>
      <c r="O1014" s="107">
        <f t="shared" ref="O1014:O1019" si="777">N1014*H1014</f>
        <v>0</v>
      </c>
      <c r="P1014" s="309">
        <f t="shared" si="763"/>
        <v>223.07</v>
      </c>
      <c r="Q1014" s="108">
        <f t="shared" ref="Q1014:Q1019" si="778">P1014*H1014</f>
        <v>0</v>
      </c>
      <c r="R1014" s="3"/>
      <c r="S1014" s="560">
        <f t="shared" si="764"/>
        <v>17846</v>
      </c>
      <c r="AL1014" s="556">
        <f t="shared" si="765"/>
        <v>17845.600000000002</v>
      </c>
      <c r="AM1014"/>
    </row>
    <row r="1015" spans="2:39" outlineLevel="1">
      <c r="B1015" s="494" t="s">
        <v>65</v>
      </c>
      <c r="C1015" s="474" t="s">
        <v>787</v>
      </c>
      <c r="D1015" s="475"/>
      <c r="E1015" s="256">
        <v>13454101001</v>
      </c>
      <c r="F1015" s="454"/>
      <c r="G1015" s="477" t="s">
        <v>751</v>
      </c>
      <c r="H1015" s="482"/>
      <c r="I1015" s="475" t="s">
        <v>58</v>
      </c>
      <c r="J1015" s="475">
        <v>1</v>
      </c>
      <c r="K1015" s="99">
        <v>205.4</v>
      </c>
      <c r="L1015" s="99">
        <f t="shared" si="761"/>
        <v>246.48</v>
      </c>
      <c r="M1015" s="99">
        <f t="shared" si="776"/>
        <v>0</v>
      </c>
      <c r="N1015" s="99">
        <f t="shared" si="762"/>
        <v>205.4</v>
      </c>
      <c r="O1015" s="99">
        <f t="shared" si="777"/>
        <v>0</v>
      </c>
      <c r="P1015" s="480">
        <f t="shared" si="763"/>
        <v>246.48</v>
      </c>
      <c r="Q1015" s="100">
        <f t="shared" si="778"/>
        <v>0</v>
      </c>
      <c r="R1015" s="3"/>
      <c r="S1015" s="559">
        <f t="shared" si="764"/>
        <v>19718</v>
      </c>
      <c r="AL1015" s="556">
        <f t="shared" si="765"/>
        <v>19718.400000000001</v>
      </c>
    </row>
    <row r="1016" spans="2:39" outlineLevel="1">
      <c r="B1016" s="494" t="s">
        <v>65</v>
      </c>
      <c r="C1016" s="474" t="s">
        <v>787</v>
      </c>
      <c r="D1016" s="475"/>
      <c r="E1016" s="256">
        <v>13454201001</v>
      </c>
      <c r="F1016" s="454"/>
      <c r="G1016" s="477" t="s">
        <v>752</v>
      </c>
      <c r="H1016" s="482"/>
      <c r="I1016" s="475" t="s">
        <v>58</v>
      </c>
      <c r="J1016" s="475">
        <v>1</v>
      </c>
      <c r="K1016" s="99">
        <v>243.72</v>
      </c>
      <c r="L1016" s="99">
        <f t="shared" si="761"/>
        <v>292.45999999999998</v>
      </c>
      <c r="M1016" s="99">
        <f t="shared" si="776"/>
        <v>0</v>
      </c>
      <c r="N1016" s="99">
        <f t="shared" si="762"/>
        <v>243.72</v>
      </c>
      <c r="O1016" s="99">
        <f t="shared" si="777"/>
        <v>0</v>
      </c>
      <c r="P1016" s="480">
        <f t="shared" si="763"/>
        <v>292.45999999999998</v>
      </c>
      <c r="Q1016" s="100">
        <f t="shared" si="778"/>
        <v>0</v>
      </c>
      <c r="R1016" s="3"/>
      <c r="S1016" s="559">
        <f t="shared" si="764"/>
        <v>23397</v>
      </c>
      <c r="AL1016" s="556">
        <f t="shared" si="765"/>
        <v>23396.799999999999</v>
      </c>
    </row>
    <row r="1017" spans="2:39" outlineLevel="1">
      <c r="B1017" s="494" t="s">
        <v>65</v>
      </c>
      <c r="C1017" s="474" t="s">
        <v>787</v>
      </c>
      <c r="D1017" s="475"/>
      <c r="E1017" s="256">
        <v>13454301001</v>
      </c>
      <c r="F1017" s="454"/>
      <c r="G1017" s="477" t="s">
        <v>753</v>
      </c>
      <c r="H1017" s="482"/>
      <c r="I1017" s="475" t="s">
        <v>58</v>
      </c>
      <c r="J1017" s="475">
        <v>1</v>
      </c>
      <c r="K1017" s="99">
        <v>278.47000000000003</v>
      </c>
      <c r="L1017" s="99">
        <f t="shared" si="761"/>
        <v>334.16</v>
      </c>
      <c r="M1017" s="99">
        <f t="shared" si="776"/>
        <v>0</v>
      </c>
      <c r="N1017" s="99">
        <f t="shared" si="762"/>
        <v>278.47000000000003</v>
      </c>
      <c r="O1017" s="99">
        <f t="shared" si="777"/>
        <v>0</v>
      </c>
      <c r="P1017" s="480">
        <f t="shared" si="763"/>
        <v>334.16</v>
      </c>
      <c r="Q1017" s="100">
        <f t="shared" si="778"/>
        <v>0</v>
      </c>
      <c r="R1017" s="3"/>
      <c r="S1017" s="559">
        <f t="shared" si="764"/>
        <v>26733</v>
      </c>
      <c r="AL1017" s="556">
        <f t="shared" si="765"/>
        <v>26732.800000000003</v>
      </c>
    </row>
    <row r="1018" spans="2:39" outlineLevel="1">
      <c r="B1018" s="494" t="s">
        <v>65</v>
      </c>
      <c r="C1018" s="474" t="s">
        <v>787</v>
      </c>
      <c r="D1018" s="475"/>
      <c r="E1018" s="256">
        <v>13454401001</v>
      </c>
      <c r="F1018" s="454"/>
      <c r="G1018" s="477" t="s">
        <v>754</v>
      </c>
      <c r="H1018" s="482"/>
      <c r="I1018" s="475" t="s">
        <v>58</v>
      </c>
      <c r="J1018" s="475">
        <v>1</v>
      </c>
      <c r="K1018" s="99">
        <v>327.08</v>
      </c>
      <c r="L1018" s="99">
        <f t="shared" si="761"/>
        <v>392.5</v>
      </c>
      <c r="M1018" s="99">
        <f t="shared" si="776"/>
        <v>0</v>
      </c>
      <c r="N1018" s="99">
        <f t="shared" si="762"/>
        <v>327.08</v>
      </c>
      <c r="O1018" s="99">
        <f t="shared" si="777"/>
        <v>0</v>
      </c>
      <c r="P1018" s="480">
        <f t="shared" si="763"/>
        <v>392.5</v>
      </c>
      <c r="Q1018" s="100">
        <f t="shared" si="778"/>
        <v>0</v>
      </c>
      <c r="R1018" s="3"/>
      <c r="S1018" s="559">
        <f t="shared" si="764"/>
        <v>31400</v>
      </c>
      <c r="AL1018" s="556">
        <f t="shared" si="765"/>
        <v>31400</v>
      </c>
    </row>
    <row r="1019" spans="2:39" outlineLevel="1">
      <c r="B1019" s="494" t="s">
        <v>65</v>
      </c>
      <c r="C1019" s="474" t="s">
        <v>787</v>
      </c>
      <c r="D1019" s="475"/>
      <c r="E1019" s="256">
        <v>13454501001</v>
      </c>
      <c r="F1019" s="454"/>
      <c r="G1019" s="477" t="s">
        <v>755</v>
      </c>
      <c r="H1019" s="482"/>
      <c r="I1019" s="475" t="s">
        <v>58</v>
      </c>
      <c r="J1019" s="475">
        <v>1</v>
      </c>
      <c r="K1019" s="99">
        <v>360.07</v>
      </c>
      <c r="L1019" s="99">
        <f t="shared" si="761"/>
        <v>432.08</v>
      </c>
      <c r="M1019" s="99">
        <f t="shared" si="776"/>
        <v>0</v>
      </c>
      <c r="N1019" s="99">
        <f t="shared" si="762"/>
        <v>360.07</v>
      </c>
      <c r="O1019" s="99">
        <f t="shared" si="777"/>
        <v>0</v>
      </c>
      <c r="P1019" s="480">
        <f t="shared" si="763"/>
        <v>432.08</v>
      </c>
      <c r="Q1019" s="100">
        <f t="shared" si="778"/>
        <v>0</v>
      </c>
      <c r="R1019" s="3"/>
      <c r="S1019" s="559">
        <f t="shared" si="764"/>
        <v>34566</v>
      </c>
      <c r="AL1019" s="556">
        <f t="shared" si="765"/>
        <v>34566.400000000001</v>
      </c>
    </row>
    <row r="1020" spans="2:39" outlineLevel="1">
      <c r="B1020" s="141"/>
      <c r="C1020" s="154"/>
      <c r="D1020" s="136"/>
      <c r="E1020" s="69"/>
      <c r="F1020" s="454"/>
      <c r="G1020" s="137"/>
      <c r="H1020" s="92"/>
      <c r="I1020" s="136"/>
      <c r="J1020" s="136"/>
      <c r="K1020" s="74"/>
      <c r="L1020" s="74"/>
      <c r="M1020" s="74"/>
      <c r="N1020" s="74"/>
      <c r="O1020" s="74"/>
      <c r="P1020" s="325"/>
      <c r="Q1020" s="128"/>
      <c r="R1020" s="3"/>
      <c r="S1020" s="559"/>
      <c r="AL1020" s="556"/>
    </row>
    <row r="1021" spans="2:39" s="288" customFormat="1" outlineLevel="1">
      <c r="B1021" s="138" t="s">
        <v>27</v>
      </c>
      <c r="C1021" s="160" t="s">
        <v>787</v>
      </c>
      <c r="D1021" s="139"/>
      <c r="E1021" s="102">
        <v>13474001001</v>
      </c>
      <c r="F1021" s="454"/>
      <c r="G1021" s="140" t="s">
        <v>756</v>
      </c>
      <c r="H1021" s="105"/>
      <c r="I1021" s="139" t="s">
        <v>58</v>
      </c>
      <c r="J1021" s="139">
        <v>1</v>
      </c>
      <c r="K1021" s="107">
        <v>166.23</v>
      </c>
      <c r="L1021" s="107">
        <f t="shared" si="761"/>
        <v>199.48</v>
      </c>
      <c r="M1021" s="107">
        <f t="shared" ref="M1021:M1026" si="779">L1021*H1021</f>
        <v>0</v>
      </c>
      <c r="N1021" s="107">
        <f t="shared" si="762"/>
        <v>166.23</v>
      </c>
      <c r="O1021" s="107">
        <f t="shared" ref="O1021:O1026" si="780">N1021*H1021</f>
        <v>0</v>
      </c>
      <c r="P1021" s="309">
        <f t="shared" si="763"/>
        <v>199.48</v>
      </c>
      <c r="Q1021" s="108">
        <f t="shared" ref="Q1021:Q1026" si="781">P1021*H1021</f>
        <v>0</v>
      </c>
      <c r="R1021" s="3"/>
      <c r="S1021" s="560">
        <f t="shared" si="764"/>
        <v>15958</v>
      </c>
      <c r="AL1021" s="556">
        <f t="shared" si="765"/>
        <v>15958.400000000001</v>
      </c>
      <c r="AM1021"/>
    </row>
    <row r="1022" spans="2:39" outlineLevel="1">
      <c r="B1022" s="494" t="s">
        <v>65</v>
      </c>
      <c r="C1022" s="474" t="s">
        <v>787</v>
      </c>
      <c r="D1022" s="475"/>
      <c r="E1022" s="256">
        <v>13474101001</v>
      </c>
      <c r="F1022" s="454"/>
      <c r="G1022" s="477" t="s">
        <v>757</v>
      </c>
      <c r="H1022" s="482"/>
      <c r="I1022" s="475" t="s">
        <v>58</v>
      </c>
      <c r="J1022" s="475">
        <v>1</v>
      </c>
      <c r="K1022" s="99">
        <v>185.1</v>
      </c>
      <c r="L1022" s="99">
        <f t="shared" si="761"/>
        <v>222.12</v>
      </c>
      <c r="M1022" s="99">
        <f t="shared" si="779"/>
        <v>0</v>
      </c>
      <c r="N1022" s="99">
        <f t="shared" si="762"/>
        <v>185.1</v>
      </c>
      <c r="O1022" s="99">
        <f t="shared" si="780"/>
        <v>0</v>
      </c>
      <c r="P1022" s="480">
        <f t="shared" si="763"/>
        <v>222.12</v>
      </c>
      <c r="Q1022" s="100">
        <f t="shared" si="781"/>
        <v>0</v>
      </c>
      <c r="R1022" s="3"/>
      <c r="S1022" s="559">
        <f t="shared" si="764"/>
        <v>17770</v>
      </c>
      <c r="AL1022" s="556">
        <f t="shared" si="765"/>
        <v>17769.600000000002</v>
      </c>
    </row>
    <row r="1023" spans="2:39" outlineLevel="1">
      <c r="B1023" s="494" t="s">
        <v>65</v>
      </c>
      <c r="C1023" s="474" t="s">
        <v>787</v>
      </c>
      <c r="D1023" s="475"/>
      <c r="E1023" s="256">
        <v>13474201001</v>
      </c>
      <c r="F1023" s="454"/>
      <c r="G1023" s="477" t="s">
        <v>758</v>
      </c>
      <c r="H1023" s="482"/>
      <c r="I1023" s="475" t="s">
        <v>58</v>
      </c>
      <c r="J1023" s="475">
        <v>1</v>
      </c>
      <c r="K1023" s="99">
        <v>227.61</v>
      </c>
      <c r="L1023" s="99">
        <f t="shared" si="761"/>
        <v>273.13</v>
      </c>
      <c r="M1023" s="99">
        <f t="shared" si="779"/>
        <v>0</v>
      </c>
      <c r="N1023" s="99">
        <f t="shared" si="762"/>
        <v>227.61</v>
      </c>
      <c r="O1023" s="99">
        <f t="shared" si="780"/>
        <v>0</v>
      </c>
      <c r="P1023" s="480">
        <f t="shared" si="763"/>
        <v>273.13</v>
      </c>
      <c r="Q1023" s="100">
        <f t="shared" si="781"/>
        <v>0</v>
      </c>
      <c r="R1023" s="3"/>
      <c r="S1023" s="559">
        <f t="shared" si="764"/>
        <v>21850</v>
      </c>
      <c r="AL1023" s="556">
        <f t="shared" si="765"/>
        <v>21850.400000000001</v>
      </c>
    </row>
    <row r="1024" spans="2:39" outlineLevel="1">
      <c r="B1024" s="494" t="s">
        <v>65</v>
      </c>
      <c r="C1024" s="474" t="s">
        <v>787</v>
      </c>
      <c r="D1024" s="475"/>
      <c r="E1024" s="256">
        <v>13474301001</v>
      </c>
      <c r="F1024" s="454"/>
      <c r="G1024" s="477" t="s">
        <v>759</v>
      </c>
      <c r="H1024" s="482"/>
      <c r="I1024" s="475" t="s">
        <v>58</v>
      </c>
      <c r="J1024" s="475">
        <v>1</v>
      </c>
      <c r="K1024" s="99">
        <v>254.43</v>
      </c>
      <c r="L1024" s="99">
        <f t="shared" ref="L1024:L1119" si="782">ROUND((K1024*$C$3),2)</f>
        <v>305.32</v>
      </c>
      <c r="M1024" s="99">
        <f t="shared" si="779"/>
        <v>0</v>
      </c>
      <c r="N1024" s="99">
        <f t="shared" ref="N1024:N1119" si="783">K1024*(1-$E$5-$E$7)*(1-$E$9)*(1+$E$11)</f>
        <v>254.43</v>
      </c>
      <c r="O1024" s="99">
        <f t="shared" si="780"/>
        <v>0</v>
      </c>
      <c r="P1024" s="480">
        <f t="shared" ref="P1024:P1119" si="784">ROUND((N1024*$C$3),2)</f>
        <v>305.32</v>
      </c>
      <c r="Q1024" s="100">
        <f t="shared" si="781"/>
        <v>0</v>
      </c>
      <c r="R1024" s="3"/>
      <c r="S1024" s="559">
        <f t="shared" si="764"/>
        <v>24426</v>
      </c>
      <c r="AL1024" s="556">
        <f t="shared" si="765"/>
        <v>24425.600000000002</v>
      </c>
    </row>
    <row r="1025" spans="2:38" outlineLevel="1">
      <c r="B1025" s="494" t="s">
        <v>65</v>
      </c>
      <c r="C1025" s="474" t="s">
        <v>787</v>
      </c>
      <c r="D1025" s="475"/>
      <c r="E1025" s="256">
        <v>13474401001</v>
      </c>
      <c r="F1025" s="454"/>
      <c r="G1025" s="477" t="s">
        <v>760</v>
      </c>
      <c r="H1025" s="482"/>
      <c r="I1025" s="475" t="s">
        <v>58</v>
      </c>
      <c r="J1025" s="475">
        <v>1</v>
      </c>
      <c r="K1025" s="99">
        <v>268.95999999999998</v>
      </c>
      <c r="L1025" s="99">
        <f t="shared" si="782"/>
        <v>322.75</v>
      </c>
      <c r="M1025" s="99">
        <f t="shared" si="779"/>
        <v>0</v>
      </c>
      <c r="N1025" s="99">
        <f t="shared" si="783"/>
        <v>268.95999999999998</v>
      </c>
      <c r="O1025" s="99">
        <f t="shared" si="780"/>
        <v>0</v>
      </c>
      <c r="P1025" s="480">
        <f t="shared" si="784"/>
        <v>322.75</v>
      </c>
      <c r="Q1025" s="100">
        <f t="shared" si="781"/>
        <v>0</v>
      </c>
      <c r="R1025" s="3"/>
      <c r="S1025" s="559">
        <f t="shared" ref="S1025:S1094" si="785">ROUND(AL1025,0)</f>
        <v>25820</v>
      </c>
      <c r="AL1025" s="556">
        <f t="shared" ref="AL1025:AL1094" si="786">L1025*$AL$11*(1-$AL$10)</f>
        <v>25820</v>
      </c>
    </row>
    <row r="1026" spans="2:38" outlineLevel="1">
      <c r="B1026" s="494" t="s">
        <v>65</v>
      </c>
      <c r="C1026" s="474" t="s">
        <v>787</v>
      </c>
      <c r="D1026" s="475"/>
      <c r="E1026" s="256">
        <v>13474501001</v>
      </c>
      <c r="F1026" s="454"/>
      <c r="G1026" s="477" t="s">
        <v>761</v>
      </c>
      <c r="H1026" s="482"/>
      <c r="I1026" s="475" t="s">
        <v>58</v>
      </c>
      <c r="J1026" s="475">
        <v>1</v>
      </c>
      <c r="K1026" s="99">
        <v>309.70999999999998</v>
      </c>
      <c r="L1026" s="99">
        <f t="shared" si="782"/>
        <v>371.65</v>
      </c>
      <c r="M1026" s="99">
        <f t="shared" si="779"/>
        <v>0</v>
      </c>
      <c r="N1026" s="99">
        <f t="shared" si="783"/>
        <v>309.70999999999998</v>
      </c>
      <c r="O1026" s="99">
        <f t="shared" si="780"/>
        <v>0</v>
      </c>
      <c r="P1026" s="480">
        <f t="shared" si="784"/>
        <v>371.65</v>
      </c>
      <c r="Q1026" s="100">
        <f t="shared" si="781"/>
        <v>0</v>
      </c>
      <c r="R1026" s="3"/>
      <c r="S1026" s="559">
        <f t="shared" si="785"/>
        <v>29732</v>
      </c>
      <c r="AL1026" s="556">
        <f t="shared" si="786"/>
        <v>29732</v>
      </c>
    </row>
    <row r="1027" spans="2:38" outlineLevel="1">
      <c r="B1027" s="141"/>
      <c r="C1027" s="154"/>
      <c r="D1027" s="136"/>
      <c r="E1027" s="69"/>
      <c r="F1027" s="454"/>
      <c r="G1027" s="137"/>
      <c r="H1027" s="92"/>
      <c r="I1027" s="136"/>
      <c r="J1027" s="136"/>
      <c r="K1027" s="74"/>
      <c r="L1027" s="74"/>
      <c r="M1027" s="74"/>
      <c r="N1027" s="74"/>
      <c r="O1027" s="74"/>
      <c r="P1027" s="325"/>
      <c r="Q1027" s="128"/>
      <c r="R1027" s="3"/>
      <c r="S1027" s="559"/>
      <c r="AL1027" s="556"/>
    </row>
    <row r="1028" spans="2:38" outlineLevel="1">
      <c r="B1028" s="494" t="s">
        <v>65</v>
      </c>
      <c r="C1028" s="474" t="s">
        <v>787</v>
      </c>
      <c r="D1028" s="475"/>
      <c r="E1028" s="256">
        <v>13464101001</v>
      </c>
      <c r="F1028" s="454"/>
      <c r="G1028" s="477" t="s">
        <v>762</v>
      </c>
      <c r="H1028" s="482"/>
      <c r="I1028" s="475" t="s">
        <v>58</v>
      </c>
      <c r="J1028" s="475">
        <v>1</v>
      </c>
      <c r="K1028" s="99">
        <v>208.59</v>
      </c>
      <c r="L1028" s="99">
        <f t="shared" si="782"/>
        <v>250.31</v>
      </c>
      <c r="M1028" s="99">
        <f>L1028*H1028</f>
        <v>0</v>
      </c>
      <c r="N1028" s="99">
        <f t="shared" si="783"/>
        <v>208.59</v>
      </c>
      <c r="O1028" s="99">
        <f>N1028*H1028</f>
        <v>0</v>
      </c>
      <c r="P1028" s="480">
        <f t="shared" si="784"/>
        <v>250.31</v>
      </c>
      <c r="Q1028" s="100">
        <f>P1028*H1028</f>
        <v>0</v>
      </c>
      <c r="R1028" s="3"/>
      <c r="S1028" s="559">
        <f t="shared" si="785"/>
        <v>20025</v>
      </c>
      <c r="AL1028" s="556">
        <f t="shared" si="786"/>
        <v>20024.800000000003</v>
      </c>
    </row>
    <row r="1029" spans="2:38" outlineLevel="1">
      <c r="B1029" s="494" t="s">
        <v>65</v>
      </c>
      <c r="C1029" s="474" t="s">
        <v>787</v>
      </c>
      <c r="D1029" s="475"/>
      <c r="E1029" s="256">
        <v>13464201001</v>
      </c>
      <c r="F1029" s="454"/>
      <c r="G1029" s="477" t="s">
        <v>763</v>
      </c>
      <c r="H1029" s="482"/>
      <c r="I1029" s="475" t="s">
        <v>58</v>
      </c>
      <c r="J1029" s="475">
        <v>1</v>
      </c>
      <c r="K1029" s="99">
        <v>250.46</v>
      </c>
      <c r="L1029" s="99">
        <f t="shared" si="782"/>
        <v>300.55</v>
      </c>
      <c r="M1029" s="99">
        <f>L1029*H1029</f>
        <v>0</v>
      </c>
      <c r="N1029" s="99">
        <f t="shared" si="783"/>
        <v>250.46</v>
      </c>
      <c r="O1029" s="99">
        <f>N1029*H1029</f>
        <v>0</v>
      </c>
      <c r="P1029" s="480">
        <f t="shared" si="784"/>
        <v>300.55</v>
      </c>
      <c r="Q1029" s="100">
        <f>P1029*H1029</f>
        <v>0</v>
      </c>
      <c r="R1029" s="3"/>
      <c r="S1029" s="559">
        <f t="shared" si="785"/>
        <v>24044</v>
      </c>
      <c r="AL1029" s="556">
        <f t="shared" si="786"/>
        <v>24044</v>
      </c>
    </row>
    <row r="1030" spans="2:38" outlineLevel="1">
      <c r="B1030" s="494" t="s">
        <v>65</v>
      </c>
      <c r="C1030" s="474" t="s">
        <v>787</v>
      </c>
      <c r="D1030" s="475"/>
      <c r="E1030" s="256">
        <v>13464301001</v>
      </c>
      <c r="F1030" s="454"/>
      <c r="G1030" s="477" t="s">
        <v>764</v>
      </c>
      <c r="H1030" s="482"/>
      <c r="I1030" s="475" t="s">
        <v>58</v>
      </c>
      <c r="J1030" s="475">
        <v>1</v>
      </c>
      <c r="K1030" s="99">
        <v>283.10000000000002</v>
      </c>
      <c r="L1030" s="99">
        <f t="shared" si="782"/>
        <v>339.72</v>
      </c>
      <c r="M1030" s="99">
        <f>L1030*H1030</f>
        <v>0</v>
      </c>
      <c r="N1030" s="99">
        <f t="shared" si="783"/>
        <v>283.10000000000002</v>
      </c>
      <c r="O1030" s="99">
        <f>N1030*H1030</f>
        <v>0</v>
      </c>
      <c r="P1030" s="480">
        <f t="shared" si="784"/>
        <v>339.72</v>
      </c>
      <c r="Q1030" s="100">
        <f>P1030*H1030</f>
        <v>0</v>
      </c>
      <c r="R1030" s="3"/>
      <c r="S1030" s="559">
        <f t="shared" si="785"/>
        <v>27178</v>
      </c>
      <c r="AL1030" s="556">
        <f t="shared" si="786"/>
        <v>27177.600000000002</v>
      </c>
    </row>
    <row r="1031" spans="2:38" outlineLevel="1">
      <c r="B1031" s="494" t="s">
        <v>65</v>
      </c>
      <c r="C1031" s="474" t="s">
        <v>787</v>
      </c>
      <c r="D1031" s="475"/>
      <c r="E1031" s="256">
        <v>13464401001</v>
      </c>
      <c r="F1031" s="454"/>
      <c r="G1031" s="477" t="s">
        <v>765</v>
      </c>
      <c r="H1031" s="482"/>
      <c r="I1031" s="475" t="s">
        <v>58</v>
      </c>
      <c r="J1031" s="475">
        <v>1</v>
      </c>
      <c r="K1031" s="99">
        <v>329.56</v>
      </c>
      <c r="L1031" s="99">
        <f t="shared" si="782"/>
        <v>395.47</v>
      </c>
      <c r="M1031" s="99">
        <f>L1031*H1031</f>
        <v>0</v>
      </c>
      <c r="N1031" s="99">
        <f t="shared" si="783"/>
        <v>329.56</v>
      </c>
      <c r="O1031" s="99">
        <f>N1031*H1031</f>
        <v>0</v>
      </c>
      <c r="P1031" s="480">
        <f t="shared" si="784"/>
        <v>395.47</v>
      </c>
      <c r="Q1031" s="100">
        <f>P1031*H1031</f>
        <v>0</v>
      </c>
      <c r="R1031" s="3"/>
      <c r="S1031" s="559">
        <f t="shared" si="785"/>
        <v>31638</v>
      </c>
      <c r="AL1031" s="556">
        <f t="shared" si="786"/>
        <v>31637.600000000002</v>
      </c>
    </row>
    <row r="1032" spans="2:38" outlineLevel="1">
      <c r="B1032" s="141"/>
      <c r="C1032" s="154"/>
      <c r="D1032" s="136"/>
      <c r="E1032" s="69"/>
      <c r="F1032" s="454"/>
      <c r="G1032" s="137"/>
      <c r="H1032" s="92"/>
      <c r="I1032" s="136"/>
      <c r="J1032" s="136"/>
      <c r="K1032" s="74"/>
      <c r="L1032" s="74"/>
      <c r="M1032" s="74"/>
      <c r="N1032" s="74"/>
      <c r="O1032" s="74"/>
      <c r="P1032" s="325"/>
      <c r="Q1032" s="128"/>
      <c r="R1032" s="3"/>
      <c r="S1032" s="559"/>
      <c r="AL1032" s="556"/>
    </row>
    <row r="1033" spans="2:38">
      <c r="B1033" s="484"/>
      <c r="C1033" s="485" t="s">
        <v>787</v>
      </c>
      <c r="D1033" s="492"/>
      <c r="E1033" s="487"/>
      <c r="F1033" s="650"/>
      <c r="G1033" s="488" t="s">
        <v>987</v>
      </c>
      <c r="H1033" s="493"/>
      <c r="I1033" s="493"/>
      <c r="J1033" s="493"/>
      <c r="K1033" s="117"/>
      <c r="L1033" s="117"/>
      <c r="M1033" s="117"/>
      <c r="N1033" s="117"/>
      <c r="O1033" s="117"/>
      <c r="P1033" s="491"/>
      <c r="Q1033" s="162"/>
      <c r="R1033" s="3"/>
      <c r="S1033" s="558"/>
      <c r="AL1033" s="556"/>
    </row>
    <row r="1034" spans="2:38" outlineLevel="1">
      <c r="B1034" s="484"/>
      <c r="C1034" s="485" t="s">
        <v>787</v>
      </c>
      <c r="D1034" s="492"/>
      <c r="E1034" s="487"/>
      <c r="F1034" s="650"/>
      <c r="G1034" s="488" t="s">
        <v>988</v>
      </c>
      <c r="H1034" s="493"/>
      <c r="I1034" s="493"/>
      <c r="J1034" s="493"/>
      <c r="K1034" s="117"/>
      <c r="L1034" s="117"/>
      <c r="M1034" s="117"/>
      <c r="N1034" s="117"/>
      <c r="O1034" s="117"/>
      <c r="P1034" s="491"/>
      <c r="Q1034" s="162"/>
      <c r="R1034" s="3"/>
      <c r="S1034" s="558"/>
      <c r="AL1034" s="556"/>
    </row>
    <row r="1035" spans="2:38" s="322" customFormat="1" outlineLevel="1">
      <c r="B1035" s="484" t="s">
        <v>65</v>
      </c>
      <c r="C1035" s="474" t="s">
        <v>787</v>
      </c>
      <c r="D1035" s="477">
        <v>13280001001</v>
      </c>
      <c r="E1035" s="483">
        <v>13280001003</v>
      </c>
      <c r="F1035" s="454"/>
      <c r="G1035" s="477" t="s">
        <v>989</v>
      </c>
      <c r="H1035" s="482"/>
      <c r="I1035" s="506" t="s">
        <v>58</v>
      </c>
      <c r="J1035" s="508">
        <v>1</v>
      </c>
      <c r="K1035" s="509">
        <v>110.79</v>
      </c>
      <c r="L1035" s="509">
        <f t="shared" ref="L1035:L1043" si="787">ROUND((K1035*$C$3),2)</f>
        <v>132.94999999999999</v>
      </c>
      <c r="M1035" s="98">
        <f t="shared" ref="M1035:M1044" si="788">L1035*H1035</f>
        <v>0</v>
      </c>
      <c r="N1035" s="506">
        <f t="shared" ref="N1035:N1043" si="789">K1035*(1-$E$5-$E$7)*(1-$E$9)*(1+$E$11)</f>
        <v>110.79</v>
      </c>
      <c r="O1035" s="506">
        <f t="shared" ref="O1035:O1044" si="790">N1035*H1035</f>
        <v>0</v>
      </c>
      <c r="P1035" s="480">
        <f t="shared" ref="P1035:P1044" si="791">ROUND((N1035*$C$3),2)</f>
        <v>132.94999999999999</v>
      </c>
      <c r="Q1035" s="100">
        <f t="shared" ref="Q1035:Q1044" si="792">P1035*H1035</f>
        <v>0</v>
      </c>
      <c r="R1035" s="3"/>
      <c r="S1035" s="559">
        <f t="shared" si="785"/>
        <v>10636</v>
      </c>
      <c r="AL1035" s="556">
        <f t="shared" si="786"/>
        <v>10636</v>
      </c>
    </row>
    <row r="1036" spans="2:38" s="322" customFormat="1" outlineLevel="1">
      <c r="B1036" s="484" t="s">
        <v>65</v>
      </c>
      <c r="C1036" s="474" t="s">
        <v>787</v>
      </c>
      <c r="D1036" s="477">
        <v>13280041001</v>
      </c>
      <c r="E1036" s="483">
        <v>13280041003</v>
      </c>
      <c r="F1036" s="454"/>
      <c r="G1036" s="477" t="s">
        <v>990</v>
      </c>
      <c r="H1036" s="482"/>
      <c r="I1036" s="506" t="s">
        <v>58</v>
      </c>
      <c r="J1036" s="508">
        <v>1</v>
      </c>
      <c r="K1036" s="509">
        <v>121.87</v>
      </c>
      <c r="L1036" s="509">
        <f t="shared" si="787"/>
        <v>146.24</v>
      </c>
      <c r="M1036" s="98">
        <f t="shared" si="788"/>
        <v>0</v>
      </c>
      <c r="N1036" s="506">
        <f t="shared" si="789"/>
        <v>121.87</v>
      </c>
      <c r="O1036" s="506">
        <f t="shared" si="790"/>
        <v>0</v>
      </c>
      <c r="P1036" s="480">
        <f t="shared" si="791"/>
        <v>146.24</v>
      </c>
      <c r="Q1036" s="100">
        <f t="shared" si="792"/>
        <v>0</v>
      </c>
      <c r="R1036" s="3"/>
      <c r="S1036" s="559">
        <f t="shared" si="785"/>
        <v>11699</v>
      </c>
      <c r="AL1036" s="556">
        <f t="shared" si="786"/>
        <v>11699.2</v>
      </c>
    </row>
    <row r="1037" spans="2:38" s="322" customFormat="1" outlineLevel="1">
      <c r="B1037" s="484" t="s">
        <v>65</v>
      </c>
      <c r="C1037" s="474" t="s">
        <v>787</v>
      </c>
      <c r="D1037" s="477">
        <v>13280051001</v>
      </c>
      <c r="E1037" s="483">
        <v>13280051003</v>
      </c>
      <c r="F1037" s="454"/>
      <c r="G1037" s="477" t="s">
        <v>991</v>
      </c>
      <c r="H1037" s="482"/>
      <c r="I1037" s="506" t="s">
        <v>58</v>
      </c>
      <c r="J1037" s="508">
        <v>1</v>
      </c>
      <c r="K1037" s="509">
        <v>121.87</v>
      </c>
      <c r="L1037" s="509">
        <f t="shared" si="787"/>
        <v>146.24</v>
      </c>
      <c r="M1037" s="98">
        <f t="shared" si="788"/>
        <v>0</v>
      </c>
      <c r="N1037" s="506">
        <f t="shared" si="789"/>
        <v>121.87</v>
      </c>
      <c r="O1037" s="506">
        <f t="shared" si="790"/>
        <v>0</v>
      </c>
      <c r="P1037" s="480">
        <f t="shared" si="791"/>
        <v>146.24</v>
      </c>
      <c r="Q1037" s="100">
        <f t="shared" si="792"/>
        <v>0</v>
      </c>
      <c r="R1037" s="3"/>
      <c r="S1037" s="559">
        <f t="shared" si="785"/>
        <v>11699</v>
      </c>
      <c r="AL1037" s="556">
        <f t="shared" si="786"/>
        <v>11699.2</v>
      </c>
    </row>
    <row r="1038" spans="2:38" s="322" customFormat="1" outlineLevel="1">
      <c r="B1038" s="484" t="s">
        <v>65</v>
      </c>
      <c r="C1038" s="474" t="s">
        <v>787</v>
      </c>
      <c r="D1038" s="477"/>
      <c r="E1038" s="483">
        <v>13280061002</v>
      </c>
      <c r="F1038" s="454"/>
      <c r="G1038" s="477" t="s">
        <v>992</v>
      </c>
      <c r="H1038" s="482"/>
      <c r="I1038" s="506" t="s">
        <v>58</v>
      </c>
      <c r="J1038" s="508">
        <v>1</v>
      </c>
      <c r="K1038" s="509">
        <v>84.99</v>
      </c>
      <c r="L1038" s="509">
        <f t="shared" si="787"/>
        <v>101.99</v>
      </c>
      <c r="M1038" s="98">
        <f t="shared" si="788"/>
        <v>0</v>
      </c>
      <c r="N1038" s="506">
        <f t="shared" si="789"/>
        <v>84.99</v>
      </c>
      <c r="O1038" s="506">
        <f t="shared" si="790"/>
        <v>0</v>
      </c>
      <c r="P1038" s="480">
        <f t="shared" si="791"/>
        <v>101.99</v>
      </c>
      <c r="Q1038" s="100">
        <f t="shared" si="792"/>
        <v>0</v>
      </c>
      <c r="R1038" s="3"/>
      <c r="S1038" s="559">
        <f t="shared" si="785"/>
        <v>8159</v>
      </c>
      <c r="AL1038" s="556">
        <f t="shared" si="786"/>
        <v>8159.2000000000007</v>
      </c>
    </row>
    <row r="1039" spans="2:38" s="322" customFormat="1" outlineLevel="1">
      <c r="B1039" s="484" t="s">
        <v>65</v>
      </c>
      <c r="C1039" s="474" t="s">
        <v>787</v>
      </c>
      <c r="D1039" s="477"/>
      <c r="E1039" s="483">
        <v>13280081002</v>
      </c>
      <c r="F1039" s="454"/>
      <c r="G1039" s="477" t="s">
        <v>993</v>
      </c>
      <c r="H1039" s="482"/>
      <c r="I1039" s="506" t="s">
        <v>58</v>
      </c>
      <c r="J1039" s="508">
        <v>1</v>
      </c>
      <c r="K1039" s="509">
        <v>96.89</v>
      </c>
      <c r="L1039" s="509">
        <f t="shared" si="787"/>
        <v>116.27</v>
      </c>
      <c r="M1039" s="98">
        <f t="shared" si="788"/>
        <v>0</v>
      </c>
      <c r="N1039" s="506">
        <f t="shared" si="789"/>
        <v>96.89</v>
      </c>
      <c r="O1039" s="506">
        <f t="shared" si="790"/>
        <v>0</v>
      </c>
      <c r="P1039" s="480">
        <f t="shared" si="791"/>
        <v>116.27</v>
      </c>
      <c r="Q1039" s="100">
        <f t="shared" si="792"/>
        <v>0</v>
      </c>
      <c r="R1039" s="3"/>
      <c r="S1039" s="559">
        <f t="shared" si="785"/>
        <v>9302</v>
      </c>
      <c r="AL1039" s="556">
        <f t="shared" si="786"/>
        <v>9301.6</v>
      </c>
    </row>
    <row r="1040" spans="2:38" s="322" customFormat="1" outlineLevel="1">
      <c r="B1040" s="484" t="s">
        <v>65</v>
      </c>
      <c r="C1040" s="474" t="s">
        <v>787</v>
      </c>
      <c r="D1040" s="477">
        <v>13280101002</v>
      </c>
      <c r="E1040" s="483">
        <v>13280101003</v>
      </c>
      <c r="F1040" s="454"/>
      <c r="G1040" s="477" t="s">
        <v>994</v>
      </c>
      <c r="H1040" s="482"/>
      <c r="I1040" s="506" t="s">
        <v>58</v>
      </c>
      <c r="J1040" s="508">
        <v>1</v>
      </c>
      <c r="K1040" s="509">
        <v>110.79</v>
      </c>
      <c r="L1040" s="509">
        <f t="shared" si="787"/>
        <v>132.94999999999999</v>
      </c>
      <c r="M1040" s="98">
        <f t="shared" si="788"/>
        <v>0</v>
      </c>
      <c r="N1040" s="506">
        <f t="shared" si="789"/>
        <v>110.79</v>
      </c>
      <c r="O1040" s="506">
        <f t="shared" si="790"/>
        <v>0</v>
      </c>
      <c r="P1040" s="480">
        <f t="shared" si="791"/>
        <v>132.94999999999999</v>
      </c>
      <c r="Q1040" s="100">
        <f t="shared" si="792"/>
        <v>0</v>
      </c>
      <c r="R1040" s="3"/>
      <c r="S1040" s="559">
        <f t="shared" si="785"/>
        <v>10636</v>
      </c>
      <c r="AL1040" s="556">
        <f t="shared" si="786"/>
        <v>10636</v>
      </c>
    </row>
    <row r="1041" spans="2:38" s="322" customFormat="1" outlineLevel="1">
      <c r="B1041" s="484" t="s">
        <v>65</v>
      </c>
      <c r="C1041" s="474" t="s">
        <v>787</v>
      </c>
      <c r="D1041" s="477">
        <v>13280121002</v>
      </c>
      <c r="E1041" s="483">
        <v>13280121003</v>
      </c>
      <c r="F1041" s="454"/>
      <c r="G1041" s="477" t="s">
        <v>995</v>
      </c>
      <c r="H1041" s="482"/>
      <c r="I1041" s="506" t="s">
        <v>58</v>
      </c>
      <c r="J1041" s="508">
        <v>1</v>
      </c>
      <c r="K1041" s="509">
        <v>121.87</v>
      </c>
      <c r="L1041" s="509">
        <f t="shared" si="787"/>
        <v>146.24</v>
      </c>
      <c r="M1041" s="98">
        <f t="shared" si="788"/>
        <v>0</v>
      </c>
      <c r="N1041" s="506">
        <f t="shared" si="789"/>
        <v>121.87</v>
      </c>
      <c r="O1041" s="506">
        <f t="shared" si="790"/>
        <v>0</v>
      </c>
      <c r="P1041" s="480">
        <f t="shared" si="791"/>
        <v>146.24</v>
      </c>
      <c r="Q1041" s="100">
        <f t="shared" si="792"/>
        <v>0</v>
      </c>
      <c r="R1041" s="3"/>
      <c r="S1041" s="559">
        <f t="shared" si="785"/>
        <v>11699</v>
      </c>
      <c r="AL1041" s="556">
        <f t="shared" si="786"/>
        <v>11699.2</v>
      </c>
    </row>
    <row r="1042" spans="2:38" s="322" customFormat="1" outlineLevel="1">
      <c r="B1042" s="484" t="s">
        <v>65</v>
      </c>
      <c r="C1042" s="474" t="s">
        <v>787</v>
      </c>
      <c r="D1042" s="477">
        <v>13280131002</v>
      </c>
      <c r="E1042" s="483">
        <v>13280131003</v>
      </c>
      <c r="F1042" s="454"/>
      <c r="G1042" s="477" t="s">
        <v>996</v>
      </c>
      <c r="H1042" s="482"/>
      <c r="I1042" s="506" t="s">
        <v>58</v>
      </c>
      <c r="J1042" s="508">
        <v>1</v>
      </c>
      <c r="K1042" s="509">
        <v>121.87</v>
      </c>
      <c r="L1042" s="509">
        <f t="shared" si="787"/>
        <v>146.24</v>
      </c>
      <c r="M1042" s="98">
        <f t="shared" si="788"/>
        <v>0</v>
      </c>
      <c r="N1042" s="506">
        <f t="shared" si="789"/>
        <v>121.87</v>
      </c>
      <c r="O1042" s="506">
        <f t="shared" si="790"/>
        <v>0</v>
      </c>
      <c r="P1042" s="480">
        <f t="shared" si="791"/>
        <v>146.24</v>
      </c>
      <c r="Q1042" s="100">
        <f t="shared" si="792"/>
        <v>0</v>
      </c>
      <c r="R1042" s="3"/>
      <c r="S1042" s="559">
        <f t="shared" si="785"/>
        <v>11699</v>
      </c>
      <c r="AL1042" s="556">
        <f t="shared" si="786"/>
        <v>11699.2</v>
      </c>
    </row>
    <row r="1043" spans="2:38" s="322" customFormat="1" outlineLevel="1">
      <c r="B1043" s="484" t="s">
        <v>65</v>
      </c>
      <c r="C1043" s="474" t="s">
        <v>787</v>
      </c>
      <c r="D1043" s="477"/>
      <c r="E1043" s="483">
        <v>13280141002</v>
      </c>
      <c r="F1043" s="454"/>
      <c r="G1043" s="477" t="s">
        <v>997</v>
      </c>
      <c r="H1043" s="482"/>
      <c r="I1043" s="506" t="s">
        <v>58</v>
      </c>
      <c r="J1043" s="508">
        <v>1</v>
      </c>
      <c r="K1043" s="509">
        <v>84.99</v>
      </c>
      <c r="L1043" s="509">
        <f t="shared" si="787"/>
        <v>101.99</v>
      </c>
      <c r="M1043" s="98">
        <f t="shared" si="788"/>
        <v>0</v>
      </c>
      <c r="N1043" s="506">
        <f t="shared" si="789"/>
        <v>84.99</v>
      </c>
      <c r="O1043" s="506">
        <f t="shared" si="790"/>
        <v>0</v>
      </c>
      <c r="P1043" s="480">
        <f t="shared" si="791"/>
        <v>101.99</v>
      </c>
      <c r="Q1043" s="100">
        <f t="shared" si="792"/>
        <v>0</v>
      </c>
      <c r="R1043" s="3"/>
      <c r="S1043" s="559">
        <f t="shared" si="785"/>
        <v>8159</v>
      </c>
      <c r="AL1043" s="556">
        <f t="shared" si="786"/>
        <v>8159.2000000000007</v>
      </c>
    </row>
    <row r="1044" spans="2:38" s="322" customFormat="1" outlineLevel="1">
      <c r="B1044" s="484" t="s">
        <v>65</v>
      </c>
      <c r="C1044" s="474" t="s">
        <v>787</v>
      </c>
      <c r="D1044" s="477"/>
      <c r="E1044" s="483">
        <v>13280161002</v>
      </c>
      <c r="F1044" s="454"/>
      <c r="G1044" s="477" t="s">
        <v>998</v>
      </c>
      <c r="H1044" s="482"/>
      <c r="I1044" s="506" t="s">
        <v>58</v>
      </c>
      <c r="J1044" s="508">
        <v>1</v>
      </c>
      <c r="K1044" s="509">
        <v>96.89</v>
      </c>
      <c r="L1044" s="509">
        <f>ROUND((K1044*$C$3),2)</f>
        <v>116.27</v>
      </c>
      <c r="M1044" s="98">
        <f t="shared" si="788"/>
        <v>0</v>
      </c>
      <c r="N1044" s="506">
        <f>K1044*(1-$E$5-$E$7)*(1-$E$9)*(1+$E$11)</f>
        <v>96.89</v>
      </c>
      <c r="O1044" s="506">
        <f t="shared" si="790"/>
        <v>0</v>
      </c>
      <c r="P1044" s="480">
        <f t="shared" si="791"/>
        <v>116.27</v>
      </c>
      <c r="Q1044" s="100">
        <f t="shared" si="792"/>
        <v>0</v>
      </c>
      <c r="R1044" s="3"/>
      <c r="S1044" s="559">
        <f t="shared" si="785"/>
        <v>9302</v>
      </c>
      <c r="AL1044" s="556">
        <f t="shared" si="786"/>
        <v>9301.6</v>
      </c>
    </row>
    <row r="1045" spans="2:38" s="322" customFormat="1" outlineLevel="1">
      <c r="B1045" s="442"/>
      <c r="C1045" s="419"/>
      <c r="D1045" s="419"/>
      <c r="E1045" s="419"/>
      <c r="F1045" s="454"/>
      <c r="G1045" s="419"/>
      <c r="H1045" s="105"/>
      <c r="I1045" s="419"/>
      <c r="J1045" s="420"/>
      <c r="K1045" s="419"/>
      <c r="L1045" s="419"/>
      <c r="M1045" s="419"/>
      <c r="N1045" s="419"/>
      <c r="O1045" s="419"/>
      <c r="P1045" s="309"/>
      <c r="Q1045" s="108"/>
      <c r="R1045" s="3"/>
      <c r="S1045" s="559"/>
      <c r="AL1045" s="556"/>
    </row>
    <row r="1046" spans="2:38" s="322" customFormat="1" outlineLevel="1">
      <c r="B1046" s="484" t="s">
        <v>65</v>
      </c>
      <c r="C1046" s="474" t="s">
        <v>787</v>
      </c>
      <c r="D1046" s="477"/>
      <c r="E1046" s="483">
        <v>13280241001</v>
      </c>
      <c r="F1046" s="454"/>
      <c r="G1046" s="477" t="s">
        <v>999</v>
      </c>
      <c r="H1046" s="482"/>
      <c r="I1046" s="506" t="s">
        <v>58</v>
      </c>
      <c r="J1046" s="508">
        <v>1</v>
      </c>
      <c r="K1046" s="509">
        <v>510.3</v>
      </c>
      <c r="L1046" s="509">
        <f t="shared" ref="L1046:L1056" si="793">ROUND((K1046*$C$3),2)</f>
        <v>612.36</v>
      </c>
      <c r="M1046" s="98">
        <f t="shared" ref="M1046:M1056" si="794">L1046*H1046</f>
        <v>0</v>
      </c>
      <c r="N1046" s="506">
        <f t="shared" ref="N1046:N1056" si="795">K1046*(1-$E$5-$E$7)*(1-$E$9)*(1+$E$11)</f>
        <v>510.3</v>
      </c>
      <c r="O1046" s="506">
        <f t="shared" ref="O1046:O1056" si="796">N1046*H1046</f>
        <v>0</v>
      </c>
      <c r="P1046" s="480">
        <f t="shared" ref="P1046:P1056" si="797">ROUND((N1046*$C$3),2)</f>
        <v>612.36</v>
      </c>
      <c r="Q1046" s="100">
        <f t="shared" ref="Q1046:Q1056" si="798">P1046*H1046</f>
        <v>0</v>
      </c>
      <c r="R1046" s="3"/>
      <c r="S1046" s="559">
        <f t="shared" si="785"/>
        <v>48989</v>
      </c>
      <c r="AL1046" s="556">
        <f t="shared" si="786"/>
        <v>48988.800000000003</v>
      </c>
    </row>
    <row r="1047" spans="2:38" s="322" customFormat="1" outlineLevel="1">
      <c r="B1047" s="484" t="s">
        <v>65</v>
      </c>
      <c r="C1047" s="474" t="s">
        <v>787</v>
      </c>
      <c r="D1047" s="477"/>
      <c r="E1047" s="483">
        <v>13280241002</v>
      </c>
      <c r="F1047" s="454"/>
      <c r="G1047" s="477" t="s">
        <v>999</v>
      </c>
      <c r="H1047" s="482"/>
      <c r="I1047" s="506" t="s">
        <v>58</v>
      </c>
      <c r="J1047" s="508">
        <v>1</v>
      </c>
      <c r="K1047" s="509">
        <v>510.3</v>
      </c>
      <c r="L1047" s="509">
        <f t="shared" si="793"/>
        <v>612.36</v>
      </c>
      <c r="M1047" s="98">
        <f t="shared" si="794"/>
        <v>0</v>
      </c>
      <c r="N1047" s="506">
        <f t="shared" si="795"/>
        <v>510.3</v>
      </c>
      <c r="O1047" s="506">
        <f t="shared" si="796"/>
        <v>0</v>
      </c>
      <c r="P1047" s="480">
        <f t="shared" si="797"/>
        <v>612.36</v>
      </c>
      <c r="Q1047" s="100">
        <f t="shared" si="798"/>
        <v>0</v>
      </c>
      <c r="R1047" s="3"/>
      <c r="S1047" s="559">
        <f t="shared" si="785"/>
        <v>48989</v>
      </c>
      <c r="AL1047" s="556">
        <f t="shared" si="786"/>
        <v>48988.800000000003</v>
      </c>
    </row>
    <row r="1048" spans="2:38" s="322" customFormat="1" outlineLevel="1">
      <c r="B1048" s="484" t="s">
        <v>65</v>
      </c>
      <c r="C1048" s="474" t="s">
        <v>787</v>
      </c>
      <c r="D1048" s="477"/>
      <c r="E1048" s="256">
        <v>13280191001</v>
      </c>
      <c r="F1048" s="454"/>
      <c r="G1048" s="477" t="s">
        <v>1000</v>
      </c>
      <c r="H1048" s="482"/>
      <c r="I1048" s="506" t="s">
        <v>58</v>
      </c>
      <c r="J1048" s="508">
        <v>1</v>
      </c>
      <c r="K1048" s="509">
        <v>76.16</v>
      </c>
      <c r="L1048" s="509">
        <f t="shared" si="793"/>
        <v>91.39</v>
      </c>
      <c r="M1048" s="98">
        <f t="shared" si="794"/>
        <v>0</v>
      </c>
      <c r="N1048" s="506">
        <f t="shared" si="795"/>
        <v>76.16</v>
      </c>
      <c r="O1048" s="506">
        <f t="shared" si="796"/>
        <v>0</v>
      </c>
      <c r="P1048" s="480">
        <f t="shared" si="797"/>
        <v>91.39</v>
      </c>
      <c r="Q1048" s="100">
        <f t="shared" si="798"/>
        <v>0</v>
      </c>
      <c r="R1048" s="3"/>
      <c r="S1048" s="559">
        <f t="shared" si="785"/>
        <v>7311</v>
      </c>
      <c r="AL1048" s="556">
        <f t="shared" si="786"/>
        <v>7311.2000000000007</v>
      </c>
    </row>
    <row r="1049" spans="2:38" s="322" customFormat="1" outlineLevel="1">
      <c r="B1049" s="484" t="s">
        <v>65</v>
      </c>
      <c r="C1049" s="474" t="s">
        <v>787</v>
      </c>
      <c r="D1049" s="477">
        <v>13280201001</v>
      </c>
      <c r="E1049" s="483">
        <v>13709711001</v>
      </c>
      <c r="F1049" s="454"/>
      <c r="G1049" s="477" t="s">
        <v>1001</v>
      </c>
      <c r="H1049" s="482"/>
      <c r="I1049" s="506" t="s">
        <v>58</v>
      </c>
      <c r="J1049" s="508">
        <v>1</v>
      </c>
      <c r="K1049" s="509">
        <v>201.83</v>
      </c>
      <c r="L1049" s="509">
        <f t="shared" ref="L1049:L1050" si="799">ROUND((K1049*$C$3),2)</f>
        <v>242.2</v>
      </c>
      <c r="M1049" s="98">
        <f t="shared" si="794"/>
        <v>0</v>
      </c>
      <c r="N1049" s="506">
        <f t="shared" ref="N1049:N1050" si="800">K1049*(1-$E$5-$E$7)*(1-$E$9)*(1+$E$11)</f>
        <v>201.83</v>
      </c>
      <c r="O1049" s="506">
        <f t="shared" si="796"/>
        <v>0</v>
      </c>
      <c r="P1049" s="480">
        <f t="shared" ref="P1049:P1050" si="801">ROUND((N1049*$C$3),2)</f>
        <v>242.2</v>
      </c>
      <c r="Q1049" s="100">
        <f t="shared" si="798"/>
        <v>0</v>
      </c>
      <c r="R1049" s="3"/>
      <c r="S1049" s="559">
        <f t="shared" si="785"/>
        <v>19376</v>
      </c>
      <c r="AL1049" s="556">
        <f t="shared" si="786"/>
        <v>19376</v>
      </c>
    </row>
    <row r="1050" spans="2:38" s="322" customFormat="1" outlineLevel="1">
      <c r="B1050" s="484" t="s">
        <v>65</v>
      </c>
      <c r="C1050" s="474" t="s">
        <v>787</v>
      </c>
      <c r="D1050" s="477">
        <v>13280221001</v>
      </c>
      <c r="E1050" s="483">
        <v>13709731001</v>
      </c>
      <c r="F1050" s="454"/>
      <c r="G1050" s="477" t="s">
        <v>1002</v>
      </c>
      <c r="H1050" s="482"/>
      <c r="I1050" s="506" t="s">
        <v>58</v>
      </c>
      <c r="J1050" s="508">
        <v>1</v>
      </c>
      <c r="K1050" s="509">
        <v>201.83</v>
      </c>
      <c r="L1050" s="509">
        <f t="shared" si="799"/>
        <v>242.2</v>
      </c>
      <c r="M1050" s="98">
        <f t="shared" si="794"/>
        <v>0</v>
      </c>
      <c r="N1050" s="506">
        <f t="shared" si="800"/>
        <v>201.83</v>
      </c>
      <c r="O1050" s="506">
        <f t="shared" si="796"/>
        <v>0</v>
      </c>
      <c r="P1050" s="480">
        <f t="shared" si="801"/>
        <v>242.2</v>
      </c>
      <c r="Q1050" s="100">
        <f t="shared" si="798"/>
        <v>0</v>
      </c>
      <c r="R1050" s="3"/>
      <c r="S1050" s="559">
        <f t="shared" si="785"/>
        <v>19376</v>
      </c>
      <c r="AL1050" s="556">
        <f t="shared" si="786"/>
        <v>19376</v>
      </c>
    </row>
    <row r="1051" spans="2:38" s="322" customFormat="1" outlineLevel="1">
      <c r="B1051" s="484" t="s">
        <v>65</v>
      </c>
      <c r="C1051" s="474" t="s">
        <v>787</v>
      </c>
      <c r="D1051" s="256"/>
      <c r="E1051" s="256">
        <v>13280201001</v>
      </c>
      <c r="F1051" s="454"/>
      <c r="G1051" s="477" t="s">
        <v>1001</v>
      </c>
      <c r="H1051" s="482"/>
      <c r="I1051" s="506" t="s">
        <v>58</v>
      </c>
      <c r="J1051" s="508">
        <v>1</v>
      </c>
      <c r="K1051" s="509">
        <v>201.83</v>
      </c>
      <c r="L1051" s="509">
        <f t="shared" si="793"/>
        <v>242.2</v>
      </c>
      <c r="M1051" s="98">
        <f t="shared" si="794"/>
        <v>0</v>
      </c>
      <c r="N1051" s="506">
        <f t="shared" si="795"/>
        <v>201.83</v>
      </c>
      <c r="O1051" s="506">
        <f t="shared" si="796"/>
        <v>0</v>
      </c>
      <c r="P1051" s="480">
        <f t="shared" si="797"/>
        <v>242.2</v>
      </c>
      <c r="Q1051" s="100">
        <f t="shared" si="798"/>
        <v>0</v>
      </c>
      <c r="R1051" s="3"/>
      <c r="S1051" s="559">
        <f t="shared" si="785"/>
        <v>19376</v>
      </c>
      <c r="AL1051" s="556">
        <f t="shared" si="786"/>
        <v>19376</v>
      </c>
    </row>
    <row r="1052" spans="2:38" s="322" customFormat="1" outlineLevel="1">
      <c r="B1052" s="484" t="s">
        <v>65</v>
      </c>
      <c r="C1052" s="474" t="s">
        <v>787</v>
      </c>
      <c r="D1052" s="475"/>
      <c r="E1052" s="256">
        <v>13280221001</v>
      </c>
      <c r="F1052" s="454"/>
      <c r="G1052" s="477" t="s">
        <v>1002</v>
      </c>
      <c r="H1052" s="482"/>
      <c r="I1052" s="506" t="s">
        <v>58</v>
      </c>
      <c r="J1052" s="508">
        <v>1</v>
      </c>
      <c r="K1052" s="509">
        <v>201.83</v>
      </c>
      <c r="L1052" s="509">
        <f t="shared" si="793"/>
        <v>242.2</v>
      </c>
      <c r="M1052" s="98">
        <f t="shared" si="794"/>
        <v>0</v>
      </c>
      <c r="N1052" s="506">
        <f t="shared" si="795"/>
        <v>201.83</v>
      </c>
      <c r="O1052" s="506">
        <f t="shared" si="796"/>
        <v>0</v>
      </c>
      <c r="P1052" s="480">
        <f t="shared" si="797"/>
        <v>242.2</v>
      </c>
      <c r="Q1052" s="100">
        <f t="shared" si="798"/>
        <v>0</v>
      </c>
      <c r="R1052" s="3"/>
      <c r="S1052" s="559">
        <f t="shared" si="785"/>
        <v>19376</v>
      </c>
      <c r="AL1052" s="556">
        <f t="shared" si="786"/>
        <v>19376</v>
      </c>
    </row>
    <row r="1053" spans="2:38" s="322" customFormat="1" outlineLevel="1">
      <c r="B1053" s="484" t="s">
        <v>65</v>
      </c>
      <c r="C1053" s="474" t="s">
        <v>787</v>
      </c>
      <c r="D1053" s="256"/>
      <c r="E1053" s="256">
        <v>13280341001</v>
      </c>
      <c r="F1053" s="454"/>
      <c r="G1053" s="477" t="s">
        <v>1003</v>
      </c>
      <c r="H1053" s="482"/>
      <c r="I1053" s="506" t="s">
        <v>58</v>
      </c>
      <c r="J1053" s="508">
        <v>1</v>
      </c>
      <c r="K1053" s="509">
        <v>90.4</v>
      </c>
      <c r="L1053" s="509">
        <f t="shared" si="793"/>
        <v>108.48</v>
      </c>
      <c r="M1053" s="98">
        <f t="shared" si="794"/>
        <v>0</v>
      </c>
      <c r="N1053" s="506">
        <f t="shared" si="795"/>
        <v>90.4</v>
      </c>
      <c r="O1053" s="506">
        <f t="shared" si="796"/>
        <v>0</v>
      </c>
      <c r="P1053" s="480">
        <f t="shared" si="797"/>
        <v>108.48</v>
      </c>
      <c r="Q1053" s="100">
        <f t="shared" si="798"/>
        <v>0</v>
      </c>
      <c r="R1053" s="3"/>
      <c r="S1053" s="559">
        <f t="shared" si="785"/>
        <v>8678</v>
      </c>
      <c r="AL1053" s="556">
        <f t="shared" si="786"/>
        <v>8678.4</v>
      </c>
    </row>
    <row r="1054" spans="2:38" s="322" customFormat="1" outlineLevel="1">
      <c r="B1054" s="484" t="s">
        <v>65</v>
      </c>
      <c r="C1054" s="474" t="s">
        <v>787</v>
      </c>
      <c r="D1054" s="475"/>
      <c r="E1054" s="256">
        <v>13280351001</v>
      </c>
      <c r="F1054" s="454"/>
      <c r="G1054" s="477" t="s">
        <v>1004</v>
      </c>
      <c r="H1054" s="482"/>
      <c r="I1054" s="506" t="s">
        <v>58</v>
      </c>
      <c r="J1054" s="508">
        <v>1</v>
      </c>
      <c r="K1054" s="509">
        <v>55.81</v>
      </c>
      <c r="L1054" s="509">
        <f t="shared" si="793"/>
        <v>66.97</v>
      </c>
      <c r="M1054" s="98">
        <f t="shared" si="794"/>
        <v>0</v>
      </c>
      <c r="N1054" s="506">
        <f t="shared" si="795"/>
        <v>55.81</v>
      </c>
      <c r="O1054" s="506">
        <f t="shared" si="796"/>
        <v>0</v>
      </c>
      <c r="P1054" s="480">
        <f t="shared" si="797"/>
        <v>66.97</v>
      </c>
      <c r="Q1054" s="100">
        <f t="shared" si="798"/>
        <v>0</v>
      </c>
      <c r="R1054" s="3"/>
      <c r="S1054" s="559">
        <f t="shared" si="785"/>
        <v>5358</v>
      </c>
      <c r="AL1054" s="556">
        <f t="shared" si="786"/>
        <v>5357.6</v>
      </c>
    </row>
    <row r="1055" spans="2:38" s="322" customFormat="1" outlineLevel="1">
      <c r="B1055" s="484" t="s">
        <v>65</v>
      </c>
      <c r="C1055" s="474" t="s">
        <v>787</v>
      </c>
      <c r="D1055" s="510"/>
      <c r="E1055" s="256">
        <v>13280331001</v>
      </c>
      <c r="F1055" s="454"/>
      <c r="G1055" s="477" t="s">
        <v>1005</v>
      </c>
      <c r="H1055" s="482"/>
      <c r="I1055" s="506" t="s">
        <v>58</v>
      </c>
      <c r="J1055" s="508">
        <v>1</v>
      </c>
      <c r="K1055" s="509">
        <v>22.57</v>
      </c>
      <c r="L1055" s="509">
        <f t="shared" si="793"/>
        <v>27.08</v>
      </c>
      <c r="M1055" s="98">
        <f t="shared" si="794"/>
        <v>0</v>
      </c>
      <c r="N1055" s="506">
        <f t="shared" si="795"/>
        <v>22.57</v>
      </c>
      <c r="O1055" s="506">
        <f t="shared" si="796"/>
        <v>0</v>
      </c>
      <c r="P1055" s="480">
        <f t="shared" si="797"/>
        <v>27.08</v>
      </c>
      <c r="Q1055" s="100">
        <f t="shared" si="798"/>
        <v>0</v>
      </c>
      <c r="R1055" s="3"/>
      <c r="S1055" s="559">
        <f t="shared" si="785"/>
        <v>2166</v>
      </c>
      <c r="AL1055" s="556">
        <f t="shared" si="786"/>
        <v>2166.4</v>
      </c>
    </row>
    <row r="1056" spans="2:38" s="322" customFormat="1" outlineLevel="1">
      <c r="B1056" s="484" t="s">
        <v>65</v>
      </c>
      <c r="C1056" s="474" t="s">
        <v>787</v>
      </c>
      <c r="D1056" s="475"/>
      <c r="E1056" s="256">
        <v>13280391001</v>
      </c>
      <c r="F1056" s="454"/>
      <c r="G1056" s="477" t="s">
        <v>1006</v>
      </c>
      <c r="H1056" s="482"/>
      <c r="I1056" s="506" t="s">
        <v>58</v>
      </c>
      <c r="J1056" s="508">
        <v>1</v>
      </c>
      <c r="K1056" s="509">
        <v>22.57</v>
      </c>
      <c r="L1056" s="509">
        <f t="shared" si="793"/>
        <v>27.08</v>
      </c>
      <c r="M1056" s="98">
        <f t="shared" si="794"/>
        <v>0</v>
      </c>
      <c r="N1056" s="506">
        <f t="shared" si="795"/>
        <v>22.57</v>
      </c>
      <c r="O1056" s="506">
        <f t="shared" si="796"/>
        <v>0</v>
      </c>
      <c r="P1056" s="480">
        <f t="shared" si="797"/>
        <v>27.08</v>
      </c>
      <c r="Q1056" s="100">
        <f t="shared" si="798"/>
        <v>0</v>
      </c>
      <c r="R1056" s="3"/>
      <c r="S1056" s="559">
        <f t="shared" si="785"/>
        <v>2166</v>
      </c>
      <c r="AL1056" s="556">
        <f t="shared" si="786"/>
        <v>2166.4</v>
      </c>
    </row>
    <row r="1057" spans="2:39" s="371" customFormat="1" outlineLevel="1">
      <c r="B1057" s="364"/>
      <c r="C1057" s="365"/>
      <c r="D1057" s="366"/>
      <c r="E1057" s="367"/>
      <c r="F1057" s="454"/>
      <c r="G1057" s="368"/>
      <c r="H1057" s="372"/>
      <c r="I1057" s="369"/>
      <c r="J1057" s="369"/>
      <c r="K1057" s="370"/>
      <c r="L1057" s="370"/>
      <c r="M1057" s="370"/>
      <c r="N1057" s="370"/>
      <c r="O1057" s="370"/>
      <c r="P1057" s="100"/>
      <c r="Q1057" s="100"/>
      <c r="R1057" s="3"/>
      <c r="S1057" s="559"/>
      <c r="AL1057" s="556"/>
    </row>
    <row r="1058" spans="2:39" outlineLevel="1">
      <c r="B1058" s="484" t="s">
        <v>65</v>
      </c>
      <c r="C1058" s="474" t="s">
        <v>787</v>
      </c>
      <c r="D1058" s="475"/>
      <c r="E1058" s="256">
        <v>13360241001</v>
      </c>
      <c r="F1058" s="454"/>
      <c r="G1058" s="477" t="s">
        <v>1007</v>
      </c>
      <c r="H1058" s="482"/>
      <c r="I1058" s="475" t="s">
        <v>58</v>
      </c>
      <c r="J1058" s="475">
        <v>1</v>
      </c>
      <c r="K1058" s="99">
        <v>65.64</v>
      </c>
      <c r="L1058" s="99">
        <f t="shared" si="782"/>
        <v>78.77</v>
      </c>
      <c r="M1058" s="99">
        <f t="shared" ref="M1058:M1069" si="802">L1058*H1058</f>
        <v>0</v>
      </c>
      <c r="N1058" s="99">
        <f t="shared" si="783"/>
        <v>65.64</v>
      </c>
      <c r="O1058" s="99">
        <f t="shared" ref="O1058:O1064" si="803">N1058*H1058</f>
        <v>0</v>
      </c>
      <c r="P1058" s="480">
        <f t="shared" si="784"/>
        <v>78.77</v>
      </c>
      <c r="Q1058" s="100">
        <f t="shared" ref="Q1058:Q1064" si="804">P1058*H1058</f>
        <v>0</v>
      </c>
      <c r="R1058" s="3"/>
      <c r="S1058" s="559">
        <f t="shared" si="785"/>
        <v>6302</v>
      </c>
      <c r="AL1058" s="556">
        <f t="shared" si="786"/>
        <v>6301.6</v>
      </c>
    </row>
    <row r="1059" spans="2:39" outlineLevel="1">
      <c r="B1059" s="484" t="s">
        <v>65</v>
      </c>
      <c r="C1059" s="474" t="s">
        <v>787</v>
      </c>
      <c r="D1059" s="475"/>
      <c r="E1059" s="256">
        <v>13362301001</v>
      </c>
      <c r="F1059" s="454"/>
      <c r="G1059" s="477" t="s">
        <v>1008</v>
      </c>
      <c r="H1059" s="482"/>
      <c r="I1059" s="475" t="s">
        <v>58</v>
      </c>
      <c r="J1059" s="475">
        <v>1</v>
      </c>
      <c r="K1059" s="99">
        <v>65.64</v>
      </c>
      <c r="L1059" s="99">
        <f t="shared" si="782"/>
        <v>78.77</v>
      </c>
      <c r="M1059" s="99">
        <f t="shared" si="802"/>
        <v>0</v>
      </c>
      <c r="N1059" s="99">
        <f t="shared" si="783"/>
        <v>65.64</v>
      </c>
      <c r="O1059" s="99">
        <f t="shared" si="803"/>
        <v>0</v>
      </c>
      <c r="P1059" s="480">
        <f t="shared" si="784"/>
        <v>78.77</v>
      </c>
      <c r="Q1059" s="100">
        <f t="shared" si="804"/>
        <v>0</v>
      </c>
      <c r="R1059" s="3"/>
      <c r="S1059" s="559">
        <f t="shared" si="785"/>
        <v>6302</v>
      </c>
      <c r="AL1059" s="556">
        <f t="shared" si="786"/>
        <v>6301.6</v>
      </c>
    </row>
    <row r="1060" spans="2:39" outlineLevel="1">
      <c r="B1060" s="484" t="s">
        <v>65</v>
      </c>
      <c r="C1060" s="474" t="s">
        <v>787</v>
      </c>
      <c r="D1060" s="475"/>
      <c r="E1060" s="256">
        <v>13370241001</v>
      </c>
      <c r="F1060" s="454"/>
      <c r="G1060" s="477" t="s">
        <v>1009</v>
      </c>
      <c r="H1060" s="482"/>
      <c r="I1060" s="475" t="s">
        <v>58</v>
      </c>
      <c r="J1060" s="475">
        <v>1</v>
      </c>
      <c r="K1060" s="99">
        <v>73.680000000000007</v>
      </c>
      <c r="L1060" s="99">
        <f t="shared" si="782"/>
        <v>88.42</v>
      </c>
      <c r="M1060" s="99">
        <f t="shared" si="802"/>
        <v>0</v>
      </c>
      <c r="N1060" s="99">
        <f t="shared" si="783"/>
        <v>73.680000000000007</v>
      </c>
      <c r="O1060" s="99">
        <f t="shared" si="803"/>
        <v>0</v>
      </c>
      <c r="P1060" s="480">
        <f t="shared" si="784"/>
        <v>88.42</v>
      </c>
      <c r="Q1060" s="100">
        <f t="shared" si="804"/>
        <v>0</v>
      </c>
      <c r="R1060" s="3"/>
      <c r="S1060" s="559">
        <f t="shared" si="785"/>
        <v>7074</v>
      </c>
      <c r="AL1060" s="556">
        <f t="shared" si="786"/>
        <v>7073.6</v>
      </c>
    </row>
    <row r="1061" spans="2:39" outlineLevel="1">
      <c r="B1061" s="484" t="s">
        <v>65</v>
      </c>
      <c r="C1061" s="474" t="s">
        <v>787</v>
      </c>
      <c r="D1061" s="475"/>
      <c r="E1061" s="256">
        <v>13372301001</v>
      </c>
      <c r="F1061" s="454"/>
      <c r="G1061" s="477" t="s">
        <v>1010</v>
      </c>
      <c r="H1061" s="482"/>
      <c r="I1061" s="475" t="s">
        <v>58</v>
      </c>
      <c r="J1061" s="475">
        <v>1</v>
      </c>
      <c r="K1061" s="99">
        <v>73.680000000000007</v>
      </c>
      <c r="L1061" s="99">
        <f t="shared" si="782"/>
        <v>88.42</v>
      </c>
      <c r="M1061" s="99">
        <f t="shared" si="802"/>
        <v>0</v>
      </c>
      <c r="N1061" s="99">
        <f t="shared" si="783"/>
        <v>73.680000000000007</v>
      </c>
      <c r="O1061" s="99">
        <f t="shared" si="803"/>
        <v>0</v>
      </c>
      <c r="P1061" s="480">
        <f t="shared" si="784"/>
        <v>88.42</v>
      </c>
      <c r="Q1061" s="100">
        <f t="shared" si="804"/>
        <v>0</v>
      </c>
      <c r="R1061" s="3"/>
      <c r="S1061" s="559">
        <f t="shared" si="785"/>
        <v>7074</v>
      </c>
      <c r="AL1061" s="556">
        <f t="shared" si="786"/>
        <v>7073.6</v>
      </c>
    </row>
    <row r="1062" spans="2:39" outlineLevel="1">
      <c r="B1062" s="484" t="s">
        <v>65</v>
      </c>
      <c r="C1062" s="474" t="s">
        <v>787</v>
      </c>
      <c r="D1062" s="475"/>
      <c r="E1062" s="256">
        <v>13380241001</v>
      </c>
      <c r="F1062" s="454"/>
      <c r="G1062" s="477" t="s">
        <v>1011</v>
      </c>
      <c r="H1062" s="482"/>
      <c r="I1062" s="475" t="s">
        <v>58</v>
      </c>
      <c r="J1062" s="475">
        <v>1</v>
      </c>
      <c r="K1062" s="99">
        <v>102.05</v>
      </c>
      <c r="L1062" s="99">
        <f t="shared" si="782"/>
        <v>122.46</v>
      </c>
      <c r="M1062" s="99">
        <f t="shared" si="802"/>
        <v>0</v>
      </c>
      <c r="N1062" s="99">
        <f t="shared" si="783"/>
        <v>102.05</v>
      </c>
      <c r="O1062" s="99">
        <f t="shared" si="803"/>
        <v>0</v>
      </c>
      <c r="P1062" s="480">
        <f t="shared" si="784"/>
        <v>122.46</v>
      </c>
      <c r="Q1062" s="100">
        <f t="shared" si="804"/>
        <v>0</v>
      </c>
      <c r="R1062" s="3"/>
      <c r="S1062" s="559">
        <f t="shared" si="785"/>
        <v>9797</v>
      </c>
      <c r="AL1062" s="556">
        <f t="shared" si="786"/>
        <v>9796.8000000000011</v>
      </c>
    </row>
    <row r="1063" spans="2:39" outlineLevel="1">
      <c r="B1063" s="484" t="s">
        <v>65</v>
      </c>
      <c r="C1063" s="474" t="s">
        <v>787</v>
      </c>
      <c r="D1063" s="475"/>
      <c r="E1063" s="256">
        <v>13382301001</v>
      </c>
      <c r="F1063" s="454"/>
      <c r="G1063" s="477" t="s">
        <v>1012</v>
      </c>
      <c r="H1063" s="482"/>
      <c r="I1063" s="475" t="s">
        <v>58</v>
      </c>
      <c r="J1063" s="475">
        <v>1</v>
      </c>
      <c r="K1063" s="99">
        <v>102.05</v>
      </c>
      <c r="L1063" s="99">
        <f t="shared" si="782"/>
        <v>122.46</v>
      </c>
      <c r="M1063" s="99">
        <f t="shared" si="802"/>
        <v>0</v>
      </c>
      <c r="N1063" s="99">
        <f t="shared" si="783"/>
        <v>102.05</v>
      </c>
      <c r="O1063" s="99">
        <f t="shared" si="803"/>
        <v>0</v>
      </c>
      <c r="P1063" s="480">
        <f t="shared" si="784"/>
        <v>122.46</v>
      </c>
      <c r="Q1063" s="100">
        <f t="shared" si="804"/>
        <v>0</v>
      </c>
      <c r="R1063" s="3"/>
      <c r="S1063" s="559">
        <f t="shared" si="785"/>
        <v>9797</v>
      </c>
      <c r="AL1063" s="556">
        <f t="shared" si="786"/>
        <v>9796.8000000000011</v>
      </c>
    </row>
    <row r="1064" spans="2:39" s="288" customFormat="1" outlineLevel="1">
      <c r="B1064" s="174" t="s">
        <v>27</v>
      </c>
      <c r="C1064" s="160" t="s">
        <v>787</v>
      </c>
      <c r="D1064" s="139" t="s">
        <v>1013</v>
      </c>
      <c r="E1064" s="102">
        <v>12390231002</v>
      </c>
      <c r="F1064" s="454"/>
      <c r="G1064" s="140" t="s">
        <v>1014</v>
      </c>
      <c r="H1064" s="105"/>
      <c r="I1064" s="139" t="s">
        <v>58</v>
      </c>
      <c r="J1064" s="139">
        <v>1</v>
      </c>
      <c r="K1064" s="107">
        <v>39.94</v>
      </c>
      <c r="L1064" s="107">
        <f t="shared" si="782"/>
        <v>47.93</v>
      </c>
      <c r="M1064" s="107">
        <f t="shared" si="802"/>
        <v>0</v>
      </c>
      <c r="N1064" s="107">
        <f t="shared" si="783"/>
        <v>39.94</v>
      </c>
      <c r="O1064" s="107">
        <f t="shared" si="803"/>
        <v>0</v>
      </c>
      <c r="P1064" s="309">
        <f t="shared" si="784"/>
        <v>47.93</v>
      </c>
      <c r="Q1064" s="108">
        <f t="shared" si="804"/>
        <v>0</v>
      </c>
      <c r="R1064" s="3"/>
      <c r="S1064" s="560">
        <f t="shared" si="785"/>
        <v>3834</v>
      </c>
      <c r="AL1064" s="556">
        <f t="shared" si="786"/>
        <v>3834.4</v>
      </c>
      <c r="AM1064"/>
    </row>
    <row r="1065" spans="2:39" s="288" customFormat="1" outlineLevel="1">
      <c r="B1065" s="174"/>
      <c r="C1065" s="160"/>
      <c r="D1065" s="139"/>
      <c r="E1065" s="102"/>
      <c r="F1065" s="454"/>
      <c r="G1065" s="140"/>
      <c r="H1065" s="105"/>
      <c r="I1065" s="139"/>
      <c r="J1065" s="139"/>
      <c r="K1065" s="107"/>
      <c r="L1065" s="107"/>
      <c r="M1065" s="107"/>
      <c r="N1065" s="107"/>
      <c r="O1065" s="107"/>
      <c r="P1065" s="309"/>
      <c r="Q1065" s="108"/>
      <c r="R1065" s="3"/>
      <c r="S1065" s="560"/>
      <c r="AL1065" s="556"/>
      <c r="AM1065"/>
    </row>
    <row r="1066" spans="2:39" s="288" customFormat="1" outlineLevel="1">
      <c r="B1066" s="494" t="s">
        <v>30</v>
      </c>
      <c r="C1066" s="474" t="s">
        <v>787</v>
      </c>
      <c r="D1066" s="139"/>
      <c r="E1066" s="256">
        <v>13370243001</v>
      </c>
      <c r="F1066" s="454"/>
      <c r="G1066" s="662" t="s">
        <v>1015</v>
      </c>
      <c r="H1066" s="105"/>
      <c r="I1066" s="475" t="s">
        <v>58</v>
      </c>
      <c r="J1066" s="475">
        <v>1</v>
      </c>
      <c r="K1066" s="99">
        <v>52.51</v>
      </c>
      <c r="L1066" s="99">
        <f t="shared" si="782"/>
        <v>63.01</v>
      </c>
      <c r="M1066" s="107">
        <f t="shared" si="802"/>
        <v>0</v>
      </c>
      <c r="N1066" s="107">
        <f>K1066*(1-$E$5-$E$7)*(1-$E$9)*(1+$E$11)</f>
        <v>52.51</v>
      </c>
      <c r="O1066" s="99">
        <f t="shared" ref="O1066" si="805">N1066*H1066</f>
        <v>0</v>
      </c>
      <c r="P1066" s="480">
        <f t="shared" ref="P1066" si="806">ROUND((N1066*$C$3),2)</f>
        <v>63.01</v>
      </c>
      <c r="Q1066" s="100">
        <f t="shared" ref="Q1066" si="807">P1066*H1066</f>
        <v>0</v>
      </c>
      <c r="R1066" s="3"/>
      <c r="S1066" s="559">
        <f t="shared" ref="S1066:S1069" si="808">ROUND(AL1066,0)</f>
        <v>5041</v>
      </c>
      <c r="AL1066" s="556">
        <f t="shared" si="786"/>
        <v>5040.8</v>
      </c>
      <c r="AM1066"/>
    </row>
    <row r="1067" spans="2:39" s="288" customFormat="1" outlineLevel="1">
      <c r="B1067" s="494" t="s">
        <v>30</v>
      </c>
      <c r="C1067" s="474" t="s">
        <v>787</v>
      </c>
      <c r="D1067" s="139"/>
      <c r="E1067" s="256">
        <v>13360243001</v>
      </c>
      <c r="F1067" s="454"/>
      <c r="G1067" s="662" t="s">
        <v>1016</v>
      </c>
      <c r="H1067" s="105"/>
      <c r="I1067" s="475" t="s">
        <v>58</v>
      </c>
      <c r="J1067" s="475">
        <v>1</v>
      </c>
      <c r="K1067" s="99">
        <v>52.51</v>
      </c>
      <c r="L1067" s="99">
        <f t="shared" si="782"/>
        <v>63.01</v>
      </c>
      <c r="M1067" s="107">
        <f t="shared" si="802"/>
        <v>0</v>
      </c>
      <c r="N1067" s="107">
        <f t="shared" ref="N1067:N1069" si="809">K1067*(1-$E$5-$E$7)*(1-$E$9)*(1+$E$11)</f>
        <v>52.51</v>
      </c>
      <c r="O1067" s="99">
        <f t="shared" ref="O1067:O1069" si="810">N1067*H1067</f>
        <v>0</v>
      </c>
      <c r="P1067" s="480">
        <f t="shared" ref="P1067:P1069" si="811">ROUND((N1067*$C$3),2)</f>
        <v>63.01</v>
      </c>
      <c r="Q1067" s="100">
        <f t="shared" ref="Q1067:Q1069" si="812">P1067*H1067</f>
        <v>0</v>
      </c>
      <c r="R1067" s="3"/>
      <c r="S1067" s="559">
        <f t="shared" si="808"/>
        <v>5041</v>
      </c>
      <c r="AL1067" s="556">
        <f t="shared" si="786"/>
        <v>5040.8</v>
      </c>
      <c r="AM1067"/>
    </row>
    <row r="1068" spans="2:39" s="288" customFormat="1" outlineLevel="1">
      <c r="B1068" s="494" t="s">
        <v>30</v>
      </c>
      <c r="C1068" s="474" t="s">
        <v>787</v>
      </c>
      <c r="D1068" s="139"/>
      <c r="E1068" s="256">
        <v>13372303001</v>
      </c>
      <c r="F1068" s="454"/>
      <c r="G1068" s="662" t="s">
        <v>1017</v>
      </c>
      <c r="H1068" s="105"/>
      <c r="I1068" s="475" t="s">
        <v>58</v>
      </c>
      <c r="J1068" s="475">
        <v>1</v>
      </c>
      <c r="K1068" s="99">
        <v>51.83</v>
      </c>
      <c r="L1068" s="99">
        <f t="shared" si="782"/>
        <v>62.2</v>
      </c>
      <c r="M1068" s="107">
        <f t="shared" si="802"/>
        <v>0</v>
      </c>
      <c r="N1068" s="107">
        <f t="shared" si="809"/>
        <v>51.83</v>
      </c>
      <c r="O1068" s="99">
        <f t="shared" si="810"/>
        <v>0</v>
      </c>
      <c r="P1068" s="480">
        <f t="shared" si="811"/>
        <v>62.2</v>
      </c>
      <c r="Q1068" s="100">
        <f t="shared" si="812"/>
        <v>0</v>
      </c>
      <c r="R1068" s="3"/>
      <c r="S1068" s="559">
        <f t="shared" si="808"/>
        <v>4976</v>
      </c>
      <c r="AL1068" s="556">
        <f t="shared" si="786"/>
        <v>4976</v>
      </c>
      <c r="AM1068"/>
    </row>
    <row r="1069" spans="2:39" s="288" customFormat="1" outlineLevel="1">
      <c r="B1069" s="494" t="s">
        <v>30</v>
      </c>
      <c r="C1069" s="474" t="s">
        <v>787</v>
      </c>
      <c r="D1069" s="139"/>
      <c r="E1069" s="256">
        <v>13362303001</v>
      </c>
      <c r="F1069" s="454"/>
      <c r="G1069" s="662" t="s">
        <v>1018</v>
      </c>
      <c r="H1069" s="105"/>
      <c r="I1069" s="475" t="s">
        <v>58</v>
      </c>
      <c r="J1069" s="475">
        <v>1</v>
      </c>
      <c r="K1069" s="99">
        <v>51.83</v>
      </c>
      <c r="L1069" s="99">
        <f t="shared" si="782"/>
        <v>62.2</v>
      </c>
      <c r="M1069" s="107">
        <f t="shared" si="802"/>
        <v>0</v>
      </c>
      <c r="N1069" s="107">
        <f t="shared" si="809"/>
        <v>51.83</v>
      </c>
      <c r="O1069" s="99">
        <f t="shared" si="810"/>
        <v>0</v>
      </c>
      <c r="P1069" s="480">
        <f t="shared" si="811"/>
        <v>62.2</v>
      </c>
      <c r="Q1069" s="100">
        <f t="shared" si="812"/>
        <v>0</v>
      </c>
      <c r="R1069" s="3"/>
      <c r="S1069" s="559">
        <f t="shared" si="808"/>
        <v>4976</v>
      </c>
      <c r="AL1069" s="556">
        <f t="shared" si="786"/>
        <v>4976</v>
      </c>
      <c r="AM1069"/>
    </row>
    <row r="1070" spans="2:39" outlineLevel="1">
      <c r="B1070" s="172"/>
      <c r="C1070" s="132"/>
      <c r="D1070" s="133"/>
      <c r="E1070" s="90"/>
      <c r="F1070" s="454"/>
      <c r="G1070" s="134"/>
      <c r="H1070" s="92"/>
      <c r="I1070" s="133"/>
      <c r="J1070" s="133"/>
      <c r="L1070" s="93"/>
      <c r="M1070" s="93"/>
      <c r="N1070" s="93"/>
      <c r="O1070" s="93"/>
      <c r="P1070" s="308"/>
      <c r="Q1070" s="94"/>
      <c r="R1070" s="3"/>
      <c r="S1070" s="559"/>
      <c r="AL1070" s="556"/>
    </row>
    <row r="1071" spans="2:39" s="288" customFormat="1" outlineLevel="1">
      <c r="B1071" s="484" t="s">
        <v>65</v>
      </c>
      <c r="C1071" s="474" t="s">
        <v>787</v>
      </c>
      <c r="D1071" s="475"/>
      <c r="E1071" s="256">
        <v>12144511001</v>
      </c>
      <c r="F1071" s="454"/>
      <c r="G1071" s="477" t="s">
        <v>1019</v>
      </c>
      <c r="H1071" s="482"/>
      <c r="I1071" s="475" t="s">
        <v>58</v>
      </c>
      <c r="J1071" s="475">
        <v>1</v>
      </c>
      <c r="K1071" s="99">
        <v>19.010000000000002</v>
      </c>
      <c r="L1071" s="99">
        <f t="shared" si="782"/>
        <v>22.81</v>
      </c>
      <c r="M1071" s="99">
        <f>L1071*H1071</f>
        <v>0</v>
      </c>
      <c r="N1071" s="99">
        <f t="shared" si="783"/>
        <v>19.010000000000002</v>
      </c>
      <c r="O1071" s="99">
        <f>N1071*H1071</f>
        <v>0</v>
      </c>
      <c r="P1071" s="480">
        <f t="shared" si="784"/>
        <v>22.81</v>
      </c>
      <c r="Q1071" s="100">
        <f>P1071*H1071</f>
        <v>0</v>
      </c>
      <c r="R1071" s="3"/>
      <c r="S1071" s="559">
        <f t="shared" si="785"/>
        <v>1825</v>
      </c>
      <c r="AL1071" s="556">
        <f t="shared" si="786"/>
        <v>1824.8000000000002</v>
      </c>
    </row>
    <row r="1072" spans="2:39" s="288" customFormat="1" outlineLevel="1">
      <c r="B1072" s="484" t="s">
        <v>65</v>
      </c>
      <c r="C1072" s="474" t="s">
        <v>787</v>
      </c>
      <c r="D1072" s="475"/>
      <c r="E1072" s="256">
        <v>12179051001</v>
      </c>
      <c r="F1072" s="454"/>
      <c r="G1072" s="477" t="s">
        <v>1020</v>
      </c>
      <c r="H1072" s="482"/>
      <c r="I1072" s="475" t="s">
        <v>58</v>
      </c>
      <c r="J1072" s="475">
        <v>1</v>
      </c>
      <c r="K1072" s="99">
        <v>32.520000000000003</v>
      </c>
      <c r="L1072" s="99">
        <f t="shared" si="782"/>
        <v>39.020000000000003</v>
      </c>
      <c r="M1072" s="99">
        <f>L1072*H1072</f>
        <v>0</v>
      </c>
      <c r="N1072" s="99">
        <f t="shared" si="783"/>
        <v>32.520000000000003</v>
      </c>
      <c r="O1072" s="99">
        <f>N1072*H1072</f>
        <v>0</v>
      </c>
      <c r="P1072" s="480">
        <f t="shared" si="784"/>
        <v>39.020000000000003</v>
      </c>
      <c r="Q1072" s="100">
        <f>P1072*H1072</f>
        <v>0</v>
      </c>
      <c r="R1072" s="3"/>
      <c r="S1072" s="559">
        <f t="shared" si="785"/>
        <v>3122</v>
      </c>
      <c r="AL1072" s="556">
        <f t="shared" si="786"/>
        <v>3121.6000000000004</v>
      </c>
    </row>
    <row r="1073" spans="2:39" s="288" customFormat="1" ht="25.5" outlineLevel="1">
      <c r="B1073" s="494" t="s">
        <v>30</v>
      </c>
      <c r="C1073" s="474" t="s">
        <v>787</v>
      </c>
      <c r="D1073" s="656" t="s">
        <v>1021</v>
      </c>
      <c r="E1073" s="256">
        <v>12179053001</v>
      </c>
      <c r="F1073" s="454"/>
      <c r="G1073" s="662" t="s">
        <v>1022</v>
      </c>
      <c r="H1073" s="105"/>
      <c r="I1073" s="475" t="s">
        <v>58</v>
      </c>
      <c r="J1073" s="475">
        <v>1</v>
      </c>
      <c r="K1073" s="99">
        <v>5.83</v>
      </c>
      <c r="L1073" s="99">
        <f>ROUND((K1073*$C$3),2)</f>
        <v>7</v>
      </c>
      <c r="M1073" s="99">
        <f>L1073*H1073</f>
        <v>0</v>
      </c>
      <c r="N1073" s="99">
        <f>K1073*(1-$E$5-$E$7)*(1-$E$9)*(1+$E$11)</f>
        <v>5.83</v>
      </c>
      <c r="O1073" s="99">
        <f>N1073*H1073</f>
        <v>0</v>
      </c>
      <c r="P1073" s="480">
        <f>ROUND((N1073*$C$3),2)</f>
        <v>7</v>
      </c>
      <c r="Q1073" s="100">
        <f>P1073*H1073</f>
        <v>0</v>
      </c>
      <c r="R1073" s="3"/>
      <c r="S1073" s="559">
        <f>ROUND(AL1073,0)</f>
        <v>560</v>
      </c>
      <c r="AL1073" s="556">
        <f>L1073*$AL$11*(1-$AL$10)</f>
        <v>560</v>
      </c>
      <c r="AM1073"/>
    </row>
    <row r="1074" spans="2:39" s="288" customFormat="1" outlineLevel="1">
      <c r="B1074" s="138" t="s">
        <v>27</v>
      </c>
      <c r="C1074" s="160" t="s">
        <v>787</v>
      </c>
      <c r="D1074" s="103">
        <v>12270751100</v>
      </c>
      <c r="E1074" s="102">
        <v>13168311100</v>
      </c>
      <c r="F1074" s="454"/>
      <c r="G1074" s="140" t="s">
        <v>1023</v>
      </c>
      <c r="H1074" s="254"/>
      <c r="I1074" s="139" t="s">
        <v>58</v>
      </c>
      <c r="J1074" s="139">
        <v>1</v>
      </c>
      <c r="K1074" s="107">
        <v>23.74</v>
      </c>
      <c r="L1074" s="107">
        <f t="shared" si="782"/>
        <v>28.49</v>
      </c>
      <c r="M1074" s="107">
        <f>L1074*H1074</f>
        <v>0</v>
      </c>
      <c r="N1074" s="107">
        <f t="shared" si="783"/>
        <v>23.74</v>
      </c>
      <c r="O1074" s="107">
        <f>N1074*H1074</f>
        <v>0</v>
      </c>
      <c r="P1074" s="309">
        <f t="shared" si="784"/>
        <v>28.49</v>
      </c>
      <c r="Q1074" s="108">
        <f>P1074*H1074</f>
        <v>0</v>
      </c>
      <c r="R1074" s="3"/>
      <c r="S1074" s="560">
        <f t="shared" si="785"/>
        <v>2279</v>
      </c>
      <c r="AL1074" s="556">
        <f t="shared" si="786"/>
        <v>2279.2000000000003</v>
      </c>
    </row>
    <row r="1075" spans="2:39" s="288" customFormat="1" ht="51" outlineLevel="1">
      <c r="B1075" s="174" t="s">
        <v>27</v>
      </c>
      <c r="C1075" s="160" t="s">
        <v>787</v>
      </c>
      <c r="D1075" s="139"/>
      <c r="E1075" s="102">
        <v>12270751100</v>
      </c>
      <c r="F1075" s="454"/>
      <c r="G1075" s="140" t="s">
        <v>1024</v>
      </c>
      <c r="H1075" s="105"/>
      <c r="I1075" s="139" t="s">
        <v>58</v>
      </c>
      <c r="J1075" s="139">
        <v>1</v>
      </c>
      <c r="K1075" s="107">
        <v>25.63</v>
      </c>
      <c r="L1075" s="107">
        <f t="shared" si="782"/>
        <v>30.76</v>
      </c>
      <c r="M1075" s="107">
        <f>L1075*H1075</f>
        <v>0</v>
      </c>
      <c r="N1075" s="107">
        <f t="shared" si="783"/>
        <v>25.63</v>
      </c>
      <c r="O1075" s="107">
        <f>N1075*H1075</f>
        <v>0</v>
      </c>
      <c r="P1075" s="309">
        <f t="shared" si="784"/>
        <v>30.76</v>
      </c>
      <c r="Q1075" s="108">
        <f>P1075*H1075</f>
        <v>0</v>
      </c>
      <c r="R1075" s="3"/>
      <c r="S1075" s="560">
        <f t="shared" si="785"/>
        <v>2461</v>
      </c>
      <c r="AL1075" s="556">
        <f t="shared" si="786"/>
        <v>2460.8000000000002</v>
      </c>
      <c r="AM1075"/>
    </row>
    <row r="1076" spans="2:39" outlineLevel="1">
      <c r="B1076" s="174"/>
      <c r="C1076" s="160"/>
      <c r="D1076" s="139"/>
      <c r="E1076" s="102"/>
      <c r="F1076" s="454"/>
      <c r="G1076" s="140"/>
      <c r="H1076" s="92"/>
      <c r="I1076" s="139"/>
      <c r="J1076" s="139"/>
      <c r="K1076" s="93"/>
      <c r="L1076" s="93"/>
      <c r="M1076" s="93"/>
      <c r="N1076" s="93"/>
      <c r="O1076" s="93"/>
      <c r="P1076" s="309"/>
      <c r="Q1076" s="94"/>
      <c r="R1076" s="3"/>
      <c r="S1076" s="559"/>
      <c r="AL1076" s="556"/>
    </row>
    <row r="1077" spans="2:39" s="288" customFormat="1" outlineLevel="1">
      <c r="B1077" s="484" t="s">
        <v>65</v>
      </c>
      <c r="C1077" s="474" t="s">
        <v>787</v>
      </c>
      <c r="D1077" s="481">
        <v>13390241002</v>
      </c>
      <c r="E1077" s="256">
        <v>13490241001</v>
      </c>
      <c r="F1077" s="454"/>
      <c r="G1077" s="477" t="s">
        <v>1025</v>
      </c>
      <c r="H1077" s="482"/>
      <c r="I1077" s="475" t="s">
        <v>58</v>
      </c>
      <c r="J1077" s="475">
        <v>1</v>
      </c>
      <c r="K1077" s="99">
        <v>112.07</v>
      </c>
      <c r="L1077" s="99">
        <f t="shared" si="782"/>
        <v>134.47999999999999</v>
      </c>
      <c r="M1077" s="99">
        <f t="shared" ref="M1077:M1082" si="813">L1077*H1077</f>
        <v>0</v>
      </c>
      <c r="N1077" s="99">
        <f t="shared" si="783"/>
        <v>112.07</v>
      </c>
      <c r="O1077" s="99">
        <f t="shared" ref="O1077:O1082" si="814">N1077*H1077</f>
        <v>0</v>
      </c>
      <c r="P1077" s="480">
        <f t="shared" si="784"/>
        <v>134.47999999999999</v>
      </c>
      <c r="Q1077" s="100">
        <f t="shared" ref="Q1077:Q1082" si="815">P1077*H1077</f>
        <v>0</v>
      </c>
      <c r="R1077" s="3"/>
      <c r="S1077" s="559">
        <f t="shared" si="785"/>
        <v>10758</v>
      </c>
      <c r="AL1077" s="556">
        <f t="shared" si="786"/>
        <v>10758.4</v>
      </c>
    </row>
    <row r="1078" spans="2:39" s="288" customFormat="1" outlineLevel="1">
      <c r="B1078" s="484" t="s">
        <v>65</v>
      </c>
      <c r="C1078" s="474" t="s">
        <v>787</v>
      </c>
      <c r="D1078" s="481">
        <v>13392301002</v>
      </c>
      <c r="E1078" s="256">
        <v>13492301001</v>
      </c>
      <c r="F1078" s="454"/>
      <c r="G1078" s="477" t="s">
        <v>1026</v>
      </c>
      <c r="H1078" s="482"/>
      <c r="I1078" s="475" t="s">
        <v>58</v>
      </c>
      <c r="J1078" s="475">
        <v>1</v>
      </c>
      <c r="K1078" s="99">
        <v>112.07</v>
      </c>
      <c r="L1078" s="99">
        <f t="shared" si="782"/>
        <v>134.47999999999999</v>
      </c>
      <c r="M1078" s="99">
        <f t="shared" si="813"/>
        <v>0</v>
      </c>
      <c r="N1078" s="99">
        <f t="shared" si="783"/>
        <v>112.07</v>
      </c>
      <c r="O1078" s="99">
        <f t="shared" si="814"/>
        <v>0</v>
      </c>
      <c r="P1078" s="480">
        <f t="shared" si="784"/>
        <v>134.47999999999999</v>
      </c>
      <c r="Q1078" s="100">
        <f t="shared" si="815"/>
        <v>0</v>
      </c>
      <c r="R1078" s="3"/>
      <c r="S1078" s="559">
        <f t="shared" si="785"/>
        <v>10758</v>
      </c>
      <c r="AL1078" s="556">
        <f t="shared" si="786"/>
        <v>10758.4</v>
      </c>
    </row>
    <row r="1079" spans="2:39" s="288" customFormat="1" outlineLevel="1">
      <c r="B1079" s="484" t="s">
        <v>65</v>
      </c>
      <c r="C1079" s="474" t="s">
        <v>787</v>
      </c>
      <c r="D1079" s="481">
        <v>13402301001</v>
      </c>
      <c r="E1079" s="256">
        <v>13422301001</v>
      </c>
      <c r="F1079" s="454"/>
      <c r="G1079" s="477" t="s">
        <v>1027</v>
      </c>
      <c r="H1079" s="482"/>
      <c r="I1079" s="475" t="s">
        <v>58</v>
      </c>
      <c r="J1079" s="475">
        <v>1</v>
      </c>
      <c r="K1079" s="99">
        <v>154.43</v>
      </c>
      <c r="L1079" s="99">
        <f t="shared" si="782"/>
        <v>185.32</v>
      </c>
      <c r="M1079" s="99">
        <f t="shared" si="813"/>
        <v>0</v>
      </c>
      <c r="N1079" s="99">
        <f t="shared" si="783"/>
        <v>154.43</v>
      </c>
      <c r="O1079" s="99">
        <f t="shared" si="814"/>
        <v>0</v>
      </c>
      <c r="P1079" s="480">
        <f t="shared" si="784"/>
        <v>185.32</v>
      </c>
      <c r="Q1079" s="100">
        <f t="shared" si="815"/>
        <v>0</v>
      </c>
      <c r="R1079" s="3"/>
      <c r="S1079" s="559">
        <f t="shared" si="785"/>
        <v>14826</v>
      </c>
      <c r="AL1079" s="556">
        <f t="shared" si="786"/>
        <v>14825.6</v>
      </c>
    </row>
    <row r="1080" spans="2:39" s="288" customFormat="1" outlineLevel="1">
      <c r="B1080" s="484" t="s">
        <v>65</v>
      </c>
      <c r="C1080" s="474" t="s">
        <v>787</v>
      </c>
      <c r="D1080" s="481">
        <v>13400241001</v>
      </c>
      <c r="E1080" s="256">
        <v>13420241001</v>
      </c>
      <c r="F1080" s="454"/>
      <c r="G1080" s="477" t="s">
        <v>1028</v>
      </c>
      <c r="H1080" s="482"/>
      <c r="I1080" s="475" t="s">
        <v>58</v>
      </c>
      <c r="J1080" s="475">
        <v>1</v>
      </c>
      <c r="K1080" s="99">
        <v>154.43</v>
      </c>
      <c r="L1080" s="99">
        <f t="shared" si="782"/>
        <v>185.32</v>
      </c>
      <c r="M1080" s="99">
        <f t="shared" si="813"/>
        <v>0</v>
      </c>
      <c r="N1080" s="99">
        <f t="shared" si="783"/>
        <v>154.43</v>
      </c>
      <c r="O1080" s="99">
        <f t="shared" si="814"/>
        <v>0</v>
      </c>
      <c r="P1080" s="480">
        <f t="shared" si="784"/>
        <v>185.32</v>
      </c>
      <c r="Q1080" s="100">
        <f t="shared" si="815"/>
        <v>0</v>
      </c>
      <c r="R1080" s="3"/>
      <c r="S1080" s="559">
        <f t="shared" si="785"/>
        <v>14826</v>
      </c>
      <c r="AL1080" s="556">
        <f t="shared" si="786"/>
        <v>14825.6</v>
      </c>
    </row>
    <row r="1081" spans="2:39" ht="25.5" outlineLevel="1">
      <c r="B1081" s="484" t="s">
        <v>30</v>
      </c>
      <c r="C1081" s="474" t="s">
        <v>787</v>
      </c>
      <c r="D1081" s="656" t="s">
        <v>1029</v>
      </c>
      <c r="E1081" s="256">
        <v>13736143001</v>
      </c>
      <c r="F1081" s="454"/>
      <c r="G1081" s="477" t="s">
        <v>1030</v>
      </c>
      <c r="H1081" s="482"/>
      <c r="I1081" s="475" t="s">
        <v>58</v>
      </c>
      <c r="J1081" s="475">
        <v>1</v>
      </c>
      <c r="K1081" s="99">
        <v>82.25</v>
      </c>
      <c r="L1081" s="99">
        <f t="shared" ref="L1081" si="816">ROUND((K1081*$C$3),2)</f>
        <v>98.7</v>
      </c>
      <c r="M1081" s="99">
        <f t="shared" si="813"/>
        <v>0</v>
      </c>
      <c r="N1081" s="99">
        <f t="shared" ref="N1081" si="817">K1081*(1-$E$5-$E$7)*(1-$E$9)*(1+$E$11)</f>
        <v>82.25</v>
      </c>
      <c r="O1081" s="99">
        <f t="shared" si="814"/>
        <v>0</v>
      </c>
      <c r="P1081" s="480">
        <f t="shared" ref="P1081" si="818">ROUND((N1081*$C$3),2)</f>
        <v>98.7</v>
      </c>
      <c r="Q1081" s="100">
        <f t="shared" si="815"/>
        <v>0</v>
      </c>
      <c r="R1081" s="3"/>
      <c r="S1081" s="559">
        <f t="shared" si="785"/>
        <v>7896</v>
      </c>
      <c r="AL1081" s="556">
        <f t="shared" si="786"/>
        <v>7896</v>
      </c>
    </row>
    <row r="1082" spans="2:39" s="288" customFormat="1" ht="25.5" outlineLevel="1">
      <c r="B1082" s="494" t="s">
        <v>30</v>
      </c>
      <c r="C1082" s="474" t="s">
        <v>787</v>
      </c>
      <c r="D1082" s="656" t="s">
        <v>1031</v>
      </c>
      <c r="E1082" s="256">
        <v>13736113002</v>
      </c>
      <c r="F1082" s="454"/>
      <c r="G1082" s="662" t="s">
        <v>1032</v>
      </c>
      <c r="H1082" s="105"/>
      <c r="I1082" s="475" t="s">
        <v>58</v>
      </c>
      <c r="J1082" s="475">
        <v>1</v>
      </c>
      <c r="K1082" s="99">
        <v>102.09</v>
      </c>
      <c r="L1082" s="99">
        <f>ROUND((K1082*$C$3),2)</f>
        <v>122.51</v>
      </c>
      <c r="M1082" s="99">
        <f t="shared" si="813"/>
        <v>0</v>
      </c>
      <c r="N1082" s="99">
        <f>K1082*(1-$E$5-$E$7)*(1-$E$9)*(1+$E$11)</f>
        <v>102.09</v>
      </c>
      <c r="O1082" s="99">
        <f t="shared" si="814"/>
        <v>0</v>
      </c>
      <c r="P1082" s="480">
        <f>ROUND((N1082*$C$3),2)</f>
        <v>122.51</v>
      </c>
      <c r="Q1082" s="100">
        <f t="shared" si="815"/>
        <v>0</v>
      </c>
      <c r="R1082" s="3"/>
      <c r="S1082" s="559">
        <f>ROUND(AL1082,0)</f>
        <v>9801</v>
      </c>
      <c r="AL1082" s="556">
        <f>L1082*$AL$11*(1-$AL$10)</f>
        <v>9800.8000000000011</v>
      </c>
      <c r="AM1082"/>
    </row>
    <row r="1083" spans="2:39" outlineLevel="1">
      <c r="B1083" s="172"/>
      <c r="C1083" s="132"/>
      <c r="D1083" s="88"/>
      <c r="E1083" s="90"/>
      <c r="F1083" s="454"/>
      <c r="G1083" s="134"/>
      <c r="H1083" s="92"/>
      <c r="I1083" s="133"/>
      <c r="J1083" s="133"/>
      <c r="K1083" s="93"/>
      <c r="L1083" s="93"/>
      <c r="M1083" s="93"/>
      <c r="N1083" s="93"/>
      <c r="O1083" s="93"/>
      <c r="P1083" s="308"/>
      <c r="Q1083" s="94"/>
      <c r="R1083" s="3"/>
      <c r="S1083" s="559"/>
      <c r="AL1083" s="556"/>
    </row>
    <row r="1084" spans="2:39" s="288" customFormat="1" outlineLevel="1">
      <c r="B1084" s="484" t="s">
        <v>65</v>
      </c>
      <c r="C1084" s="474" t="s">
        <v>787</v>
      </c>
      <c r="D1084" s="481">
        <v>12690241003</v>
      </c>
      <c r="E1084" s="256">
        <v>13152981001</v>
      </c>
      <c r="F1084" s="454"/>
      <c r="G1084" s="477" t="s">
        <v>1033</v>
      </c>
      <c r="H1084" s="482"/>
      <c r="I1084" s="475" t="s">
        <v>58</v>
      </c>
      <c r="J1084" s="475">
        <v>1</v>
      </c>
      <c r="K1084" s="99">
        <v>84.84</v>
      </c>
      <c r="L1084" s="99">
        <f t="shared" si="782"/>
        <v>101.81</v>
      </c>
      <c r="M1084" s="99">
        <f>L1084*H1084</f>
        <v>0</v>
      </c>
      <c r="N1084" s="99">
        <f t="shared" si="783"/>
        <v>84.84</v>
      </c>
      <c r="O1084" s="99">
        <f>N1084*H1084</f>
        <v>0</v>
      </c>
      <c r="P1084" s="480">
        <f t="shared" si="784"/>
        <v>101.81</v>
      </c>
      <c r="Q1084" s="100">
        <f>P1084*H1084</f>
        <v>0</v>
      </c>
      <c r="R1084" s="3"/>
      <c r="S1084" s="559">
        <f t="shared" si="785"/>
        <v>8145</v>
      </c>
      <c r="AL1084" s="556">
        <f t="shared" si="786"/>
        <v>8144.8</v>
      </c>
    </row>
    <row r="1085" spans="2:39" outlineLevel="1">
      <c r="B1085" s="172"/>
      <c r="C1085" s="132"/>
      <c r="D1085" s="88"/>
      <c r="E1085" s="90"/>
      <c r="F1085" s="454"/>
      <c r="G1085" s="134"/>
      <c r="H1085" s="92"/>
      <c r="I1085" s="133"/>
      <c r="J1085" s="133"/>
      <c r="K1085" s="93"/>
      <c r="L1085" s="93"/>
      <c r="M1085" s="93"/>
      <c r="N1085" s="93"/>
      <c r="O1085" s="93"/>
      <c r="P1085" s="308"/>
      <c r="Q1085" s="94"/>
      <c r="R1085" s="3"/>
      <c r="S1085" s="559"/>
      <c r="AL1085" s="556"/>
    </row>
    <row r="1086" spans="2:39" outlineLevel="1">
      <c r="B1086" s="256" t="s">
        <v>30</v>
      </c>
      <c r="C1086" s="474" t="s">
        <v>787</v>
      </c>
      <c r="D1086" s="481">
        <v>13202751001</v>
      </c>
      <c r="E1086" s="256">
        <v>13683651001</v>
      </c>
      <c r="F1086" s="454"/>
      <c r="G1086" s="477" t="s">
        <v>1034</v>
      </c>
      <c r="H1086" s="482"/>
      <c r="I1086" s="475" t="s">
        <v>58</v>
      </c>
      <c r="J1086" s="475">
        <v>1</v>
      </c>
      <c r="K1086" s="99">
        <v>46.05</v>
      </c>
      <c r="L1086" s="99">
        <f>ROUND((K1086*$C$3),2)</f>
        <v>55.26</v>
      </c>
      <c r="M1086" s="99">
        <f>L1086*H1086</f>
        <v>0</v>
      </c>
      <c r="N1086" s="99">
        <f>K1086*(1-$E$5-$E$7)*(1-$E$9)*(1+$E$11)</f>
        <v>46.05</v>
      </c>
      <c r="O1086" s="99">
        <f>N1086*H1086</f>
        <v>0</v>
      </c>
      <c r="P1086" s="480">
        <f>ROUND((N1086*$C$3),2)</f>
        <v>55.26</v>
      </c>
      <c r="Q1086" s="100">
        <f>P1086*H1086</f>
        <v>0</v>
      </c>
      <c r="R1086" s="3"/>
      <c r="S1086" s="559">
        <f t="shared" si="785"/>
        <v>4421</v>
      </c>
      <c r="AL1086" s="556">
        <f t="shared" si="786"/>
        <v>4420.8</v>
      </c>
    </row>
    <row r="1087" spans="2:39" outlineLevel="1">
      <c r="B1087" s="256" t="s">
        <v>30</v>
      </c>
      <c r="C1087" s="474" t="s">
        <v>787</v>
      </c>
      <c r="D1087" s="481">
        <v>13202761001</v>
      </c>
      <c r="E1087" s="256">
        <v>13683661001</v>
      </c>
      <c r="F1087" s="454"/>
      <c r="G1087" s="477" t="s">
        <v>1035</v>
      </c>
      <c r="H1087" s="482"/>
      <c r="I1087" s="475" t="s">
        <v>58</v>
      </c>
      <c r="J1087" s="475">
        <v>1</v>
      </c>
      <c r="K1087" s="99">
        <v>46.05</v>
      </c>
      <c r="L1087" s="99">
        <f>ROUND((K1087*$C$3),2)</f>
        <v>55.26</v>
      </c>
      <c r="M1087" s="99">
        <f>L1087*H1087</f>
        <v>0</v>
      </c>
      <c r="N1087" s="99">
        <f>K1087*(1-$E$5-$E$7)*(1-$E$9)*(1+$E$11)</f>
        <v>46.05</v>
      </c>
      <c r="O1087" s="99">
        <f>N1087*H1087</f>
        <v>0</v>
      </c>
      <c r="P1087" s="480">
        <f>ROUND((N1087*$C$3),2)</f>
        <v>55.26</v>
      </c>
      <c r="Q1087" s="100">
        <f>P1087*H1087</f>
        <v>0</v>
      </c>
      <c r="R1087" s="3"/>
      <c r="S1087" s="559">
        <f t="shared" si="785"/>
        <v>4421</v>
      </c>
      <c r="AL1087" s="556">
        <f t="shared" si="786"/>
        <v>4420.8</v>
      </c>
    </row>
    <row r="1088" spans="2:39" outlineLevel="1">
      <c r="B1088" s="172"/>
      <c r="C1088" s="132"/>
      <c r="D1088" s="88"/>
      <c r="E1088" s="90"/>
      <c r="F1088" s="454"/>
      <c r="G1088" s="134"/>
      <c r="H1088" s="92"/>
      <c r="I1088" s="133"/>
      <c r="J1088" s="133"/>
      <c r="K1088" s="93"/>
      <c r="L1088" s="93"/>
      <c r="M1088" s="93"/>
      <c r="N1088" s="93"/>
      <c r="O1088" s="93"/>
      <c r="P1088" s="308"/>
      <c r="Q1088" s="94"/>
      <c r="R1088" s="3"/>
      <c r="S1088" s="559"/>
      <c r="AL1088" s="556"/>
    </row>
    <row r="1089" spans="2:39" outlineLevel="1">
      <c r="B1089" s="484" t="s">
        <v>65</v>
      </c>
      <c r="C1089" s="474" t="s">
        <v>787</v>
      </c>
      <c r="D1089" s="481">
        <v>12179151001</v>
      </c>
      <c r="E1089" s="256">
        <v>13202751001</v>
      </c>
      <c r="F1089" s="454"/>
      <c r="G1089" s="477" t="s">
        <v>1036</v>
      </c>
      <c r="H1089" s="482"/>
      <c r="I1089" s="475" t="s">
        <v>58</v>
      </c>
      <c r="J1089" s="475">
        <v>1</v>
      </c>
      <c r="K1089" s="99">
        <v>46.05</v>
      </c>
      <c r="L1089" s="99">
        <f>ROUND((K1089*$C$3),2)</f>
        <v>55.26</v>
      </c>
      <c r="M1089" s="99">
        <f>L1089*H1089</f>
        <v>0</v>
      </c>
      <c r="N1089" s="99">
        <f>K1089*(1-$E$5-$E$7)*(1-$E$9)*(1+$E$11)</f>
        <v>46.05</v>
      </c>
      <c r="O1089" s="99">
        <f>N1089*H1089</f>
        <v>0</v>
      </c>
      <c r="P1089" s="480">
        <f>ROUND((N1089*$C$3),2)</f>
        <v>55.26</v>
      </c>
      <c r="Q1089" s="100">
        <f>P1089*H1089</f>
        <v>0</v>
      </c>
      <c r="R1089" s="3"/>
      <c r="S1089" s="559">
        <f t="shared" si="785"/>
        <v>4421</v>
      </c>
      <c r="AL1089" s="556">
        <f t="shared" si="786"/>
        <v>4420.8</v>
      </c>
    </row>
    <row r="1090" spans="2:39" outlineLevel="1">
      <c r="B1090" s="484" t="s">
        <v>65</v>
      </c>
      <c r="C1090" s="474" t="s">
        <v>787</v>
      </c>
      <c r="D1090" s="481">
        <v>12179161001</v>
      </c>
      <c r="E1090" s="256">
        <v>13202761001</v>
      </c>
      <c r="F1090" s="454"/>
      <c r="G1090" s="477" t="s">
        <v>1037</v>
      </c>
      <c r="H1090" s="482"/>
      <c r="I1090" s="475" t="s">
        <v>58</v>
      </c>
      <c r="J1090" s="475">
        <v>1</v>
      </c>
      <c r="K1090" s="99">
        <v>46.05</v>
      </c>
      <c r="L1090" s="99">
        <f>ROUND((K1090*$C$3),2)</f>
        <v>55.26</v>
      </c>
      <c r="M1090" s="99">
        <f>L1090*H1090</f>
        <v>0</v>
      </c>
      <c r="N1090" s="99">
        <f>K1090*(1-$E$5-$E$7)*(1-$E$9)*(1+$E$11)</f>
        <v>46.05</v>
      </c>
      <c r="O1090" s="99">
        <f>N1090*H1090</f>
        <v>0</v>
      </c>
      <c r="P1090" s="480">
        <f>ROUND((N1090*$C$3),2)</f>
        <v>55.26</v>
      </c>
      <c r="Q1090" s="100">
        <f>P1090*H1090</f>
        <v>0</v>
      </c>
      <c r="R1090" s="3"/>
      <c r="S1090" s="559">
        <f t="shared" si="785"/>
        <v>4421</v>
      </c>
      <c r="AL1090" s="556">
        <f t="shared" si="786"/>
        <v>4420.8</v>
      </c>
    </row>
    <row r="1091" spans="2:39" outlineLevel="1">
      <c r="B1091" s="174"/>
      <c r="C1091" s="160"/>
      <c r="D1091" s="139"/>
      <c r="E1091" s="102"/>
      <c r="F1091" s="454"/>
      <c r="G1091" s="140"/>
      <c r="H1091" s="92"/>
      <c r="I1091" s="139"/>
      <c r="J1091" s="139"/>
      <c r="K1091" s="93"/>
      <c r="L1091" s="93"/>
      <c r="M1091" s="93"/>
      <c r="N1091" s="93"/>
      <c r="O1091" s="93"/>
      <c r="P1091" s="309"/>
      <c r="Q1091" s="94"/>
      <c r="R1091" s="3"/>
      <c r="S1091" s="559"/>
      <c r="AL1091" s="556"/>
    </row>
    <row r="1092" spans="2:39" s="288" customFormat="1" outlineLevel="1">
      <c r="B1092" s="138" t="s">
        <v>27</v>
      </c>
      <c r="C1092" s="160" t="s">
        <v>787</v>
      </c>
      <c r="D1092" s="103">
        <v>12443801001</v>
      </c>
      <c r="E1092" s="102">
        <v>13150931001</v>
      </c>
      <c r="F1092" s="454"/>
      <c r="G1092" s="140" t="s">
        <v>1038</v>
      </c>
      <c r="H1092" s="105"/>
      <c r="I1092" s="139" t="s">
        <v>58</v>
      </c>
      <c r="J1092" s="139">
        <v>1</v>
      </c>
      <c r="K1092" s="107">
        <v>110.72</v>
      </c>
      <c r="L1092" s="107">
        <f t="shared" si="782"/>
        <v>132.86000000000001</v>
      </c>
      <c r="M1092" s="107">
        <f>L1092*H1092</f>
        <v>0</v>
      </c>
      <c r="N1092" s="107">
        <f t="shared" si="783"/>
        <v>110.72</v>
      </c>
      <c r="O1092" s="107">
        <f>N1092*H1092</f>
        <v>0</v>
      </c>
      <c r="P1092" s="309">
        <f t="shared" si="784"/>
        <v>132.86000000000001</v>
      </c>
      <c r="Q1092" s="108">
        <f>P1092*H1092</f>
        <v>0</v>
      </c>
      <c r="R1092" s="3"/>
      <c r="S1092" s="560">
        <f t="shared" si="785"/>
        <v>10629</v>
      </c>
      <c r="AL1092" s="556">
        <f t="shared" si="786"/>
        <v>10628.800000000003</v>
      </c>
      <c r="AM1092"/>
    </row>
    <row r="1093" spans="2:39" outlineLevel="1">
      <c r="B1093" s="148"/>
      <c r="C1093" s="154"/>
      <c r="D1093" s="71"/>
      <c r="E1093" s="69"/>
      <c r="F1093" s="454"/>
      <c r="G1093" s="137"/>
      <c r="H1093" s="92"/>
      <c r="I1093" s="136"/>
      <c r="J1093" s="136"/>
      <c r="K1093" s="74"/>
      <c r="L1093" s="74"/>
      <c r="M1093" s="74"/>
      <c r="N1093" s="74"/>
      <c r="O1093" s="74"/>
      <c r="P1093" s="325"/>
      <c r="Q1093" s="128"/>
      <c r="R1093" s="3"/>
      <c r="S1093" s="559"/>
      <c r="AL1093" s="556"/>
    </row>
    <row r="1094" spans="2:39" s="288" customFormat="1" outlineLevel="1">
      <c r="B1094" s="174" t="s">
        <v>27</v>
      </c>
      <c r="C1094" s="160" t="s">
        <v>787</v>
      </c>
      <c r="D1094" s="176"/>
      <c r="E1094" s="102">
        <v>12144811001</v>
      </c>
      <c r="F1094" s="454"/>
      <c r="G1094" s="140" t="s">
        <v>1039</v>
      </c>
      <c r="H1094" s="105"/>
      <c r="I1094" s="139" t="s">
        <v>58</v>
      </c>
      <c r="J1094" s="139">
        <v>1</v>
      </c>
      <c r="K1094" s="107">
        <v>306.97000000000003</v>
      </c>
      <c r="L1094" s="107">
        <f t="shared" si="782"/>
        <v>368.36</v>
      </c>
      <c r="M1094" s="107">
        <f>L1094*H1094</f>
        <v>0</v>
      </c>
      <c r="N1094" s="107">
        <f t="shared" si="783"/>
        <v>306.97000000000003</v>
      </c>
      <c r="O1094" s="107">
        <f>N1094*H1094</f>
        <v>0</v>
      </c>
      <c r="P1094" s="309">
        <f t="shared" si="784"/>
        <v>368.36</v>
      </c>
      <c r="Q1094" s="108">
        <f>P1094*H1094</f>
        <v>0</v>
      </c>
      <c r="R1094" s="3"/>
      <c r="S1094" s="560">
        <f t="shared" si="785"/>
        <v>29469</v>
      </c>
      <c r="AL1094" s="556">
        <f t="shared" si="786"/>
        <v>29468.800000000003</v>
      </c>
      <c r="AM1094"/>
    </row>
    <row r="1095" spans="2:39" outlineLevel="1">
      <c r="B1095" s="494" t="s">
        <v>65</v>
      </c>
      <c r="C1095" s="474" t="s">
        <v>787</v>
      </c>
      <c r="D1095" s="475"/>
      <c r="E1095" s="256">
        <v>12492871001</v>
      </c>
      <c r="F1095" s="454"/>
      <c r="G1095" s="477" t="s">
        <v>1040</v>
      </c>
      <c r="H1095" s="482"/>
      <c r="I1095" s="475" t="s">
        <v>58</v>
      </c>
      <c r="J1095" s="475">
        <v>1</v>
      </c>
      <c r="K1095" s="99">
        <v>284.07</v>
      </c>
      <c r="L1095" s="99">
        <f t="shared" si="782"/>
        <v>340.88</v>
      </c>
      <c r="M1095" s="99">
        <f>L1095*H1095</f>
        <v>0</v>
      </c>
      <c r="N1095" s="99">
        <f t="shared" si="783"/>
        <v>284.07</v>
      </c>
      <c r="O1095" s="99">
        <f>N1095*H1095</f>
        <v>0</v>
      </c>
      <c r="P1095" s="480">
        <f t="shared" si="784"/>
        <v>340.88</v>
      </c>
      <c r="Q1095" s="100">
        <f>P1095*H1095</f>
        <v>0</v>
      </c>
      <c r="R1095" s="3"/>
      <c r="S1095" s="559">
        <f t="shared" ref="S1095:S1158" si="819">ROUND(AL1095,0)</f>
        <v>27270</v>
      </c>
      <c r="AL1095" s="556">
        <f t="shared" ref="AL1095:AL1158" si="820">L1095*$AL$11*(1-$AL$10)</f>
        <v>27270.400000000001</v>
      </c>
    </row>
    <row r="1096" spans="2:39" outlineLevel="1">
      <c r="B1096" s="141"/>
      <c r="C1096" s="154"/>
      <c r="D1096" s="136"/>
      <c r="E1096" s="69"/>
      <c r="F1096" s="454"/>
      <c r="G1096" s="137"/>
      <c r="H1096" s="92"/>
      <c r="I1096" s="173"/>
      <c r="J1096" s="173"/>
      <c r="K1096" s="74"/>
      <c r="L1096" s="74"/>
      <c r="M1096" s="74"/>
      <c r="N1096" s="74"/>
      <c r="O1096" s="74"/>
      <c r="P1096" s="308"/>
      <c r="Q1096" s="128"/>
      <c r="R1096" s="3"/>
      <c r="S1096" s="559"/>
      <c r="AL1096" s="556"/>
    </row>
    <row r="1097" spans="2:39" outlineLevel="1">
      <c r="B1097" s="484"/>
      <c r="C1097" s="485" t="s">
        <v>787</v>
      </c>
      <c r="D1097" s="492"/>
      <c r="E1097" s="487"/>
      <c r="F1097" s="650"/>
      <c r="G1097" s="488" t="s">
        <v>1041</v>
      </c>
      <c r="H1097" s="493"/>
      <c r="I1097" s="493"/>
      <c r="J1097" s="493"/>
      <c r="K1097" s="117"/>
      <c r="L1097" s="117"/>
      <c r="M1097" s="117"/>
      <c r="N1097" s="117"/>
      <c r="O1097" s="117"/>
      <c r="P1097" s="491"/>
      <c r="Q1097" s="162"/>
      <c r="R1097" s="3"/>
      <c r="S1097" s="558"/>
      <c r="AL1097" s="556"/>
    </row>
    <row r="1098" spans="2:39" s="288" customFormat="1" outlineLevel="1">
      <c r="B1098" s="174" t="s">
        <v>27</v>
      </c>
      <c r="C1098" s="160" t="s">
        <v>787</v>
      </c>
      <c r="D1098" s="139"/>
      <c r="E1098" s="102">
        <v>13152671001</v>
      </c>
      <c r="F1098" s="454"/>
      <c r="G1098" s="140" t="s">
        <v>1042</v>
      </c>
      <c r="H1098" s="105"/>
      <c r="I1098" s="139" t="s">
        <v>58</v>
      </c>
      <c r="J1098" s="139">
        <v>1</v>
      </c>
      <c r="K1098" s="107">
        <v>94</v>
      </c>
      <c r="L1098" s="107">
        <f t="shared" si="782"/>
        <v>112.8</v>
      </c>
      <c r="M1098" s="107">
        <f t="shared" ref="M1098:M1106" si="821">L1098*H1098</f>
        <v>0</v>
      </c>
      <c r="N1098" s="107">
        <f t="shared" si="783"/>
        <v>94</v>
      </c>
      <c r="O1098" s="107">
        <f t="shared" ref="O1098:O1106" si="822">N1098*H1098</f>
        <v>0</v>
      </c>
      <c r="P1098" s="309">
        <f t="shared" si="784"/>
        <v>112.8</v>
      </c>
      <c r="Q1098" s="108">
        <f t="shared" ref="Q1098:Q1106" si="823">P1098*H1098</f>
        <v>0</v>
      </c>
      <c r="R1098" s="3"/>
      <c r="S1098" s="560">
        <f t="shared" si="819"/>
        <v>9024</v>
      </c>
      <c r="AL1098" s="556">
        <f t="shared" si="820"/>
        <v>9024</v>
      </c>
      <c r="AM1098"/>
    </row>
    <row r="1099" spans="2:39" s="288" customFormat="1" outlineLevel="1">
      <c r="B1099" s="174" t="s">
        <v>27</v>
      </c>
      <c r="C1099" s="160" t="s">
        <v>787</v>
      </c>
      <c r="D1099" s="139"/>
      <c r="E1099" s="102">
        <v>13152681001</v>
      </c>
      <c r="F1099" s="454"/>
      <c r="G1099" s="140" t="s">
        <v>1043</v>
      </c>
      <c r="H1099" s="105"/>
      <c r="I1099" s="139" t="s">
        <v>58</v>
      </c>
      <c r="J1099" s="139">
        <v>1</v>
      </c>
      <c r="K1099" s="107">
        <v>130.88999999999999</v>
      </c>
      <c r="L1099" s="107">
        <f t="shared" si="782"/>
        <v>157.07</v>
      </c>
      <c r="M1099" s="107">
        <f t="shared" si="821"/>
        <v>0</v>
      </c>
      <c r="N1099" s="107">
        <f t="shared" si="783"/>
        <v>130.88999999999999</v>
      </c>
      <c r="O1099" s="107">
        <f t="shared" si="822"/>
        <v>0</v>
      </c>
      <c r="P1099" s="309">
        <f t="shared" si="784"/>
        <v>157.07</v>
      </c>
      <c r="Q1099" s="108">
        <f t="shared" si="823"/>
        <v>0</v>
      </c>
      <c r="R1099" s="3"/>
      <c r="S1099" s="560">
        <f t="shared" si="819"/>
        <v>12566</v>
      </c>
      <c r="AL1099" s="556">
        <f t="shared" si="820"/>
        <v>12565.6</v>
      </c>
      <c r="AM1099"/>
    </row>
    <row r="1100" spans="2:39" s="288" customFormat="1" outlineLevel="1">
      <c r="B1100" s="174" t="s">
        <v>27</v>
      </c>
      <c r="C1100" s="160" t="s">
        <v>787</v>
      </c>
      <c r="D1100" s="139"/>
      <c r="E1100" s="102">
        <v>13152711001</v>
      </c>
      <c r="F1100" s="454"/>
      <c r="G1100" s="140" t="s">
        <v>1044</v>
      </c>
      <c r="H1100" s="105"/>
      <c r="I1100" s="139" t="s">
        <v>58</v>
      </c>
      <c r="J1100" s="139">
        <v>1</v>
      </c>
      <c r="K1100" s="107">
        <v>526.54</v>
      </c>
      <c r="L1100" s="107">
        <f t="shared" si="782"/>
        <v>631.85</v>
      </c>
      <c r="M1100" s="107">
        <f t="shared" si="821"/>
        <v>0</v>
      </c>
      <c r="N1100" s="107">
        <f t="shared" si="783"/>
        <v>526.54</v>
      </c>
      <c r="O1100" s="107">
        <f t="shared" si="822"/>
        <v>0</v>
      </c>
      <c r="P1100" s="309">
        <f t="shared" si="784"/>
        <v>631.85</v>
      </c>
      <c r="Q1100" s="108">
        <f t="shared" si="823"/>
        <v>0</v>
      </c>
      <c r="R1100" s="3"/>
      <c r="S1100" s="560">
        <f t="shared" si="819"/>
        <v>50548</v>
      </c>
      <c r="AL1100" s="556">
        <f t="shared" si="820"/>
        <v>50548</v>
      </c>
      <c r="AM1100"/>
    </row>
    <row r="1101" spans="2:39" outlineLevel="1">
      <c r="B1101" s="494" t="s">
        <v>65</v>
      </c>
      <c r="C1101" s="474" t="s">
        <v>787</v>
      </c>
      <c r="D1101" s="481">
        <v>12179151001</v>
      </c>
      <c r="E1101" s="256">
        <v>13202751001</v>
      </c>
      <c r="F1101" s="454"/>
      <c r="G1101" s="477" t="s">
        <v>1036</v>
      </c>
      <c r="H1101" s="482"/>
      <c r="I1101" s="475" t="s">
        <v>58</v>
      </c>
      <c r="J1101" s="475">
        <v>1</v>
      </c>
      <c r="K1101" s="99">
        <v>46.05</v>
      </c>
      <c r="L1101" s="99">
        <f t="shared" si="782"/>
        <v>55.26</v>
      </c>
      <c r="M1101" s="99">
        <f t="shared" si="821"/>
        <v>0</v>
      </c>
      <c r="N1101" s="99">
        <f t="shared" si="783"/>
        <v>46.05</v>
      </c>
      <c r="O1101" s="99">
        <f t="shared" si="822"/>
        <v>0</v>
      </c>
      <c r="P1101" s="480">
        <f t="shared" si="784"/>
        <v>55.26</v>
      </c>
      <c r="Q1101" s="100">
        <f t="shared" si="823"/>
        <v>0</v>
      </c>
      <c r="R1101" s="3"/>
      <c r="S1101" s="559">
        <f t="shared" si="819"/>
        <v>4421</v>
      </c>
      <c r="AL1101" s="556">
        <f t="shared" si="820"/>
        <v>4420.8</v>
      </c>
    </row>
    <row r="1102" spans="2:39" s="288" customFormat="1" outlineLevel="1">
      <c r="B1102" s="138" t="s">
        <v>27</v>
      </c>
      <c r="C1102" s="160" t="s">
        <v>787</v>
      </c>
      <c r="D1102" s="103">
        <v>12443801001</v>
      </c>
      <c r="E1102" s="102">
        <v>13150931001</v>
      </c>
      <c r="F1102" s="454"/>
      <c r="G1102" s="140" t="s">
        <v>1038</v>
      </c>
      <c r="H1102" s="105"/>
      <c r="I1102" s="139" t="s">
        <v>58</v>
      </c>
      <c r="J1102" s="139">
        <v>1</v>
      </c>
      <c r="K1102" s="107">
        <v>110.72</v>
      </c>
      <c r="L1102" s="107">
        <f t="shared" si="782"/>
        <v>132.86000000000001</v>
      </c>
      <c r="M1102" s="107">
        <f t="shared" si="821"/>
        <v>0</v>
      </c>
      <c r="N1102" s="107">
        <f t="shared" si="783"/>
        <v>110.72</v>
      </c>
      <c r="O1102" s="107">
        <f t="shared" si="822"/>
        <v>0</v>
      </c>
      <c r="P1102" s="309">
        <f t="shared" si="784"/>
        <v>132.86000000000001</v>
      </c>
      <c r="Q1102" s="108">
        <f t="shared" si="823"/>
        <v>0</v>
      </c>
      <c r="R1102" s="3"/>
      <c r="S1102" s="560">
        <f t="shared" si="819"/>
        <v>10629</v>
      </c>
      <c r="AL1102" s="556">
        <f t="shared" si="820"/>
        <v>10628.800000000003</v>
      </c>
      <c r="AM1102"/>
    </row>
    <row r="1103" spans="2:39" s="288" customFormat="1" outlineLevel="1">
      <c r="B1103" s="174" t="s">
        <v>27</v>
      </c>
      <c r="C1103" s="160" t="s">
        <v>787</v>
      </c>
      <c r="D1103" s="139"/>
      <c r="E1103" s="102">
        <v>13152751001</v>
      </c>
      <c r="F1103" s="454"/>
      <c r="G1103" s="140" t="s">
        <v>1045</v>
      </c>
      <c r="H1103" s="105"/>
      <c r="I1103" s="139" t="s">
        <v>58</v>
      </c>
      <c r="J1103" s="139">
        <v>1</v>
      </c>
      <c r="K1103" s="107">
        <v>28.57</v>
      </c>
      <c r="L1103" s="107">
        <f t="shared" si="782"/>
        <v>34.28</v>
      </c>
      <c r="M1103" s="107">
        <f t="shared" si="821"/>
        <v>0</v>
      </c>
      <c r="N1103" s="107">
        <f t="shared" si="783"/>
        <v>28.57</v>
      </c>
      <c r="O1103" s="107">
        <f t="shared" si="822"/>
        <v>0</v>
      </c>
      <c r="P1103" s="309">
        <f t="shared" si="784"/>
        <v>34.28</v>
      </c>
      <c r="Q1103" s="108">
        <f t="shared" si="823"/>
        <v>0</v>
      </c>
      <c r="R1103" s="3"/>
      <c r="S1103" s="560">
        <f t="shared" si="819"/>
        <v>2742</v>
      </c>
      <c r="AL1103" s="556">
        <f t="shared" si="820"/>
        <v>2742.4</v>
      </c>
      <c r="AM1103"/>
    </row>
    <row r="1104" spans="2:39" s="288" customFormat="1" outlineLevel="1">
      <c r="B1104" s="174" t="s">
        <v>27</v>
      </c>
      <c r="C1104" s="160" t="s">
        <v>787</v>
      </c>
      <c r="D1104" s="176"/>
      <c r="E1104" s="102">
        <v>13152741001</v>
      </c>
      <c r="F1104" s="454"/>
      <c r="G1104" s="140" t="s">
        <v>1046</v>
      </c>
      <c r="H1104" s="105"/>
      <c r="I1104" s="139" t="s">
        <v>58</v>
      </c>
      <c r="J1104" s="139">
        <v>1</v>
      </c>
      <c r="K1104" s="107">
        <v>271.94</v>
      </c>
      <c r="L1104" s="107">
        <f t="shared" si="782"/>
        <v>326.33</v>
      </c>
      <c r="M1104" s="107">
        <f t="shared" si="821"/>
        <v>0</v>
      </c>
      <c r="N1104" s="107">
        <f t="shared" si="783"/>
        <v>271.94</v>
      </c>
      <c r="O1104" s="107">
        <f t="shared" si="822"/>
        <v>0</v>
      </c>
      <c r="P1104" s="309">
        <f t="shared" si="784"/>
        <v>326.33</v>
      </c>
      <c r="Q1104" s="108">
        <f t="shared" si="823"/>
        <v>0</v>
      </c>
      <c r="R1104" s="3"/>
      <c r="S1104" s="560">
        <f t="shared" si="819"/>
        <v>26106</v>
      </c>
      <c r="AL1104" s="556">
        <f t="shared" si="820"/>
        <v>26106.400000000001</v>
      </c>
      <c r="AM1104"/>
    </row>
    <row r="1105" spans="2:39" s="288" customFormat="1" outlineLevel="1">
      <c r="B1105" s="174" t="s">
        <v>27</v>
      </c>
      <c r="C1105" s="160" t="s">
        <v>787</v>
      </c>
      <c r="D1105" s="139"/>
      <c r="E1105" s="102">
        <v>13152731001</v>
      </c>
      <c r="F1105" s="454"/>
      <c r="G1105" s="140" t="s">
        <v>1047</v>
      </c>
      <c r="H1105" s="105"/>
      <c r="I1105" s="139" t="s">
        <v>58</v>
      </c>
      <c r="J1105" s="139">
        <v>1</v>
      </c>
      <c r="K1105" s="107">
        <v>266.27999999999997</v>
      </c>
      <c r="L1105" s="107">
        <f t="shared" si="782"/>
        <v>319.54000000000002</v>
      </c>
      <c r="M1105" s="107">
        <f t="shared" si="821"/>
        <v>0</v>
      </c>
      <c r="N1105" s="107">
        <f t="shared" si="783"/>
        <v>266.27999999999997</v>
      </c>
      <c r="O1105" s="107">
        <f t="shared" si="822"/>
        <v>0</v>
      </c>
      <c r="P1105" s="309">
        <f t="shared" si="784"/>
        <v>319.54000000000002</v>
      </c>
      <c r="Q1105" s="108">
        <f t="shared" si="823"/>
        <v>0</v>
      </c>
      <c r="R1105" s="3"/>
      <c r="S1105" s="560">
        <f t="shared" si="819"/>
        <v>25563</v>
      </c>
      <c r="AL1105" s="556">
        <f t="shared" si="820"/>
        <v>25563.200000000004</v>
      </c>
      <c r="AM1105"/>
    </row>
    <row r="1106" spans="2:39" outlineLevel="1">
      <c r="B1106" s="494" t="s">
        <v>65</v>
      </c>
      <c r="C1106" s="474" t="s">
        <v>787</v>
      </c>
      <c r="D1106" s="475"/>
      <c r="E1106" s="256">
        <v>12492871001</v>
      </c>
      <c r="F1106" s="454"/>
      <c r="G1106" s="477" t="s">
        <v>1040</v>
      </c>
      <c r="H1106" s="482"/>
      <c r="I1106" s="475" t="s">
        <v>58</v>
      </c>
      <c r="J1106" s="475">
        <v>1</v>
      </c>
      <c r="K1106" s="99">
        <v>284.07</v>
      </c>
      <c r="L1106" s="99">
        <f t="shared" si="782"/>
        <v>340.88</v>
      </c>
      <c r="M1106" s="99">
        <f t="shared" si="821"/>
        <v>0</v>
      </c>
      <c r="N1106" s="99">
        <f t="shared" si="783"/>
        <v>284.07</v>
      </c>
      <c r="O1106" s="99">
        <f t="shared" si="822"/>
        <v>0</v>
      </c>
      <c r="P1106" s="480">
        <f t="shared" si="784"/>
        <v>340.88</v>
      </c>
      <c r="Q1106" s="100">
        <f t="shared" si="823"/>
        <v>0</v>
      </c>
      <c r="R1106" s="3"/>
      <c r="S1106" s="559">
        <f t="shared" si="819"/>
        <v>27270</v>
      </c>
      <c r="AL1106" s="556">
        <f t="shared" si="820"/>
        <v>27270.400000000001</v>
      </c>
    </row>
    <row r="1107" spans="2:39" outlineLevel="1">
      <c r="B1107" s="141"/>
      <c r="C1107" s="154"/>
      <c r="D1107" s="136"/>
      <c r="E1107" s="69"/>
      <c r="F1107" s="454"/>
      <c r="G1107" s="137"/>
      <c r="H1107" s="92"/>
      <c r="I1107" s="136"/>
      <c r="J1107" s="136"/>
      <c r="K1107" s="74"/>
      <c r="L1107" s="74"/>
      <c r="M1107" s="74"/>
      <c r="N1107" s="74"/>
      <c r="O1107" s="74"/>
      <c r="P1107" s="325"/>
      <c r="Q1107" s="128"/>
      <c r="R1107" s="3"/>
      <c r="S1107" s="559"/>
      <c r="AL1107" s="556"/>
    </row>
    <row r="1108" spans="2:39" outlineLevel="1">
      <c r="B1108" s="484"/>
      <c r="C1108" s="485" t="s">
        <v>787</v>
      </c>
      <c r="D1108" s="486"/>
      <c r="E1108" s="487"/>
      <c r="F1108" s="650"/>
      <c r="G1108" s="488" t="s">
        <v>1048</v>
      </c>
      <c r="H1108" s="493"/>
      <c r="I1108" s="493"/>
      <c r="J1108" s="493"/>
      <c r="K1108" s="117"/>
      <c r="L1108" s="117"/>
      <c r="M1108" s="117"/>
      <c r="N1108" s="117"/>
      <c r="O1108" s="117"/>
      <c r="P1108" s="491"/>
      <c r="Q1108" s="162"/>
      <c r="R1108" s="3"/>
      <c r="S1108" s="558"/>
      <c r="AL1108" s="556"/>
    </row>
    <row r="1109" spans="2:39" s="288" customFormat="1" outlineLevel="1">
      <c r="B1109" s="138" t="s">
        <v>27</v>
      </c>
      <c r="C1109" s="160" t="s">
        <v>787</v>
      </c>
      <c r="D1109" s="103">
        <v>12443801001</v>
      </c>
      <c r="E1109" s="102">
        <v>13150931001</v>
      </c>
      <c r="F1109" s="454"/>
      <c r="G1109" s="140" t="s">
        <v>1038</v>
      </c>
      <c r="H1109" s="105"/>
      <c r="I1109" s="139" t="s">
        <v>58</v>
      </c>
      <c r="J1109" s="139">
        <v>1</v>
      </c>
      <c r="K1109" s="107">
        <v>110.72</v>
      </c>
      <c r="L1109" s="107">
        <f t="shared" si="782"/>
        <v>132.86000000000001</v>
      </c>
      <c r="M1109" s="107">
        <f>L1109*H1109</f>
        <v>0</v>
      </c>
      <c r="N1109" s="107">
        <f t="shared" si="783"/>
        <v>110.72</v>
      </c>
      <c r="O1109" s="107">
        <f>N1109*H1109</f>
        <v>0</v>
      </c>
      <c r="P1109" s="309">
        <f t="shared" si="784"/>
        <v>132.86000000000001</v>
      </c>
      <c r="Q1109" s="108">
        <f>P1109*H1109</f>
        <v>0</v>
      </c>
      <c r="R1109" s="3"/>
      <c r="S1109" s="560">
        <f t="shared" si="819"/>
        <v>10629</v>
      </c>
      <c r="AL1109" s="556">
        <f t="shared" si="820"/>
        <v>10628.800000000003</v>
      </c>
      <c r="AM1109"/>
    </row>
    <row r="1110" spans="2:39" outlineLevel="1">
      <c r="B1110" s="148"/>
      <c r="C1110" s="154"/>
      <c r="D1110" s="69"/>
      <c r="E1110" s="69"/>
      <c r="F1110" s="454"/>
      <c r="G1110" s="137"/>
      <c r="H1110" s="92"/>
      <c r="I1110" s="136"/>
      <c r="J1110" s="136"/>
      <c r="K1110" s="74"/>
      <c r="L1110" s="74"/>
      <c r="M1110" s="74"/>
      <c r="N1110" s="74"/>
      <c r="O1110" s="74"/>
      <c r="P1110" s="325"/>
      <c r="Q1110" s="128"/>
      <c r="R1110" s="3"/>
      <c r="S1110" s="559"/>
      <c r="AL1110" s="556"/>
    </row>
    <row r="1111" spans="2:39" outlineLevel="1">
      <c r="B1111" s="484"/>
      <c r="C1111" s="485" t="s">
        <v>787</v>
      </c>
      <c r="D1111" s="492"/>
      <c r="E1111" s="487"/>
      <c r="F1111" s="650"/>
      <c r="G1111" s="488" t="s">
        <v>1049</v>
      </c>
      <c r="H1111" s="493"/>
      <c r="I1111" s="493"/>
      <c r="J1111" s="493"/>
      <c r="K1111" s="117"/>
      <c r="L1111" s="117"/>
      <c r="M1111" s="117"/>
      <c r="N1111" s="117"/>
      <c r="O1111" s="117"/>
      <c r="P1111" s="491"/>
      <c r="Q1111" s="162"/>
      <c r="R1111" s="3"/>
      <c r="S1111" s="558"/>
      <c r="AL1111" s="556"/>
    </row>
    <row r="1112" spans="2:39" ht="25.5" outlineLevel="1">
      <c r="B1112" s="494" t="s">
        <v>65</v>
      </c>
      <c r="C1112" s="474" t="s">
        <v>787</v>
      </c>
      <c r="D1112" s="481" t="s">
        <v>1050</v>
      </c>
      <c r="E1112" s="476">
        <v>13185101001</v>
      </c>
      <c r="F1112" s="454"/>
      <c r="G1112" s="504" t="s">
        <v>1051</v>
      </c>
      <c r="H1112" s="482"/>
      <c r="I1112" s="99" t="s">
        <v>58</v>
      </c>
      <c r="J1112" s="511">
        <v>1</v>
      </c>
      <c r="K1112" s="99">
        <v>742.64</v>
      </c>
      <c r="L1112" s="99">
        <f t="shared" si="782"/>
        <v>891.17</v>
      </c>
      <c r="M1112" s="99">
        <f>L1112*H1112</f>
        <v>0</v>
      </c>
      <c r="N1112" s="99">
        <f t="shared" si="783"/>
        <v>742.64</v>
      </c>
      <c r="O1112" s="99">
        <f>N1112*H1112</f>
        <v>0</v>
      </c>
      <c r="P1112" s="100">
        <f t="shared" si="784"/>
        <v>891.17</v>
      </c>
      <c r="Q1112" s="100">
        <f>P1112*H1112</f>
        <v>0</v>
      </c>
      <c r="R1112" s="3"/>
      <c r="S1112" s="559">
        <f t="shared" si="819"/>
        <v>71294</v>
      </c>
      <c r="AL1112" s="556">
        <f t="shared" si="820"/>
        <v>71293.600000000006</v>
      </c>
    </row>
    <row r="1113" spans="2:39" outlineLevel="1">
      <c r="B1113" s="494" t="s">
        <v>65</v>
      </c>
      <c r="C1113" s="474" t="s">
        <v>787</v>
      </c>
      <c r="D1113" s="481"/>
      <c r="E1113" s="476">
        <v>13185201001</v>
      </c>
      <c r="F1113" s="454"/>
      <c r="G1113" s="504" t="s">
        <v>1052</v>
      </c>
      <c r="H1113" s="482"/>
      <c r="I1113" s="99" t="s">
        <v>58</v>
      </c>
      <c r="J1113" s="511">
        <v>1</v>
      </c>
      <c r="K1113" s="99">
        <v>765.15</v>
      </c>
      <c r="L1113" s="99">
        <f t="shared" si="782"/>
        <v>918.18</v>
      </c>
      <c r="M1113" s="99">
        <f>L1113*H1113</f>
        <v>0</v>
      </c>
      <c r="N1113" s="99">
        <f t="shared" si="783"/>
        <v>765.15</v>
      </c>
      <c r="O1113" s="99">
        <f>N1113*H1113</f>
        <v>0</v>
      </c>
      <c r="P1113" s="100">
        <f t="shared" si="784"/>
        <v>918.18</v>
      </c>
      <c r="Q1113" s="100">
        <f>P1113*H1113</f>
        <v>0</v>
      </c>
      <c r="R1113" s="3"/>
      <c r="S1113" s="559">
        <f t="shared" si="819"/>
        <v>73454</v>
      </c>
      <c r="AL1113" s="556">
        <f t="shared" si="820"/>
        <v>73454.400000000009</v>
      </c>
    </row>
    <row r="1114" spans="2:39" outlineLevel="1">
      <c r="B1114" s="148"/>
      <c r="C1114" s="132"/>
      <c r="D1114" s="88"/>
      <c r="E1114" s="149"/>
      <c r="F1114" s="454"/>
      <c r="G1114" s="177"/>
      <c r="H1114" s="92"/>
      <c r="I1114" s="93"/>
      <c r="J1114" s="178"/>
      <c r="K1114" s="93"/>
      <c r="L1114" s="93"/>
      <c r="M1114" s="93"/>
      <c r="N1114" s="93"/>
      <c r="O1114" s="93"/>
      <c r="P1114" s="94"/>
      <c r="Q1114" s="94"/>
      <c r="R1114" s="3"/>
      <c r="S1114" s="559"/>
      <c r="AL1114" s="556"/>
    </row>
    <row r="1115" spans="2:39" s="288" customFormat="1" outlineLevel="1">
      <c r="B1115" s="138" t="s">
        <v>27</v>
      </c>
      <c r="C1115" s="160" t="s">
        <v>787</v>
      </c>
      <c r="D1115" s="139" t="s">
        <v>1013</v>
      </c>
      <c r="E1115" s="102">
        <v>12096741001</v>
      </c>
      <c r="F1115" s="454"/>
      <c r="G1115" s="140" t="s">
        <v>1053</v>
      </c>
      <c r="H1115" s="105"/>
      <c r="I1115" s="139" t="s">
        <v>58</v>
      </c>
      <c r="J1115" s="139">
        <v>1</v>
      </c>
      <c r="K1115" s="107">
        <v>2188.13</v>
      </c>
      <c r="L1115" s="107">
        <f t="shared" si="782"/>
        <v>2625.76</v>
      </c>
      <c r="M1115" s="107">
        <f>L1115*H1115</f>
        <v>0</v>
      </c>
      <c r="N1115" s="107">
        <f t="shared" si="783"/>
        <v>2188.13</v>
      </c>
      <c r="O1115" s="107">
        <f>N1115*H1115</f>
        <v>0</v>
      </c>
      <c r="P1115" s="309">
        <f t="shared" si="784"/>
        <v>2625.76</v>
      </c>
      <c r="Q1115" s="108">
        <f>P1115*H1115</f>
        <v>0</v>
      </c>
      <c r="R1115" s="3"/>
      <c r="S1115" s="560">
        <f t="shared" si="819"/>
        <v>210061</v>
      </c>
      <c r="AL1115" s="556">
        <f t="shared" si="820"/>
        <v>210060.80000000002</v>
      </c>
      <c r="AM1115"/>
    </row>
    <row r="1116" spans="2:39" s="288" customFormat="1" outlineLevel="1">
      <c r="B1116" s="138"/>
      <c r="C1116" s="160"/>
      <c r="D1116" s="139"/>
      <c r="E1116" s="102"/>
      <c r="F1116" s="454"/>
      <c r="G1116" s="140"/>
      <c r="H1116" s="105"/>
      <c r="I1116" s="139"/>
      <c r="J1116" s="139"/>
      <c r="K1116" s="107"/>
      <c r="L1116" s="107"/>
      <c r="M1116" s="107"/>
      <c r="N1116" s="107"/>
      <c r="O1116" s="107"/>
      <c r="P1116" s="309"/>
      <c r="Q1116" s="108"/>
      <c r="R1116" s="3"/>
      <c r="S1116" s="559"/>
      <c r="T1116"/>
      <c r="AL1116" s="556"/>
      <c r="AM1116"/>
    </row>
    <row r="1117" spans="2:39" s="288" customFormat="1" outlineLevel="1">
      <c r="B1117" s="138" t="s">
        <v>27</v>
      </c>
      <c r="C1117" s="160" t="s">
        <v>787</v>
      </c>
      <c r="D1117" s="139" t="s">
        <v>1013</v>
      </c>
      <c r="E1117" s="102">
        <v>12096751001</v>
      </c>
      <c r="F1117" s="454"/>
      <c r="G1117" s="140" t="s">
        <v>1054</v>
      </c>
      <c r="H1117" s="105"/>
      <c r="I1117" s="139" t="s">
        <v>58</v>
      </c>
      <c r="J1117" s="139">
        <v>1</v>
      </c>
      <c r="K1117" s="107">
        <v>2246.48</v>
      </c>
      <c r="L1117" s="107">
        <f t="shared" si="782"/>
        <v>2695.78</v>
      </c>
      <c r="M1117" s="107">
        <f>L1117*H1117</f>
        <v>0</v>
      </c>
      <c r="N1117" s="107">
        <f t="shared" si="783"/>
        <v>2246.48</v>
      </c>
      <c r="O1117" s="107">
        <f>N1117*H1117</f>
        <v>0</v>
      </c>
      <c r="P1117" s="309">
        <f t="shared" si="784"/>
        <v>2695.78</v>
      </c>
      <c r="Q1117" s="108">
        <f>P1117*H1117</f>
        <v>0</v>
      </c>
      <c r="R1117" s="3"/>
      <c r="S1117" s="560">
        <f t="shared" si="819"/>
        <v>215662</v>
      </c>
      <c r="AL1117" s="556">
        <f t="shared" si="820"/>
        <v>215662.40000000002</v>
      </c>
      <c r="AM1117"/>
    </row>
    <row r="1118" spans="2:39" s="288" customFormat="1" outlineLevel="1">
      <c r="B1118" s="138"/>
      <c r="C1118" s="160"/>
      <c r="D1118" s="139"/>
      <c r="E1118" s="102"/>
      <c r="F1118" s="454"/>
      <c r="G1118" s="140"/>
      <c r="H1118" s="105"/>
      <c r="I1118" s="139"/>
      <c r="J1118" s="139"/>
      <c r="K1118" s="107"/>
      <c r="L1118" s="107"/>
      <c r="M1118" s="107"/>
      <c r="N1118" s="107"/>
      <c r="O1118" s="107"/>
      <c r="P1118" s="309"/>
      <c r="Q1118" s="108"/>
      <c r="R1118" s="3"/>
      <c r="S1118" s="559"/>
      <c r="T1118"/>
      <c r="AL1118" s="556"/>
      <c r="AM1118"/>
    </row>
    <row r="1119" spans="2:39" s="288" customFormat="1" outlineLevel="1">
      <c r="B1119" s="138" t="s">
        <v>27</v>
      </c>
      <c r="C1119" s="160" t="s">
        <v>787</v>
      </c>
      <c r="D1119" s="139" t="s">
        <v>1013</v>
      </c>
      <c r="E1119" s="102">
        <v>12096761001</v>
      </c>
      <c r="F1119" s="454"/>
      <c r="G1119" s="140" t="s">
        <v>1055</v>
      </c>
      <c r="H1119" s="105"/>
      <c r="I1119" s="139" t="s">
        <v>58</v>
      </c>
      <c r="J1119" s="139">
        <v>1</v>
      </c>
      <c r="K1119" s="107">
        <v>1188.51</v>
      </c>
      <c r="L1119" s="107">
        <f t="shared" si="782"/>
        <v>1426.21</v>
      </c>
      <c r="M1119" s="107">
        <f>L1119*H1119</f>
        <v>0</v>
      </c>
      <c r="N1119" s="107">
        <f t="shared" si="783"/>
        <v>1188.51</v>
      </c>
      <c r="O1119" s="107">
        <f>N1119*H1119</f>
        <v>0</v>
      </c>
      <c r="P1119" s="309">
        <f t="shared" si="784"/>
        <v>1426.21</v>
      </c>
      <c r="Q1119" s="108">
        <f>P1119*H1119</f>
        <v>0</v>
      </c>
      <c r="R1119" s="3"/>
      <c r="S1119" s="560">
        <f t="shared" si="819"/>
        <v>114097</v>
      </c>
      <c r="AL1119" s="556">
        <f t="shared" si="820"/>
        <v>114096.8</v>
      </c>
      <c r="AM1119"/>
    </row>
    <row r="1120" spans="2:39" outlineLevel="1">
      <c r="B1120" s="141"/>
      <c r="C1120" s="135"/>
      <c r="D1120" s="136"/>
      <c r="E1120" s="69"/>
      <c r="F1120" s="454"/>
      <c r="G1120" s="137"/>
      <c r="H1120" s="92"/>
      <c r="I1120" s="136"/>
      <c r="J1120" s="136"/>
      <c r="K1120" s="74"/>
      <c r="L1120" s="74"/>
      <c r="M1120" s="74"/>
      <c r="N1120" s="74"/>
      <c r="O1120" s="74"/>
      <c r="P1120" s="325"/>
      <c r="Q1120" s="128"/>
      <c r="R1120" s="3"/>
      <c r="S1120" s="559"/>
      <c r="AL1120" s="556"/>
    </row>
    <row r="1121" spans="2:39" s="288" customFormat="1" outlineLevel="1">
      <c r="B1121" s="138" t="s">
        <v>27</v>
      </c>
      <c r="C1121" s="160" t="s">
        <v>787</v>
      </c>
      <c r="D1121" s="139" t="s">
        <v>1013</v>
      </c>
      <c r="E1121" s="102">
        <v>12096771001</v>
      </c>
      <c r="F1121" s="454"/>
      <c r="G1121" s="140" t="s">
        <v>1056</v>
      </c>
      <c r="H1121" s="105"/>
      <c r="I1121" s="139" t="s">
        <v>58</v>
      </c>
      <c r="J1121" s="139">
        <v>1</v>
      </c>
      <c r="K1121" s="107">
        <v>1424.21</v>
      </c>
      <c r="L1121" s="107">
        <f t="shared" ref="L1121:L1183" si="824">ROUND((K1121*$C$3),2)</f>
        <v>1709.05</v>
      </c>
      <c r="M1121" s="107">
        <f>L1121*H1121</f>
        <v>0</v>
      </c>
      <c r="N1121" s="107">
        <f t="shared" ref="N1121:N1183" si="825">K1121*(1-$E$5-$E$7)*(1-$E$9)*(1+$E$11)</f>
        <v>1424.21</v>
      </c>
      <c r="O1121" s="107">
        <f>N1121*H1121</f>
        <v>0</v>
      </c>
      <c r="P1121" s="309">
        <f t="shared" ref="P1121:P1183" si="826">ROUND((N1121*$C$3),2)</f>
        <v>1709.05</v>
      </c>
      <c r="Q1121" s="108">
        <f>P1121*H1121</f>
        <v>0</v>
      </c>
      <c r="R1121" s="3"/>
      <c r="S1121" s="560">
        <f t="shared" si="819"/>
        <v>136724</v>
      </c>
      <c r="AL1121" s="556">
        <f t="shared" si="820"/>
        <v>136724</v>
      </c>
      <c r="AM1121"/>
    </row>
    <row r="1122" spans="2:39" s="288" customFormat="1" outlineLevel="1">
      <c r="B1122" s="138"/>
      <c r="C1122" s="160"/>
      <c r="D1122" s="139"/>
      <c r="E1122" s="102"/>
      <c r="F1122" s="454"/>
      <c r="G1122" s="140"/>
      <c r="H1122" s="105"/>
      <c r="I1122" s="139"/>
      <c r="J1122" s="139"/>
      <c r="K1122" s="107"/>
      <c r="L1122" s="107"/>
      <c r="M1122" s="107"/>
      <c r="N1122" s="107"/>
      <c r="O1122" s="107"/>
      <c r="P1122" s="309"/>
      <c r="Q1122" s="108"/>
      <c r="R1122" s="3"/>
      <c r="S1122" s="559"/>
      <c r="T1122"/>
      <c r="AL1122" s="556"/>
      <c r="AM1122"/>
    </row>
    <row r="1123" spans="2:39" outlineLevel="1">
      <c r="B1123" s="484"/>
      <c r="C1123" s="485" t="s">
        <v>787</v>
      </c>
      <c r="D1123" s="486"/>
      <c r="E1123" s="487"/>
      <c r="F1123" s="650"/>
      <c r="G1123" s="488" t="s">
        <v>1057</v>
      </c>
      <c r="H1123" s="493"/>
      <c r="I1123" s="493"/>
      <c r="J1123" s="493"/>
      <c r="K1123" s="117"/>
      <c r="L1123" s="117"/>
      <c r="M1123" s="117"/>
      <c r="N1123" s="117"/>
      <c r="O1123" s="117"/>
      <c r="P1123" s="491"/>
      <c r="Q1123" s="162"/>
      <c r="R1123" s="3"/>
      <c r="S1123" s="558"/>
      <c r="AL1123" s="556"/>
    </row>
    <row r="1124" spans="2:39" s="288" customFormat="1" outlineLevel="1">
      <c r="B1124" s="179" t="s">
        <v>27</v>
      </c>
      <c r="C1124" s="160" t="s">
        <v>787</v>
      </c>
      <c r="D1124" s="139" t="s">
        <v>1013</v>
      </c>
      <c r="E1124" s="102">
        <v>12280771001</v>
      </c>
      <c r="F1124" s="454"/>
      <c r="G1124" s="180" t="s">
        <v>1058</v>
      </c>
      <c r="H1124" s="105"/>
      <c r="I1124" s="181" t="s">
        <v>58</v>
      </c>
      <c r="J1124" s="181">
        <v>1</v>
      </c>
      <c r="K1124" s="107">
        <v>56.42</v>
      </c>
      <c r="L1124" s="107">
        <f t="shared" si="824"/>
        <v>67.7</v>
      </c>
      <c r="M1124" s="107">
        <f>L1124*H1124</f>
        <v>0</v>
      </c>
      <c r="N1124" s="107">
        <f t="shared" si="825"/>
        <v>56.42</v>
      </c>
      <c r="O1124" s="107">
        <f>N1124*H1124</f>
        <v>0</v>
      </c>
      <c r="P1124" s="330">
        <f t="shared" si="826"/>
        <v>67.7</v>
      </c>
      <c r="Q1124" s="108">
        <f>P1124*H1124</f>
        <v>0</v>
      </c>
      <c r="R1124" s="3"/>
      <c r="S1124" s="560">
        <f t="shared" si="819"/>
        <v>5416</v>
      </c>
      <c r="AL1124" s="556">
        <f t="shared" si="820"/>
        <v>5416</v>
      </c>
      <c r="AM1124"/>
    </row>
    <row r="1125" spans="2:39" outlineLevel="1">
      <c r="B1125" s="484" t="s">
        <v>65</v>
      </c>
      <c r="C1125" s="474" t="s">
        <v>787</v>
      </c>
      <c r="D1125" s="481">
        <v>12690241003</v>
      </c>
      <c r="E1125" s="256">
        <v>13152981001</v>
      </c>
      <c r="F1125" s="454"/>
      <c r="G1125" s="477" t="s">
        <v>1033</v>
      </c>
      <c r="H1125" s="482"/>
      <c r="I1125" s="475" t="s">
        <v>58</v>
      </c>
      <c r="J1125" s="475">
        <v>1</v>
      </c>
      <c r="K1125" s="99">
        <v>84.84</v>
      </c>
      <c r="L1125" s="99">
        <f t="shared" si="824"/>
        <v>101.81</v>
      </c>
      <c r="M1125" s="99">
        <f>L1125*H1125</f>
        <v>0</v>
      </c>
      <c r="N1125" s="99">
        <f t="shared" si="825"/>
        <v>84.84</v>
      </c>
      <c r="O1125" s="99">
        <f>N1125*H1125</f>
        <v>0</v>
      </c>
      <c r="P1125" s="480">
        <f t="shared" si="826"/>
        <v>101.81</v>
      </c>
      <c r="Q1125" s="100">
        <f>P1125*H1125</f>
        <v>0</v>
      </c>
      <c r="R1125" s="3"/>
      <c r="S1125" s="559">
        <f t="shared" si="819"/>
        <v>8145</v>
      </c>
      <c r="AL1125" s="556">
        <f t="shared" si="820"/>
        <v>8144.8</v>
      </c>
    </row>
    <row r="1126" spans="2:39" outlineLevel="1">
      <c r="B1126" s="148"/>
      <c r="C1126" s="132"/>
      <c r="D1126" s="133"/>
      <c r="E1126" s="90"/>
      <c r="F1126" s="454"/>
      <c r="G1126" s="134"/>
      <c r="H1126" s="92"/>
      <c r="I1126" s="133"/>
      <c r="J1126" s="133"/>
      <c r="K1126" s="93"/>
      <c r="L1126" s="93"/>
      <c r="M1126" s="93"/>
      <c r="N1126" s="93"/>
      <c r="O1126" s="93"/>
      <c r="P1126" s="308"/>
      <c r="Q1126" s="94"/>
      <c r="R1126" s="3"/>
      <c r="S1126" s="559"/>
      <c r="AL1126" s="556"/>
    </row>
    <row r="1127" spans="2:39" outlineLevel="1">
      <c r="B1127" s="494" t="s">
        <v>65</v>
      </c>
      <c r="C1127" s="474" t="s">
        <v>787</v>
      </c>
      <c r="D1127" s="475"/>
      <c r="E1127" s="256">
        <v>12492871001</v>
      </c>
      <c r="F1127" s="454"/>
      <c r="G1127" s="477" t="s">
        <v>1059</v>
      </c>
      <c r="H1127" s="482"/>
      <c r="I1127" s="475" t="s">
        <v>58</v>
      </c>
      <c r="J1127" s="475">
        <v>1</v>
      </c>
      <c r="K1127" s="99">
        <v>284.07</v>
      </c>
      <c r="L1127" s="99">
        <f t="shared" si="824"/>
        <v>340.88</v>
      </c>
      <c r="M1127" s="99">
        <f>L1127*H1127</f>
        <v>0</v>
      </c>
      <c r="N1127" s="99">
        <f t="shared" si="825"/>
        <v>284.07</v>
      </c>
      <c r="O1127" s="99">
        <f>N1127*H1127</f>
        <v>0</v>
      </c>
      <c r="P1127" s="480">
        <f t="shared" si="826"/>
        <v>340.88</v>
      </c>
      <c r="Q1127" s="100">
        <f>P1127*H1127</f>
        <v>0</v>
      </c>
      <c r="R1127" s="3"/>
      <c r="S1127" s="559">
        <f t="shared" si="819"/>
        <v>27270</v>
      </c>
      <c r="AL1127" s="556">
        <f t="shared" si="820"/>
        <v>27270.400000000001</v>
      </c>
    </row>
    <row r="1128" spans="2:39" outlineLevel="1">
      <c r="B1128" s="141"/>
      <c r="C1128" s="154"/>
      <c r="D1128" s="136"/>
      <c r="E1128" s="69"/>
      <c r="F1128" s="454"/>
      <c r="G1128" s="137"/>
      <c r="H1128" s="92"/>
      <c r="I1128" s="136"/>
      <c r="J1128" s="136"/>
      <c r="K1128" s="74"/>
      <c r="L1128" s="74"/>
      <c r="M1128" s="74"/>
      <c r="N1128" s="74"/>
      <c r="O1128" s="74"/>
      <c r="P1128" s="325"/>
      <c r="Q1128" s="128"/>
      <c r="R1128" s="3"/>
      <c r="S1128" s="559"/>
      <c r="AL1128" s="556"/>
    </row>
    <row r="1129" spans="2:39" s="288" customFormat="1" outlineLevel="1">
      <c r="B1129" s="138" t="s">
        <v>27</v>
      </c>
      <c r="C1129" s="160" t="s">
        <v>787</v>
      </c>
      <c r="D1129" s="139"/>
      <c r="E1129" s="102">
        <v>12442301001</v>
      </c>
      <c r="F1129" s="454"/>
      <c r="G1129" s="140" t="s">
        <v>1060</v>
      </c>
      <c r="H1129" s="105"/>
      <c r="I1129" s="139" t="s">
        <v>58</v>
      </c>
      <c r="J1129" s="139">
        <v>1</v>
      </c>
      <c r="K1129" s="107">
        <v>353.16</v>
      </c>
      <c r="L1129" s="107">
        <f t="shared" si="824"/>
        <v>423.79</v>
      </c>
      <c r="M1129" s="107">
        <f>L1129*H1129</f>
        <v>0</v>
      </c>
      <c r="N1129" s="107">
        <f t="shared" si="825"/>
        <v>353.16</v>
      </c>
      <c r="O1129" s="107">
        <f>N1129*H1129</f>
        <v>0</v>
      </c>
      <c r="P1129" s="309">
        <f t="shared" si="826"/>
        <v>423.79</v>
      </c>
      <c r="Q1129" s="108">
        <f>P1129*H1129</f>
        <v>0</v>
      </c>
      <c r="R1129" s="3"/>
      <c r="S1129" s="560">
        <f t="shared" si="819"/>
        <v>33903</v>
      </c>
      <c r="AL1129" s="556">
        <f t="shared" si="820"/>
        <v>33903.200000000004</v>
      </c>
      <c r="AM1129"/>
    </row>
    <row r="1130" spans="2:39" outlineLevel="1">
      <c r="B1130" s="141"/>
      <c r="C1130" s="154"/>
      <c r="D1130" s="136"/>
      <c r="E1130" s="69"/>
      <c r="F1130" s="454"/>
      <c r="G1130" s="137"/>
      <c r="H1130" s="92"/>
      <c r="I1130" s="136"/>
      <c r="J1130" s="136"/>
      <c r="K1130" s="74"/>
      <c r="L1130" s="74"/>
      <c r="M1130" s="74"/>
      <c r="N1130" s="74"/>
      <c r="O1130" s="74"/>
      <c r="P1130" s="325"/>
      <c r="Q1130" s="128"/>
      <c r="R1130" s="3"/>
      <c r="S1130" s="559"/>
      <c r="AL1130" s="556"/>
    </row>
    <row r="1131" spans="2:39" s="288" customFormat="1" outlineLevel="1">
      <c r="B1131" s="138" t="s">
        <v>27</v>
      </c>
      <c r="C1131" s="160" t="s">
        <v>787</v>
      </c>
      <c r="D1131" s="139"/>
      <c r="E1131" s="102">
        <v>12442401001</v>
      </c>
      <c r="F1131" s="454"/>
      <c r="G1131" s="140" t="s">
        <v>1061</v>
      </c>
      <c r="H1131" s="105"/>
      <c r="I1131" s="139" t="s">
        <v>58</v>
      </c>
      <c r="J1131" s="139">
        <v>1</v>
      </c>
      <c r="K1131" s="107">
        <v>451.44</v>
      </c>
      <c r="L1131" s="107">
        <f t="shared" si="824"/>
        <v>541.73</v>
      </c>
      <c r="M1131" s="107">
        <f>L1131*H1131</f>
        <v>0</v>
      </c>
      <c r="N1131" s="107">
        <f t="shared" si="825"/>
        <v>451.44</v>
      </c>
      <c r="O1131" s="107">
        <f>N1131*H1131</f>
        <v>0</v>
      </c>
      <c r="P1131" s="309">
        <f t="shared" si="826"/>
        <v>541.73</v>
      </c>
      <c r="Q1131" s="108">
        <f>P1131*H1131</f>
        <v>0</v>
      </c>
      <c r="R1131" s="3"/>
      <c r="S1131" s="560">
        <f t="shared" si="819"/>
        <v>43338</v>
      </c>
      <c r="AL1131" s="556">
        <f t="shared" si="820"/>
        <v>43338.400000000001</v>
      </c>
      <c r="AM1131"/>
    </row>
    <row r="1132" spans="2:39" s="288" customFormat="1" outlineLevel="1">
      <c r="B1132" s="138" t="s">
        <v>27</v>
      </c>
      <c r="C1132" s="160" t="s">
        <v>787</v>
      </c>
      <c r="D1132" s="139"/>
      <c r="E1132" s="102">
        <v>12442501001</v>
      </c>
      <c r="F1132" s="454"/>
      <c r="G1132" s="140" t="s">
        <v>1062</v>
      </c>
      <c r="H1132" s="105"/>
      <c r="I1132" s="139" t="s">
        <v>58</v>
      </c>
      <c r="J1132" s="139">
        <v>1</v>
      </c>
      <c r="K1132" s="107">
        <v>491.38</v>
      </c>
      <c r="L1132" s="107">
        <f t="shared" si="824"/>
        <v>589.66</v>
      </c>
      <c r="M1132" s="107">
        <f>L1132*H1132</f>
        <v>0</v>
      </c>
      <c r="N1132" s="107">
        <f t="shared" si="825"/>
        <v>491.38</v>
      </c>
      <c r="O1132" s="107">
        <f>N1132*H1132</f>
        <v>0</v>
      </c>
      <c r="P1132" s="309">
        <f t="shared" si="826"/>
        <v>589.66</v>
      </c>
      <c r="Q1132" s="108">
        <f>P1132*H1132</f>
        <v>0</v>
      </c>
      <c r="R1132" s="3"/>
      <c r="S1132" s="560">
        <f t="shared" si="819"/>
        <v>47173</v>
      </c>
      <c r="AL1132" s="556">
        <f t="shared" si="820"/>
        <v>47172.800000000003</v>
      </c>
      <c r="AM1132"/>
    </row>
    <row r="1133" spans="2:39" s="288" customFormat="1" outlineLevel="1">
      <c r="B1133" s="138" t="s">
        <v>27</v>
      </c>
      <c r="C1133" s="160" t="s">
        <v>787</v>
      </c>
      <c r="D1133" s="139"/>
      <c r="E1133" s="102">
        <v>12442601001</v>
      </c>
      <c r="F1133" s="454"/>
      <c r="G1133" s="140" t="s">
        <v>1063</v>
      </c>
      <c r="H1133" s="105"/>
      <c r="I1133" s="139" t="s">
        <v>58</v>
      </c>
      <c r="J1133" s="139">
        <v>1</v>
      </c>
      <c r="K1133" s="107">
        <v>637.25</v>
      </c>
      <c r="L1133" s="107">
        <f t="shared" si="824"/>
        <v>764.7</v>
      </c>
      <c r="M1133" s="107">
        <f>L1133*H1133</f>
        <v>0</v>
      </c>
      <c r="N1133" s="107">
        <f t="shared" si="825"/>
        <v>637.25</v>
      </c>
      <c r="O1133" s="107">
        <f>N1133*H1133</f>
        <v>0</v>
      </c>
      <c r="P1133" s="309">
        <f t="shared" si="826"/>
        <v>764.7</v>
      </c>
      <c r="Q1133" s="108">
        <f>P1133*H1133</f>
        <v>0</v>
      </c>
      <c r="R1133" s="3"/>
      <c r="S1133" s="560">
        <f t="shared" si="819"/>
        <v>61176</v>
      </c>
      <c r="AL1133" s="556">
        <f t="shared" si="820"/>
        <v>61176</v>
      </c>
      <c r="AM1133"/>
    </row>
    <row r="1134" spans="2:39" outlineLevel="1">
      <c r="B1134" s="141"/>
      <c r="C1134" s="154"/>
      <c r="D1134" s="136"/>
      <c r="E1134" s="69"/>
      <c r="F1134" s="454"/>
      <c r="G1134" s="137"/>
      <c r="H1134" s="92"/>
      <c r="I1134" s="136"/>
      <c r="J1134" s="136"/>
      <c r="K1134" s="74"/>
      <c r="L1134" s="74"/>
      <c r="M1134" s="74"/>
      <c r="N1134" s="74"/>
      <c r="O1134" s="74"/>
      <c r="P1134" s="325"/>
      <c r="Q1134" s="128"/>
      <c r="R1134" s="3"/>
      <c r="S1134" s="559"/>
      <c r="AL1134" s="556"/>
    </row>
    <row r="1135" spans="2:39" outlineLevel="1">
      <c r="B1135" s="495"/>
      <c r="C1135" s="485" t="s">
        <v>787</v>
      </c>
      <c r="D1135" s="512"/>
      <c r="E1135" s="513"/>
      <c r="F1135" s="650"/>
      <c r="G1135" s="514" t="s">
        <v>1064</v>
      </c>
      <c r="H1135" s="493"/>
      <c r="I1135" s="515"/>
      <c r="J1135" s="515"/>
      <c r="K1135" s="117"/>
      <c r="L1135" s="117"/>
      <c r="M1135" s="117"/>
      <c r="N1135" s="117"/>
      <c r="O1135" s="117"/>
      <c r="P1135" s="516"/>
      <c r="Q1135" s="162"/>
      <c r="R1135" s="3"/>
      <c r="S1135" s="558"/>
      <c r="AL1135" s="556"/>
    </row>
    <row r="1136" spans="2:39" outlineLevel="1">
      <c r="B1136" s="495"/>
      <c r="C1136" s="485" t="s">
        <v>787</v>
      </c>
      <c r="D1136" s="512"/>
      <c r="E1136" s="513"/>
      <c r="F1136" s="650"/>
      <c r="G1136" s="514" t="s">
        <v>1065</v>
      </c>
      <c r="H1136" s="493"/>
      <c r="I1136" s="515"/>
      <c r="J1136" s="515"/>
      <c r="K1136" s="117"/>
      <c r="L1136" s="117"/>
      <c r="M1136" s="117"/>
      <c r="N1136" s="117"/>
      <c r="O1136" s="117"/>
      <c r="P1136" s="516"/>
      <c r="Q1136" s="162"/>
      <c r="R1136" s="3"/>
      <c r="S1136" s="558"/>
      <c r="AL1136" s="556"/>
    </row>
    <row r="1137" spans="2:39" s="288" customFormat="1" outlineLevel="1">
      <c r="B1137" s="102" t="s">
        <v>27</v>
      </c>
      <c r="C1137" s="160" t="s">
        <v>787</v>
      </c>
      <c r="D1137" s="139"/>
      <c r="E1137" s="102">
        <v>11311281240</v>
      </c>
      <c r="F1137" s="454"/>
      <c r="G1137" s="140" t="s">
        <v>796</v>
      </c>
      <c r="H1137" s="105"/>
      <c r="I1137" s="363" t="s">
        <v>29</v>
      </c>
      <c r="J1137" s="363">
        <v>240</v>
      </c>
      <c r="K1137" s="107">
        <v>1.51</v>
      </c>
      <c r="L1137" s="107">
        <f t="shared" si="824"/>
        <v>1.81</v>
      </c>
      <c r="M1137" s="107">
        <f t="shared" ref="M1137:M1150" si="827">L1137*H1137</f>
        <v>0</v>
      </c>
      <c r="N1137" s="107">
        <f t="shared" si="825"/>
        <v>1.51</v>
      </c>
      <c r="O1137" s="107">
        <f t="shared" ref="O1137:O1150" si="828">N1137*H1137</f>
        <v>0</v>
      </c>
      <c r="P1137" s="309">
        <f t="shared" si="826"/>
        <v>1.81</v>
      </c>
      <c r="Q1137" s="108">
        <f t="shared" ref="Q1137:Q1150" si="829">P1137*H1137</f>
        <v>0</v>
      </c>
      <c r="R1137" s="3"/>
      <c r="S1137" s="560">
        <f t="shared" si="819"/>
        <v>145</v>
      </c>
      <c r="AL1137" s="556">
        <f t="shared" si="820"/>
        <v>144.80000000000001</v>
      </c>
      <c r="AM1137"/>
    </row>
    <row r="1138" spans="2:39" s="288" customFormat="1" outlineLevel="1">
      <c r="B1138" s="102" t="s">
        <v>27</v>
      </c>
      <c r="C1138" s="160" t="s">
        <v>787</v>
      </c>
      <c r="D1138" s="139"/>
      <c r="E1138" s="102">
        <v>11361401120</v>
      </c>
      <c r="F1138" s="454"/>
      <c r="G1138" s="140" t="s">
        <v>801</v>
      </c>
      <c r="H1138" s="105"/>
      <c r="I1138" s="139" t="s">
        <v>29</v>
      </c>
      <c r="J1138" s="139">
        <v>120</v>
      </c>
      <c r="K1138" s="107">
        <v>1.92</v>
      </c>
      <c r="L1138" s="107">
        <f t="shared" si="824"/>
        <v>2.2999999999999998</v>
      </c>
      <c r="M1138" s="107">
        <f t="shared" si="827"/>
        <v>0</v>
      </c>
      <c r="N1138" s="107">
        <f t="shared" si="825"/>
        <v>1.92</v>
      </c>
      <c r="O1138" s="107">
        <f t="shared" si="828"/>
        <v>0</v>
      </c>
      <c r="P1138" s="309">
        <f t="shared" si="826"/>
        <v>2.2999999999999998</v>
      </c>
      <c r="Q1138" s="108">
        <f t="shared" si="829"/>
        <v>0</v>
      </c>
      <c r="R1138" s="3"/>
      <c r="S1138" s="560">
        <f t="shared" si="819"/>
        <v>184</v>
      </c>
      <c r="AL1138" s="556">
        <f t="shared" si="820"/>
        <v>184</v>
      </c>
      <c r="AM1138"/>
    </row>
    <row r="1139" spans="2:39" s="288" customFormat="1" outlineLevel="1">
      <c r="B1139" s="102" t="s">
        <v>27</v>
      </c>
      <c r="C1139" s="160" t="s">
        <v>787</v>
      </c>
      <c r="D1139" s="139"/>
      <c r="E1139" s="102">
        <v>11361401240</v>
      </c>
      <c r="F1139" s="454"/>
      <c r="G1139" s="140" t="s">
        <v>802</v>
      </c>
      <c r="H1139" s="105"/>
      <c r="I1139" s="139" t="s">
        <v>29</v>
      </c>
      <c r="J1139" s="139">
        <v>240</v>
      </c>
      <c r="K1139" s="107">
        <v>1.92</v>
      </c>
      <c r="L1139" s="107">
        <f t="shared" si="824"/>
        <v>2.2999999999999998</v>
      </c>
      <c r="M1139" s="107">
        <f t="shared" si="827"/>
        <v>0</v>
      </c>
      <c r="N1139" s="107">
        <f t="shared" si="825"/>
        <v>1.92</v>
      </c>
      <c r="O1139" s="107">
        <f t="shared" si="828"/>
        <v>0</v>
      </c>
      <c r="P1139" s="309">
        <f t="shared" si="826"/>
        <v>2.2999999999999998</v>
      </c>
      <c r="Q1139" s="108">
        <f t="shared" si="829"/>
        <v>0</v>
      </c>
      <c r="R1139" s="3"/>
      <c r="S1139" s="560">
        <f t="shared" si="819"/>
        <v>184</v>
      </c>
      <c r="AL1139" s="556">
        <f t="shared" si="820"/>
        <v>184</v>
      </c>
      <c r="AM1139"/>
    </row>
    <row r="1140" spans="2:39" s="288" customFormat="1" outlineLevel="1">
      <c r="B1140" s="102" t="s">
        <v>27</v>
      </c>
      <c r="C1140" s="160" t="s">
        <v>787</v>
      </c>
      <c r="D1140" s="139"/>
      <c r="E1140" s="102">
        <v>11361601120</v>
      </c>
      <c r="F1140" s="454"/>
      <c r="G1140" s="140" t="s">
        <v>804</v>
      </c>
      <c r="H1140" s="105"/>
      <c r="I1140" s="139" t="s">
        <v>29</v>
      </c>
      <c r="J1140" s="139">
        <v>120</v>
      </c>
      <c r="K1140" s="107">
        <v>2.65</v>
      </c>
      <c r="L1140" s="107">
        <f t="shared" si="824"/>
        <v>3.18</v>
      </c>
      <c r="M1140" s="107">
        <f t="shared" si="827"/>
        <v>0</v>
      </c>
      <c r="N1140" s="107">
        <f t="shared" si="825"/>
        <v>2.65</v>
      </c>
      <c r="O1140" s="107">
        <f t="shared" si="828"/>
        <v>0</v>
      </c>
      <c r="P1140" s="309">
        <f t="shared" si="826"/>
        <v>3.18</v>
      </c>
      <c r="Q1140" s="108">
        <f t="shared" si="829"/>
        <v>0</v>
      </c>
      <c r="R1140" s="3"/>
      <c r="S1140" s="560">
        <f t="shared" si="819"/>
        <v>254</v>
      </c>
      <c r="AL1140" s="556">
        <f t="shared" si="820"/>
        <v>254.4</v>
      </c>
      <c r="AM1140"/>
    </row>
    <row r="1141" spans="2:39" s="288" customFormat="1" outlineLevel="1">
      <c r="B1141" s="102" t="s">
        <v>27</v>
      </c>
      <c r="C1141" s="160" t="s">
        <v>787</v>
      </c>
      <c r="D1141" s="139"/>
      <c r="E1141" s="102">
        <v>11361601240</v>
      </c>
      <c r="F1141" s="454"/>
      <c r="G1141" s="140" t="s">
        <v>805</v>
      </c>
      <c r="H1141" s="105"/>
      <c r="I1141" s="139" t="s">
        <v>29</v>
      </c>
      <c r="J1141" s="139">
        <v>240</v>
      </c>
      <c r="K1141" s="107">
        <v>2.65</v>
      </c>
      <c r="L1141" s="107">
        <f t="shared" si="824"/>
        <v>3.18</v>
      </c>
      <c r="M1141" s="107">
        <f t="shared" si="827"/>
        <v>0</v>
      </c>
      <c r="N1141" s="107">
        <f t="shared" si="825"/>
        <v>2.65</v>
      </c>
      <c r="O1141" s="107">
        <f t="shared" si="828"/>
        <v>0</v>
      </c>
      <c r="P1141" s="309">
        <f t="shared" si="826"/>
        <v>3.18</v>
      </c>
      <c r="Q1141" s="108">
        <f t="shared" si="829"/>
        <v>0</v>
      </c>
      <c r="R1141" s="3"/>
      <c r="S1141" s="560">
        <f t="shared" si="819"/>
        <v>254</v>
      </c>
      <c r="AL1141" s="556">
        <f t="shared" si="820"/>
        <v>254.4</v>
      </c>
      <c r="AM1141"/>
    </row>
    <row r="1142" spans="2:39" outlineLevel="1">
      <c r="B1142" s="494" t="s">
        <v>65</v>
      </c>
      <c r="C1142" s="474" t="s">
        <v>787</v>
      </c>
      <c r="D1142" s="475"/>
      <c r="E1142" s="256">
        <v>12005361001</v>
      </c>
      <c r="F1142" s="454"/>
      <c r="G1142" s="477" t="s">
        <v>819</v>
      </c>
      <c r="H1142" s="482"/>
      <c r="I1142" s="475" t="s">
        <v>58</v>
      </c>
      <c r="J1142" s="475">
        <v>10</v>
      </c>
      <c r="K1142" s="99">
        <v>0.98</v>
      </c>
      <c r="L1142" s="99">
        <f t="shared" si="824"/>
        <v>1.18</v>
      </c>
      <c r="M1142" s="99">
        <f t="shared" si="827"/>
        <v>0</v>
      </c>
      <c r="N1142" s="99">
        <f t="shared" si="825"/>
        <v>0.98</v>
      </c>
      <c r="O1142" s="99">
        <f t="shared" si="828"/>
        <v>0</v>
      </c>
      <c r="P1142" s="480">
        <f t="shared" si="826"/>
        <v>1.18</v>
      </c>
      <c r="Q1142" s="100">
        <f t="shared" si="829"/>
        <v>0</v>
      </c>
      <c r="R1142" s="3"/>
      <c r="S1142" s="559">
        <f t="shared" si="819"/>
        <v>94</v>
      </c>
      <c r="AL1142" s="556">
        <f t="shared" si="820"/>
        <v>94.4</v>
      </c>
    </row>
    <row r="1143" spans="2:39" outlineLevel="1">
      <c r="B1143" s="494" t="s">
        <v>65</v>
      </c>
      <c r="C1143" s="474" t="s">
        <v>787</v>
      </c>
      <c r="D1143" s="475"/>
      <c r="E1143" s="256">
        <v>12502971002</v>
      </c>
      <c r="F1143" s="454"/>
      <c r="G1143" s="477" t="s">
        <v>821</v>
      </c>
      <c r="H1143" s="482"/>
      <c r="I1143" s="475" t="s">
        <v>58</v>
      </c>
      <c r="J1143" s="475">
        <v>50</v>
      </c>
      <c r="K1143" s="99">
        <v>1.34</v>
      </c>
      <c r="L1143" s="99">
        <f t="shared" si="824"/>
        <v>1.61</v>
      </c>
      <c r="M1143" s="99">
        <f t="shared" si="827"/>
        <v>0</v>
      </c>
      <c r="N1143" s="99">
        <f t="shared" si="825"/>
        <v>1.34</v>
      </c>
      <c r="O1143" s="99">
        <f t="shared" si="828"/>
        <v>0</v>
      </c>
      <c r="P1143" s="480">
        <f t="shared" si="826"/>
        <v>1.61</v>
      </c>
      <c r="Q1143" s="100">
        <f t="shared" si="829"/>
        <v>0</v>
      </c>
      <c r="R1143" s="3"/>
      <c r="S1143" s="559">
        <f t="shared" si="819"/>
        <v>129</v>
      </c>
      <c r="AL1143" s="556">
        <f t="shared" si="820"/>
        <v>128.80000000000001</v>
      </c>
    </row>
    <row r="1144" spans="2:39" outlineLevel="1">
      <c r="B1144" s="495" t="s">
        <v>65</v>
      </c>
      <c r="C1144" s="474" t="s">
        <v>787</v>
      </c>
      <c r="D1144" s="496"/>
      <c r="E1144" s="256">
        <v>12503071002</v>
      </c>
      <c r="F1144" s="454"/>
      <c r="G1144" s="497" t="s">
        <v>822</v>
      </c>
      <c r="H1144" s="482"/>
      <c r="I1144" s="496" t="s">
        <v>58</v>
      </c>
      <c r="J1144" s="496">
        <v>50</v>
      </c>
      <c r="K1144" s="99">
        <v>1.39</v>
      </c>
      <c r="L1144" s="99">
        <f t="shared" si="824"/>
        <v>1.67</v>
      </c>
      <c r="M1144" s="99">
        <f t="shared" si="827"/>
        <v>0</v>
      </c>
      <c r="N1144" s="99">
        <f t="shared" si="825"/>
        <v>1.39</v>
      </c>
      <c r="O1144" s="99">
        <f t="shared" si="828"/>
        <v>0</v>
      </c>
      <c r="P1144" s="503">
        <f t="shared" si="826"/>
        <v>1.67</v>
      </c>
      <c r="Q1144" s="100">
        <f t="shared" si="829"/>
        <v>0</v>
      </c>
      <c r="R1144" s="3"/>
      <c r="S1144" s="559">
        <f t="shared" si="819"/>
        <v>134</v>
      </c>
      <c r="AL1144" s="556">
        <f t="shared" si="820"/>
        <v>133.6</v>
      </c>
    </row>
    <row r="1145" spans="2:39" outlineLevel="1">
      <c r="B1145" s="494" t="s">
        <v>65</v>
      </c>
      <c r="C1145" s="474" t="s">
        <v>787</v>
      </c>
      <c r="D1145" s="475"/>
      <c r="E1145" s="256">
        <v>12005261001</v>
      </c>
      <c r="F1145" s="454"/>
      <c r="G1145" s="477" t="s">
        <v>829</v>
      </c>
      <c r="H1145" s="482"/>
      <c r="I1145" s="475" t="s">
        <v>58</v>
      </c>
      <c r="J1145" s="475">
        <v>10</v>
      </c>
      <c r="K1145" s="99">
        <v>6.69</v>
      </c>
      <c r="L1145" s="99">
        <f t="shared" si="824"/>
        <v>8.0299999999999994</v>
      </c>
      <c r="M1145" s="99">
        <f t="shared" si="827"/>
        <v>0</v>
      </c>
      <c r="N1145" s="99">
        <f t="shared" si="825"/>
        <v>6.69</v>
      </c>
      <c r="O1145" s="99">
        <f t="shared" si="828"/>
        <v>0</v>
      </c>
      <c r="P1145" s="480">
        <f t="shared" si="826"/>
        <v>8.0299999999999994</v>
      </c>
      <c r="Q1145" s="100">
        <f t="shared" si="829"/>
        <v>0</v>
      </c>
      <c r="R1145" s="3"/>
      <c r="S1145" s="559">
        <f t="shared" si="819"/>
        <v>642</v>
      </c>
      <c r="AL1145" s="556">
        <f t="shared" si="820"/>
        <v>642.4</v>
      </c>
    </row>
    <row r="1146" spans="2:39" outlineLevel="1">
      <c r="B1146" s="494" t="s">
        <v>65</v>
      </c>
      <c r="C1146" s="474" t="s">
        <v>787</v>
      </c>
      <c r="D1146" s="481"/>
      <c r="E1146" s="256">
        <v>12005331001</v>
      </c>
      <c r="F1146" s="454"/>
      <c r="G1146" s="498" t="s">
        <v>838</v>
      </c>
      <c r="H1146" s="482"/>
      <c r="I1146" s="481" t="s">
        <v>58</v>
      </c>
      <c r="J1146" s="481">
        <v>10</v>
      </c>
      <c r="K1146" s="99">
        <v>10.68</v>
      </c>
      <c r="L1146" s="99">
        <f t="shared" si="824"/>
        <v>12.82</v>
      </c>
      <c r="M1146" s="99">
        <f t="shared" si="827"/>
        <v>0</v>
      </c>
      <c r="N1146" s="99">
        <f t="shared" si="825"/>
        <v>10.68</v>
      </c>
      <c r="O1146" s="99">
        <f t="shared" si="828"/>
        <v>0</v>
      </c>
      <c r="P1146" s="100">
        <f t="shared" si="826"/>
        <v>12.82</v>
      </c>
      <c r="Q1146" s="100">
        <f t="shared" si="829"/>
        <v>0</v>
      </c>
      <c r="R1146" s="3"/>
      <c r="S1146" s="559">
        <f t="shared" si="819"/>
        <v>1026</v>
      </c>
      <c r="AL1146" s="556">
        <f t="shared" si="820"/>
        <v>1025.6000000000001</v>
      </c>
    </row>
    <row r="1147" spans="2:39" s="288" customFormat="1" outlineLevel="1">
      <c r="B1147" s="138" t="s">
        <v>27</v>
      </c>
      <c r="C1147" s="160" t="s">
        <v>787</v>
      </c>
      <c r="D1147" s="103"/>
      <c r="E1147" s="102">
        <v>12005341001</v>
      </c>
      <c r="F1147" s="454"/>
      <c r="G1147" s="104" t="s">
        <v>839</v>
      </c>
      <c r="H1147" s="105"/>
      <c r="I1147" s="103" t="s">
        <v>58</v>
      </c>
      <c r="J1147" s="103">
        <v>10</v>
      </c>
      <c r="K1147" s="107">
        <v>10.68</v>
      </c>
      <c r="L1147" s="107">
        <f t="shared" si="824"/>
        <v>12.82</v>
      </c>
      <c r="M1147" s="107">
        <f t="shared" si="827"/>
        <v>0</v>
      </c>
      <c r="N1147" s="107">
        <f t="shared" si="825"/>
        <v>10.68</v>
      </c>
      <c r="O1147" s="107">
        <f t="shared" si="828"/>
        <v>0</v>
      </c>
      <c r="P1147" s="108">
        <f t="shared" si="826"/>
        <v>12.82</v>
      </c>
      <c r="Q1147" s="108">
        <f t="shared" si="829"/>
        <v>0</v>
      </c>
      <c r="R1147" s="3"/>
      <c r="S1147" s="560">
        <f t="shared" si="819"/>
        <v>1026</v>
      </c>
      <c r="AL1147" s="556">
        <f t="shared" si="820"/>
        <v>1025.6000000000001</v>
      </c>
      <c r="AM1147"/>
    </row>
    <row r="1148" spans="2:39" outlineLevel="1">
      <c r="B1148" s="494" t="s">
        <v>65</v>
      </c>
      <c r="C1148" s="474" t="s">
        <v>787</v>
      </c>
      <c r="D1148" s="475"/>
      <c r="E1148" s="256">
        <v>12005431001</v>
      </c>
      <c r="F1148" s="454"/>
      <c r="G1148" s="477" t="s">
        <v>1066</v>
      </c>
      <c r="H1148" s="482"/>
      <c r="I1148" s="475" t="s">
        <v>58</v>
      </c>
      <c r="J1148" s="475">
        <v>5</v>
      </c>
      <c r="K1148" s="99">
        <v>9.43</v>
      </c>
      <c r="L1148" s="99">
        <f t="shared" si="824"/>
        <v>11.32</v>
      </c>
      <c r="M1148" s="99">
        <f t="shared" si="827"/>
        <v>0</v>
      </c>
      <c r="N1148" s="99">
        <f t="shared" si="825"/>
        <v>9.43</v>
      </c>
      <c r="O1148" s="99">
        <f t="shared" si="828"/>
        <v>0</v>
      </c>
      <c r="P1148" s="480">
        <f t="shared" si="826"/>
        <v>11.32</v>
      </c>
      <c r="Q1148" s="100">
        <f t="shared" si="829"/>
        <v>0</v>
      </c>
      <c r="R1148" s="3"/>
      <c r="S1148" s="559">
        <f t="shared" si="819"/>
        <v>906</v>
      </c>
      <c r="AL1148" s="556">
        <f t="shared" si="820"/>
        <v>905.6</v>
      </c>
    </row>
    <row r="1149" spans="2:39" s="288" customFormat="1" outlineLevel="1">
      <c r="B1149" s="138" t="s">
        <v>27</v>
      </c>
      <c r="C1149" s="160" t="s">
        <v>787</v>
      </c>
      <c r="D1149" s="139"/>
      <c r="E1149" s="102">
        <v>12005441001</v>
      </c>
      <c r="F1149" s="454"/>
      <c r="G1149" s="140" t="s">
        <v>1067</v>
      </c>
      <c r="H1149" s="105"/>
      <c r="I1149" s="139" t="s">
        <v>58</v>
      </c>
      <c r="J1149" s="139">
        <v>5</v>
      </c>
      <c r="K1149" s="107">
        <v>9.43</v>
      </c>
      <c r="L1149" s="107">
        <f t="shared" si="824"/>
        <v>11.32</v>
      </c>
      <c r="M1149" s="107">
        <f t="shared" si="827"/>
        <v>0</v>
      </c>
      <c r="N1149" s="107">
        <f t="shared" si="825"/>
        <v>9.43</v>
      </c>
      <c r="O1149" s="107">
        <f t="shared" si="828"/>
        <v>0</v>
      </c>
      <c r="P1149" s="309">
        <f t="shared" si="826"/>
        <v>11.32</v>
      </c>
      <c r="Q1149" s="108">
        <f t="shared" si="829"/>
        <v>0</v>
      </c>
      <c r="R1149" s="3"/>
      <c r="S1149" s="560">
        <f t="shared" si="819"/>
        <v>906</v>
      </c>
      <c r="AL1149" s="556">
        <f t="shared" si="820"/>
        <v>905.6</v>
      </c>
      <c r="AM1149"/>
    </row>
    <row r="1150" spans="2:39" outlineLevel="1">
      <c r="B1150" s="494" t="s">
        <v>65</v>
      </c>
      <c r="C1150" s="474" t="s">
        <v>787</v>
      </c>
      <c r="D1150" s="475"/>
      <c r="E1150" s="256">
        <v>12005461001</v>
      </c>
      <c r="F1150" s="454"/>
      <c r="G1150" s="517" t="s">
        <v>977</v>
      </c>
      <c r="H1150" s="482"/>
      <c r="I1150" s="475" t="s">
        <v>58</v>
      </c>
      <c r="J1150" s="475">
        <v>10</v>
      </c>
      <c r="K1150" s="99">
        <v>9.2200000000000006</v>
      </c>
      <c r="L1150" s="99">
        <f t="shared" si="824"/>
        <v>11.06</v>
      </c>
      <c r="M1150" s="99">
        <f t="shared" si="827"/>
        <v>0</v>
      </c>
      <c r="N1150" s="99">
        <f t="shared" si="825"/>
        <v>9.2200000000000006</v>
      </c>
      <c r="O1150" s="99">
        <f t="shared" si="828"/>
        <v>0</v>
      </c>
      <c r="P1150" s="480">
        <f t="shared" si="826"/>
        <v>11.06</v>
      </c>
      <c r="Q1150" s="100">
        <f t="shared" si="829"/>
        <v>0</v>
      </c>
      <c r="R1150" s="3"/>
      <c r="S1150" s="559">
        <f t="shared" si="819"/>
        <v>885</v>
      </c>
      <c r="AL1150" s="556">
        <f t="shared" si="820"/>
        <v>884.80000000000007</v>
      </c>
    </row>
    <row r="1151" spans="2:39" outlineLevel="1">
      <c r="B1151" s="182"/>
      <c r="C1151" s="132"/>
      <c r="D1151" s="133"/>
      <c r="E1151" s="90"/>
      <c r="F1151" s="454"/>
      <c r="G1151" s="118"/>
      <c r="H1151" s="92"/>
      <c r="I1151" s="133"/>
      <c r="J1151" s="133"/>
      <c r="K1151" s="93"/>
      <c r="L1151" s="93"/>
      <c r="M1151" s="93"/>
      <c r="N1151" s="93"/>
      <c r="O1151" s="93"/>
      <c r="P1151" s="308"/>
      <c r="Q1151" s="94"/>
      <c r="R1151" s="3"/>
      <c r="S1151" s="559"/>
      <c r="AL1151" s="556"/>
    </row>
    <row r="1152" spans="2:39" outlineLevel="1">
      <c r="B1152" s="494"/>
      <c r="C1152" s="485" t="s">
        <v>787</v>
      </c>
      <c r="D1152" s="486"/>
      <c r="E1152" s="499"/>
      <c r="F1152" s="650"/>
      <c r="G1152" s="518" t="s">
        <v>1068</v>
      </c>
      <c r="H1152" s="493"/>
      <c r="I1152" s="486"/>
      <c r="J1152" s="486"/>
      <c r="K1152" s="117"/>
      <c r="L1152" s="117"/>
      <c r="M1152" s="117"/>
      <c r="N1152" s="117"/>
      <c r="O1152" s="117"/>
      <c r="P1152" s="491"/>
      <c r="Q1152" s="162"/>
      <c r="R1152" s="3"/>
      <c r="S1152" s="558"/>
      <c r="AL1152" s="556"/>
    </row>
    <row r="1153" spans="2:39" s="288" customFormat="1" outlineLevel="1">
      <c r="B1153" s="102" t="s">
        <v>27</v>
      </c>
      <c r="C1153" s="160" t="s">
        <v>787</v>
      </c>
      <c r="D1153" s="103"/>
      <c r="E1153" s="102">
        <v>12028601001</v>
      </c>
      <c r="F1153" s="454"/>
      <c r="G1153" s="180" t="s">
        <v>1069</v>
      </c>
      <c r="H1153" s="105"/>
      <c r="I1153" s="181" t="s">
        <v>58</v>
      </c>
      <c r="J1153" s="181">
        <v>1</v>
      </c>
      <c r="K1153" s="107">
        <v>89.95</v>
      </c>
      <c r="L1153" s="107">
        <f t="shared" si="824"/>
        <v>107.94</v>
      </c>
      <c r="M1153" s="107">
        <f t="shared" ref="M1153:M1158" si="830">L1153*H1153</f>
        <v>0</v>
      </c>
      <c r="N1153" s="107">
        <f t="shared" si="825"/>
        <v>89.95</v>
      </c>
      <c r="O1153" s="107">
        <f t="shared" ref="O1153:O1158" si="831">N1153*H1153</f>
        <v>0</v>
      </c>
      <c r="P1153" s="330">
        <f t="shared" si="826"/>
        <v>107.94</v>
      </c>
      <c r="Q1153" s="108">
        <f t="shared" ref="Q1153:Q1158" si="832">P1153*H1153</f>
        <v>0</v>
      </c>
      <c r="R1153" s="3"/>
      <c r="S1153" s="560">
        <f t="shared" si="819"/>
        <v>8635</v>
      </c>
      <c r="AL1153" s="556">
        <f t="shared" si="820"/>
        <v>8635.2000000000007</v>
      </c>
      <c r="AM1153"/>
    </row>
    <row r="1154" spans="2:39" s="288" customFormat="1" outlineLevel="1">
      <c r="B1154" s="102" t="s">
        <v>27</v>
      </c>
      <c r="C1154" s="160" t="s">
        <v>787</v>
      </c>
      <c r="D1154" s="103"/>
      <c r="E1154" s="102">
        <v>12028501001</v>
      </c>
      <c r="F1154" s="454"/>
      <c r="G1154" s="180" t="s">
        <v>1070</v>
      </c>
      <c r="H1154" s="105"/>
      <c r="I1154" s="181" t="s">
        <v>58</v>
      </c>
      <c r="J1154" s="181">
        <v>1</v>
      </c>
      <c r="K1154" s="107">
        <v>158.4</v>
      </c>
      <c r="L1154" s="107">
        <f t="shared" si="824"/>
        <v>190.08</v>
      </c>
      <c r="M1154" s="107">
        <f t="shared" si="830"/>
        <v>0</v>
      </c>
      <c r="N1154" s="107">
        <f t="shared" si="825"/>
        <v>158.4</v>
      </c>
      <c r="O1154" s="107">
        <f t="shared" si="831"/>
        <v>0</v>
      </c>
      <c r="P1154" s="330">
        <f t="shared" si="826"/>
        <v>190.08</v>
      </c>
      <c r="Q1154" s="108">
        <f t="shared" si="832"/>
        <v>0</v>
      </c>
      <c r="R1154" s="3"/>
      <c r="S1154" s="560">
        <f t="shared" si="819"/>
        <v>15206</v>
      </c>
      <c r="AL1154" s="556">
        <f t="shared" si="820"/>
        <v>15206.400000000001</v>
      </c>
      <c r="AM1154"/>
    </row>
    <row r="1155" spans="2:39" s="288" customFormat="1" outlineLevel="1">
      <c r="B1155" s="102" t="s">
        <v>27</v>
      </c>
      <c r="C1155" s="160" t="s">
        <v>787</v>
      </c>
      <c r="D1155" s="103"/>
      <c r="E1155" s="102">
        <v>12027701001</v>
      </c>
      <c r="F1155" s="454"/>
      <c r="G1155" s="180" t="s">
        <v>1071</v>
      </c>
      <c r="H1155" s="105"/>
      <c r="I1155" s="181" t="s">
        <v>58</v>
      </c>
      <c r="J1155" s="181">
        <v>1</v>
      </c>
      <c r="K1155" s="107">
        <v>347.55</v>
      </c>
      <c r="L1155" s="107">
        <f t="shared" si="824"/>
        <v>417.06</v>
      </c>
      <c r="M1155" s="107">
        <f t="shared" si="830"/>
        <v>0</v>
      </c>
      <c r="N1155" s="107">
        <f t="shared" si="825"/>
        <v>347.55</v>
      </c>
      <c r="O1155" s="107">
        <f t="shared" si="831"/>
        <v>0</v>
      </c>
      <c r="P1155" s="330">
        <f t="shared" si="826"/>
        <v>417.06</v>
      </c>
      <c r="Q1155" s="108">
        <f t="shared" si="832"/>
        <v>0</v>
      </c>
      <c r="R1155" s="3"/>
      <c r="S1155" s="560">
        <f t="shared" si="819"/>
        <v>33365</v>
      </c>
      <c r="AL1155" s="556">
        <f t="shared" si="820"/>
        <v>33364.800000000003</v>
      </c>
      <c r="AM1155"/>
    </row>
    <row r="1156" spans="2:39" s="288" customFormat="1" outlineLevel="1">
      <c r="B1156" s="102" t="s">
        <v>27</v>
      </c>
      <c r="C1156" s="160" t="s">
        <v>787</v>
      </c>
      <c r="D1156" s="103"/>
      <c r="E1156" s="102">
        <v>12027801001</v>
      </c>
      <c r="F1156" s="454"/>
      <c r="G1156" s="180" t="s">
        <v>1072</v>
      </c>
      <c r="H1156" s="105"/>
      <c r="I1156" s="181" t="s">
        <v>58</v>
      </c>
      <c r="J1156" s="181">
        <v>1</v>
      </c>
      <c r="K1156" s="107">
        <v>282.91000000000003</v>
      </c>
      <c r="L1156" s="107">
        <f t="shared" si="824"/>
        <v>339.49</v>
      </c>
      <c r="M1156" s="107">
        <f t="shared" si="830"/>
        <v>0</v>
      </c>
      <c r="N1156" s="107">
        <f t="shared" si="825"/>
        <v>282.91000000000003</v>
      </c>
      <c r="O1156" s="107">
        <f t="shared" si="831"/>
        <v>0</v>
      </c>
      <c r="P1156" s="330">
        <f t="shared" si="826"/>
        <v>339.49</v>
      </c>
      <c r="Q1156" s="108">
        <f t="shared" si="832"/>
        <v>0</v>
      </c>
      <c r="R1156" s="3"/>
      <c r="S1156" s="560">
        <f t="shared" si="819"/>
        <v>27159</v>
      </c>
      <c r="AL1156" s="556">
        <f t="shared" si="820"/>
        <v>27159.200000000001</v>
      </c>
      <c r="AM1156"/>
    </row>
    <row r="1157" spans="2:39" s="288" customFormat="1" outlineLevel="1">
      <c r="B1157" s="102" t="s">
        <v>27</v>
      </c>
      <c r="C1157" s="160" t="s">
        <v>787</v>
      </c>
      <c r="D1157" s="139"/>
      <c r="E1157" s="102">
        <v>12027901001</v>
      </c>
      <c r="F1157" s="454"/>
      <c r="G1157" s="180" t="s">
        <v>1073</v>
      </c>
      <c r="H1157" s="105"/>
      <c r="I1157" s="181" t="s">
        <v>58</v>
      </c>
      <c r="J1157" s="181">
        <v>1</v>
      </c>
      <c r="K1157" s="107">
        <v>193.98</v>
      </c>
      <c r="L1157" s="107">
        <f t="shared" si="824"/>
        <v>232.78</v>
      </c>
      <c r="M1157" s="107">
        <f t="shared" si="830"/>
        <v>0</v>
      </c>
      <c r="N1157" s="107">
        <f t="shared" si="825"/>
        <v>193.98</v>
      </c>
      <c r="O1157" s="107">
        <f t="shared" si="831"/>
        <v>0</v>
      </c>
      <c r="P1157" s="330">
        <f t="shared" si="826"/>
        <v>232.78</v>
      </c>
      <c r="Q1157" s="108">
        <f t="shared" si="832"/>
        <v>0</v>
      </c>
      <c r="R1157" s="3"/>
      <c r="S1157" s="560">
        <f t="shared" si="819"/>
        <v>18622</v>
      </c>
      <c r="AL1157" s="556">
        <f t="shared" si="820"/>
        <v>18622.400000000001</v>
      </c>
      <c r="AM1157"/>
    </row>
    <row r="1158" spans="2:39" s="288" customFormat="1" outlineLevel="1">
      <c r="B1158" s="102" t="s">
        <v>27</v>
      </c>
      <c r="C1158" s="160" t="s">
        <v>787</v>
      </c>
      <c r="D1158" s="139"/>
      <c r="E1158" s="102">
        <v>12028001001</v>
      </c>
      <c r="F1158" s="454"/>
      <c r="G1158" s="180" t="s">
        <v>1074</v>
      </c>
      <c r="H1158" s="105"/>
      <c r="I1158" s="181" t="s">
        <v>58</v>
      </c>
      <c r="J1158" s="181">
        <v>1</v>
      </c>
      <c r="K1158" s="107">
        <v>121.24</v>
      </c>
      <c r="L1158" s="107">
        <f t="shared" si="824"/>
        <v>145.49</v>
      </c>
      <c r="M1158" s="107">
        <f t="shared" si="830"/>
        <v>0</v>
      </c>
      <c r="N1158" s="107">
        <f t="shared" si="825"/>
        <v>121.24</v>
      </c>
      <c r="O1158" s="107">
        <f t="shared" si="831"/>
        <v>0</v>
      </c>
      <c r="P1158" s="330">
        <f t="shared" si="826"/>
        <v>145.49</v>
      </c>
      <c r="Q1158" s="108">
        <f t="shared" si="832"/>
        <v>0</v>
      </c>
      <c r="R1158" s="3"/>
      <c r="S1158" s="560">
        <f t="shared" si="819"/>
        <v>11639</v>
      </c>
      <c r="AL1158" s="556">
        <f t="shared" si="820"/>
        <v>11639.2</v>
      </c>
      <c r="AM1158"/>
    </row>
    <row r="1159" spans="2:39" outlineLevel="1">
      <c r="B1159" s="163"/>
      <c r="C1159" s="135"/>
      <c r="D1159" s="136"/>
      <c r="E1159" s="69"/>
      <c r="F1159" s="454"/>
      <c r="G1159" s="165"/>
      <c r="H1159" s="92"/>
      <c r="I1159" s="164"/>
      <c r="J1159" s="164"/>
      <c r="K1159" s="74"/>
      <c r="L1159" s="74"/>
      <c r="M1159" s="74"/>
      <c r="N1159" s="74"/>
      <c r="O1159" s="74"/>
      <c r="P1159" s="328"/>
      <c r="Q1159" s="128"/>
      <c r="R1159" s="3"/>
      <c r="S1159" s="559"/>
      <c r="AL1159" s="556"/>
    </row>
    <row r="1160" spans="2:39" ht="25.5" outlineLevel="1">
      <c r="B1160" s="494"/>
      <c r="C1160" s="485" t="s">
        <v>787</v>
      </c>
      <c r="D1160" s="486"/>
      <c r="E1160" s="499"/>
      <c r="F1160" s="650"/>
      <c r="G1160" s="500" t="s">
        <v>1075</v>
      </c>
      <c r="H1160" s="493"/>
      <c r="I1160" s="486"/>
      <c r="J1160" s="486"/>
      <c r="K1160" s="117"/>
      <c r="L1160" s="117"/>
      <c r="M1160" s="117"/>
      <c r="N1160" s="117"/>
      <c r="O1160" s="117"/>
      <c r="P1160" s="491"/>
      <c r="Q1160" s="162"/>
      <c r="R1160" s="3"/>
      <c r="S1160" s="558"/>
      <c r="AL1160" s="556"/>
    </row>
    <row r="1161" spans="2:39" s="288" customFormat="1" outlineLevel="1">
      <c r="B1161" s="179" t="s">
        <v>27</v>
      </c>
      <c r="C1161" s="160" t="s">
        <v>787</v>
      </c>
      <c r="D1161" s="139"/>
      <c r="E1161" s="102">
        <v>12280771001</v>
      </c>
      <c r="F1161" s="454"/>
      <c r="G1161" s="180" t="s">
        <v>1058</v>
      </c>
      <c r="H1161" s="105"/>
      <c r="I1161" s="181" t="s">
        <v>58</v>
      </c>
      <c r="J1161" s="181">
        <v>1</v>
      </c>
      <c r="K1161" s="107">
        <v>56.42</v>
      </c>
      <c r="L1161" s="107">
        <f t="shared" si="824"/>
        <v>67.7</v>
      </c>
      <c r="M1161" s="107">
        <f>L1161*H1161</f>
        <v>0</v>
      </c>
      <c r="N1161" s="107">
        <f t="shared" si="825"/>
        <v>56.42</v>
      </c>
      <c r="O1161" s="107">
        <f>N1161*H1161</f>
        <v>0</v>
      </c>
      <c r="P1161" s="330">
        <f t="shared" si="826"/>
        <v>67.7</v>
      </c>
      <c r="Q1161" s="108">
        <f>P1161*H1161</f>
        <v>0</v>
      </c>
      <c r="R1161" s="3"/>
      <c r="S1161" s="560">
        <f t="shared" ref="S1161:S1225" si="833">ROUND(AL1161,0)</f>
        <v>5416</v>
      </c>
      <c r="AL1161" s="556">
        <f t="shared" ref="AL1161:AL1225" si="834">L1161*$AL$11*(1-$AL$10)</f>
        <v>5416</v>
      </c>
      <c r="AM1161"/>
    </row>
    <row r="1162" spans="2:39" outlineLevel="1">
      <c r="B1162" s="148"/>
      <c r="C1162" s="132"/>
      <c r="D1162" s="133"/>
      <c r="E1162" s="90"/>
      <c r="F1162" s="454"/>
      <c r="G1162" s="134"/>
      <c r="H1162" s="92"/>
      <c r="I1162" s="133"/>
      <c r="J1162" s="133"/>
      <c r="K1162" s="93"/>
      <c r="L1162" s="93"/>
      <c r="M1162" s="93"/>
      <c r="N1162" s="93"/>
      <c r="O1162" s="93"/>
      <c r="P1162" s="308"/>
      <c r="Q1162" s="94"/>
      <c r="R1162" s="3"/>
      <c r="S1162" s="559"/>
      <c r="AL1162" s="556"/>
    </row>
    <row r="1163" spans="2:39" outlineLevel="1">
      <c r="B1163" s="494" t="s">
        <v>65</v>
      </c>
      <c r="C1163" s="474" t="s">
        <v>787</v>
      </c>
      <c r="D1163" s="475"/>
      <c r="E1163" s="256">
        <v>12492871001</v>
      </c>
      <c r="F1163" s="454"/>
      <c r="G1163" s="477" t="s">
        <v>1059</v>
      </c>
      <c r="H1163" s="482"/>
      <c r="I1163" s="475" t="s">
        <v>58</v>
      </c>
      <c r="J1163" s="475">
        <v>1</v>
      </c>
      <c r="K1163" s="99">
        <v>284.07</v>
      </c>
      <c r="L1163" s="99">
        <f t="shared" si="824"/>
        <v>340.88</v>
      </c>
      <c r="M1163" s="99">
        <f>L1163*H1163</f>
        <v>0</v>
      </c>
      <c r="N1163" s="99">
        <f t="shared" si="825"/>
        <v>284.07</v>
      </c>
      <c r="O1163" s="99">
        <f>N1163*H1163</f>
        <v>0</v>
      </c>
      <c r="P1163" s="480">
        <f t="shared" si="826"/>
        <v>340.88</v>
      </c>
      <c r="Q1163" s="100">
        <f>P1163*H1163</f>
        <v>0</v>
      </c>
      <c r="R1163" s="3"/>
      <c r="S1163" s="559">
        <f t="shared" si="833"/>
        <v>27270</v>
      </c>
      <c r="AL1163" s="556">
        <f t="shared" si="834"/>
        <v>27270.400000000001</v>
      </c>
    </row>
    <row r="1164" spans="2:39" outlineLevel="1">
      <c r="B1164" s="141"/>
      <c r="C1164" s="154"/>
      <c r="D1164" s="136"/>
      <c r="E1164" s="69"/>
      <c r="F1164" s="454"/>
      <c r="G1164" s="137"/>
      <c r="H1164" s="92"/>
      <c r="I1164" s="136"/>
      <c r="J1164" s="136"/>
      <c r="K1164" s="74"/>
      <c r="L1164" s="74"/>
      <c r="M1164" s="74"/>
      <c r="N1164" s="74"/>
      <c r="O1164" s="74"/>
      <c r="P1164" s="325"/>
      <c r="Q1164" s="128"/>
      <c r="R1164" s="3"/>
      <c r="S1164" s="559"/>
      <c r="AL1164" s="556"/>
    </row>
    <row r="1165" spans="2:39" s="288" customFormat="1" outlineLevel="1">
      <c r="B1165" s="138" t="s">
        <v>27</v>
      </c>
      <c r="C1165" s="160" t="s">
        <v>787</v>
      </c>
      <c r="D1165" s="139"/>
      <c r="E1165" s="102">
        <v>12442301001</v>
      </c>
      <c r="F1165" s="454"/>
      <c r="G1165" s="140" t="s">
        <v>1060</v>
      </c>
      <c r="H1165" s="105"/>
      <c r="I1165" s="139" t="s">
        <v>58</v>
      </c>
      <c r="J1165" s="139">
        <v>1</v>
      </c>
      <c r="K1165" s="107">
        <v>353.16</v>
      </c>
      <c r="L1165" s="107">
        <f t="shared" si="824"/>
        <v>423.79</v>
      </c>
      <c r="M1165" s="107">
        <f>L1165*H1165</f>
        <v>0</v>
      </c>
      <c r="N1165" s="107">
        <f t="shared" si="825"/>
        <v>353.16</v>
      </c>
      <c r="O1165" s="107">
        <f>N1165*H1165</f>
        <v>0</v>
      </c>
      <c r="P1165" s="309">
        <f t="shared" si="826"/>
        <v>423.79</v>
      </c>
      <c r="Q1165" s="108">
        <f>P1165*H1165</f>
        <v>0</v>
      </c>
      <c r="R1165" s="3"/>
      <c r="S1165" s="560">
        <f t="shared" si="833"/>
        <v>33903</v>
      </c>
      <c r="AL1165" s="556">
        <f t="shared" si="834"/>
        <v>33903.200000000004</v>
      </c>
      <c r="AM1165"/>
    </row>
    <row r="1166" spans="2:39" outlineLevel="1">
      <c r="B1166" s="141"/>
      <c r="C1166" s="154"/>
      <c r="D1166" s="136"/>
      <c r="E1166" s="69"/>
      <c r="F1166" s="454"/>
      <c r="G1166" s="137"/>
      <c r="H1166" s="92"/>
      <c r="I1166" s="136"/>
      <c r="J1166" s="136"/>
      <c r="K1166" s="74"/>
      <c r="L1166" s="74"/>
      <c r="M1166" s="74"/>
      <c r="N1166" s="74"/>
      <c r="O1166" s="74"/>
      <c r="P1166" s="325"/>
      <c r="Q1166" s="128"/>
      <c r="R1166" s="3"/>
      <c r="S1166" s="559"/>
      <c r="AL1166" s="556"/>
    </row>
    <row r="1167" spans="2:39" s="288" customFormat="1" outlineLevel="1">
      <c r="B1167" s="138" t="s">
        <v>27</v>
      </c>
      <c r="C1167" s="160" t="s">
        <v>787</v>
      </c>
      <c r="D1167" s="139"/>
      <c r="E1167" s="102">
        <v>12442401001</v>
      </c>
      <c r="F1167" s="454"/>
      <c r="G1167" s="140" t="s">
        <v>1061</v>
      </c>
      <c r="H1167" s="105"/>
      <c r="I1167" s="139" t="s">
        <v>58</v>
      </c>
      <c r="J1167" s="139">
        <v>1</v>
      </c>
      <c r="K1167" s="107">
        <v>451.44</v>
      </c>
      <c r="L1167" s="107">
        <f t="shared" si="824"/>
        <v>541.73</v>
      </c>
      <c r="M1167" s="107">
        <f>L1167*H1167</f>
        <v>0</v>
      </c>
      <c r="N1167" s="107">
        <f t="shared" si="825"/>
        <v>451.44</v>
      </c>
      <c r="O1167" s="107">
        <f>N1167*H1167</f>
        <v>0</v>
      </c>
      <c r="P1167" s="309">
        <f t="shared" si="826"/>
        <v>541.73</v>
      </c>
      <c r="Q1167" s="108">
        <f>P1167*H1167</f>
        <v>0</v>
      </c>
      <c r="R1167" s="3"/>
      <c r="S1167" s="560">
        <f t="shared" si="833"/>
        <v>43338</v>
      </c>
      <c r="AL1167" s="556">
        <f t="shared" si="834"/>
        <v>43338.400000000001</v>
      </c>
      <c r="AM1167"/>
    </row>
    <row r="1168" spans="2:39" s="288" customFormat="1" outlineLevel="1">
      <c r="B1168" s="138" t="s">
        <v>27</v>
      </c>
      <c r="C1168" s="160" t="s">
        <v>787</v>
      </c>
      <c r="D1168" s="139"/>
      <c r="E1168" s="102">
        <v>12442501001</v>
      </c>
      <c r="F1168" s="454"/>
      <c r="G1168" s="140" t="s">
        <v>1062</v>
      </c>
      <c r="H1168" s="105"/>
      <c r="I1168" s="139" t="s">
        <v>58</v>
      </c>
      <c r="J1168" s="139">
        <v>1</v>
      </c>
      <c r="K1168" s="107">
        <v>491.38</v>
      </c>
      <c r="L1168" s="107">
        <f t="shared" si="824"/>
        <v>589.66</v>
      </c>
      <c r="M1168" s="107">
        <f>L1168*H1168</f>
        <v>0</v>
      </c>
      <c r="N1168" s="107">
        <f t="shared" si="825"/>
        <v>491.38</v>
      </c>
      <c r="O1168" s="107">
        <f>N1168*H1168</f>
        <v>0</v>
      </c>
      <c r="P1168" s="309">
        <f t="shared" si="826"/>
        <v>589.66</v>
      </c>
      <c r="Q1168" s="108">
        <f>P1168*H1168</f>
        <v>0</v>
      </c>
      <c r="R1168" s="3"/>
      <c r="S1168" s="560">
        <f t="shared" si="833"/>
        <v>47173</v>
      </c>
      <c r="AL1168" s="556">
        <f t="shared" si="834"/>
        <v>47172.800000000003</v>
      </c>
      <c r="AM1168"/>
    </row>
    <row r="1169" spans="2:39" s="288" customFormat="1" outlineLevel="1">
      <c r="B1169" s="138" t="s">
        <v>27</v>
      </c>
      <c r="C1169" s="160" t="s">
        <v>787</v>
      </c>
      <c r="D1169" s="139"/>
      <c r="E1169" s="102">
        <v>12442601001</v>
      </c>
      <c r="F1169" s="454"/>
      <c r="G1169" s="140" t="s">
        <v>1063</v>
      </c>
      <c r="H1169" s="105"/>
      <c r="I1169" s="139" t="s">
        <v>58</v>
      </c>
      <c r="J1169" s="139">
        <v>1</v>
      </c>
      <c r="K1169" s="107">
        <v>637.25</v>
      </c>
      <c r="L1169" s="107">
        <f t="shared" si="824"/>
        <v>764.7</v>
      </c>
      <c r="M1169" s="107">
        <f>L1169*H1169</f>
        <v>0</v>
      </c>
      <c r="N1169" s="107">
        <f t="shared" si="825"/>
        <v>637.25</v>
      </c>
      <c r="O1169" s="107">
        <f>N1169*H1169</f>
        <v>0</v>
      </c>
      <c r="P1169" s="309">
        <f t="shared" si="826"/>
        <v>764.7</v>
      </c>
      <c r="Q1169" s="108">
        <f>P1169*H1169</f>
        <v>0</v>
      </c>
      <c r="R1169" s="3"/>
      <c r="S1169" s="560">
        <f t="shared" si="833"/>
        <v>61176</v>
      </c>
      <c r="AL1169" s="556">
        <f t="shared" si="834"/>
        <v>61176</v>
      </c>
      <c r="AM1169"/>
    </row>
    <row r="1170" spans="2:39" outlineLevel="1">
      <c r="B1170" s="141"/>
      <c r="C1170" s="154"/>
      <c r="D1170" s="136"/>
      <c r="E1170" s="69"/>
      <c r="F1170" s="454"/>
      <c r="G1170" s="137"/>
      <c r="H1170" s="92"/>
      <c r="I1170" s="136"/>
      <c r="J1170" s="136"/>
      <c r="K1170" s="74"/>
      <c r="L1170" s="74"/>
      <c r="M1170" s="74"/>
      <c r="N1170" s="74"/>
      <c r="O1170" s="74"/>
      <c r="P1170" s="325"/>
      <c r="Q1170" s="128"/>
      <c r="R1170" s="3"/>
      <c r="S1170" s="559"/>
      <c r="AL1170" s="556"/>
    </row>
    <row r="1171" spans="2:39" outlineLevel="1">
      <c r="B1171" s="494"/>
      <c r="C1171" s="485" t="s">
        <v>787</v>
      </c>
      <c r="D1171" s="486"/>
      <c r="E1171" s="499"/>
      <c r="F1171" s="650"/>
      <c r="G1171" s="500" t="s">
        <v>1076</v>
      </c>
      <c r="H1171" s="493"/>
      <c r="I1171" s="486"/>
      <c r="J1171" s="486"/>
      <c r="K1171" s="117"/>
      <c r="L1171" s="117"/>
      <c r="M1171" s="117"/>
      <c r="N1171" s="117"/>
      <c r="O1171" s="117"/>
      <c r="P1171" s="491"/>
      <c r="Q1171" s="162"/>
      <c r="R1171" s="3"/>
      <c r="S1171" s="558"/>
      <c r="AL1171" s="556"/>
    </row>
    <row r="1172" spans="2:39" outlineLevel="1">
      <c r="B1172" s="494" t="s">
        <v>65</v>
      </c>
      <c r="C1172" s="474" t="s">
        <v>787</v>
      </c>
      <c r="D1172" s="475"/>
      <c r="E1172" s="256">
        <v>12283961001</v>
      </c>
      <c r="F1172" s="454"/>
      <c r="G1172" s="517" t="s">
        <v>1077</v>
      </c>
      <c r="H1172" s="482"/>
      <c r="I1172" s="475" t="s">
        <v>58</v>
      </c>
      <c r="J1172" s="475">
        <v>1</v>
      </c>
      <c r="K1172" s="99">
        <v>211.43</v>
      </c>
      <c r="L1172" s="99">
        <f t="shared" si="824"/>
        <v>253.72</v>
      </c>
      <c r="M1172" s="99">
        <f>L1172*H1172</f>
        <v>0</v>
      </c>
      <c r="N1172" s="99">
        <f t="shared" si="825"/>
        <v>211.43</v>
      </c>
      <c r="O1172" s="99">
        <f>N1172*H1172</f>
        <v>0</v>
      </c>
      <c r="P1172" s="480">
        <f t="shared" si="826"/>
        <v>253.72</v>
      </c>
      <c r="Q1172" s="100">
        <f>P1172*H1172</f>
        <v>0</v>
      </c>
      <c r="R1172" s="3"/>
      <c r="S1172" s="559">
        <f t="shared" si="833"/>
        <v>20298</v>
      </c>
      <c r="AL1172" s="556">
        <f t="shared" si="834"/>
        <v>20297.600000000002</v>
      </c>
    </row>
    <row r="1173" spans="2:39" outlineLevel="1">
      <c r="B1173" s="141"/>
      <c r="C1173" s="135"/>
      <c r="D1173" s="136"/>
      <c r="E1173" s="69"/>
      <c r="F1173" s="454"/>
      <c r="G1173" s="185"/>
      <c r="H1173" s="92"/>
      <c r="I1173" s="136"/>
      <c r="J1173" s="136"/>
      <c r="K1173" s="74"/>
      <c r="L1173" s="74"/>
      <c r="M1173" s="74"/>
      <c r="N1173" s="74"/>
      <c r="O1173" s="74"/>
      <c r="P1173" s="325"/>
      <c r="Q1173" s="128"/>
      <c r="R1173" s="3"/>
      <c r="S1173" s="559"/>
      <c r="AL1173" s="556"/>
    </row>
    <row r="1174" spans="2:39" outlineLevel="1">
      <c r="B1174" s="484"/>
      <c r="C1174" s="485" t="s">
        <v>787</v>
      </c>
      <c r="D1174" s="492"/>
      <c r="E1174" s="487"/>
      <c r="F1174" s="650"/>
      <c r="G1174" s="488" t="s">
        <v>1078</v>
      </c>
      <c r="H1174" s="493"/>
      <c r="I1174" s="493"/>
      <c r="J1174" s="493"/>
      <c r="K1174" s="117"/>
      <c r="L1174" s="117"/>
      <c r="M1174" s="117"/>
      <c r="N1174" s="117"/>
      <c r="O1174" s="117"/>
      <c r="P1174" s="491"/>
      <c r="Q1174" s="162"/>
      <c r="R1174" s="3"/>
      <c r="S1174" s="558"/>
      <c r="AL1174" s="556"/>
    </row>
    <row r="1175" spans="2:39" s="288" customFormat="1" outlineLevel="1">
      <c r="B1175" s="138" t="s">
        <v>27</v>
      </c>
      <c r="C1175" s="160" t="s">
        <v>787</v>
      </c>
      <c r="D1175" s="139"/>
      <c r="E1175" s="102">
        <v>12861511002</v>
      </c>
      <c r="F1175" s="454"/>
      <c r="G1175" s="140" t="s">
        <v>1079</v>
      </c>
      <c r="H1175" s="105"/>
      <c r="I1175" s="139" t="s">
        <v>58</v>
      </c>
      <c r="J1175" s="139">
        <v>1</v>
      </c>
      <c r="K1175" s="107">
        <v>898.28</v>
      </c>
      <c r="L1175" s="107">
        <f t="shared" si="824"/>
        <v>1077.94</v>
      </c>
      <c r="M1175" s="107">
        <f>L1175*H1175</f>
        <v>0</v>
      </c>
      <c r="N1175" s="107">
        <f t="shared" si="825"/>
        <v>898.28</v>
      </c>
      <c r="O1175" s="107">
        <f>N1175*H1175</f>
        <v>0</v>
      </c>
      <c r="P1175" s="309">
        <f t="shared" si="826"/>
        <v>1077.94</v>
      </c>
      <c r="Q1175" s="108">
        <f>P1175*H1175</f>
        <v>0</v>
      </c>
      <c r="R1175" s="3"/>
      <c r="S1175" s="560">
        <f t="shared" si="833"/>
        <v>86235</v>
      </c>
      <c r="AL1175" s="556">
        <f t="shared" si="834"/>
        <v>86235.200000000012</v>
      </c>
      <c r="AM1175"/>
    </row>
    <row r="1176" spans="2:39" s="288" customFormat="1" outlineLevel="1">
      <c r="B1176" s="138" t="s">
        <v>27</v>
      </c>
      <c r="C1176" s="160" t="s">
        <v>787</v>
      </c>
      <c r="D1176" s="139"/>
      <c r="E1176" s="102">
        <v>11040271001</v>
      </c>
      <c r="F1176" s="454"/>
      <c r="G1176" s="140" t="s">
        <v>1080</v>
      </c>
      <c r="H1176" s="105"/>
      <c r="I1176" s="139" t="s">
        <v>58</v>
      </c>
      <c r="J1176" s="139">
        <v>1</v>
      </c>
      <c r="K1176" s="107">
        <v>501.95</v>
      </c>
      <c r="L1176" s="107">
        <f t="shared" si="824"/>
        <v>602.34</v>
      </c>
      <c r="M1176" s="107">
        <f>L1176*H1176</f>
        <v>0</v>
      </c>
      <c r="N1176" s="107">
        <f t="shared" si="825"/>
        <v>501.95</v>
      </c>
      <c r="O1176" s="107">
        <f>N1176*H1176</f>
        <v>0</v>
      </c>
      <c r="P1176" s="309">
        <f t="shared" si="826"/>
        <v>602.34</v>
      </c>
      <c r="Q1176" s="108">
        <f>P1176*H1176</f>
        <v>0</v>
      </c>
      <c r="R1176" s="3"/>
      <c r="S1176" s="560">
        <f t="shared" si="833"/>
        <v>48187</v>
      </c>
      <c r="AL1176" s="556">
        <f t="shared" si="834"/>
        <v>48187.200000000004</v>
      </c>
      <c r="AM1176"/>
    </row>
    <row r="1177" spans="2:39" outlineLevel="1">
      <c r="B1177" s="141"/>
      <c r="C1177" s="154"/>
      <c r="D1177" s="136"/>
      <c r="E1177" s="69"/>
      <c r="F1177" s="454"/>
      <c r="G1177" s="137"/>
      <c r="H1177" s="92"/>
      <c r="I1177" s="136"/>
      <c r="J1177" s="136"/>
      <c r="K1177" s="74"/>
      <c r="L1177" s="74"/>
      <c r="M1177" s="74"/>
      <c r="N1177" s="74"/>
      <c r="O1177" s="74"/>
      <c r="P1177" s="325"/>
      <c r="Q1177" s="128"/>
      <c r="R1177" s="3"/>
      <c r="S1177" s="559"/>
      <c r="AL1177" s="556"/>
    </row>
    <row r="1178" spans="2:39" ht="25.5" outlineLevel="1">
      <c r="B1178" s="484"/>
      <c r="C1178" s="485" t="s">
        <v>787</v>
      </c>
      <c r="D1178" s="486"/>
      <c r="E1178" s="487"/>
      <c r="F1178" s="650"/>
      <c r="G1178" s="488" t="s">
        <v>1081</v>
      </c>
      <c r="H1178" s="493"/>
      <c r="I1178" s="493"/>
      <c r="J1178" s="493"/>
      <c r="K1178" s="117"/>
      <c r="L1178" s="117"/>
      <c r="M1178" s="117"/>
      <c r="N1178" s="117"/>
      <c r="O1178" s="117"/>
      <c r="P1178" s="491"/>
      <c r="Q1178" s="162"/>
      <c r="R1178" s="3"/>
      <c r="S1178" s="558"/>
      <c r="AL1178" s="556"/>
    </row>
    <row r="1179" spans="2:39" outlineLevel="1">
      <c r="B1179" s="484"/>
      <c r="C1179" s="485" t="s">
        <v>787</v>
      </c>
      <c r="D1179" s="486"/>
      <c r="E1179" s="487"/>
      <c r="F1179" s="650"/>
      <c r="G1179" s="488" t="s">
        <v>1082</v>
      </c>
      <c r="H1179" s="493"/>
      <c r="I1179" s="493"/>
      <c r="J1179" s="493"/>
      <c r="K1179" s="117"/>
      <c r="L1179" s="117"/>
      <c r="M1179" s="117"/>
      <c r="N1179" s="117"/>
      <c r="O1179" s="117"/>
      <c r="P1179" s="491"/>
      <c r="Q1179" s="162"/>
      <c r="R1179" s="3"/>
      <c r="S1179" s="558"/>
      <c r="AL1179" s="556"/>
    </row>
    <row r="1180" spans="2:39" outlineLevel="1">
      <c r="B1180" s="484"/>
      <c r="C1180" s="485" t="s">
        <v>787</v>
      </c>
      <c r="D1180" s="486"/>
      <c r="E1180" s="487"/>
      <c r="F1180" s="650"/>
      <c r="G1180" s="488" t="s">
        <v>1083</v>
      </c>
      <c r="H1180" s="493"/>
      <c r="I1180" s="493"/>
      <c r="J1180" s="493"/>
      <c r="K1180" s="117"/>
      <c r="L1180" s="117"/>
      <c r="M1180" s="117"/>
      <c r="N1180" s="117"/>
      <c r="O1180" s="117"/>
      <c r="P1180" s="491"/>
      <c r="Q1180" s="162"/>
      <c r="R1180" s="3"/>
      <c r="S1180" s="558"/>
      <c r="AL1180" s="556"/>
    </row>
    <row r="1181" spans="2:39" s="288" customFormat="1" outlineLevel="1">
      <c r="B1181" s="102" t="s">
        <v>27</v>
      </c>
      <c r="C1181" s="160" t="s">
        <v>787</v>
      </c>
      <c r="D1181" s="181"/>
      <c r="E1181" s="102">
        <v>11361401120</v>
      </c>
      <c r="F1181" s="454"/>
      <c r="G1181" s="180" t="s">
        <v>1084</v>
      </c>
      <c r="H1181" s="105"/>
      <c r="I1181" s="181" t="s">
        <v>29</v>
      </c>
      <c r="J1181" s="181">
        <v>120</v>
      </c>
      <c r="K1181" s="107">
        <v>1.92</v>
      </c>
      <c r="L1181" s="107">
        <f t="shared" si="824"/>
        <v>2.2999999999999998</v>
      </c>
      <c r="M1181" s="107">
        <f>L1181*H1181</f>
        <v>0</v>
      </c>
      <c r="N1181" s="107">
        <f t="shared" si="825"/>
        <v>1.92</v>
      </c>
      <c r="O1181" s="107">
        <f>N1181*H1181</f>
        <v>0</v>
      </c>
      <c r="P1181" s="330">
        <f t="shared" si="826"/>
        <v>2.2999999999999998</v>
      </c>
      <c r="Q1181" s="108">
        <f>P1181*H1181</f>
        <v>0</v>
      </c>
      <c r="R1181" s="3"/>
      <c r="S1181" s="560">
        <f t="shared" si="833"/>
        <v>184</v>
      </c>
      <c r="AL1181" s="561">
        <f t="shared" si="834"/>
        <v>184</v>
      </c>
    </row>
    <row r="1182" spans="2:39" s="288" customFormat="1" outlineLevel="1">
      <c r="B1182" s="102" t="s">
        <v>27</v>
      </c>
      <c r="C1182" s="160" t="s">
        <v>787</v>
      </c>
      <c r="D1182" s="181"/>
      <c r="E1182" s="102">
        <v>11361401240</v>
      </c>
      <c r="F1182" s="454"/>
      <c r="G1182" s="180" t="s">
        <v>1085</v>
      </c>
      <c r="H1182" s="105"/>
      <c r="I1182" s="181" t="s">
        <v>29</v>
      </c>
      <c r="J1182" s="181">
        <v>240</v>
      </c>
      <c r="K1182" s="107">
        <v>1.92</v>
      </c>
      <c r="L1182" s="107">
        <f t="shared" si="824"/>
        <v>2.2999999999999998</v>
      </c>
      <c r="M1182" s="107">
        <f>L1182*H1182</f>
        <v>0</v>
      </c>
      <c r="N1182" s="107">
        <f t="shared" si="825"/>
        <v>1.92</v>
      </c>
      <c r="O1182" s="107">
        <f>N1182*H1182</f>
        <v>0</v>
      </c>
      <c r="P1182" s="330">
        <f t="shared" si="826"/>
        <v>2.2999999999999998</v>
      </c>
      <c r="Q1182" s="108">
        <f>P1182*H1182</f>
        <v>0</v>
      </c>
      <c r="R1182" s="3"/>
      <c r="S1182" s="560">
        <f t="shared" si="833"/>
        <v>184</v>
      </c>
      <c r="AL1182" s="561">
        <f t="shared" si="834"/>
        <v>184</v>
      </c>
    </row>
    <row r="1183" spans="2:39" s="288" customFormat="1" outlineLevel="1">
      <c r="B1183" s="102" t="s">
        <v>27</v>
      </c>
      <c r="C1183" s="160" t="s">
        <v>787</v>
      </c>
      <c r="D1183" s="181"/>
      <c r="E1183" s="102">
        <v>11361401500</v>
      </c>
      <c r="F1183" s="454"/>
      <c r="G1183" s="180" t="s">
        <v>1086</v>
      </c>
      <c r="H1183" s="105"/>
      <c r="I1183" s="181" t="s">
        <v>29</v>
      </c>
      <c r="J1183" s="181">
        <v>500</v>
      </c>
      <c r="K1183" s="107">
        <v>1.77</v>
      </c>
      <c r="L1183" s="107">
        <f t="shared" si="824"/>
        <v>2.12</v>
      </c>
      <c r="M1183" s="107">
        <f>L1183*H1183</f>
        <v>0</v>
      </c>
      <c r="N1183" s="107">
        <f t="shared" si="825"/>
        <v>1.77</v>
      </c>
      <c r="O1183" s="107">
        <f>N1183*H1183</f>
        <v>0</v>
      </c>
      <c r="P1183" s="330">
        <f t="shared" si="826"/>
        <v>2.12</v>
      </c>
      <c r="Q1183" s="108">
        <f>P1183*H1183</f>
        <v>0</v>
      </c>
      <c r="R1183" s="3"/>
      <c r="S1183" s="560">
        <f t="shared" si="833"/>
        <v>170</v>
      </c>
      <c r="AL1183" s="561">
        <f t="shared" si="834"/>
        <v>169.60000000000002</v>
      </c>
    </row>
    <row r="1184" spans="2:39" s="288" customFormat="1" outlineLevel="1">
      <c r="B1184" s="102" t="s">
        <v>27</v>
      </c>
      <c r="C1184" s="160" t="s">
        <v>787</v>
      </c>
      <c r="D1184" s="181"/>
      <c r="E1184" s="102">
        <v>11361601120</v>
      </c>
      <c r="F1184" s="454"/>
      <c r="G1184" s="180" t="s">
        <v>1087</v>
      </c>
      <c r="H1184" s="105"/>
      <c r="I1184" s="181" t="s">
        <v>29</v>
      </c>
      <c r="J1184" s="181">
        <v>120</v>
      </c>
      <c r="K1184" s="107">
        <v>2.65</v>
      </c>
      <c r="L1184" s="107">
        <f t="shared" ref="L1184:L1246" si="835">ROUND((K1184*$C$3),2)</f>
        <v>3.18</v>
      </c>
      <c r="M1184" s="107">
        <f>L1184*H1184</f>
        <v>0</v>
      </c>
      <c r="N1184" s="107">
        <f t="shared" ref="N1184:N1246" si="836">K1184*(1-$E$5-$E$7)*(1-$E$9)*(1+$E$11)</f>
        <v>2.65</v>
      </c>
      <c r="O1184" s="107">
        <f>N1184*H1184</f>
        <v>0</v>
      </c>
      <c r="P1184" s="330">
        <f t="shared" ref="P1184:P1246" si="837">ROUND((N1184*$C$3),2)</f>
        <v>3.18</v>
      </c>
      <c r="Q1184" s="108">
        <f>P1184*H1184</f>
        <v>0</v>
      </c>
      <c r="R1184" s="3"/>
      <c r="S1184" s="560">
        <f t="shared" si="833"/>
        <v>254</v>
      </c>
      <c r="AL1184" s="561">
        <f t="shared" si="834"/>
        <v>254.4</v>
      </c>
    </row>
    <row r="1185" spans="2:39" s="288" customFormat="1" outlineLevel="1">
      <c r="B1185" s="102" t="s">
        <v>27</v>
      </c>
      <c r="C1185" s="160" t="s">
        <v>787</v>
      </c>
      <c r="D1185" s="181"/>
      <c r="E1185" s="102">
        <v>11361601240</v>
      </c>
      <c r="F1185" s="454"/>
      <c r="G1185" s="180" t="s">
        <v>1088</v>
      </c>
      <c r="H1185" s="105"/>
      <c r="I1185" s="181" t="s">
        <v>29</v>
      </c>
      <c r="J1185" s="181">
        <v>240</v>
      </c>
      <c r="K1185" s="107">
        <v>2.65</v>
      </c>
      <c r="L1185" s="107">
        <f t="shared" si="835"/>
        <v>3.18</v>
      </c>
      <c r="M1185" s="107">
        <f>L1185*H1185</f>
        <v>0</v>
      </c>
      <c r="N1185" s="107">
        <f t="shared" si="836"/>
        <v>2.65</v>
      </c>
      <c r="O1185" s="107">
        <f>N1185*H1185</f>
        <v>0</v>
      </c>
      <c r="P1185" s="330">
        <f t="shared" si="837"/>
        <v>3.18</v>
      </c>
      <c r="Q1185" s="108">
        <f>P1185*H1185</f>
        <v>0</v>
      </c>
      <c r="R1185" s="3"/>
      <c r="S1185" s="560">
        <f t="shared" si="833"/>
        <v>254</v>
      </c>
      <c r="AL1185" s="561">
        <f t="shared" si="834"/>
        <v>254.4</v>
      </c>
    </row>
    <row r="1186" spans="2:39" outlineLevel="1">
      <c r="B1186" s="163"/>
      <c r="C1186" s="135"/>
      <c r="D1186" s="164"/>
      <c r="E1186" s="69"/>
      <c r="F1186" s="454"/>
      <c r="G1186" s="165"/>
      <c r="H1186" s="92"/>
      <c r="I1186" s="164"/>
      <c r="J1186" s="164"/>
      <c r="K1186" s="74"/>
      <c r="L1186" s="74"/>
      <c r="M1186" s="74"/>
      <c r="N1186" s="74"/>
      <c r="O1186" s="74"/>
      <c r="P1186" s="328"/>
      <c r="Q1186" s="128"/>
      <c r="R1186" s="3"/>
      <c r="S1186" s="559"/>
      <c r="AL1186" s="556"/>
    </row>
    <row r="1187" spans="2:39" s="288" customFormat="1" outlineLevel="1">
      <c r="B1187" s="179" t="s">
        <v>27</v>
      </c>
      <c r="C1187" s="160" t="s">
        <v>787</v>
      </c>
      <c r="D1187" s="103"/>
      <c r="E1187" s="102">
        <v>12465991001</v>
      </c>
      <c r="F1187" s="454"/>
      <c r="G1187" s="180" t="s">
        <v>1089</v>
      </c>
      <c r="H1187" s="105"/>
      <c r="I1187" s="181" t="s">
        <v>58</v>
      </c>
      <c r="J1187" s="181">
        <v>30</v>
      </c>
      <c r="K1187" s="107">
        <v>8.4499999999999993</v>
      </c>
      <c r="L1187" s="107">
        <f t="shared" si="835"/>
        <v>10.14</v>
      </c>
      <c r="M1187" s="107">
        <f>L1187*H1187</f>
        <v>0</v>
      </c>
      <c r="N1187" s="107">
        <f t="shared" si="836"/>
        <v>8.4499999999999993</v>
      </c>
      <c r="O1187" s="107">
        <f>N1187*H1187</f>
        <v>0</v>
      </c>
      <c r="P1187" s="330">
        <f t="shared" si="837"/>
        <v>10.14</v>
      </c>
      <c r="Q1187" s="108">
        <f>P1187*H1187</f>
        <v>0</v>
      </c>
      <c r="R1187" s="3"/>
      <c r="S1187" s="560">
        <f t="shared" si="833"/>
        <v>811</v>
      </c>
      <c r="AL1187" s="556">
        <f t="shared" si="834"/>
        <v>811.2</v>
      </c>
      <c r="AM1187"/>
    </row>
    <row r="1188" spans="2:39" outlineLevel="1">
      <c r="B1188" s="163"/>
      <c r="C1188" s="135"/>
      <c r="D1188" s="71"/>
      <c r="E1188" s="69"/>
      <c r="F1188" s="454"/>
      <c r="G1188" s="165"/>
      <c r="H1188" s="92"/>
      <c r="I1188" s="164"/>
      <c r="J1188" s="164"/>
      <c r="K1188" s="74"/>
      <c r="L1188" s="74"/>
      <c r="M1188" s="74"/>
      <c r="N1188" s="74"/>
      <c r="O1188" s="74"/>
      <c r="P1188" s="328"/>
      <c r="Q1188" s="128"/>
      <c r="R1188" s="3"/>
      <c r="S1188" s="559"/>
      <c r="AL1188" s="556"/>
    </row>
    <row r="1189" spans="2:39" s="288" customFormat="1" outlineLevel="1">
      <c r="B1189" s="138" t="s">
        <v>27</v>
      </c>
      <c r="C1189" s="160" t="s">
        <v>787</v>
      </c>
      <c r="D1189" s="139"/>
      <c r="E1189" s="102">
        <v>12468991001</v>
      </c>
      <c r="F1189" s="454"/>
      <c r="G1189" s="140" t="s">
        <v>1090</v>
      </c>
      <c r="H1189" s="105"/>
      <c r="I1189" s="139" t="s">
        <v>58</v>
      </c>
      <c r="J1189" s="139">
        <v>100</v>
      </c>
      <c r="K1189" s="107">
        <v>4</v>
      </c>
      <c r="L1189" s="107">
        <f t="shared" si="835"/>
        <v>4.8</v>
      </c>
      <c r="M1189" s="107">
        <f>L1189*H1189</f>
        <v>0</v>
      </c>
      <c r="N1189" s="107">
        <f t="shared" si="836"/>
        <v>4</v>
      </c>
      <c r="O1189" s="107">
        <f>N1189*H1189</f>
        <v>0</v>
      </c>
      <c r="P1189" s="309">
        <f t="shared" si="837"/>
        <v>4.8</v>
      </c>
      <c r="Q1189" s="108">
        <f>P1189*H1189</f>
        <v>0</v>
      </c>
      <c r="R1189" s="3"/>
      <c r="S1189" s="560">
        <f t="shared" si="833"/>
        <v>384</v>
      </c>
      <c r="AL1189" s="556">
        <f t="shared" si="834"/>
        <v>384</v>
      </c>
      <c r="AM1189"/>
    </row>
    <row r="1190" spans="2:39" outlineLevel="1">
      <c r="B1190" s="141"/>
      <c r="C1190" s="135"/>
      <c r="D1190" s="136"/>
      <c r="E1190" s="69"/>
      <c r="F1190" s="454"/>
      <c r="G1190" s="137"/>
      <c r="H1190" s="92"/>
      <c r="I1190" s="136"/>
      <c r="J1190" s="136"/>
      <c r="K1190" s="74"/>
      <c r="L1190" s="74"/>
      <c r="M1190" s="74"/>
      <c r="N1190" s="74"/>
      <c r="O1190" s="74"/>
      <c r="P1190" s="325"/>
      <c r="Q1190" s="128"/>
      <c r="R1190" s="3"/>
      <c r="S1190" s="559"/>
      <c r="AL1190" s="556"/>
    </row>
    <row r="1191" spans="2:39" s="288" customFormat="1" outlineLevel="1">
      <c r="B1191" s="138" t="s">
        <v>27</v>
      </c>
      <c r="C1191" s="160" t="s">
        <v>787</v>
      </c>
      <c r="D1191" s="139"/>
      <c r="E1191" s="102">
        <v>12573041003</v>
      </c>
      <c r="F1191" s="454"/>
      <c r="G1191" s="140" t="s">
        <v>1091</v>
      </c>
      <c r="H1191" s="105"/>
      <c r="I1191" s="139" t="s">
        <v>58</v>
      </c>
      <c r="J1191" s="139">
        <v>1</v>
      </c>
      <c r="K1191" s="107">
        <v>41.93</v>
      </c>
      <c r="L1191" s="107">
        <f t="shared" si="835"/>
        <v>50.32</v>
      </c>
      <c r="M1191" s="107">
        <f>L1191*H1191</f>
        <v>0</v>
      </c>
      <c r="N1191" s="107">
        <f t="shared" si="836"/>
        <v>41.93</v>
      </c>
      <c r="O1191" s="107">
        <f>N1191*H1191</f>
        <v>0</v>
      </c>
      <c r="P1191" s="309">
        <f t="shared" si="837"/>
        <v>50.32</v>
      </c>
      <c r="Q1191" s="108">
        <f>P1191*H1191</f>
        <v>0</v>
      </c>
      <c r="R1191" s="3"/>
      <c r="S1191" s="560">
        <f t="shared" si="833"/>
        <v>4026</v>
      </c>
      <c r="AL1191" s="556">
        <f t="shared" si="834"/>
        <v>4025.6000000000004</v>
      </c>
      <c r="AM1191"/>
    </row>
    <row r="1192" spans="2:39" outlineLevel="1">
      <c r="B1192" s="141"/>
      <c r="C1192" s="135"/>
      <c r="D1192" s="136"/>
      <c r="E1192" s="69"/>
      <c r="F1192" s="454"/>
      <c r="G1192" s="137"/>
      <c r="H1192" s="92"/>
      <c r="I1192" s="136"/>
      <c r="J1192" s="136"/>
      <c r="K1192" s="74"/>
      <c r="L1192" s="74"/>
      <c r="M1192" s="74"/>
      <c r="N1192" s="74"/>
      <c r="O1192" s="74"/>
      <c r="P1192" s="325"/>
      <c r="Q1192" s="128"/>
      <c r="R1192" s="3"/>
      <c r="S1192" s="559"/>
      <c r="AL1192" s="556"/>
    </row>
    <row r="1193" spans="2:39" outlineLevel="1">
      <c r="B1193" s="495"/>
      <c r="C1193" s="474" t="s">
        <v>787</v>
      </c>
      <c r="D1193" s="496"/>
      <c r="E1193" s="256">
        <v>17244481100</v>
      </c>
      <c r="F1193" s="454"/>
      <c r="G1193" s="477" t="s">
        <v>929</v>
      </c>
      <c r="H1193" s="482"/>
      <c r="I1193" s="475" t="s">
        <v>58</v>
      </c>
      <c r="J1193" s="475">
        <v>100</v>
      </c>
      <c r="K1193" s="99">
        <v>7.6</v>
      </c>
      <c r="L1193" s="99">
        <f t="shared" si="835"/>
        <v>9.1199999999999992</v>
      </c>
      <c r="M1193" s="99">
        <f>L1193*H1193</f>
        <v>0</v>
      </c>
      <c r="N1193" s="99">
        <f t="shared" si="836"/>
        <v>7.6</v>
      </c>
      <c r="O1193" s="99">
        <f>N1193*H1193</f>
        <v>0</v>
      </c>
      <c r="P1193" s="480">
        <f t="shared" si="837"/>
        <v>9.1199999999999992</v>
      </c>
      <c r="Q1193" s="100">
        <f>P1193*H1193</f>
        <v>0</v>
      </c>
      <c r="R1193" s="3"/>
      <c r="S1193" s="559">
        <f t="shared" si="833"/>
        <v>730</v>
      </c>
      <c r="AL1193" s="556">
        <f t="shared" si="834"/>
        <v>729.59999999999991</v>
      </c>
    </row>
    <row r="1194" spans="2:39" outlineLevel="1">
      <c r="B1194" s="183"/>
      <c r="C1194" s="132"/>
      <c r="D1194" s="158"/>
      <c r="E1194" s="90"/>
      <c r="F1194" s="454"/>
      <c r="G1194" s="134"/>
      <c r="H1194" s="92"/>
      <c r="I1194" s="133"/>
      <c r="J1194" s="133"/>
      <c r="K1194" s="93"/>
      <c r="L1194" s="93"/>
      <c r="M1194" s="93"/>
      <c r="N1194" s="93"/>
      <c r="O1194" s="93"/>
      <c r="P1194" s="308"/>
      <c r="Q1194" s="94"/>
      <c r="R1194" s="3"/>
      <c r="S1194" s="559"/>
      <c r="AL1194" s="556"/>
    </row>
    <row r="1195" spans="2:39" s="288" customFormat="1" outlineLevel="1">
      <c r="B1195" s="102" t="s">
        <v>27</v>
      </c>
      <c r="C1195" s="536" t="s">
        <v>787</v>
      </c>
      <c r="D1195" s="109">
        <v>11371401050</v>
      </c>
      <c r="E1195" s="109">
        <v>11374271050</v>
      </c>
      <c r="F1195" s="454"/>
      <c r="G1195" s="131" t="s">
        <v>813</v>
      </c>
      <c r="H1195" s="105"/>
      <c r="I1195" s="537" t="s">
        <v>29</v>
      </c>
      <c r="J1195" s="537">
        <v>50</v>
      </c>
      <c r="K1195" s="107">
        <v>1.17</v>
      </c>
      <c r="L1195" s="107">
        <f t="shared" si="835"/>
        <v>1.4</v>
      </c>
      <c r="M1195" s="107">
        <f>L1195*H1195</f>
        <v>0</v>
      </c>
      <c r="N1195" s="107">
        <f t="shared" si="836"/>
        <v>1.17</v>
      </c>
      <c r="O1195" s="107">
        <f>N1195*H1195</f>
        <v>0</v>
      </c>
      <c r="P1195" s="309">
        <f t="shared" si="837"/>
        <v>1.4</v>
      </c>
      <c r="Q1195" s="108">
        <f>P1195*H1195</f>
        <v>0</v>
      </c>
      <c r="R1195" s="3"/>
      <c r="S1195" s="560">
        <f t="shared" si="833"/>
        <v>112</v>
      </c>
      <c r="AL1195" s="556">
        <f t="shared" si="834"/>
        <v>112</v>
      </c>
      <c r="AM1195"/>
    </row>
    <row r="1196" spans="2:39" s="288" customFormat="1" outlineLevel="1">
      <c r="B1196" s="102" t="s">
        <v>27</v>
      </c>
      <c r="C1196" s="536" t="s">
        <v>787</v>
      </c>
      <c r="D1196" s="109">
        <v>11371501050</v>
      </c>
      <c r="E1196" s="109">
        <v>11374281050</v>
      </c>
      <c r="F1196" s="454"/>
      <c r="G1196" s="131" t="s">
        <v>814</v>
      </c>
      <c r="H1196" s="105"/>
      <c r="I1196" s="537" t="s">
        <v>29</v>
      </c>
      <c r="J1196" s="537">
        <v>50</v>
      </c>
      <c r="K1196" s="107">
        <v>1.31</v>
      </c>
      <c r="L1196" s="107">
        <f t="shared" si="835"/>
        <v>1.57</v>
      </c>
      <c r="M1196" s="107">
        <f>L1196*H1196</f>
        <v>0</v>
      </c>
      <c r="N1196" s="107">
        <f t="shared" si="836"/>
        <v>1.31</v>
      </c>
      <c r="O1196" s="107">
        <f>N1196*H1196</f>
        <v>0</v>
      </c>
      <c r="P1196" s="309">
        <f t="shared" si="837"/>
        <v>1.57</v>
      </c>
      <c r="Q1196" s="108">
        <f>P1196*H1196</f>
        <v>0</v>
      </c>
      <c r="R1196" s="3"/>
      <c r="S1196" s="560">
        <f t="shared" si="833"/>
        <v>126</v>
      </c>
      <c r="AL1196" s="556">
        <f t="shared" si="834"/>
        <v>125.60000000000001</v>
      </c>
      <c r="AM1196"/>
    </row>
    <row r="1197" spans="2:39" outlineLevel="1">
      <c r="B1197" s="141"/>
      <c r="C1197" s="135"/>
      <c r="D1197" s="136"/>
      <c r="E1197" s="69"/>
      <c r="F1197" s="454"/>
      <c r="G1197" s="137"/>
      <c r="H1197" s="96"/>
      <c r="I1197" s="136"/>
      <c r="J1197" s="136"/>
      <c r="K1197" s="74"/>
      <c r="L1197" s="74"/>
      <c r="M1197" s="74"/>
      <c r="N1197" s="74"/>
      <c r="O1197" s="74"/>
      <c r="P1197" s="325"/>
      <c r="Q1197" s="128"/>
      <c r="R1197" s="3"/>
      <c r="S1197" s="559"/>
      <c r="AL1197" s="556"/>
    </row>
    <row r="1198" spans="2:39" s="288" customFormat="1" outlineLevel="1">
      <c r="B1198" s="179" t="s">
        <v>27</v>
      </c>
      <c r="C1198" s="160" t="s">
        <v>787</v>
      </c>
      <c r="D1198" s="385"/>
      <c r="E1198" s="102">
        <v>12496471001</v>
      </c>
      <c r="F1198" s="454"/>
      <c r="G1198" s="180" t="s">
        <v>1092</v>
      </c>
      <c r="H1198" s="105"/>
      <c r="I1198" s="181" t="s">
        <v>58</v>
      </c>
      <c r="J1198" s="181">
        <v>10</v>
      </c>
      <c r="K1198" s="107">
        <v>15.34</v>
      </c>
      <c r="L1198" s="107">
        <f t="shared" si="835"/>
        <v>18.41</v>
      </c>
      <c r="M1198" s="107">
        <f>L1198*H1198</f>
        <v>0</v>
      </c>
      <c r="N1198" s="107">
        <f t="shared" si="836"/>
        <v>15.34</v>
      </c>
      <c r="O1198" s="107">
        <f>N1198*H1198</f>
        <v>0</v>
      </c>
      <c r="P1198" s="330">
        <f t="shared" si="837"/>
        <v>18.41</v>
      </c>
      <c r="Q1198" s="108">
        <f>P1198*H1198</f>
        <v>0</v>
      </c>
      <c r="R1198" s="3"/>
      <c r="S1198" s="560">
        <f t="shared" si="833"/>
        <v>1473</v>
      </c>
      <c r="AL1198" s="556">
        <f t="shared" si="834"/>
        <v>1472.8000000000002</v>
      </c>
      <c r="AM1198"/>
    </row>
    <row r="1199" spans="2:39" s="288" customFormat="1" outlineLevel="1">
      <c r="B1199" s="179" t="s">
        <v>27</v>
      </c>
      <c r="C1199" s="160" t="s">
        <v>787</v>
      </c>
      <c r="D1199" s="385"/>
      <c r="E1199" s="102">
        <v>12496571001</v>
      </c>
      <c r="F1199" s="454"/>
      <c r="G1199" s="180" t="s">
        <v>1093</v>
      </c>
      <c r="H1199" s="105"/>
      <c r="I1199" s="181" t="s">
        <v>58</v>
      </c>
      <c r="J1199" s="181">
        <v>10</v>
      </c>
      <c r="K1199" s="107">
        <v>15.34</v>
      </c>
      <c r="L1199" s="107">
        <f t="shared" si="835"/>
        <v>18.41</v>
      </c>
      <c r="M1199" s="107">
        <f>L1199*H1199</f>
        <v>0</v>
      </c>
      <c r="N1199" s="107">
        <f t="shared" si="836"/>
        <v>15.34</v>
      </c>
      <c r="O1199" s="107">
        <f>N1199*H1199</f>
        <v>0</v>
      </c>
      <c r="P1199" s="330">
        <f t="shared" si="837"/>
        <v>18.41</v>
      </c>
      <c r="Q1199" s="108">
        <f>P1199*H1199</f>
        <v>0</v>
      </c>
      <c r="R1199" s="3"/>
      <c r="S1199" s="560">
        <f t="shared" si="833"/>
        <v>1473</v>
      </c>
      <c r="AL1199" s="556">
        <f t="shared" si="834"/>
        <v>1472.8000000000002</v>
      </c>
      <c r="AM1199"/>
    </row>
    <row r="1200" spans="2:39" outlineLevel="1">
      <c r="B1200" s="163"/>
      <c r="C1200" s="135"/>
      <c r="D1200" s="186"/>
      <c r="E1200" s="69"/>
      <c r="F1200" s="454"/>
      <c r="G1200" s="165"/>
      <c r="H1200" s="96"/>
      <c r="I1200" s="164"/>
      <c r="J1200" s="164"/>
      <c r="K1200" s="74"/>
      <c r="L1200" s="74"/>
      <c r="M1200" s="74"/>
      <c r="N1200" s="74"/>
      <c r="O1200" s="74"/>
      <c r="P1200" s="328"/>
      <c r="Q1200" s="128"/>
      <c r="R1200" s="3"/>
      <c r="S1200" s="559"/>
      <c r="AL1200" s="556"/>
    </row>
    <row r="1201" spans="2:39" s="288" customFormat="1" outlineLevel="1">
      <c r="B1201" s="179" t="s">
        <v>27</v>
      </c>
      <c r="C1201" s="160" t="s">
        <v>787</v>
      </c>
      <c r="D1201" s="385"/>
      <c r="E1201" s="102">
        <v>12316811001</v>
      </c>
      <c r="F1201" s="454"/>
      <c r="G1201" s="104" t="s">
        <v>1094</v>
      </c>
      <c r="H1201" s="410"/>
      <c r="I1201" s="103" t="s">
        <v>58</v>
      </c>
      <c r="J1201" s="103">
        <v>10</v>
      </c>
      <c r="K1201" s="107">
        <v>9.68</v>
      </c>
      <c r="L1201" s="107">
        <f t="shared" si="835"/>
        <v>11.62</v>
      </c>
      <c r="M1201" s="107">
        <f>L1201*H1201</f>
        <v>0</v>
      </c>
      <c r="N1201" s="107">
        <f t="shared" si="836"/>
        <v>9.68</v>
      </c>
      <c r="O1201" s="107">
        <f>N1201*H1201</f>
        <v>0</v>
      </c>
      <c r="P1201" s="108">
        <f t="shared" si="837"/>
        <v>11.62</v>
      </c>
      <c r="Q1201" s="108">
        <f>P1201*H1201</f>
        <v>0</v>
      </c>
      <c r="R1201" s="3"/>
      <c r="S1201" s="560">
        <f t="shared" si="833"/>
        <v>930</v>
      </c>
      <c r="AL1201" s="556">
        <f t="shared" si="834"/>
        <v>929.6</v>
      </c>
      <c r="AM1201"/>
    </row>
    <row r="1202" spans="2:39" s="288" customFormat="1" outlineLevel="1">
      <c r="B1202" s="179" t="s">
        <v>27</v>
      </c>
      <c r="C1202" s="160" t="s">
        <v>787</v>
      </c>
      <c r="D1202" s="385"/>
      <c r="E1202" s="102">
        <v>12316911001</v>
      </c>
      <c r="F1202" s="454"/>
      <c r="G1202" s="104" t="s">
        <v>1095</v>
      </c>
      <c r="H1202" s="410"/>
      <c r="I1202" s="103" t="s">
        <v>58</v>
      </c>
      <c r="J1202" s="103">
        <v>10</v>
      </c>
      <c r="K1202" s="107">
        <v>9.68</v>
      </c>
      <c r="L1202" s="107">
        <f t="shared" si="835"/>
        <v>11.62</v>
      </c>
      <c r="M1202" s="107">
        <f>L1202*H1202</f>
        <v>0</v>
      </c>
      <c r="N1202" s="107">
        <f t="shared" si="836"/>
        <v>9.68</v>
      </c>
      <c r="O1202" s="107">
        <f>N1202*H1202</f>
        <v>0</v>
      </c>
      <c r="P1202" s="108">
        <f t="shared" si="837"/>
        <v>11.62</v>
      </c>
      <c r="Q1202" s="108">
        <f>P1202*H1202</f>
        <v>0</v>
      </c>
      <c r="R1202" s="3"/>
      <c r="S1202" s="560">
        <f t="shared" si="833"/>
        <v>930</v>
      </c>
      <c r="AL1202" s="556">
        <f t="shared" si="834"/>
        <v>929.6</v>
      </c>
      <c r="AM1202"/>
    </row>
    <row r="1203" spans="2:39" outlineLevel="1">
      <c r="B1203" s="163"/>
      <c r="C1203" s="135"/>
      <c r="D1203" s="186"/>
      <c r="E1203" s="69"/>
      <c r="F1203" s="454"/>
      <c r="G1203" s="95"/>
      <c r="H1203" s="187"/>
      <c r="I1203" s="71"/>
      <c r="J1203" s="71"/>
      <c r="K1203" s="74"/>
      <c r="L1203" s="74"/>
      <c r="M1203" s="74"/>
      <c r="N1203" s="74"/>
      <c r="O1203" s="74"/>
      <c r="P1203" s="128"/>
      <c r="Q1203" s="128"/>
      <c r="R1203" s="3"/>
      <c r="S1203" s="559"/>
      <c r="AL1203" s="556"/>
    </row>
    <row r="1204" spans="2:39" s="288" customFormat="1" outlineLevel="1">
      <c r="B1204" s="179" t="s">
        <v>27</v>
      </c>
      <c r="C1204" s="160" t="s">
        <v>787</v>
      </c>
      <c r="D1204" s="385"/>
      <c r="E1204" s="102">
        <v>12468891001</v>
      </c>
      <c r="F1204" s="454"/>
      <c r="G1204" s="180" t="s">
        <v>1096</v>
      </c>
      <c r="H1204" s="105"/>
      <c r="I1204" s="181" t="s">
        <v>58</v>
      </c>
      <c r="J1204" s="181">
        <v>1</v>
      </c>
      <c r="K1204" s="107">
        <v>7.83</v>
      </c>
      <c r="L1204" s="107">
        <f t="shared" si="835"/>
        <v>9.4</v>
      </c>
      <c r="M1204" s="107">
        <f>L1204*H1204</f>
        <v>0</v>
      </c>
      <c r="N1204" s="107">
        <f t="shared" si="836"/>
        <v>7.83</v>
      </c>
      <c r="O1204" s="107">
        <f>N1204*H1204</f>
        <v>0</v>
      </c>
      <c r="P1204" s="330">
        <f t="shared" si="837"/>
        <v>9.4</v>
      </c>
      <c r="Q1204" s="108">
        <f>P1204*H1204</f>
        <v>0</v>
      </c>
      <c r="R1204" s="3"/>
      <c r="S1204" s="560">
        <f t="shared" si="833"/>
        <v>752</v>
      </c>
      <c r="AL1204" s="556">
        <f t="shared" si="834"/>
        <v>752</v>
      </c>
      <c r="AM1204"/>
    </row>
    <row r="1205" spans="2:39" outlineLevel="1">
      <c r="B1205" s="163"/>
      <c r="C1205" s="135"/>
      <c r="D1205" s="186"/>
      <c r="E1205" s="69"/>
      <c r="F1205" s="454"/>
      <c r="G1205" s="165"/>
      <c r="H1205" s="96"/>
      <c r="I1205" s="164"/>
      <c r="J1205" s="164"/>
      <c r="K1205" s="74"/>
      <c r="L1205" s="74"/>
      <c r="M1205" s="74"/>
      <c r="N1205" s="74"/>
      <c r="O1205" s="74"/>
      <c r="P1205" s="328"/>
      <c r="Q1205" s="128"/>
      <c r="R1205" s="3"/>
      <c r="S1205" s="559"/>
      <c r="AL1205" s="556"/>
    </row>
    <row r="1206" spans="2:39" outlineLevel="1">
      <c r="B1206" s="494" t="s">
        <v>65</v>
      </c>
      <c r="C1206" s="474" t="s">
        <v>787</v>
      </c>
      <c r="D1206" s="475"/>
      <c r="E1206" s="256">
        <v>12502971002</v>
      </c>
      <c r="F1206" s="454"/>
      <c r="G1206" s="517" t="s">
        <v>821</v>
      </c>
      <c r="H1206" s="482"/>
      <c r="I1206" s="475" t="s">
        <v>58</v>
      </c>
      <c r="J1206" s="475">
        <v>50</v>
      </c>
      <c r="K1206" s="99">
        <v>1.34</v>
      </c>
      <c r="L1206" s="99">
        <f t="shared" si="835"/>
        <v>1.61</v>
      </c>
      <c r="M1206" s="99">
        <f>L1206*H1206</f>
        <v>0</v>
      </c>
      <c r="N1206" s="99">
        <f t="shared" si="836"/>
        <v>1.34</v>
      </c>
      <c r="O1206" s="99">
        <f>N1206*H1206</f>
        <v>0</v>
      </c>
      <c r="P1206" s="480">
        <f t="shared" si="837"/>
        <v>1.61</v>
      </c>
      <c r="Q1206" s="100">
        <f>P1206*H1206</f>
        <v>0</v>
      </c>
      <c r="R1206" s="3"/>
      <c r="S1206" s="559">
        <f t="shared" si="833"/>
        <v>129</v>
      </c>
      <c r="AL1206" s="556">
        <f t="shared" si="834"/>
        <v>128.80000000000001</v>
      </c>
    </row>
    <row r="1207" spans="2:39" outlineLevel="1">
      <c r="B1207" s="495" t="s">
        <v>65</v>
      </c>
      <c r="C1207" s="474" t="s">
        <v>787</v>
      </c>
      <c r="D1207" s="496"/>
      <c r="E1207" s="256">
        <v>12503071002</v>
      </c>
      <c r="F1207" s="454"/>
      <c r="G1207" s="497" t="s">
        <v>1097</v>
      </c>
      <c r="H1207" s="482"/>
      <c r="I1207" s="496" t="s">
        <v>58</v>
      </c>
      <c r="J1207" s="496">
        <v>50</v>
      </c>
      <c r="K1207" s="99">
        <v>1.39</v>
      </c>
      <c r="L1207" s="99">
        <f t="shared" si="835"/>
        <v>1.67</v>
      </c>
      <c r="M1207" s="99">
        <f>L1207*H1207</f>
        <v>0</v>
      </c>
      <c r="N1207" s="99">
        <f t="shared" si="836"/>
        <v>1.39</v>
      </c>
      <c r="O1207" s="99">
        <f>N1207*H1207</f>
        <v>0</v>
      </c>
      <c r="P1207" s="503">
        <f t="shared" si="837"/>
        <v>1.67</v>
      </c>
      <c r="Q1207" s="100">
        <f>P1207*H1207</f>
        <v>0</v>
      </c>
      <c r="R1207" s="3"/>
      <c r="S1207" s="559">
        <f t="shared" si="833"/>
        <v>134</v>
      </c>
      <c r="AL1207" s="556">
        <f t="shared" si="834"/>
        <v>133.6</v>
      </c>
    </row>
    <row r="1208" spans="2:39" outlineLevel="1">
      <c r="B1208" s="163"/>
      <c r="C1208" s="135"/>
      <c r="D1208" s="164"/>
      <c r="E1208" s="69"/>
      <c r="F1208" s="454"/>
      <c r="G1208" s="165"/>
      <c r="H1208" s="96"/>
      <c r="I1208" s="164"/>
      <c r="J1208" s="164"/>
      <c r="K1208" s="74"/>
      <c r="L1208" s="74"/>
      <c r="M1208" s="74"/>
      <c r="N1208" s="74"/>
      <c r="O1208" s="74"/>
      <c r="P1208" s="328"/>
      <c r="Q1208" s="128"/>
      <c r="R1208" s="3"/>
      <c r="S1208" s="559"/>
      <c r="AL1208" s="556"/>
    </row>
    <row r="1209" spans="2:39" outlineLevel="1">
      <c r="B1209" s="494" t="s">
        <v>65</v>
      </c>
      <c r="C1209" s="474" t="s">
        <v>787</v>
      </c>
      <c r="D1209" s="475"/>
      <c r="E1209" s="256">
        <v>12502771002</v>
      </c>
      <c r="F1209" s="454"/>
      <c r="G1209" s="477" t="s">
        <v>831</v>
      </c>
      <c r="H1209" s="482"/>
      <c r="I1209" s="475" t="s">
        <v>58</v>
      </c>
      <c r="J1209" s="475">
        <v>10</v>
      </c>
      <c r="K1209" s="99">
        <v>7.23</v>
      </c>
      <c r="L1209" s="99">
        <f t="shared" si="835"/>
        <v>8.68</v>
      </c>
      <c r="M1209" s="99">
        <f>L1209*H1209</f>
        <v>0</v>
      </c>
      <c r="N1209" s="99">
        <f t="shared" si="836"/>
        <v>7.23</v>
      </c>
      <c r="O1209" s="99">
        <f>N1209*H1209</f>
        <v>0</v>
      </c>
      <c r="P1209" s="480">
        <f t="shared" si="837"/>
        <v>8.68</v>
      </c>
      <c r="Q1209" s="100">
        <f>P1209*H1209</f>
        <v>0</v>
      </c>
      <c r="R1209" s="3"/>
      <c r="S1209" s="559">
        <f t="shared" si="833"/>
        <v>694</v>
      </c>
      <c r="AL1209" s="556">
        <f t="shared" si="834"/>
        <v>694.40000000000009</v>
      </c>
    </row>
    <row r="1210" spans="2:39" outlineLevel="1">
      <c r="B1210" s="495" t="s">
        <v>65</v>
      </c>
      <c r="C1210" s="474" t="s">
        <v>787</v>
      </c>
      <c r="D1210" s="496"/>
      <c r="E1210" s="256">
        <v>12503171002</v>
      </c>
      <c r="F1210" s="454"/>
      <c r="G1210" s="497" t="s">
        <v>832</v>
      </c>
      <c r="H1210" s="482"/>
      <c r="I1210" s="496" t="s">
        <v>58</v>
      </c>
      <c r="J1210" s="496">
        <v>10</v>
      </c>
      <c r="K1210" s="99">
        <v>8.59</v>
      </c>
      <c r="L1210" s="99">
        <f t="shared" si="835"/>
        <v>10.31</v>
      </c>
      <c r="M1210" s="99">
        <f>L1210*H1210</f>
        <v>0</v>
      </c>
      <c r="N1210" s="99">
        <f t="shared" si="836"/>
        <v>8.59</v>
      </c>
      <c r="O1210" s="99">
        <f>N1210*H1210</f>
        <v>0</v>
      </c>
      <c r="P1210" s="503">
        <f t="shared" si="837"/>
        <v>10.31</v>
      </c>
      <c r="Q1210" s="100">
        <f>P1210*H1210</f>
        <v>0</v>
      </c>
      <c r="R1210" s="3"/>
      <c r="S1210" s="559">
        <f t="shared" si="833"/>
        <v>825</v>
      </c>
      <c r="AL1210" s="556">
        <f t="shared" si="834"/>
        <v>824.80000000000007</v>
      </c>
    </row>
    <row r="1211" spans="2:39" outlineLevel="1">
      <c r="B1211" s="163"/>
      <c r="C1211" s="135"/>
      <c r="D1211" s="164"/>
      <c r="E1211" s="69"/>
      <c r="F1211" s="454"/>
      <c r="G1211" s="165"/>
      <c r="H1211" s="96"/>
      <c r="I1211" s="164"/>
      <c r="J1211" s="164"/>
      <c r="K1211" s="74"/>
      <c r="L1211" s="74"/>
      <c r="M1211" s="74"/>
      <c r="N1211" s="74"/>
      <c r="O1211" s="74"/>
      <c r="P1211" s="328"/>
      <c r="Q1211" s="128"/>
      <c r="R1211" s="3"/>
      <c r="S1211" s="559"/>
      <c r="AL1211" s="556"/>
    </row>
    <row r="1212" spans="2:39" s="288" customFormat="1" outlineLevel="1">
      <c r="B1212" s="179" t="s">
        <v>27</v>
      </c>
      <c r="C1212" s="160" t="s">
        <v>787</v>
      </c>
      <c r="D1212" s="103"/>
      <c r="E1212" s="102">
        <v>12468691001</v>
      </c>
      <c r="F1212" s="454"/>
      <c r="G1212" s="104" t="s">
        <v>1098</v>
      </c>
      <c r="H1212" s="410"/>
      <c r="I1212" s="103" t="s">
        <v>58</v>
      </c>
      <c r="J1212" s="103">
        <v>1</v>
      </c>
      <c r="K1212" s="107">
        <v>16.899999999999999</v>
      </c>
      <c r="L1212" s="107">
        <f t="shared" si="835"/>
        <v>20.28</v>
      </c>
      <c r="M1212" s="107">
        <f>L1212*H1212</f>
        <v>0</v>
      </c>
      <c r="N1212" s="107">
        <f t="shared" si="836"/>
        <v>16.899999999999999</v>
      </c>
      <c r="O1212" s="107">
        <f>N1212*H1212</f>
        <v>0</v>
      </c>
      <c r="P1212" s="108">
        <f t="shared" si="837"/>
        <v>20.28</v>
      </c>
      <c r="Q1212" s="108">
        <f>P1212*H1212</f>
        <v>0</v>
      </c>
      <c r="R1212" s="3"/>
      <c r="S1212" s="560">
        <f t="shared" si="833"/>
        <v>1622</v>
      </c>
      <c r="AL1212" s="556">
        <f t="shared" si="834"/>
        <v>1622.4</v>
      </c>
      <c r="AM1212"/>
    </row>
    <row r="1213" spans="2:39" outlineLevel="1">
      <c r="B1213" s="163"/>
      <c r="C1213" s="135"/>
      <c r="D1213" s="71"/>
      <c r="E1213" s="69"/>
      <c r="F1213" s="454"/>
      <c r="G1213" s="95"/>
      <c r="H1213" s="187"/>
      <c r="I1213" s="71"/>
      <c r="J1213" s="71"/>
      <c r="K1213" s="74"/>
      <c r="L1213" s="74"/>
      <c r="M1213" s="74"/>
      <c r="N1213" s="74"/>
      <c r="O1213" s="74"/>
      <c r="P1213" s="128"/>
      <c r="Q1213" s="128"/>
      <c r="R1213" s="3"/>
      <c r="S1213" s="559"/>
      <c r="AL1213" s="556"/>
    </row>
    <row r="1214" spans="2:39" outlineLevel="1">
      <c r="B1214" s="484"/>
      <c r="C1214" s="485" t="s">
        <v>787</v>
      </c>
      <c r="D1214" s="486"/>
      <c r="E1214" s="487"/>
      <c r="F1214" s="650"/>
      <c r="G1214" s="488" t="s">
        <v>1099</v>
      </c>
      <c r="H1214" s="519"/>
      <c r="I1214" s="493"/>
      <c r="J1214" s="493"/>
      <c r="K1214" s="117"/>
      <c r="L1214" s="117"/>
      <c r="M1214" s="117"/>
      <c r="N1214" s="117"/>
      <c r="O1214" s="117"/>
      <c r="P1214" s="491"/>
      <c r="Q1214" s="162"/>
      <c r="R1214" s="3"/>
      <c r="S1214" s="558"/>
      <c r="AL1214" s="556"/>
    </row>
    <row r="1215" spans="2:39" ht="25.5" outlineLevel="1">
      <c r="B1215" s="484"/>
      <c r="C1215" s="485" t="s">
        <v>787</v>
      </c>
      <c r="D1215" s="486"/>
      <c r="E1215" s="487"/>
      <c r="F1215" s="650"/>
      <c r="G1215" s="488" t="s">
        <v>1100</v>
      </c>
      <c r="H1215" s="519"/>
      <c r="I1215" s="493"/>
      <c r="J1215" s="493"/>
      <c r="K1215" s="117"/>
      <c r="L1215" s="117"/>
      <c r="M1215" s="117"/>
      <c r="N1215" s="117"/>
      <c r="O1215" s="117"/>
      <c r="P1215" s="491"/>
      <c r="Q1215" s="162"/>
      <c r="R1215" s="3"/>
      <c r="S1215" s="558"/>
      <c r="AL1215" s="556"/>
    </row>
    <row r="1216" spans="2:39" ht="25.5" outlineLevel="1">
      <c r="B1216" s="484"/>
      <c r="C1216" s="485" t="s">
        <v>787</v>
      </c>
      <c r="D1216" s="486"/>
      <c r="E1216" s="487"/>
      <c r="F1216" s="650"/>
      <c r="G1216" s="488" t="s">
        <v>1101</v>
      </c>
      <c r="H1216" s="519"/>
      <c r="I1216" s="493"/>
      <c r="J1216" s="493"/>
      <c r="K1216" s="520"/>
      <c r="L1216" s="520"/>
      <c r="M1216" s="520"/>
      <c r="N1216" s="520"/>
      <c r="O1216" s="520"/>
      <c r="P1216" s="491"/>
      <c r="Q1216" s="521"/>
      <c r="R1216" s="3"/>
      <c r="S1216" s="558"/>
      <c r="AL1216" s="556"/>
    </row>
    <row r="1217" spans="2:39" outlineLevel="1">
      <c r="B1217" s="484"/>
      <c r="C1217" s="485" t="s">
        <v>787</v>
      </c>
      <c r="D1217" s="486"/>
      <c r="E1217" s="487"/>
      <c r="F1217" s="650"/>
      <c r="G1217" s="488" t="s">
        <v>1102</v>
      </c>
      <c r="H1217" s="519"/>
      <c r="I1217" s="493"/>
      <c r="J1217" s="493"/>
      <c r="K1217" s="520"/>
      <c r="L1217" s="520"/>
      <c r="M1217" s="520"/>
      <c r="N1217" s="520"/>
      <c r="O1217" s="520"/>
      <c r="P1217" s="491"/>
      <c r="Q1217" s="521"/>
      <c r="R1217" s="3"/>
      <c r="S1217" s="558"/>
      <c r="AL1217" s="556"/>
    </row>
    <row r="1218" spans="2:39" s="288" customFormat="1" outlineLevel="1">
      <c r="B1218" s="102" t="s">
        <v>27</v>
      </c>
      <c r="C1218" s="160" t="s">
        <v>787</v>
      </c>
      <c r="D1218" s="139"/>
      <c r="E1218" s="102">
        <v>11361601120</v>
      </c>
      <c r="F1218" s="454"/>
      <c r="G1218" s="140" t="s">
        <v>1103</v>
      </c>
      <c r="H1218" s="105"/>
      <c r="I1218" s="139" t="s">
        <v>29</v>
      </c>
      <c r="J1218" s="139">
        <v>120</v>
      </c>
      <c r="K1218" s="107">
        <v>2.65</v>
      </c>
      <c r="L1218" s="107">
        <f t="shared" si="835"/>
        <v>3.18</v>
      </c>
      <c r="M1218" s="107">
        <f>L1218*H1218</f>
        <v>0</v>
      </c>
      <c r="N1218" s="107">
        <f t="shared" si="836"/>
        <v>2.65</v>
      </c>
      <c r="O1218" s="107">
        <f>N1218*H1218</f>
        <v>0</v>
      </c>
      <c r="P1218" s="309">
        <f t="shared" si="837"/>
        <v>3.18</v>
      </c>
      <c r="Q1218" s="108">
        <f>P1218*H1218</f>
        <v>0</v>
      </c>
      <c r="R1218" s="3"/>
      <c r="S1218" s="560">
        <f t="shared" si="833"/>
        <v>254</v>
      </c>
      <c r="AL1218" s="556">
        <f t="shared" si="834"/>
        <v>254.4</v>
      </c>
      <c r="AM1218"/>
    </row>
    <row r="1219" spans="2:39" s="288" customFormat="1" outlineLevel="1">
      <c r="B1219" s="102" t="s">
        <v>27</v>
      </c>
      <c r="C1219" s="160" t="s">
        <v>787</v>
      </c>
      <c r="D1219" s="139"/>
      <c r="E1219" s="102">
        <v>11361601240</v>
      </c>
      <c r="F1219" s="454"/>
      <c r="G1219" s="140" t="s">
        <v>1104</v>
      </c>
      <c r="H1219" s="105"/>
      <c r="I1219" s="139" t="s">
        <v>29</v>
      </c>
      <c r="J1219" s="139">
        <v>240</v>
      </c>
      <c r="K1219" s="107">
        <v>2.65</v>
      </c>
      <c r="L1219" s="107">
        <f t="shared" si="835"/>
        <v>3.18</v>
      </c>
      <c r="M1219" s="107">
        <f>L1219*H1219</f>
        <v>0</v>
      </c>
      <c r="N1219" s="107">
        <f t="shared" si="836"/>
        <v>2.65</v>
      </c>
      <c r="O1219" s="107">
        <f>N1219*H1219</f>
        <v>0</v>
      </c>
      <c r="P1219" s="309">
        <f t="shared" si="837"/>
        <v>3.18</v>
      </c>
      <c r="Q1219" s="108">
        <f>P1219*H1219</f>
        <v>0</v>
      </c>
      <c r="R1219" s="3"/>
      <c r="S1219" s="560">
        <f t="shared" si="833"/>
        <v>254</v>
      </c>
      <c r="AL1219" s="556">
        <f t="shared" si="834"/>
        <v>254.4</v>
      </c>
      <c r="AM1219"/>
    </row>
    <row r="1220" spans="2:39" s="288" customFormat="1" outlineLevel="1">
      <c r="B1220" s="102" t="s">
        <v>27</v>
      </c>
      <c r="C1220" s="160" t="s">
        <v>787</v>
      </c>
      <c r="D1220" s="139"/>
      <c r="E1220" s="102">
        <v>11367701120</v>
      </c>
      <c r="F1220" s="454"/>
      <c r="G1220" s="140" t="s">
        <v>1105</v>
      </c>
      <c r="H1220" s="105"/>
      <c r="I1220" s="139" t="s">
        <v>29</v>
      </c>
      <c r="J1220" s="139">
        <v>120</v>
      </c>
      <c r="K1220" s="107">
        <v>4.04</v>
      </c>
      <c r="L1220" s="107">
        <f t="shared" si="835"/>
        <v>4.8499999999999996</v>
      </c>
      <c r="M1220" s="107">
        <f>L1220*H1220</f>
        <v>0</v>
      </c>
      <c r="N1220" s="107">
        <f t="shared" si="836"/>
        <v>4.04</v>
      </c>
      <c r="O1220" s="107">
        <f>N1220*H1220</f>
        <v>0</v>
      </c>
      <c r="P1220" s="309">
        <f t="shared" si="837"/>
        <v>4.8499999999999996</v>
      </c>
      <c r="Q1220" s="108">
        <f>P1220*H1220</f>
        <v>0</v>
      </c>
      <c r="R1220" s="3"/>
      <c r="S1220" s="560">
        <f t="shared" si="833"/>
        <v>388</v>
      </c>
      <c r="AL1220" s="556">
        <f t="shared" si="834"/>
        <v>388</v>
      </c>
      <c r="AM1220"/>
    </row>
    <row r="1221" spans="2:39" outlineLevel="1">
      <c r="B1221" s="141"/>
      <c r="C1221" s="154"/>
      <c r="D1221" s="136"/>
      <c r="E1221" s="69"/>
      <c r="F1221" s="454"/>
      <c r="G1221" s="137"/>
      <c r="H1221" s="96"/>
      <c r="I1221" s="136"/>
      <c r="J1221" s="136"/>
      <c r="K1221" s="74"/>
      <c r="L1221" s="74"/>
      <c r="M1221" s="74"/>
      <c r="N1221" s="74"/>
      <c r="O1221" s="74"/>
      <c r="P1221" s="325"/>
      <c r="Q1221" s="128"/>
      <c r="R1221" s="3"/>
      <c r="S1221" s="559"/>
      <c r="AL1221" s="556">
        <f t="shared" si="834"/>
        <v>0</v>
      </c>
    </row>
    <row r="1222" spans="2:39" outlineLevel="1">
      <c r="B1222" s="141" t="s">
        <v>30</v>
      </c>
      <c r="C1222" s="474" t="s">
        <v>787</v>
      </c>
      <c r="D1222" s="481">
        <v>12393431001</v>
      </c>
      <c r="E1222" s="256">
        <v>12393433001</v>
      </c>
      <c r="F1222" s="454"/>
      <c r="G1222" s="589" t="s">
        <v>581</v>
      </c>
      <c r="H1222" s="590"/>
      <c r="I1222" s="475" t="s">
        <v>58</v>
      </c>
      <c r="J1222" s="475">
        <v>25</v>
      </c>
      <c r="K1222" s="99">
        <v>2.23</v>
      </c>
      <c r="L1222" s="99">
        <f t="shared" ref="L1222:L1223" si="838">ROUND((K1222*$C$3),2)</f>
        <v>2.68</v>
      </c>
      <c r="M1222" s="99">
        <f>L1222*H1222</f>
        <v>0</v>
      </c>
      <c r="N1222" s="99">
        <f t="shared" ref="N1222:N1223" si="839">K1222*(1-$E$5-$E$7)*(1-$E$9)*(1+$E$11)</f>
        <v>2.23</v>
      </c>
      <c r="O1222" s="99">
        <f>N1222*H1222</f>
        <v>0</v>
      </c>
      <c r="P1222" s="480">
        <f t="shared" ref="P1222:P1223" si="840">ROUND((N1222*$C$3),2)</f>
        <v>2.68</v>
      </c>
      <c r="Q1222" s="100">
        <f>P1222*H1222</f>
        <v>0</v>
      </c>
      <c r="R1222" s="3"/>
      <c r="S1222" s="559">
        <f t="shared" ref="S1222:S1223" si="841">ROUND(AL1222,0)</f>
        <v>214</v>
      </c>
      <c r="AL1222" s="556">
        <f t="shared" si="834"/>
        <v>214.4</v>
      </c>
    </row>
    <row r="1223" spans="2:39" outlineLevel="1">
      <c r="B1223" s="141" t="s">
        <v>30</v>
      </c>
      <c r="C1223" s="474" t="s">
        <v>787</v>
      </c>
      <c r="D1223" s="481">
        <v>12391931001</v>
      </c>
      <c r="E1223" s="256">
        <v>12391933001</v>
      </c>
      <c r="F1223" s="454"/>
      <c r="G1223" s="589" t="s">
        <v>582</v>
      </c>
      <c r="H1223" s="590"/>
      <c r="I1223" s="475" t="s">
        <v>58</v>
      </c>
      <c r="J1223" s="475">
        <v>25</v>
      </c>
      <c r="K1223" s="99">
        <v>3.77</v>
      </c>
      <c r="L1223" s="99">
        <f t="shared" si="838"/>
        <v>4.5199999999999996</v>
      </c>
      <c r="M1223" s="99">
        <f>L1223*H1223</f>
        <v>0</v>
      </c>
      <c r="N1223" s="99">
        <f t="shared" si="839"/>
        <v>3.77</v>
      </c>
      <c r="O1223" s="99">
        <f>N1223*H1223</f>
        <v>0</v>
      </c>
      <c r="P1223" s="480">
        <f t="shared" si="840"/>
        <v>4.5199999999999996</v>
      </c>
      <c r="Q1223" s="100">
        <f>P1223*H1223</f>
        <v>0</v>
      </c>
      <c r="R1223" s="3"/>
      <c r="S1223" s="559">
        <f t="shared" si="841"/>
        <v>362</v>
      </c>
      <c r="AL1223" s="556">
        <f t="shared" si="834"/>
        <v>361.59999999999997</v>
      </c>
    </row>
    <row r="1224" spans="2:39" outlineLevel="1">
      <c r="B1224" s="141"/>
      <c r="C1224" s="154"/>
      <c r="D1224" s="136"/>
      <c r="E1224" s="69"/>
      <c r="F1224" s="454"/>
      <c r="G1224" s="594"/>
      <c r="H1224" s="96"/>
      <c r="I1224" s="136"/>
      <c r="J1224" s="136"/>
      <c r="K1224" s="74"/>
      <c r="L1224" s="74"/>
      <c r="M1224" s="74"/>
      <c r="N1224" s="74"/>
      <c r="O1224" s="74"/>
      <c r="P1224" s="325"/>
      <c r="Q1224" s="128"/>
      <c r="R1224" s="3"/>
      <c r="S1224" s="559"/>
      <c r="AL1224" s="556">
        <f t="shared" si="834"/>
        <v>0</v>
      </c>
    </row>
    <row r="1225" spans="2:39" s="288" customFormat="1" outlineLevel="1">
      <c r="B1225" s="138" t="s">
        <v>27</v>
      </c>
      <c r="C1225" s="160" t="s">
        <v>787</v>
      </c>
      <c r="D1225" s="139"/>
      <c r="E1225" s="102">
        <v>12393431001</v>
      </c>
      <c r="F1225" s="454"/>
      <c r="G1225" s="140" t="s">
        <v>1106</v>
      </c>
      <c r="H1225" s="105"/>
      <c r="I1225" s="139" t="s">
        <v>58</v>
      </c>
      <c r="J1225" s="139">
        <v>25</v>
      </c>
      <c r="K1225" s="107">
        <v>2.23</v>
      </c>
      <c r="L1225" s="107">
        <f t="shared" si="835"/>
        <v>2.68</v>
      </c>
      <c r="M1225" s="107">
        <f>L1225*H1225</f>
        <v>0</v>
      </c>
      <c r="N1225" s="107">
        <f t="shared" si="836"/>
        <v>2.23</v>
      </c>
      <c r="O1225" s="107">
        <f>N1225*H1225</f>
        <v>0</v>
      </c>
      <c r="P1225" s="309">
        <f t="shared" si="837"/>
        <v>2.68</v>
      </c>
      <c r="Q1225" s="108">
        <f>P1225*H1225</f>
        <v>0</v>
      </c>
      <c r="R1225" s="3"/>
      <c r="S1225" s="560">
        <f t="shared" si="833"/>
        <v>214</v>
      </c>
      <c r="AL1225" s="556">
        <f t="shared" si="834"/>
        <v>214.4</v>
      </c>
    </row>
    <row r="1226" spans="2:39" s="288" customFormat="1" outlineLevel="1">
      <c r="B1226" s="138" t="s">
        <v>27</v>
      </c>
      <c r="C1226" s="160" t="s">
        <v>787</v>
      </c>
      <c r="D1226" s="139"/>
      <c r="E1226" s="102">
        <v>12391931001</v>
      </c>
      <c r="F1226" s="454"/>
      <c r="G1226" s="140" t="s">
        <v>1107</v>
      </c>
      <c r="H1226" s="105"/>
      <c r="I1226" s="139" t="s">
        <v>58</v>
      </c>
      <c r="J1226" s="139">
        <v>25</v>
      </c>
      <c r="K1226" s="107">
        <v>3.77</v>
      </c>
      <c r="L1226" s="107">
        <f t="shared" si="835"/>
        <v>4.5199999999999996</v>
      </c>
      <c r="M1226" s="107">
        <f>L1226*H1226</f>
        <v>0</v>
      </c>
      <c r="N1226" s="107">
        <f t="shared" si="836"/>
        <v>3.77</v>
      </c>
      <c r="O1226" s="107">
        <f>N1226*H1226</f>
        <v>0</v>
      </c>
      <c r="P1226" s="309">
        <f t="shared" si="837"/>
        <v>4.5199999999999996</v>
      </c>
      <c r="Q1226" s="108">
        <f>P1226*H1226</f>
        <v>0</v>
      </c>
      <c r="R1226" s="3"/>
      <c r="S1226" s="560">
        <f t="shared" ref="S1226:S1292" si="842">ROUND(AL1226,0)</f>
        <v>362</v>
      </c>
      <c r="AL1226" s="556">
        <f t="shared" ref="AL1226" si="843">L1226*$AL$11*(1-$AL$10)</f>
        <v>361.59999999999997</v>
      </c>
    </row>
    <row r="1227" spans="2:39" s="288" customFormat="1" outlineLevel="1">
      <c r="B1227" s="102" t="s">
        <v>27</v>
      </c>
      <c r="C1227" s="160" t="s">
        <v>787</v>
      </c>
      <c r="D1227" s="139"/>
      <c r="E1227" s="102">
        <v>11371601025</v>
      </c>
      <c r="F1227" s="454"/>
      <c r="G1227" s="140" t="s">
        <v>1108</v>
      </c>
      <c r="H1227" s="105"/>
      <c r="I1227" s="139" t="s">
        <v>29</v>
      </c>
      <c r="J1227" s="139">
        <v>25</v>
      </c>
      <c r="K1227" s="107">
        <v>1.73</v>
      </c>
      <c r="L1227" s="107">
        <f t="shared" si="835"/>
        <v>2.08</v>
      </c>
      <c r="M1227" s="107">
        <f>L1227*H1227</f>
        <v>0</v>
      </c>
      <c r="N1227" s="107">
        <f t="shared" si="836"/>
        <v>1.73</v>
      </c>
      <c r="O1227" s="107">
        <f>N1227*H1227</f>
        <v>0</v>
      </c>
      <c r="P1227" s="309">
        <f t="shared" si="837"/>
        <v>2.08</v>
      </c>
      <c r="Q1227" s="108">
        <f>P1227*H1227</f>
        <v>0</v>
      </c>
      <c r="R1227" s="3"/>
      <c r="S1227" s="560">
        <f t="shared" si="842"/>
        <v>166</v>
      </c>
      <c r="AL1227" s="556">
        <f t="shared" ref="AL1227:AL1292" si="844">L1227*$AL$11*(1-$AL$10)</f>
        <v>166.4</v>
      </c>
      <c r="AM1227"/>
    </row>
    <row r="1228" spans="2:39" outlineLevel="1">
      <c r="B1228" s="495" t="s">
        <v>65</v>
      </c>
      <c r="C1228" s="474" t="s">
        <v>787</v>
      </c>
      <c r="D1228" s="496"/>
      <c r="E1228" s="256">
        <v>12442481002</v>
      </c>
      <c r="F1228" s="454"/>
      <c r="G1228" s="497" t="s">
        <v>1109</v>
      </c>
      <c r="H1228" s="482"/>
      <c r="I1228" s="496" t="s">
        <v>29</v>
      </c>
      <c r="J1228" s="496">
        <v>10</v>
      </c>
      <c r="K1228" s="99">
        <v>4.45</v>
      </c>
      <c r="L1228" s="99">
        <f t="shared" si="835"/>
        <v>5.34</v>
      </c>
      <c r="M1228" s="99">
        <f>L1228*H1228</f>
        <v>0</v>
      </c>
      <c r="N1228" s="99">
        <f t="shared" si="836"/>
        <v>4.45</v>
      </c>
      <c r="O1228" s="99">
        <f>N1228*H1228</f>
        <v>0</v>
      </c>
      <c r="P1228" s="503">
        <f t="shared" si="837"/>
        <v>5.34</v>
      </c>
      <c r="Q1228" s="100">
        <f>P1228*H1228</f>
        <v>0</v>
      </c>
      <c r="R1228" s="3"/>
      <c r="S1228" s="559">
        <f t="shared" si="842"/>
        <v>427</v>
      </c>
      <c r="AL1228" s="556">
        <f t="shared" si="844"/>
        <v>427.20000000000005</v>
      </c>
    </row>
    <row r="1229" spans="2:39" outlineLevel="1">
      <c r="B1229" s="163"/>
      <c r="C1229" s="154"/>
      <c r="D1229" s="164"/>
      <c r="E1229" s="69"/>
      <c r="F1229" s="454"/>
      <c r="G1229" s="165"/>
      <c r="H1229" s="96"/>
      <c r="I1229" s="164"/>
      <c r="J1229" s="164"/>
      <c r="K1229" s="74"/>
      <c r="L1229" s="74"/>
      <c r="M1229" s="74"/>
      <c r="N1229" s="74"/>
      <c r="O1229" s="74"/>
      <c r="P1229" s="328"/>
      <c r="Q1229" s="128"/>
      <c r="R1229" s="3"/>
      <c r="S1229" s="559"/>
      <c r="AL1229" s="556"/>
    </row>
    <row r="1230" spans="2:39" outlineLevel="1">
      <c r="B1230" s="495" t="s">
        <v>30</v>
      </c>
      <c r="C1230" s="474" t="s">
        <v>787</v>
      </c>
      <c r="D1230" s="256">
        <v>12662101001</v>
      </c>
      <c r="E1230" s="256">
        <v>11098211001</v>
      </c>
      <c r="F1230" s="454"/>
      <c r="G1230" s="497" t="s">
        <v>1110</v>
      </c>
      <c r="H1230" s="482"/>
      <c r="I1230" s="496" t="s">
        <v>29</v>
      </c>
      <c r="J1230" s="496">
        <v>25</v>
      </c>
      <c r="K1230" s="99">
        <v>4</v>
      </c>
      <c r="L1230" s="99">
        <f t="shared" ref="L1230" si="845">ROUND((K1230*$C$3),2)</f>
        <v>4.8</v>
      </c>
      <c r="M1230" s="99">
        <f t="shared" ref="M1230:M1235" si="846">L1230*H1230</f>
        <v>0</v>
      </c>
      <c r="N1230" s="99">
        <f t="shared" ref="N1230" si="847">K1230*(1-$E$5-$E$7)*(1-$E$9)*(1+$E$11)</f>
        <v>4</v>
      </c>
      <c r="O1230" s="99">
        <f t="shared" ref="O1230:O1235" si="848">N1230*H1230</f>
        <v>0</v>
      </c>
      <c r="P1230" s="503">
        <f t="shared" ref="P1230" si="849">ROUND((N1230*$C$3),2)</f>
        <v>4.8</v>
      </c>
      <c r="Q1230" s="100">
        <f t="shared" ref="Q1230:Q1235" si="850">P1230*H1230</f>
        <v>0</v>
      </c>
      <c r="R1230" s="3"/>
      <c r="S1230" s="559">
        <f t="shared" si="842"/>
        <v>384</v>
      </c>
      <c r="AL1230" s="556">
        <f t="shared" si="844"/>
        <v>384</v>
      </c>
    </row>
    <row r="1231" spans="2:39" outlineLevel="1">
      <c r="B1231" s="495" t="s">
        <v>65</v>
      </c>
      <c r="C1231" s="474" t="s">
        <v>787</v>
      </c>
      <c r="D1231" s="496"/>
      <c r="E1231" s="256">
        <v>12662101001</v>
      </c>
      <c r="F1231" s="454"/>
      <c r="G1231" s="497" t="s">
        <v>1111</v>
      </c>
      <c r="H1231" s="482"/>
      <c r="I1231" s="496" t="s">
        <v>29</v>
      </c>
      <c r="J1231" s="496">
        <v>3072</v>
      </c>
      <c r="K1231" s="99">
        <v>9.0399999999999991</v>
      </c>
      <c r="L1231" s="99">
        <f t="shared" si="835"/>
        <v>10.85</v>
      </c>
      <c r="M1231" s="99">
        <f t="shared" si="846"/>
        <v>0</v>
      </c>
      <c r="N1231" s="99">
        <f t="shared" si="836"/>
        <v>9.0399999999999991</v>
      </c>
      <c r="O1231" s="99">
        <f t="shared" si="848"/>
        <v>0</v>
      </c>
      <c r="P1231" s="503">
        <f t="shared" si="837"/>
        <v>10.85</v>
      </c>
      <c r="Q1231" s="100">
        <f t="shared" si="850"/>
        <v>0</v>
      </c>
      <c r="R1231" s="3"/>
      <c r="S1231" s="559">
        <f t="shared" si="842"/>
        <v>868</v>
      </c>
      <c r="AL1231" s="556">
        <f t="shared" si="844"/>
        <v>868</v>
      </c>
    </row>
    <row r="1232" spans="2:39" outlineLevel="1">
      <c r="B1232" s="494" t="s">
        <v>65</v>
      </c>
      <c r="C1232" s="474" t="s">
        <v>787</v>
      </c>
      <c r="D1232" s="475"/>
      <c r="E1232" s="256">
        <v>12503071002</v>
      </c>
      <c r="F1232" s="454"/>
      <c r="G1232" s="477" t="s">
        <v>1112</v>
      </c>
      <c r="H1232" s="482"/>
      <c r="I1232" s="475" t="s">
        <v>58</v>
      </c>
      <c r="J1232" s="475">
        <v>50</v>
      </c>
      <c r="K1232" s="99">
        <v>1.39</v>
      </c>
      <c r="L1232" s="99">
        <f t="shared" si="835"/>
        <v>1.67</v>
      </c>
      <c r="M1232" s="99">
        <f t="shared" si="846"/>
        <v>0</v>
      </c>
      <c r="N1232" s="99">
        <f t="shared" si="836"/>
        <v>1.39</v>
      </c>
      <c r="O1232" s="99">
        <f t="shared" si="848"/>
        <v>0</v>
      </c>
      <c r="P1232" s="480">
        <f t="shared" si="837"/>
        <v>1.67</v>
      </c>
      <c r="Q1232" s="100">
        <f t="shared" si="850"/>
        <v>0</v>
      </c>
      <c r="R1232" s="3"/>
      <c r="S1232" s="559">
        <f t="shared" si="842"/>
        <v>134</v>
      </c>
      <c r="AL1232" s="556">
        <f t="shared" si="844"/>
        <v>133.6</v>
      </c>
    </row>
    <row r="1233" spans="2:39" outlineLevel="1">
      <c r="B1233" s="494" t="s">
        <v>65</v>
      </c>
      <c r="C1233" s="474" t="s">
        <v>787</v>
      </c>
      <c r="D1233" s="475"/>
      <c r="E1233" s="256">
        <v>12591971002</v>
      </c>
      <c r="F1233" s="454"/>
      <c r="G1233" s="477" t="s">
        <v>1113</v>
      </c>
      <c r="H1233" s="482"/>
      <c r="I1233" s="475" t="s">
        <v>58</v>
      </c>
      <c r="J1233" s="475">
        <v>50</v>
      </c>
      <c r="K1233" s="99">
        <v>2.15</v>
      </c>
      <c r="L1233" s="99">
        <f t="shared" si="835"/>
        <v>2.58</v>
      </c>
      <c r="M1233" s="99">
        <f t="shared" si="846"/>
        <v>0</v>
      </c>
      <c r="N1233" s="99">
        <f t="shared" si="836"/>
        <v>2.15</v>
      </c>
      <c r="O1233" s="99">
        <f t="shared" si="848"/>
        <v>0</v>
      </c>
      <c r="P1233" s="480">
        <f t="shared" si="837"/>
        <v>2.58</v>
      </c>
      <c r="Q1233" s="100">
        <f t="shared" si="850"/>
        <v>0</v>
      </c>
      <c r="R1233" s="3"/>
      <c r="S1233" s="559">
        <f t="shared" si="842"/>
        <v>206</v>
      </c>
      <c r="AL1233" s="556">
        <f t="shared" si="844"/>
        <v>206.4</v>
      </c>
    </row>
    <row r="1234" spans="2:39" outlineLevel="1">
      <c r="B1234" s="494" t="s">
        <v>65</v>
      </c>
      <c r="C1234" s="474" t="s">
        <v>787</v>
      </c>
      <c r="D1234" s="475"/>
      <c r="E1234" s="256">
        <v>12503171002</v>
      </c>
      <c r="F1234" s="454"/>
      <c r="G1234" s="497" t="s">
        <v>832</v>
      </c>
      <c r="H1234" s="482"/>
      <c r="I1234" s="475" t="s">
        <v>58</v>
      </c>
      <c r="J1234" s="475">
        <v>10</v>
      </c>
      <c r="K1234" s="99">
        <v>8.59</v>
      </c>
      <c r="L1234" s="99">
        <f t="shared" si="835"/>
        <v>10.31</v>
      </c>
      <c r="M1234" s="99">
        <f t="shared" si="846"/>
        <v>0</v>
      </c>
      <c r="N1234" s="99">
        <f t="shared" si="836"/>
        <v>8.59</v>
      </c>
      <c r="O1234" s="99">
        <f t="shared" si="848"/>
        <v>0</v>
      </c>
      <c r="P1234" s="480">
        <f t="shared" si="837"/>
        <v>10.31</v>
      </c>
      <c r="Q1234" s="100">
        <f t="shared" si="850"/>
        <v>0</v>
      </c>
      <c r="R1234" s="3"/>
      <c r="S1234" s="559">
        <f t="shared" si="842"/>
        <v>825</v>
      </c>
      <c r="AL1234" s="556">
        <f t="shared" si="844"/>
        <v>824.80000000000007</v>
      </c>
    </row>
    <row r="1235" spans="2:39" outlineLevel="1">
      <c r="B1235" s="494" t="s">
        <v>65</v>
      </c>
      <c r="C1235" s="474" t="s">
        <v>787</v>
      </c>
      <c r="D1235" s="475"/>
      <c r="E1235" s="256">
        <v>12591871002</v>
      </c>
      <c r="F1235" s="454"/>
      <c r="G1235" s="497" t="s">
        <v>833</v>
      </c>
      <c r="H1235" s="482"/>
      <c r="I1235" s="475" t="s">
        <v>58</v>
      </c>
      <c r="J1235" s="475">
        <v>5</v>
      </c>
      <c r="K1235" s="99">
        <v>10.75</v>
      </c>
      <c r="L1235" s="99">
        <f t="shared" si="835"/>
        <v>12.9</v>
      </c>
      <c r="M1235" s="99">
        <f t="shared" si="846"/>
        <v>0</v>
      </c>
      <c r="N1235" s="99">
        <f t="shared" si="836"/>
        <v>10.75</v>
      </c>
      <c r="O1235" s="99">
        <f t="shared" si="848"/>
        <v>0</v>
      </c>
      <c r="P1235" s="480">
        <f t="shared" si="837"/>
        <v>12.9</v>
      </c>
      <c r="Q1235" s="100">
        <f t="shared" si="850"/>
        <v>0</v>
      </c>
      <c r="R1235" s="3"/>
      <c r="S1235" s="559">
        <f t="shared" si="842"/>
        <v>1032</v>
      </c>
      <c r="AL1235" s="556">
        <f t="shared" si="844"/>
        <v>1032</v>
      </c>
    </row>
    <row r="1236" spans="2:39" outlineLevel="1">
      <c r="B1236" s="141"/>
      <c r="C1236" s="135"/>
      <c r="D1236" s="136"/>
      <c r="E1236" s="69"/>
      <c r="F1236" s="454"/>
      <c r="G1236" s="165"/>
      <c r="H1236" s="96"/>
      <c r="I1236" s="136"/>
      <c r="J1236" s="136"/>
      <c r="K1236" s="74"/>
      <c r="L1236" s="74"/>
      <c r="M1236" s="74"/>
      <c r="N1236" s="74"/>
      <c r="O1236" s="74"/>
      <c r="P1236" s="325"/>
      <c r="Q1236" s="128"/>
      <c r="R1236" s="3"/>
      <c r="S1236" s="559"/>
      <c r="AL1236" s="556"/>
    </row>
    <row r="1237" spans="2:39" outlineLevel="1">
      <c r="B1237" s="484"/>
      <c r="C1237" s="485" t="s">
        <v>787</v>
      </c>
      <c r="D1237" s="486"/>
      <c r="E1237" s="487"/>
      <c r="F1237" s="650"/>
      <c r="G1237" s="488" t="s">
        <v>1114</v>
      </c>
      <c r="H1237" s="519"/>
      <c r="I1237" s="493"/>
      <c r="J1237" s="493"/>
      <c r="K1237" s="520"/>
      <c r="L1237" s="520"/>
      <c r="M1237" s="520"/>
      <c r="N1237" s="520"/>
      <c r="O1237" s="520"/>
      <c r="P1237" s="491"/>
      <c r="Q1237" s="521"/>
      <c r="R1237" s="3"/>
      <c r="S1237" s="558"/>
      <c r="AL1237" s="556"/>
    </row>
    <row r="1238" spans="2:39" ht="25.5" outlineLevel="1">
      <c r="B1238" s="484"/>
      <c r="C1238" s="485" t="s">
        <v>787</v>
      </c>
      <c r="D1238" s="486"/>
      <c r="E1238" s="487"/>
      <c r="F1238" s="650"/>
      <c r="G1238" s="488" t="s">
        <v>1115</v>
      </c>
      <c r="H1238" s="519"/>
      <c r="I1238" s="493"/>
      <c r="J1238" s="493"/>
      <c r="K1238" s="520"/>
      <c r="L1238" s="520"/>
      <c r="M1238" s="520"/>
      <c r="N1238" s="520"/>
      <c r="O1238" s="520"/>
      <c r="P1238" s="491"/>
      <c r="Q1238" s="521"/>
      <c r="R1238" s="3"/>
      <c r="S1238" s="558"/>
      <c r="AL1238" s="556"/>
    </row>
    <row r="1239" spans="2:39" ht="25.5" outlineLevel="1">
      <c r="B1239" s="484"/>
      <c r="C1239" s="485" t="s">
        <v>787</v>
      </c>
      <c r="D1239" s="486"/>
      <c r="E1239" s="487"/>
      <c r="F1239" s="650"/>
      <c r="G1239" s="488" t="s">
        <v>1116</v>
      </c>
      <c r="H1239" s="519"/>
      <c r="I1239" s="493"/>
      <c r="J1239" s="493"/>
      <c r="K1239" s="520"/>
      <c r="L1239" s="520"/>
      <c r="M1239" s="520"/>
      <c r="N1239" s="520"/>
      <c r="O1239" s="520"/>
      <c r="P1239" s="491"/>
      <c r="Q1239" s="521"/>
      <c r="R1239" s="3"/>
      <c r="S1239" s="558"/>
      <c r="AL1239" s="556"/>
    </row>
    <row r="1240" spans="2:39" outlineLevel="1">
      <c r="B1240" s="484"/>
      <c r="C1240" s="485" t="s">
        <v>787</v>
      </c>
      <c r="D1240" s="486"/>
      <c r="E1240" s="487"/>
      <c r="F1240" s="650"/>
      <c r="G1240" s="488" t="s">
        <v>1102</v>
      </c>
      <c r="H1240" s="519"/>
      <c r="I1240" s="493"/>
      <c r="J1240" s="493"/>
      <c r="K1240" s="520"/>
      <c r="L1240" s="520"/>
      <c r="M1240" s="520"/>
      <c r="N1240" s="520"/>
      <c r="O1240" s="520"/>
      <c r="P1240" s="491"/>
      <c r="Q1240" s="521"/>
      <c r="R1240" s="3"/>
      <c r="S1240" s="558"/>
      <c r="AL1240" s="556"/>
    </row>
    <row r="1241" spans="2:39" s="288" customFormat="1" outlineLevel="1">
      <c r="B1241" s="102" t="s">
        <v>27</v>
      </c>
      <c r="C1241" s="160" t="s">
        <v>787</v>
      </c>
      <c r="D1241" s="139"/>
      <c r="E1241" s="102">
        <v>11361601120</v>
      </c>
      <c r="F1241" s="454"/>
      <c r="G1241" s="140" t="s">
        <v>1103</v>
      </c>
      <c r="H1241" s="105"/>
      <c r="I1241" s="139" t="s">
        <v>29</v>
      </c>
      <c r="J1241" s="139">
        <v>120</v>
      </c>
      <c r="K1241" s="107">
        <v>2.65</v>
      </c>
      <c r="L1241" s="107">
        <f t="shared" si="835"/>
        <v>3.18</v>
      </c>
      <c r="M1241" s="107">
        <f>L1241*H1241</f>
        <v>0</v>
      </c>
      <c r="N1241" s="107">
        <f t="shared" si="836"/>
        <v>2.65</v>
      </c>
      <c r="O1241" s="107">
        <f>N1241*H1241</f>
        <v>0</v>
      </c>
      <c r="P1241" s="309">
        <f t="shared" si="837"/>
        <v>3.18</v>
      </c>
      <c r="Q1241" s="108">
        <f>P1241*H1241</f>
        <v>0</v>
      </c>
      <c r="R1241" s="3"/>
      <c r="S1241" s="560">
        <f t="shared" si="842"/>
        <v>254</v>
      </c>
      <c r="AL1241" s="556">
        <f t="shared" si="844"/>
        <v>254.4</v>
      </c>
      <c r="AM1241"/>
    </row>
    <row r="1242" spans="2:39" s="288" customFormat="1" outlineLevel="1">
      <c r="B1242" s="102" t="s">
        <v>27</v>
      </c>
      <c r="C1242" s="160" t="s">
        <v>787</v>
      </c>
      <c r="D1242" s="139"/>
      <c r="E1242" s="102">
        <v>11361601240</v>
      </c>
      <c r="F1242" s="454"/>
      <c r="G1242" s="140" t="s">
        <v>1104</v>
      </c>
      <c r="H1242" s="105"/>
      <c r="I1242" s="139" t="s">
        <v>29</v>
      </c>
      <c r="J1242" s="139">
        <v>240</v>
      </c>
      <c r="K1242" s="107">
        <v>2.65</v>
      </c>
      <c r="L1242" s="107">
        <f t="shared" si="835"/>
        <v>3.18</v>
      </c>
      <c r="M1242" s="107">
        <f>L1242*H1242</f>
        <v>0</v>
      </c>
      <c r="N1242" s="107">
        <f t="shared" si="836"/>
        <v>2.65</v>
      </c>
      <c r="O1242" s="107">
        <f>N1242*H1242</f>
        <v>0</v>
      </c>
      <c r="P1242" s="309">
        <f t="shared" si="837"/>
        <v>3.18</v>
      </c>
      <c r="Q1242" s="108">
        <f>P1242*H1242</f>
        <v>0</v>
      </c>
      <c r="R1242" s="3"/>
      <c r="S1242" s="560">
        <f t="shared" si="842"/>
        <v>254</v>
      </c>
      <c r="AL1242" s="556">
        <f t="shared" si="844"/>
        <v>254.4</v>
      </c>
      <c r="AM1242"/>
    </row>
    <row r="1243" spans="2:39" s="288" customFormat="1" outlineLevel="1">
      <c r="B1243" s="102" t="s">
        <v>27</v>
      </c>
      <c r="C1243" s="160" t="s">
        <v>787</v>
      </c>
      <c r="D1243" s="139"/>
      <c r="E1243" s="102">
        <v>11367701120</v>
      </c>
      <c r="F1243" s="454"/>
      <c r="G1243" s="140" t="s">
        <v>1105</v>
      </c>
      <c r="H1243" s="105"/>
      <c r="I1243" s="139" t="s">
        <v>29</v>
      </c>
      <c r="J1243" s="139">
        <v>120</v>
      </c>
      <c r="K1243" s="107">
        <v>4.04</v>
      </c>
      <c r="L1243" s="107">
        <f t="shared" si="835"/>
        <v>4.8499999999999996</v>
      </c>
      <c r="M1243" s="107">
        <f>L1243*H1243</f>
        <v>0</v>
      </c>
      <c r="N1243" s="107">
        <f t="shared" si="836"/>
        <v>4.04</v>
      </c>
      <c r="O1243" s="107">
        <f>N1243*H1243</f>
        <v>0</v>
      </c>
      <c r="P1243" s="309">
        <f t="shared" si="837"/>
        <v>4.8499999999999996</v>
      </c>
      <c r="Q1243" s="108">
        <f>P1243*H1243</f>
        <v>0</v>
      </c>
      <c r="R1243" s="3"/>
      <c r="S1243" s="560">
        <f t="shared" si="842"/>
        <v>388</v>
      </c>
      <c r="AL1243" s="556">
        <f t="shared" si="844"/>
        <v>388</v>
      </c>
      <c r="AM1243"/>
    </row>
    <row r="1244" spans="2:39" s="288" customFormat="1" outlineLevel="1">
      <c r="B1244" s="102" t="s">
        <v>27</v>
      </c>
      <c r="C1244" s="160" t="s">
        <v>787</v>
      </c>
      <c r="D1244" s="139"/>
      <c r="E1244" s="102">
        <v>11367701300</v>
      </c>
      <c r="F1244" s="454"/>
      <c r="G1244" s="140" t="s">
        <v>1117</v>
      </c>
      <c r="H1244" s="105"/>
      <c r="I1244" s="139" t="s">
        <v>29</v>
      </c>
      <c r="J1244" s="139">
        <v>300</v>
      </c>
      <c r="K1244" s="107">
        <v>4.04</v>
      </c>
      <c r="L1244" s="107">
        <f t="shared" si="835"/>
        <v>4.8499999999999996</v>
      </c>
      <c r="M1244" s="107">
        <f>L1244*H1244</f>
        <v>0</v>
      </c>
      <c r="N1244" s="107">
        <f t="shared" si="836"/>
        <v>4.04</v>
      </c>
      <c r="O1244" s="107">
        <f>N1244*H1244</f>
        <v>0</v>
      </c>
      <c r="P1244" s="309">
        <f t="shared" si="837"/>
        <v>4.8499999999999996</v>
      </c>
      <c r="Q1244" s="108">
        <f>P1244*H1244</f>
        <v>0</v>
      </c>
      <c r="R1244" s="3"/>
      <c r="S1244" s="560">
        <f t="shared" si="842"/>
        <v>388</v>
      </c>
      <c r="AL1244" s="556">
        <f t="shared" si="844"/>
        <v>388</v>
      </c>
      <c r="AM1244"/>
    </row>
    <row r="1245" spans="2:39" outlineLevel="1">
      <c r="B1245" s="141"/>
      <c r="C1245" s="135"/>
      <c r="D1245" s="136"/>
      <c r="E1245" s="69"/>
      <c r="F1245" s="454"/>
      <c r="G1245" s="137"/>
      <c r="H1245" s="96"/>
      <c r="I1245" s="136"/>
      <c r="J1245" s="136"/>
      <c r="K1245" s="74"/>
      <c r="L1245" s="74"/>
      <c r="M1245" s="74"/>
      <c r="N1245" s="74"/>
      <c r="O1245" s="74"/>
      <c r="P1245" s="325"/>
      <c r="Q1245" s="128"/>
      <c r="R1245" s="3"/>
      <c r="S1245" s="559"/>
      <c r="AL1245" s="556"/>
    </row>
    <row r="1246" spans="2:39" s="288" customFormat="1" outlineLevel="1">
      <c r="B1246" s="102" t="s">
        <v>27</v>
      </c>
      <c r="C1246" s="160" t="s">
        <v>787</v>
      </c>
      <c r="D1246" s="139"/>
      <c r="E1246" s="102">
        <v>11371601025</v>
      </c>
      <c r="F1246" s="454"/>
      <c r="G1246" s="140" t="s">
        <v>1108</v>
      </c>
      <c r="H1246" s="105"/>
      <c r="I1246" s="139" t="s">
        <v>29</v>
      </c>
      <c r="J1246" s="139">
        <v>25</v>
      </c>
      <c r="K1246" s="107">
        <v>1.73</v>
      </c>
      <c r="L1246" s="107">
        <f t="shared" si="835"/>
        <v>2.08</v>
      </c>
      <c r="M1246" s="107">
        <f>L1246*H1246</f>
        <v>0</v>
      </c>
      <c r="N1246" s="107">
        <f t="shared" si="836"/>
        <v>1.73</v>
      </c>
      <c r="O1246" s="107">
        <f>N1246*H1246</f>
        <v>0</v>
      </c>
      <c r="P1246" s="309">
        <f t="shared" si="837"/>
        <v>2.08</v>
      </c>
      <c r="Q1246" s="108">
        <f>P1246*H1246</f>
        <v>0</v>
      </c>
      <c r="R1246" s="3"/>
      <c r="S1246" s="560">
        <f t="shared" si="842"/>
        <v>166</v>
      </c>
      <c r="AL1246" s="556">
        <f t="shared" si="844"/>
        <v>166.4</v>
      </c>
      <c r="AM1246"/>
    </row>
    <row r="1247" spans="2:39" outlineLevel="1">
      <c r="B1247" s="495"/>
      <c r="C1247" s="474" t="s">
        <v>787</v>
      </c>
      <c r="D1247" s="496"/>
      <c r="E1247" s="256">
        <v>12442481002</v>
      </c>
      <c r="F1247" s="454"/>
      <c r="G1247" s="497" t="s">
        <v>1118</v>
      </c>
      <c r="H1247" s="482"/>
      <c r="I1247" s="496" t="s">
        <v>29</v>
      </c>
      <c r="J1247" s="496">
        <v>10</v>
      </c>
      <c r="K1247" s="99">
        <v>4.45</v>
      </c>
      <c r="L1247" s="99">
        <f t="shared" ref="L1247:L1310" si="851">ROUND((K1247*$C$3),2)</f>
        <v>5.34</v>
      </c>
      <c r="M1247" s="99">
        <f>L1247*H1247</f>
        <v>0</v>
      </c>
      <c r="N1247" s="99">
        <f t="shared" ref="N1247:N1310" si="852">K1247*(1-$E$5-$E$7)*(1-$E$9)*(1+$E$11)</f>
        <v>4.45</v>
      </c>
      <c r="O1247" s="99">
        <f>N1247*H1247</f>
        <v>0</v>
      </c>
      <c r="P1247" s="503">
        <f t="shared" ref="P1247:P1310" si="853">ROUND((N1247*$C$3),2)</f>
        <v>5.34</v>
      </c>
      <c r="Q1247" s="100">
        <f>P1247*H1247</f>
        <v>0</v>
      </c>
      <c r="R1247" s="3"/>
      <c r="S1247" s="559">
        <f t="shared" si="842"/>
        <v>427</v>
      </c>
      <c r="AL1247" s="556">
        <f t="shared" si="844"/>
        <v>427.20000000000005</v>
      </c>
    </row>
    <row r="1248" spans="2:39" outlineLevel="1">
      <c r="B1248" s="163"/>
      <c r="C1248" s="135"/>
      <c r="D1248" s="164"/>
      <c r="E1248" s="69"/>
      <c r="F1248" s="454"/>
      <c r="G1248" s="165"/>
      <c r="H1248" s="96"/>
      <c r="I1248" s="164"/>
      <c r="J1248" s="164"/>
      <c r="K1248" s="74"/>
      <c r="L1248" s="74"/>
      <c r="M1248" s="74"/>
      <c r="N1248" s="74"/>
      <c r="O1248" s="74"/>
      <c r="P1248" s="328"/>
      <c r="Q1248" s="128"/>
      <c r="R1248" s="3"/>
      <c r="S1248" s="559"/>
      <c r="AL1248" s="556"/>
    </row>
    <row r="1249" spans="2:39" outlineLevel="1">
      <c r="B1249" s="495" t="s">
        <v>65</v>
      </c>
      <c r="C1249" s="474" t="s">
        <v>787</v>
      </c>
      <c r="D1249" s="496"/>
      <c r="E1249" s="256">
        <v>12662101001</v>
      </c>
      <c r="F1249" s="454"/>
      <c r="G1249" s="497" t="s">
        <v>1119</v>
      </c>
      <c r="H1249" s="482"/>
      <c r="I1249" s="496" t="s">
        <v>29</v>
      </c>
      <c r="J1249" s="496">
        <v>3072</v>
      </c>
      <c r="K1249" s="99">
        <v>9.0399999999999991</v>
      </c>
      <c r="L1249" s="99">
        <f t="shared" si="851"/>
        <v>10.85</v>
      </c>
      <c r="M1249" s="99">
        <f t="shared" ref="M1249:M1254" si="854">L1249*H1249</f>
        <v>0</v>
      </c>
      <c r="N1249" s="99">
        <f t="shared" si="852"/>
        <v>9.0399999999999991</v>
      </c>
      <c r="O1249" s="99">
        <f t="shared" ref="O1249:O1254" si="855">N1249*H1249</f>
        <v>0</v>
      </c>
      <c r="P1249" s="503">
        <f t="shared" si="853"/>
        <v>10.85</v>
      </c>
      <c r="Q1249" s="100">
        <f t="shared" ref="Q1249:Q1254" si="856">P1249*H1249</f>
        <v>0</v>
      </c>
      <c r="R1249" s="3"/>
      <c r="S1249" s="559">
        <f t="shared" si="842"/>
        <v>868</v>
      </c>
      <c r="AL1249" s="556">
        <f t="shared" si="844"/>
        <v>868</v>
      </c>
    </row>
    <row r="1250" spans="2:39" outlineLevel="1">
      <c r="B1250" s="495" t="s">
        <v>30</v>
      </c>
      <c r="C1250" s="474" t="s">
        <v>787</v>
      </c>
      <c r="D1250" s="256">
        <v>12662101001</v>
      </c>
      <c r="E1250" s="256">
        <v>11098211001</v>
      </c>
      <c r="F1250" s="454"/>
      <c r="G1250" s="497" t="s">
        <v>1110</v>
      </c>
      <c r="H1250" s="482"/>
      <c r="I1250" s="496" t="s">
        <v>29</v>
      </c>
      <c r="J1250" s="496">
        <v>25</v>
      </c>
      <c r="K1250" s="99">
        <v>4</v>
      </c>
      <c r="L1250" s="99">
        <f t="shared" si="851"/>
        <v>4.8</v>
      </c>
      <c r="M1250" s="99">
        <f t="shared" si="854"/>
        <v>0</v>
      </c>
      <c r="N1250" s="99">
        <f t="shared" si="852"/>
        <v>4</v>
      </c>
      <c r="O1250" s="99">
        <f t="shared" si="855"/>
        <v>0</v>
      </c>
      <c r="P1250" s="503">
        <f t="shared" si="853"/>
        <v>4.8</v>
      </c>
      <c r="Q1250" s="100">
        <f t="shared" si="856"/>
        <v>0</v>
      </c>
      <c r="R1250" s="3"/>
      <c r="S1250" s="559">
        <f t="shared" si="842"/>
        <v>384</v>
      </c>
      <c r="AL1250" s="556">
        <f t="shared" si="844"/>
        <v>384</v>
      </c>
    </row>
    <row r="1251" spans="2:39" outlineLevel="1">
      <c r="B1251" s="494" t="s">
        <v>65</v>
      </c>
      <c r="C1251" s="474" t="s">
        <v>787</v>
      </c>
      <c r="D1251" s="475"/>
      <c r="E1251" s="256">
        <v>12503171002</v>
      </c>
      <c r="F1251" s="454"/>
      <c r="G1251" s="497" t="s">
        <v>832</v>
      </c>
      <c r="H1251" s="482"/>
      <c r="I1251" s="475" t="s">
        <v>58</v>
      </c>
      <c r="J1251" s="475">
        <v>10</v>
      </c>
      <c r="K1251" s="99">
        <v>8.59</v>
      </c>
      <c r="L1251" s="99">
        <f t="shared" si="851"/>
        <v>10.31</v>
      </c>
      <c r="M1251" s="99">
        <f t="shared" si="854"/>
        <v>0</v>
      </c>
      <c r="N1251" s="99">
        <f t="shared" si="852"/>
        <v>8.59</v>
      </c>
      <c r="O1251" s="99">
        <f t="shared" si="855"/>
        <v>0</v>
      </c>
      <c r="P1251" s="480">
        <f t="shared" si="853"/>
        <v>10.31</v>
      </c>
      <c r="Q1251" s="100">
        <f t="shared" si="856"/>
        <v>0</v>
      </c>
      <c r="R1251" s="3"/>
      <c r="S1251" s="559">
        <f t="shared" si="842"/>
        <v>825</v>
      </c>
      <c r="AL1251" s="556">
        <f t="shared" si="844"/>
        <v>824.80000000000007</v>
      </c>
    </row>
    <row r="1252" spans="2:39" outlineLevel="1">
      <c r="B1252" s="494" t="s">
        <v>65</v>
      </c>
      <c r="C1252" s="474" t="s">
        <v>787</v>
      </c>
      <c r="D1252" s="475"/>
      <c r="E1252" s="256">
        <v>12591871002</v>
      </c>
      <c r="F1252" s="454"/>
      <c r="G1252" s="497" t="s">
        <v>833</v>
      </c>
      <c r="H1252" s="482"/>
      <c r="I1252" s="475" t="s">
        <v>58</v>
      </c>
      <c r="J1252" s="475">
        <v>5</v>
      </c>
      <c r="K1252" s="99">
        <v>10.75</v>
      </c>
      <c r="L1252" s="99">
        <f t="shared" si="851"/>
        <v>12.9</v>
      </c>
      <c r="M1252" s="99">
        <f t="shared" si="854"/>
        <v>0</v>
      </c>
      <c r="N1252" s="99">
        <f t="shared" si="852"/>
        <v>10.75</v>
      </c>
      <c r="O1252" s="99">
        <f t="shared" si="855"/>
        <v>0</v>
      </c>
      <c r="P1252" s="480">
        <f t="shared" si="853"/>
        <v>12.9</v>
      </c>
      <c r="Q1252" s="100">
        <f t="shared" si="856"/>
        <v>0</v>
      </c>
      <c r="R1252" s="3"/>
      <c r="S1252" s="559">
        <f t="shared" si="842"/>
        <v>1032</v>
      </c>
      <c r="AL1252" s="556">
        <f t="shared" si="844"/>
        <v>1032</v>
      </c>
    </row>
    <row r="1253" spans="2:39" outlineLevel="1">
      <c r="B1253" s="494" t="s">
        <v>65</v>
      </c>
      <c r="C1253" s="474" t="s">
        <v>787</v>
      </c>
      <c r="D1253" s="475"/>
      <c r="E1253" s="256">
        <v>12503071002</v>
      </c>
      <c r="F1253" s="454"/>
      <c r="G1253" s="477" t="s">
        <v>1112</v>
      </c>
      <c r="H1253" s="482"/>
      <c r="I1253" s="475" t="s">
        <v>58</v>
      </c>
      <c r="J1253" s="475">
        <v>50</v>
      </c>
      <c r="K1253" s="99">
        <v>1.39</v>
      </c>
      <c r="L1253" s="99">
        <f t="shared" si="851"/>
        <v>1.67</v>
      </c>
      <c r="M1253" s="99">
        <f t="shared" si="854"/>
        <v>0</v>
      </c>
      <c r="N1253" s="99">
        <f t="shared" si="852"/>
        <v>1.39</v>
      </c>
      <c r="O1253" s="99">
        <f t="shared" si="855"/>
        <v>0</v>
      </c>
      <c r="P1253" s="480">
        <f t="shared" si="853"/>
        <v>1.67</v>
      </c>
      <c r="Q1253" s="100">
        <f t="shared" si="856"/>
        <v>0</v>
      </c>
      <c r="R1253" s="3"/>
      <c r="S1253" s="559">
        <f t="shared" si="842"/>
        <v>134</v>
      </c>
      <c r="AL1253" s="556">
        <f t="shared" si="844"/>
        <v>133.6</v>
      </c>
    </row>
    <row r="1254" spans="2:39" outlineLevel="1">
      <c r="B1254" s="494" t="s">
        <v>65</v>
      </c>
      <c r="C1254" s="474" t="s">
        <v>787</v>
      </c>
      <c r="D1254" s="475"/>
      <c r="E1254" s="256">
        <v>12591971002</v>
      </c>
      <c r="F1254" s="454"/>
      <c r="G1254" s="477" t="s">
        <v>1113</v>
      </c>
      <c r="H1254" s="482"/>
      <c r="I1254" s="475" t="s">
        <v>58</v>
      </c>
      <c r="J1254" s="475">
        <v>50</v>
      </c>
      <c r="K1254" s="99">
        <v>2.15</v>
      </c>
      <c r="L1254" s="99">
        <f t="shared" si="851"/>
        <v>2.58</v>
      </c>
      <c r="M1254" s="99">
        <f t="shared" si="854"/>
        <v>0</v>
      </c>
      <c r="N1254" s="99">
        <f t="shared" si="852"/>
        <v>2.15</v>
      </c>
      <c r="O1254" s="99">
        <f t="shared" si="855"/>
        <v>0</v>
      </c>
      <c r="P1254" s="480">
        <f t="shared" si="853"/>
        <v>2.58</v>
      </c>
      <c r="Q1254" s="100">
        <f t="shared" si="856"/>
        <v>0</v>
      </c>
      <c r="R1254" s="3"/>
      <c r="S1254" s="559">
        <f t="shared" si="842"/>
        <v>206</v>
      </c>
      <c r="AL1254" s="556">
        <f t="shared" si="844"/>
        <v>206.4</v>
      </c>
    </row>
    <row r="1255" spans="2:39" outlineLevel="1">
      <c r="B1255" s="141"/>
      <c r="C1255" s="135"/>
      <c r="D1255" s="136"/>
      <c r="E1255" s="69"/>
      <c r="F1255" s="454"/>
      <c r="G1255" s="137"/>
      <c r="H1255" s="96"/>
      <c r="I1255" s="136"/>
      <c r="J1255" s="136"/>
      <c r="K1255" s="74"/>
      <c r="L1255" s="74"/>
      <c r="M1255" s="74"/>
      <c r="N1255" s="74"/>
      <c r="O1255" s="74"/>
      <c r="P1255" s="325"/>
      <c r="Q1255" s="128"/>
      <c r="R1255" s="3"/>
      <c r="S1255" s="559"/>
      <c r="AL1255" s="556"/>
    </row>
    <row r="1256" spans="2:39" s="288" customFormat="1" outlineLevel="1">
      <c r="B1256" s="179" t="s">
        <v>27</v>
      </c>
      <c r="C1256" s="160" t="s">
        <v>787</v>
      </c>
      <c r="D1256" s="181"/>
      <c r="E1256" s="102">
        <v>12640111001</v>
      </c>
      <c r="F1256" s="454"/>
      <c r="G1256" s="180" t="s">
        <v>1120</v>
      </c>
      <c r="H1256" s="105"/>
      <c r="I1256" s="181" t="s">
        <v>891</v>
      </c>
      <c r="J1256" s="181">
        <v>6</v>
      </c>
      <c r="K1256" s="107">
        <v>56.51</v>
      </c>
      <c r="L1256" s="107">
        <f t="shared" si="851"/>
        <v>67.81</v>
      </c>
      <c r="M1256" s="107">
        <f>L1256*H1256</f>
        <v>0</v>
      </c>
      <c r="N1256" s="107">
        <f t="shared" si="852"/>
        <v>56.51</v>
      </c>
      <c r="O1256" s="107">
        <f>N1256*H1256</f>
        <v>0</v>
      </c>
      <c r="P1256" s="330">
        <f t="shared" si="853"/>
        <v>67.81</v>
      </c>
      <c r="Q1256" s="108">
        <f>P1256*H1256</f>
        <v>0</v>
      </c>
      <c r="R1256" s="3"/>
      <c r="S1256" s="560">
        <f t="shared" si="842"/>
        <v>5425</v>
      </c>
      <c r="AL1256" s="556">
        <f t="shared" si="844"/>
        <v>5424.8</v>
      </c>
      <c r="AM1256"/>
    </row>
    <row r="1257" spans="2:39" s="288" customFormat="1" outlineLevel="1">
      <c r="B1257" s="179" t="s">
        <v>27</v>
      </c>
      <c r="C1257" s="160" t="s">
        <v>787</v>
      </c>
      <c r="D1257" s="181"/>
      <c r="E1257" s="102">
        <v>12592681001</v>
      </c>
      <c r="F1257" s="454"/>
      <c r="G1257" s="180" t="s">
        <v>917</v>
      </c>
      <c r="H1257" s="105"/>
      <c r="I1257" s="181" t="s">
        <v>58</v>
      </c>
      <c r="J1257" s="181">
        <v>500</v>
      </c>
      <c r="K1257" s="107">
        <v>0.15</v>
      </c>
      <c r="L1257" s="107">
        <f t="shared" si="851"/>
        <v>0.18</v>
      </c>
      <c r="M1257" s="107">
        <f>L1257*H1257</f>
        <v>0</v>
      </c>
      <c r="N1257" s="107">
        <f t="shared" si="852"/>
        <v>0.15</v>
      </c>
      <c r="O1257" s="107">
        <f>N1257*H1257</f>
        <v>0</v>
      </c>
      <c r="P1257" s="330">
        <f t="shared" si="853"/>
        <v>0.18</v>
      </c>
      <c r="Q1257" s="108">
        <f>P1257*H1257</f>
        <v>0</v>
      </c>
      <c r="R1257" s="3"/>
      <c r="S1257" s="560">
        <f t="shared" si="842"/>
        <v>14</v>
      </c>
      <c r="AL1257" s="556">
        <f t="shared" si="844"/>
        <v>14.4</v>
      </c>
      <c r="AM1257"/>
    </row>
    <row r="1258" spans="2:39" outlineLevel="1">
      <c r="B1258" s="157"/>
      <c r="C1258" s="132"/>
      <c r="D1258" s="158"/>
      <c r="E1258" s="90"/>
      <c r="F1258" s="454"/>
      <c r="G1258" s="159"/>
      <c r="H1258" s="92"/>
      <c r="I1258" s="158"/>
      <c r="J1258" s="158"/>
      <c r="K1258" s="93"/>
      <c r="L1258" s="93"/>
      <c r="M1258" s="93"/>
      <c r="N1258" s="93"/>
      <c r="O1258" s="93"/>
      <c r="P1258" s="327"/>
      <c r="Q1258" s="94"/>
      <c r="R1258" s="3"/>
      <c r="S1258" s="559"/>
      <c r="AL1258" s="556"/>
    </row>
    <row r="1259" spans="2:39" outlineLevel="1">
      <c r="B1259" s="484"/>
      <c r="C1259" s="485" t="s">
        <v>787</v>
      </c>
      <c r="D1259" s="486"/>
      <c r="E1259" s="487"/>
      <c r="F1259" s="650"/>
      <c r="G1259" s="488" t="s">
        <v>1121</v>
      </c>
      <c r="H1259" s="519"/>
      <c r="I1259" s="493"/>
      <c r="J1259" s="493"/>
      <c r="K1259" s="520"/>
      <c r="L1259" s="520"/>
      <c r="M1259" s="520"/>
      <c r="N1259" s="520"/>
      <c r="O1259" s="520"/>
      <c r="P1259" s="491"/>
      <c r="Q1259" s="521"/>
      <c r="R1259" s="3"/>
      <c r="S1259" s="558"/>
      <c r="AL1259" s="556"/>
    </row>
    <row r="1260" spans="2:39" outlineLevel="1">
      <c r="B1260" s="484"/>
      <c r="C1260" s="485" t="s">
        <v>787</v>
      </c>
      <c r="D1260" s="486"/>
      <c r="E1260" s="487"/>
      <c r="F1260" s="650"/>
      <c r="G1260" s="488" t="s">
        <v>1122</v>
      </c>
      <c r="H1260" s="519"/>
      <c r="I1260" s="493"/>
      <c r="J1260" s="493"/>
      <c r="K1260" s="520"/>
      <c r="L1260" s="520"/>
      <c r="M1260" s="520"/>
      <c r="N1260" s="520"/>
      <c r="O1260" s="520"/>
      <c r="P1260" s="491"/>
      <c r="Q1260" s="521"/>
      <c r="R1260" s="3"/>
      <c r="S1260" s="558"/>
      <c r="AL1260" s="556"/>
    </row>
    <row r="1261" spans="2:39" outlineLevel="1">
      <c r="B1261" s="484"/>
      <c r="C1261" s="485" t="s">
        <v>787</v>
      </c>
      <c r="D1261" s="486"/>
      <c r="E1261" s="487"/>
      <c r="F1261" s="650"/>
      <c r="G1261" s="488" t="s">
        <v>1123</v>
      </c>
      <c r="H1261" s="519"/>
      <c r="I1261" s="493"/>
      <c r="J1261" s="493"/>
      <c r="K1261" s="520"/>
      <c r="L1261" s="520"/>
      <c r="M1261" s="520"/>
      <c r="N1261" s="520"/>
      <c r="O1261" s="520"/>
      <c r="P1261" s="491"/>
      <c r="Q1261" s="521"/>
      <c r="R1261" s="3"/>
      <c r="S1261" s="558"/>
      <c r="AL1261" s="556"/>
    </row>
    <row r="1262" spans="2:39" ht="25.5" outlineLevel="1">
      <c r="B1262" s="484"/>
      <c r="C1262" s="485" t="s">
        <v>787</v>
      </c>
      <c r="D1262" s="486"/>
      <c r="E1262" s="487"/>
      <c r="F1262" s="650"/>
      <c r="G1262" s="488" t="s">
        <v>1124</v>
      </c>
      <c r="H1262" s="519"/>
      <c r="I1262" s="493"/>
      <c r="J1262" s="493"/>
      <c r="K1262" s="520"/>
      <c r="L1262" s="520"/>
      <c r="M1262" s="520"/>
      <c r="N1262" s="520"/>
      <c r="O1262" s="520"/>
      <c r="P1262" s="491"/>
      <c r="Q1262" s="521"/>
      <c r="R1262" s="3"/>
      <c r="S1262" s="558"/>
      <c r="AL1262" s="556"/>
    </row>
    <row r="1263" spans="2:39" outlineLevel="1">
      <c r="B1263" s="484"/>
      <c r="C1263" s="485" t="s">
        <v>787</v>
      </c>
      <c r="D1263" s="486"/>
      <c r="E1263" s="487"/>
      <c r="F1263" s="650"/>
      <c r="G1263" s="488" t="s">
        <v>1102</v>
      </c>
      <c r="H1263" s="519"/>
      <c r="I1263" s="493"/>
      <c r="J1263" s="493"/>
      <c r="K1263" s="520"/>
      <c r="L1263" s="520"/>
      <c r="M1263" s="520"/>
      <c r="N1263" s="520"/>
      <c r="O1263" s="520"/>
      <c r="P1263" s="491"/>
      <c r="Q1263" s="521"/>
      <c r="R1263" s="3"/>
      <c r="S1263" s="558"/>
      <c r="AL1263" s="556"/>
    </row>
    <row r="1264" spans="2:39" outlineLevel="1">
      <c r="B1264" s="256" t="s">
        <v>65</v>
      </c>
      <c r="C1264" s="474" t="s">
        <v>787</v>
      </c>
      <c r="D1264" s="475"/>
      <c r="E1264" s="256">
        <v>11361601120</v>
      </c>
      <c r="F1264" s="454"/>
      <c r="G1264" s="477" t="s">
        <v>1103</v>
      </c>
      <c r="H1264" s="482"/>
      <c r="I1264" s="475" t="s">
        <v>29</v>
      </c>
      <c r="J1264" s="475">
        <v>120</v>
      </c>
      <c r="K1264" s="99">
        <v>2.65</v>
      </c>
      <c r="L1264" s="99">
        <f t="shared" si="851"/>
        <v>3.18</v>
      </c>
      <c r="M1264" s="99">
        <f>L1264*H1264</f>
        <v>0</v>
      </c>
      <c r="N1264" s="99">
        <f t="shared" si="852"/>
        <v>2.65</v>
      </c>
      <c r="O1264" s="99">
        <f>N1264*H1264</f>
        <v>0</v>
      </c>
      <c r="P1264" s="480">
        <f t="shared" si="853"/>
        <v>3.18</v>
      </c>
      <c r="Q1264" s="100">
        <f>P1264*H1264</f>
        <v>0</v>
      </c>
      <c r="R1264" s="3"/>
      <c r="S1264" s="559">
        <f t="shared" si="842"/>
        <v>254</v>
      </c>
      <c r="AL1264" s="556">
        <f t="shared" si="844"/>
        <v>254.4</v>
      </c>
    </row>
    <row r="1265" spans="2:39" outlineLevel="1">
      <c r="B1265" s="256" t="s">
        <v>65</v>
      </c>
      <c r="C1265" s="474" t="s">
        <v>787</v>
      </c>
      <c r="D1265" s="475"/>
      <c r="E1265" s="256">
        <v>11361601240</v>
      </c>
      <c r="F1265" s="454"/>
      <c r="G1265" s="477" t="s">
        <v>1104</v>
      </c>
      <c r="H1265" s="482"/>
      <c r="I1265" s="475" t="s">
        <v>29</v>
      </c>
      <c r="J1265" s="475">
        <v>240</v>
      </c>
      <c r="K1265" s="99">
        <v>2.65</v>
      </c>
      <c r="L1265" s="99">
        <f t="shared" si="851"/>
        <v>3.18</v>
      </c>
      <c r="M1265" s="99">
        <f>L1265*H1265</f>
        <v>0</v>
      </c>
      <c r="N1265" s="99">
        <f t="shared" si="852"/>
        <v>2.65</v>
      </c>
      <c r="O1265" s="99">
        <f>N1265*H1265</f>
        <v>0</v>
      </c>
      <c r="P1265" s="480">
        <f t="shared" si="853"/>
        <v>3.18</v>
      </c>
      <c r="Q1265" s="100">
        <f>P1265*H1265</f>
        <v>0</v>
      </c>
      <c r="R1265" s="3"/>
      <c r="S1265" s="559">
        <f t="shared" si="842"/>
        <v>254</v>
      </c>
      <c r="AL1265" s="556">
        <f t="shared" si="844"/>
        <v>254.4</v>
      </c>
    </row>
    <row r="1266" spans="2:39" outlineLevel="1">
      <c r="B1266" s="256" t="s">
        <v>65</v>
      </c>
      <c r="C1266" s="474" t="s">
        <v>787</v>
      </c>
      <c r="D1266" s="475"/>
      <c r="E1266" s="256">
        <v>11367701120</v>
      </c>
      <c r="F1266" s="454"/>
      <c r="G1266" s="477" t="s">
        <v>1105</v>
      </c>
      <c r="H1266" s="482"/>
      <c r="I1266" s="475" t="s">
        <v>29</v>
      </c>
      <c r="J1266" s="475">
        <v>120</v>
      </c>
      <c r="K1266" s="99">
        <v>4.04</v>
      </c>
      <c r="L1266" s="99">
        <f t="shared" si="851"/>
        <v>4.8499999999999996</v>
      </c>
      <c r="M1266" s="99">
        <f>L1266*H1266</f>
        <v>0</v>
      </c>
      <c r="N1266" s="99">
        <f t="shared" si="852"/>
        <v>4.04</v>
      </c>
      <c r="O1266" s="99">
        <f>N1266*H1266</f>
        <v>0</v>
      </c>
      <c r="P1266" s="480">
        <f t="shared" si="853"/>
        <v>4.8499999999999996</v>
      </c>
      <c r="Q1266" s="100">
        <f>P1266*H1266</f>
        <v>0</v>
      </c>
      <c r="R1266" s="3"/>
      <c r="S1266" s="559">
        <f t="shared" si="842"/>
        <v>388</v>
      </c>
      <c r="AL1266" s="556">
        <f t="shared" si="844"/>
        <v>388</v>
      </c>
    </row>
    <row r="1267" spans="2:39" outlineLevel="1">
      <c r="B1267" s="256" t="s">
        <v>65</v>
      </c>
      <c r="C1267" s="474" t="s">
        <v>787</v>
      </c>
      <c r="D1267" s="475"/>
      <c r="E1267" s="256">
        <v>11367701300</v>
      </c>
      <c r="F1267" s="454"/>
      <c r="G1267" s="477" t="s">
        <v>1117</v>
      </c>
      <c r="H1267" s="482"/>
      <c r="I1267" s="475" t="s">
        <v>29</v>
      </c>
      <c r="J1267" s="475">
        <v>300</v>
      </c>
      <c r="K1267" s="99">
        <v>4.04</v>
      </c>
      <c r="L1267" s="99">
        <f t="shared" si="851"/>
        <v>4.8499999999999996</v>
      </c>
      <c r="M1267" s="99">
        <f>L1267*H1267</f>
        <v>0</v>
      </c>
      <c r="N1267" s="99">
        <f t="shared" si="852"/>
        <v>4.04</v>
      </c>
      <c r="O1267" s="99">
        <f>N1267*H1267</f>
        <v>0</v>
      </c>
      <c r="P1267" s="480">
        <f t="shared" si="853"/>
        <v>4.8499999999999996</v>
      </c>
      <c r="Q1267" s="100">
        <f>P1267*H1267</f>
        <v>0</v>
      </c>
      <c r="R1267" s="3"/>
      <c r="S1267" s="559">
        <f t="shared" si="842"/>
        <v>388</v>
      </c>
      <c r="AL1267" s="556">
        <f t="shared" si="844"/>
        <v>388</v>
      </c>
    </row>
    <row r="1268" spans="2:39" outlineLevel="1">
      <c r="B1268" s="141"/>
      <c r="C1268" s="135"/>
      <c r="D1268" s="136"/>
      <c r="E1268" s="69"/>
      <c r="F1268" s="454"/>
      <c r="G1268" s="137"/>
      <c r="H1268" s="96"/>
      <c r="I1268" s="136"/>
      <c r="J1268" s="136"/>
      <c r="K1268" s="74"/>
      <c r="L1268" s="74"/>
      <c r="M1268" s="74"/>
      <c r="N1268" s="74"/>
      <c r="O1268" s="74"/>
      <c r="P1268" s="325"/>
      <c r="Q1268" s="128"/>
      <c r="R1268" s="3"/>
      <c r="S1268" s="559"/>
      <c r="AL1268" s="556"/>
    </row>
    <row r="1269" spans="2:39" outlineLevel="1">
      <c r="B1269" s="141" t="s">
        <v>30</v>
      </c>
      <c r="C1269" s="474" t="s">
        <v>787</v>
      </c>
      <c r="D1269" s="481">
        <v>12393431001</v>
      </c>
      <c r="E1269" s="256">
        <v>12393433001</v>
      </c>
      <c r="F1269" s="454"/>
      <c r="G1269" s="477" t="s">
        <v>1125</v>
      </c>
      <c r="H1269" s="482"/>
      <c r="I1269" s="475" t="s">
        <v>58</v>
      </c>
      <c r="J1269" s="475">
        <v>25</v>
      </c>
      <c r="K1269" s="99">
        <v>2.23</v>
      </c>
      <c r="L1269" s="99">
        <f t="shared" ref="L1269:L1270" si="857">ROUND((K1269*$C$3),2)</f>
        <v>2.68</v>
      </c>
      <c r="M1269" s="99">
        <f>L1269*H1269</f>
        <v>0</v>
      </c>
      <c r="N1269" s="99">
        <f t="shared" ref="N1269:N1270" si="858">K1269*(1-$E$5-$E$7)*(1-$E$9)*(1+$E$11)</f>
        <v>2.23</v>
      </c>
      <c r="O1269" s="99">
        <f>N1269*H1269</f>
        <v>0</v>
      </c>
      <c r="P1269" s="480">
        <f t="shared" ref="P1269:P1270" si="859">ROUND((N1269*$C$3),2)</f>
        <v>2.68</v>
      </c>
      <c r="Q1269" s="100">
        <f>P1269*H1269</f>
        <v>0</v>
      </c>
      <c r="R1269" s="3"/>
      <c r="S1269" s="559">
        <f t="shared" ref="S1269:S1270" si="860">ROUND(AL1269,0)</f>
        <v>214</v>
      </c>
      <c r="AL1269" s="556">
        <f t="shared" si="844"/>
        <v>214.4</v>
      </c>
    </row>
    <row r="1270" spans="2:39" outlineLevel="1">
      <c r="B1270" s="141" t="s">
        <v>30</v>
      </c>
      <c r="C1270" s="474" t="s">
        <v>787</v>
      </c>
      <c r="D1270" s="481">
        <v>12391931001</v>
      </c>
      <c r="E1270" s="256">
        <v>12391933001</v>
      </c>
      <c r="F1270" s="454"/>
      <c r="G1270" s="477" t="s">
        <v>1126</v>
      </c>
      <c r="H1270" s="482"/>
      <c r="I1270" s="475" t="s">
        <v>58</v>
      </c>
      <c r="J1270" s="475">
        <v>25</v>
      </c>
      <c r="K1270" s="99">
        <v>3.77</v>
      </c>
      <c r="L1270" s="99">
        <f t="shared" si="857"/>
        <v>4.5199999999999996</v>
      </c>
      <c r="M1270" s="99">
        <f>L1270*H1270</f>
        <v>0</v>
      </c>
      <c r="N1270" s="99">
        <f t="shared" si="858"/>
        <v>3.77</v>
      </c>
      <c r="O1270" s="99">
        <f>N1270*H1270</f>
        <v>0</v>
      </c>
      <c r="P1270" s="480">
        <f t="shared" si="859"/>
        <v>4.5199999999999996</v>
      </c>
      <c r="Q1270" s="100">
        <f>P1270*H1270</f>
        <v>0</v>
      </c>
      <c r="R1270" s="3"/>
      <c r="S1270" s="559">
        <f t="shared" si="860"/>
        <v>362</v>
      </c>
      <c r="AL1270" s="556">
        <f t="shared" si="844"/>
        <v>361.59999999999997</v>
      </c>
    </row>
    <row r="1271" spans="2:39" outlineLevel="1">
      <c r="B1271" s="141"/>
      <c r="C1271" s="135"/>
      <c r="D1271" s="136"/>
      <c r="E1271" s="69"/>
      <c r="F1271" s="454"/>
      <c r="G1271" s="137"/>
      <c r="H1271" s="96"/>
      <c r="I1271" s="136"/>
      <c r="J1271" s="136"/>
      <c r="K1271" s="74"/>
      <c r="L1271" s="74"/>
      <c r="M1271" s="74"/>
      <c r="N1271" s="74"/>
      <c r="O1271" s="74"/>
      <c r="P1271" s="325"/>
      <c r="Q1271" s="128"/>
      <c r="R1271" s="3"/>
      <c r="S1271" s="559"/>
      <c r="AL1271" s="556"/>
    </row>
    <row r="1272" spans="2:39" outlineLevel="1">
      <c r="B1272" s="495" t="s">
        <v>65</v>
      </c>
      <c r="C1272" s="474" t="s">
        <v>787</v>
      </c>
      <c r="D1272" s="496"/>
      <c r="E1272" s="256">
        <v>17244481100</v>
      </c>
      <c r="F1272" s="454"/>
      <c r="G1272" s="497" t="s">
        <v>929</v>
      </c>
      <c r="H1272" s="482"/>
      <c r="I1272" s="475" t="s">
        <v>58</v>
      </c>
      <c r="J1272" s="475">
        <v>100</v>
      </c>
      <c r="K1272" s="99">
        <v>7.6</v>
      </c>
      <c r="L1272" s="99">
        <f t="shared" si="851"/>
        <v>9.1199999999999992</v>
      </c>
      <c r="M1272" s="99">
        <f>L1272*H1272</f>
        <v>0</v>
      </c>
      <c r="N1272" s="99">
        <f t="shared" si="852"/>
        <v>7.6</v>
      </c>
      <c r="O1272" s="99">
        <f>N1272*H1272</f>
        <v>0</v>
      </c>
      <c r="P1272" s="480">
        <f t="shared" si="853"/>
        <v>9.1199999999999992</v>
      </c>
      <c r="Q1272" s="100">
        <f>P1272*H1272</f>
        <v>0</v>
      </c>
      <c r="R1272" s="3"/>
      <c r="S1272" s="559">
        <f t="shared" si="842"/>
        <v>730</v>
      </c>
      <c r="AL1272" s="556">
        <f t="shared" si="844"/>
        <v>729.59999999999991</v>
      </c>
    </row>
    <row r="1273" spans="2:39" outlineLevel="1">
      <c r="B1273" s="138" t="s">
        <v>27</v>
      </c>
      <c r="C1273" s="160" t="s">
        <v>787</v>
      </c>
      <c r="D1273" s="139"/>
      <c r="E1273" s="102">
        <v>12393431001</v>
      </c>
      <c r="F1273" s="454"/>
      <c r="G1273" s="140" t="s">
        <v>1106</v>
      </c>
      <c r="H1273" s="105"/>
      <c r="I1273" s="139" t="s">
        <v>58</v>
      </c>
      <c r="J1273" s="139">
        <v>25</v>
      </c>
      <c r="K1273" s="107">
        <v>2.23</v>
      </c>
      <c r="L1273" s="107">
        <f t="shared" si="851"/>
        <v>2.68</v>
      </c>
      <c r="M1273" s="107">
        <f>L1273*H1273</f>
        <v>0</v>
      </c>
      <c r="N1273" s="107">
        <f t="shared" si="852"/>
        <v>2.23</v>
      </c>
      <c r="O1273" s="107">
        <f>N1273*H1273</f>
        <v>0</v>
      </c>
      <c r="P1273" s="309">
        <f t="shared" si="853"/>
        <v>2.68</v>
      </c>
      <c r="Q1273" s="108">
        <f>P1273*H1273</f>
        <v>0</v>
      </c>
      <c r="R1273" s="3"/>
      <c r="S1273" s="560">
        <f t="shared" si="842"/>
        <v>214</v>
      </c>
      <c r="AL1273" s="556">
        <f t="shared" si="844"/>
        <v>214.4</v>
      </c>
    </row>
    <row r="1274" spans="2:39" outlineLevel="1">
      <c r="B1274" s="138" t="s">
        <v>27</v>
      </c>
      <c r="C1274" s="160" t="s">
        <v>787</v>
      </c>
      <c r="D1274" s="139"/>
      <c r="E1274" s="102">
        <v>12391931001</v>
      </c>
      <c r="F1274" s="454"/>
      <c r="G1274" s="140" t="s">
        <v>1107</v>
      </c>
      <c r="H1274" s="105"/>
      <c r="I1274" s="139" t="s">
        <v>58</v>
      </c>
      <c r="J1274" s="139">
        <v>25</v>
      </c>
      <c r="K1274" s="107">
        <v>3.77</v>
      </c>
      <c r="L1274" s="107">
        <f t="shared" si="851"/>
        <v>4.5199999999999996</v>
      </c>
      <c r="M1274" s="107">
        <f>L1274*H1274</f>
        <v>0</v>
      </c>
      <c r="N1274" s="107">
        <f t="shared" si="852"/>
        <v>3.77</v>
      </c>
      <c r="O1274" s="107">
        <f>N1274*H1274</f>
        <v>0</v>
      </c>
      <c r="P1274" s="309">
        <f t="shared" si="853"/>
        <v>4.5199999999999996</v>
      </c>
      <c r="Q1274" s="108">
        <f>P1274*H1274</f>
        <v>0</v>
      </c>
      <c r="R1274" s="3"/>
      <c r="S1274" s="560">
        <f t="shared" si="842"/>
        <v>362</v>
      </c>
      <c r="AL1274" s="556">
        <f t="shared" si="844"/>
        <v>361.59999999999997</v>
      </c>
    </row>
    <row r="1275" spans="2:39" s="288" customFormat="1" outlineLevel="1">
      <c r="B1275" s="102" t="s">
        <v>27</v>
      </c>
      <c r="C1275" s="160" t="s">
        <v>787</v>
      </c>
      <c r="D1275" s="139"/>
      <c r="E1275" s="102">
        <v>11371601025</v>
      </c>
      <c r="F1275" s="454"/>
      <c r="G1275" s="140" t="s">
        <v>1108</v>
      </c>
      <c r="H1275" s="105"/>
      <c r="I1275" s="139" t="s">
        <v>29</v>
      </c>
      <c r="J1275" s="139">
        <v>25</v>
      </c>
      <c r="K1275" s="107">
        <v>1.73</v>
      </c>
      <c r="L1275" s="107">
        <f t="shared" si="851"/>
        <v>2.08</v>
      </c>
      <c r="M1275" s="107">
        <f>L1275*H1275</f>
        <v>0</v>
      </c>
      <c r="N1275" s="107">
        <f t="shared" si="852"/>
        <v>1.73</v>
      </c>
      <c r="O1275" s="107">
        <f>N1275*H1275</f>
        <v>0</v>
      </c>
      <c r="P1275" s="309">
        <f t="shared" si="853"/>
        <v>2.08</v>
      </c>
      <c r="Q1275" s="108">
        <f>P1275*H1275</f>
        <v>0</v>
      </c>
      <c r="R1275" s="3"/>
      <c r="S1275" s="560">
        <f t="shared" si="842"/>
        <v>166</v>
      </c>
      <c r="AL1275" s="556">
        <f t="shared" si="844"/>
        <v>166.4</v>
      </c>
      <c r="AM1275"/>
    </row>
    <row r="1276" spans="2:39" outlineLevel="1">
      <c r="B1276" s="141"/>
      <c r="C1276" s="135"/>
      <c r="D1276" s="136"/>
      <c r="E1276" s="69"/>
      <c r="F1276" s="454"/>
      <c r="G1276" s="137"/>
      <c r="H1276" s="96"/>
      <c r="I1276" s="136"/>
      <c r="J1276" s="136"/>
      <c r="K1276" s="74"/>
      <c r="L1276" s="74"/>
      <c r="M1276" s="74"/>
      <c r="N1276" s="74"/>
      <c r="O1276" s="74"/>
      <c r="P1276" s="325"/>
      <c r="Q1276" s="128"/>
      <c r="R1276" s="3"/>
      <c r="S1276" s="559"/>
      <c r="AL1276" s="556"/>
    </row>
    <row r="1277" spans="2:39" outlineLevel="1">
      <c r="B1277" s="495" t="s">
        <v>65</v>
      </c>
      <c r="C1277" s="474" t="s">
        <v>787</v>
      </c>
      <c r="D1277" s="496"/>
      <c r="E1277" s="256">
        <v>12442481002</v>
      </c>
      <c r="F1277" s="454"/>
      <c r="G1277" s="497" t="s">
        <v>1118</v>
      </c>
      <c r="H1277" s="482"/>
      <c r="I1277" s="496" t="s">
        <v>29</v>
      </c>
      <c r="J1277" s="496">
        <v>10</v>
      </c>
      <c r="K1277" s="99">
        <v>4.45</v>
      </c>
      <c r="L1277" s="99">
        <f t="shared" si="851"/>
        <v>5.34</v>
      </c>
      <c r="M1277" s="99">
        <f t="shared" ref="M1277:M1283" si="861">L1277*H1277</f>
        <v>0</v>
      </c>
      <c r="N1277" s="99">
        <f t="shared" si="852"/>
        <v>4.45</v>
      </c>
      <c r="O1277" s="99">
        <f t="shared" ref="O1277:O1283" si="862">N1277*H1277</f>
        <v>0</v>
      </c>
      <c r="P1277" s="503">
        <f t="shared" si="853"/>
        <v>5.34</v>
      </c>
      <c r="Q1277" s="100">
        <f t="shared" ref="Q1277:Q1283" si="863">P1277*H1277</f>
        <v>0</v>
      </c>
      <c r="R1277" s="3"/>
      <c r="S1277" s="559">
        <f t="shared" si="842"/>
        <v>427</v>
      </c>
      <c r="AL1277" s="556">
        <f t="shared" si="844"/>
        <v>427.20000000000005</v>
      </c>
    </row>
    <row r="1278" spans="2:39" outlineLevel="1">
      <c r="B1278" s="495" t="s">
        <v>65</v>
      </c>
      <c r="C1278" s="474" t="s">
        <v>787</v>
      </c>
      <c r="D1278" s="496"/>
      <c r="E1278" s="256">
        <v>12662101001</v>
      </c>
      <c r="F1278" s="454"/>
      <c r="G1278" s="497" t="s">
        <v>1119</v>
      </c>
      <c r="H1278" s="482"/>
      <c r="I1278" s="496" t="s">
        <v>29</v>
      </c>
      <c r="J1278" s="496">
        <v>3072</v>
      </c>
      <c r="K1278" s="99">
        <v>9.0399999999999991</v>
      </c>
      <c r="L1278" s="99">
        <f t="shared" si="851"/>
        <v>10.85</v>
      </c>
      <c r="M1278" s="99">
        <f t="shared" si="861"/>
        <v>0</v>
      </c>
      <c r="N1278" s="99">
        <f t="shared" si="852"/>
        <v>9.0399999999999991</v>
      </c>
      <c r="O1278" s="99">
        <f t="shared" si="862"/>
        <v>0</v>
      </c>
      <c r="P1278" s="503">
        <f t="shared" si="853"/>
        <v>10.85</v>
      </c>
      <c r="Q1278" s="100">
        <f t="shared" si="863"/>
        <v>0</v>
      </c>
      <c r="R1278" s="3"/>
      <c r="S1278" s="559">
        <f t="shared" si="842"/>
        <v>868</v>
      </c>
      <c r="AL1278" s="556">
        <f t="shared" si="844"/>
        <v>868</v>
      </c>
    </row>
    <row r="1279" spans="2:39" outlineLevel="1">
      <c r="B1279" s="495" t="s">
        <v>30</v>
      </c>
      <c r="C1279" s="474" t="s">
        <v>787</v>
      </c>
      <c r="D1279" s="256">
        <v>12662101001</v>
      </c>
      <c r="E1279" s="256">
        <v>11098211001</v>
      </c>
      <c r="F1279" s="454"/>
      <c r="G1279" s="497" t="s">
        <v>1110</v>
      </c>
      <c r="H1279" s="482"/>
      <c r="I1279" s="496" t="s">
        <v>29</v>
      </c>
      <c r="J1279" s="496">
        <v>25</v>
      </c>
      <c r="K1279" s="99">
        <v>4</v>
      </c>
      <c r="L1279" s="99">
        <f t="shared" ref="L1279" si="864">ROUND((K1279*$C$3),2)</f>
        <v>4.8</v>
      </c>
      <c r="M1279" s="99">
        <f t="shared" si="861"/>
        <v>0</v>
      </c>
      <c r="N1279" s="99">
        <f t="shared" ref="N1279" si="865">K1279*(1-$E$5-$E$7)*(1-$E$9)*(1+$E$11)</f>
        <v>4</v>
      </c>
      <c r="O1279" s="99">
        <f t="shared" si="862"/>
        <v>0</v>
      </c>
      <c r="P1279" s="503">
        <f t="shared" ref="P1279" si="866">ROUND((N1279*$C$3),2)</f>
        <v>4.8</v>
      </c>
      <c r="Q1279" s="100">
        <f t="shared" si="863"/>
        <v>0</v>
      </c>
      <c r="R1279" s="3"/>
      <c r="S1279" s="559">
        <f t="shared" si="842"/>
        <v>384</v>
      </c>
      <c r="AL1279" s="556">
        <f t="shared" si="844"/>
        <v>384</v>
      </c>
    </row>
    <row r="1280" spans="2:39" outlineLevel="1">
      <c r="B1280" s="494" t="s">
        <v>65</v>
      </c>
      <c r="C1280" s="474" t="s">
        <v>787</v>
      </c>
      <c r="D1280" s="475"/>
      <c r="E1280" s="256">
        <v>12503171002</v>
      </c>
      <c r="F1280" s="454"/>
      <c r="G1280" s="497" t="s">
        <v>832</v>
      </c>
      <c r="H1280" s="482"/>
      <c r="I1280" s="475" t="s">
        <v>58</v>
      </c>
      <c r="J1280" s="475">
        <v>10</v>
      </c>
      <c r="K1280" s="99">
        <v>8.59</v>
      </c>
      <c r="L1280" s="99">
        <f t="shared" si="851"/>
        <v>10.31</v>
      </c>
      <c r="M1280" s="99">
        <f t="shared" si="861"/>
        <v>0</v>
      </c>
      <c r="N1280" s="99">
        <f t="shared" si="852"/>
        <v>8.59</v>
      </c>
      <c r="O1280" s="99">
        <f t="shared" si="862"/>
        <v>0</v>
      </c>
      <c r="P1280" s="480">
        <f t="shared" si="853"/>
        <v>10.31</v>
      </c>
      <c r="Q1280" s="100">
        <f t="shared" si="863"/>
        <v>0</v>
      </c>
      <c r="R1280" s="3"/>
      <c r="S1280" s="559">
        <f t="shared" si="842"/>
        <v>825</v>
      </c>
      <c r="AL1280" s="556">
        <f t="shared" si="844"/>
        <v>824.80000000000007</v>
      </c>
    </row>
    <row r="1281" spans="2:39" outlineLevel="1">
      <c r="B1281" s="494" t="s">
        <v>65</v>
      </c>
      <c r="C1281" s="474" t="s">
        <v>787</v>
      </c>
      <c r="D1281" s="475"/>
      <c r="E1281" s="256">
        <v>12591871002</v>
      </c>
      <c r="F1281" s="454"/>
      <c r="G1281" s="497" t="s">
        <v>833</v>
      </c>
      <c r="H1281" s="482"/>
      <c r="I1281" s="475" t="s">
        <v>58</v>
      </c>
      <c r="J1281" s="475">
        <v>5</v>
      </c>
      <c r="K1281" s="99">
        <v>10.75</v>
      </c>
      <c r="L1281" s="99">
        <f t="shared" si="851"/>
        <v>12.9</v>
      </c>
      <c r="M1281" s="99">
        <f t="shared" si="861"/>
        <v>0</v>
      </c>
      <c r="N1281" s="99">
        <f t="shared" si="852"/>
        <v>10.75</v>
      </c>
      <c r="O1281" s="99">
        <f t="shared" si="862"/>
        <v>0</v>
      </c>
      <c r="P1281" s="480">
        <f t="shared" si="853"/>
        <v>12.9</v>
      </c>
      <c r="Q1281" s="100">
        <f t="shared" si="863"/>
        <v>0</v>
      </c>
      <c r="R1281" s="3"/>
      <c r="S1281" s="559">
        <f t="shared" si="842"/>
        <v>1032</v>
      </c>
      <c r="AL1281" s="556">
        <f t="shared" si="844"/>
        <v>1032</v>
      </c>
    </row>
    <row r="1282" spans="2:39" outlineLevel="1">
      <c r="B1282" s="494" t="s">
        <v>65</v>
      </c>
      <c r="C1282" s="474" t="s">
        <v>787</v>
      </c>
      <c r="D1282" s="475"/>
      <c r="E1282" s="256">
        <v>12503071002</v>
      </c>
      <c r="F1282" s="454"/>
      <c r="G1282" s="477" t="s">
        <v>1112</v>
      </c>
      <c r="H1282" s="482"/>
      <c r="I1282" s="475" t="s">
        <v>58</v>
      </c>
      <c r="J1282" s="475">
        <v>50</v>
      </c>
      <c r="K1282" s="99">
        <v>1.39</v>
      </c>
      <c r="L1282" s="99">
        <f t="shared" si="851"/>
        <v>1.67</v>
      </c>
      <c r="M1282" s="99">
        <f t="shared" si="861"/>
        <v>0</v>
      </c>
      <c r="N1282" s="99">
        <f t="shared" si="852"/>
        <v>1.39</v>
      </c>
      <c r="O1282" s="99">
        <f t="shared" si="862"/>
        <v>0</v>
      </c>
      <c r="P1282" s="480">
        <f t="shared" si="853"/>
        <v>1.67</v>
      </c>
      <c r="Q1282" s="100">
        <f t="shared" si="863"/>
        <v>0</v>
      </c>
      <c r="R1282" s="3"/>
      <c r="S1282" s="559">
        <f t="shared" si="842"/>
        <v>134</v>
      </c>
      <c r="AL1282" s="556">
        <f t="shared" si="844"/>
        <v>133.6</v>
      </c>
    </row>
    <row r="1283" spans="2:39" outlineLevel="1">
      <c r="B1283" s="494" t="s">
        <v>65</v>
      </c>
      <c r="C1283" s="474" t="s">
        <v>787</v>
      </c>
      <c r="D1283" s="475"/>
      <c r="E1283" s="256">
        <v>12591971002</v>
      </c>
      <c r="F1283" s="454"/>
      <c r="G1283" s="477" t="s">
        <v>1113</v>
      </c>
      <c r="H1283" s="482"/>
      <c r="I1283" s="475" t="s">
        <v>58</v>
      </c>
      <c r="J1283" s="475">
        <v>50</v>
      </c>
      <c r="K1283" s="99">
        <v>2.15</v>
      </c>
      <c r="L1283" s="99">
        <f t="shared" si="851"/>
        <v>2.58</v>
      </c>
      <c r="M1283" s="99">
        <f t="shared" si="861"/>
        <v>0</v>
      </c>
      <c r="N1283" s="99">
        <f t="shared" si="852"/>
        <v>2.15</v>
      </c>
      <c r="O1283" s="99">
        <f t="shared" si="862"/>
        <v>0</v>
      </c>
      <c r="P1283" s="480">
        <f t="shared" si="853"/>
        <v>2.58</v>
      </c>
      <c r="Q1283" s="100">
        <f t="shared" si="863"/>
        <v>0</v>
      </c>
      <c r="R1283" s="3"/>
      <c r="S1283" s="559">
        <f t="shared" si="842"/>
        <v>206</v>
      </c>
      <c r="AL1283" s="556">
        <f t="shared" si="844"/>
        <v>206.4</v>
      </c>
    </row>
    <row r="1284" spans="2:39" outlineLevel="1">
      <c r="B1284" s="141"/>
      <c r="C1284" s="135"/>
      <c r="D1284" s="136"/>
      <c r="E1284" s="69"/>
      <c r="F1284" s="454"/>
      <c r="G1284" s="137"/>
      <c r="H1284" s="96"/>
      <c r="I1284" s="136"/>
      <c r="J1284" s="136"/>
      <c r="K1284" s="74"/>
      <c r="L1284" s="74"/>
      <c r="M1284" s="74"/>
      <c r="N1284" s="74"/>
      <c r="O1284" s="74"/>
      <c r="P1284" s="325"/>
      <c r="Q1284" s="128"/>
      <c r="R1284" s="3"/>
      <c r="S1284" s="559"/>
      <c r="AL1284" s="556"/>
    </row>
    <row r="1285" spans="2:39" s="288" customFormat="1" outlineLevel="1">
      <c r="B1285" s="138" t="s">
        <v>27</v>
      </c>
      <c r="C1285" s="160" t="s">
        <v>787</v>
      </c>
      <c r="D1285" s="139"/>
      <c r="E1285" s="102">
        <v>12535291002</v>
      </c>
      <c r="F1285" s="454"/>
      <c r="G1285" s="140" t="s">
        <v>870</v>
      </c>
      <c r="H1285" s="105"/>
      <c r="I1285" s="139" t="s">
        <v>58</v>
      </c>
      <c r="J1285" s="139">
        <v>5</v>
      </c>
      <c r="K1285" s="107">
        <v>19.350000000000001</v>
      </c>
      <c r="L1285" s="107">
        <f t="shared" si="851"/>
        <v>23.22</v>
      </c>
      <c r="M1285" s="107">
        <f t="shared" ref="M1285:M1295" si="867">L1285*H1285</f>
        <v>0</v>
      </c>
      <c r="N1285" s="107">
        <f t="shared" si="852"/>
        <v>19.350000000000001</v>
      </c>
      <c r="O1285" s="107">
        <f t="shared" ref="O1285:O1295" si="868">N1285*H1285</f>
        <v>0</v>
      </c>
      <c r="P1285" s="309">
        <f t="shared" si="853"/>
        <v>23.22</v>
      </c>
      <c r="Q1285" s="108">
        <f t="shared" ref="Q1285:Q1295" si="869">P1285*H1285</f>
        <v>0</v>
      </c>
      <c r="R1285" s="3"/>
      <c r="S1285" s="560">
        <f t="shared" si="842"/>
        <v>1858</v>
      </c>
      <c r="AL1285" s="556">
        <f t="shared" si="844"/>
        <v>1857.6000000000001</v>
      </c>
      <c r="AM1285"/>
    </row>
    <row r="1286" spans="2:39" s="288" customFormat="1" outlineLevel="1">
      <c r="B1286" s="138" t="s">
        <v>27</v>
      </c>
      <c r="C1286" s="160" t="s">
        <v>787</v>
      </c>
      <c r="D1286" s="139"/>
      <c r="E1286" s="102">
        <v>12535391002</v>
      </c>
      <c r="F1286" s="454"/>
      <c r="G1286" s="140" t="s">
        <v>879</v>
      </c>
      <c r="H1286" s="105"/>
      <c r="I1286" s="139" t="s">
        <v>58</v>
      </c>
      <c r="J1286" s="139">
        <v>5</v>
      </c>
      <c r="K1286" s="107">
        <v>19.350000000000001</v>
      </c>
      <c r="L1286" s="107">
        <f t="shared" si="851"/>
        <v>23.22</v>
      </c>
      <c r="M1286" s="107">
        <f t="shared" si="867"/>
        <v>0</v>
      </c>
      <c r="N1286" s="107">
        <f t="shared" si="852"/>
        <v>19.350000000000001</v>
      </c>
      <c r="O1286" s="107">
        <f t="shared" si="868"/>
        <v>0</v>
      </c>
      <c r="P1286" s="309">
        <f t="shared" si="853"/>
        <v>23.22</v>
      </c>
      <c r="Q1286" s="108">
        <f t="shared" si="869"/>
        <v>0</v>
      </c>
      <c r="R1286" s="3"/>
      <c r="S1286" s="560">
        <f t="shared" si="842"/>
        <v>1858</v>
      </c>
      <c r="AL1286" s="556">
        <f t="shared" si="844"/>
        <v>1857.6000000000001</v>
      </c>
      <c r="AM1286"/>
    </row>
    <row r="1287" spans="2:39" s="288" customFormat="1" outlineLevel="1">
      <c r="B1287" s="138" t="s">
        <v>27</v>
      </c>
      <c r="C1287" s="160" t="s">
        <v>787</v>
      </c>
      <c r="D1287" s="139"/>
      <c r="E1287" s="102">
        <v>12685201001</v>
      </c>
      <c r="F1287" s="454"/>
      <c r="G1287" s="140" t="s">
        <v>887</v>
      </c>
      <c r="H1287" s="105"/>
      <c r="I1287" s="139" t="s">
        <v>58</v>
      </c>
      <c r="J1287" s="139">
        <v>5</v>
      </c>
      <c r="K1287" s="107">
        <v>18.61</v>
      </c>
      <c r="L1287" s="107">
        <f t="shared" si="851"/>
        <v>22.33</v>
      </c>
      <c r="M1287" s="107">
        <f t="shared" si="867"/>
        <v>0</v>
      </c>
      <c r="N1287" s="107">
        <f t="shared" si="852"/>
        <v>18.61</v>
      </c>
      <c r="O1287" s="107">
        <f t="shared" si="868"/>
        <v>0</v>
      </c>
      <c r="P1287" s="309">
        <f t="shared" si="853"/>
        <v>22.33</v>
      </c>
      <c r="Q1287" s="108">
        <f t="shared" si="869"/>
        <v>0</v>
      </c>
      <c r="R1287" s="3"/>
      <c r="S1287" s="560">
        <f t="shared" si="842"/>
        <v>1786</v>
      </c>
      <c r="AL1287" s="556">
        <f t="shared" si="844"/>
        <v>1786.4</v>
      </c>
      <c r="AM1287"/>
    </row>
    <row r="1288" spans="2:39" s="288" customFormat="1" outlineLevel="1">
      <c r="B1288" s="138" t="s">
        <v>27</v>
      </c>
      <c r="C1288" s="160" t="s">
        <v>787</v>
      </c>
      <c r="D1288" s="139"/>
      <c r="E1288" s="102">
        <v>12685501001</v>
      </c>
      <c r="F1288" s="454"/>
      <c r="G1288" s="140" t="s">
        <v>882</v>
      </c>
      <c r="H1288" s="105"/>
      <c r="I1288" s="139" t="s">
        <v>58</v>
      </c>
      <c r="J1288" s="139">
        <v>5</v>
      </c>
      <c r="K1288" s="107">
        <v>21.88</v>
      </c>
      <c r="L1288" s="107">
        <f t="shared" si="851"/>
        <v>26.26</v>
      </c>
      <c r="M1288" s="107">
        <f t="shared" si="867"/>
        <v>0</v>
      </c>
      <c r="N1288" s="107">
        <f t="shared" si="852"/>
        <v>21.88</v>
      </c>
      <c r="O1288" s="107">
        <f t="shared" si="868"/>
        <v>0</v>
      </c>
      <c r="P1288" s="309">
        <f t="shared" si="853"/>
        <v>26.26</v>
      </c>
      <c r="Q1288" s="108">
        <f t="shared" si="869"/>
        <v>0</v>
      </c>
      <c r="R1288" s="3"/>
      <c r="S1288" s="560">
        <f t="shared" si="842"/>
        <v>2101</v>
      </c>
      <c r="AL1288" s="556">
        <f t="shared" si="844"/>
        <v>2100.8000000000002</v>
      </c>
      <c r="AM1288"/>
    </row>
    <row r="1289" spans="2:39" s="288" customFormat="1" outlineLevel="1">
      <c r="B1289" s="138" t="s">
        <v>27</v>
      </c>
      <c r="C1289" s="160" t="s">
        <v>787</v>
      </c>
      <c r="D1289" s="139"/>
      <c r="E1289" s="102">
        <v>12588671002</v>
      </c>
      <c r="F1289" s="454"/>
      <c r="G1289" s="140" t="s">
        <v>877</v>
      </c>
      <c r="H1289" s="105"/>
      <c r="I1289" s="139" t="s">
        <v>58</v>
      </c>
      <c r="J1289" s="139">
        <v>5</v>
      </c>
      <c r="K1289" s="107">
        <v>16.690000000000001</v>
      </c>
      <c r="L1289" s="107">
        <f t="shared" si="851"/>
        <v>20.03</v>
      </c>
      <c r="M1289" s="107">
        <f t="shared" si="867"/>
        <v>0</v>
      </c>
      <c r="N1289" s="107">
        <f t="shared" si="852"/>
        <v>16.690000000000001</v>
      </c>
      <c r="O1289" s="107">
        <f t="shared" si="868"/>
        <v>0</v>
      </c>
      <c r="P1289" s="309">
        <f t="shared" si="853"/>
        <v>20.03</v>
      </c>
      <c r="Q1289" s="108">
        <f t="shared" si="869"/>
        <v>0</v>
      </c>
      <c r="R1289" s="3"/>
      <c r="S1289" s="560">
        <f t="shared" si="842"/>
        <v>1602</v>
      </c>
      <c r="AL1289" s="556">
        <f t="shared" si="844"/>
        <v>1602.4</v>
      </c>
      <c r="AM1289"/>
    </row>
    <row r="1290" spans="2:39" s="288" customFormat="1" outlineLevel="1">
      <c r="B1290" s="138" t="s">
        <v>27</v>
      </c>
      <c r="C1290" s="160" t="s">
        <v>787</v>
      </c>
      <c r="D1290" s="139"/>
      <c r="E1290" s="102">
        <v>12588571002</v>
      </c>
      <c r="F1290" s="454"/>
      <c r="G1290" s="140" t="s">
        <v>884</v>
      </c>
      <c r="H1290" s="105"/>
      <c r="I1290" s="139" t="s">
        <v>58</v>
      </c>
      <c r="J1290" s="139">
        <v>5</v>
      </c>
      <c r="K1290" s="107">
        <v>16.600000000000001</v>
      </c>
      <c r="L1290" s="107">
        <f t="shared" si="851"/>
        <v>19.920000000000002</v>
      </c>
      <c r="M1290" s="107">
        <f t="shared" si="867"/>
        <v>0</v>
      </c>
      <c r="N1290" s="107">
        <f t="shared" si="852"/>
        <v>16.600000000000001</v>
      </c>
      <c r="O1290" s="107">
        <f t="shared" si="868"/>
        <v>0</v>
      </c>
      <c r="P1290" s="309">
        <f t="shared" si="853"/>
        <v>19.920000000000002</v>
      </c>
      <c r="Q1290" s="108">
        <f t="shared" si="869"/>
        <v>0</v>
      </c>
      <c r="R1290" s="3"/>
      <c r="S1290" s="560">
        <f t="shared" si="842"/>
        <v>1594</v>
      </c>
      <c r="AL1290" s="556">
        <f t="shared" si="844"/>
        <v>1593.6000000000004</v>
      </c>
      <c r="AM1290"/>
    </row>
    <row r="1291" spans="2:39" s="288" customFormat="1" outlineLevel="1">
      <c r="B1291" s="138" t="s">
        <v>27</v>
      </c>
      <c r="C1291" s="160" t="s">
        <v>787</v>
      </c>
      <c r="D1291" s="139"/>
      <c r="E1291" s="102">
        <v>12535691002</v>
      </c>
      <c r="F1291" s="454"/>
      <c r="G1291" s="140" t="s">
        <v>878</v>
      </c>
      <c r="H1291" s="105"/>
      <c r="I1291" s="139" t="s">
        <v>58</v>
      </c>
      <c r="J1291" s="139">
        <v>5</v>
      </c>
      <c r="K1291" s="107">
        <v>21.99</v>
      </c>
      <c r="L1291" s="107">
        <f t="shared" si="851"/>
        <v>26.39</v>
      </c>
      <c r="M1291" s="107">
        <f t="shared" si="867"/>
        <v>0</v>
      </c>
      <c r="N1291" s="107">
        <f t="shared" si="852"/>
        <v>21.99</v>
      </c>
      <c r="O1291" s="107">
        <f t="shared" si="868"/>
        <v>0</v>
      </c>
      <c r="P1291" s="309">
        <f t="shared" si="853"/>
        <v>26.39</v>
      </c>
      <c r="Q1291" s="108">
        <f t="shared" si="869"/>
        <v>0</v>
      </c>
      <c r="R1291" s="3"/>
      <c r="S1291" s="560">
        <f t="shared" si="842"/>
        <v>2111</v>
      </c>
      <c r="AL1291" s="556">
        <f t="shared" si="844"/>
        <v>2111.2000000000003</v>
      </c>
      <c r="AM1291"/>
    </row>
    <row r="1292" spans="2:39" s="288" customFormat="1" outlineLevel="1">
      <c r="B1292" s="138" t="s">
        <v>27</v>
      </c>
      <c r="C1292" s="160" t="s">
        <v>787</v>
      </c>
      <c r="D1292" s="139"/>
      <c r="E1292" s="102">
        <v>12535591002</v>
      </c>
      <c r="F1292" s="454"/>
      <c r="G1292" s="140" t="s">
        <v>885</v>
      </c>
      <c r="H1292" s="105"/>
      <c r="I1292" s="139" t="s">
        <v>58</v>
      </c>
      <c r="J1292" s="139">
        <v>5</v>
      </c>
      <c r="K1292" s="107">
        <v>18.61</v>
      </c>
      <c r="L1292" s="107">
        <f t="shared" si="851"/>
        <v>22.33</v>
      </c>
      <c r="M1292" s="107">
        <f t="shared" si="867"/>
        <v>0</v>
      </c>
      <c r="N1292" s="107">
        <f t="shared" si="852"/>
        <v>18.61</v>
      </c>
      <c r="O1292" s="107">
        <f t="shared" si="868"/>
        <v>0</v>
      </c>
      <c r="P1292" s="309">
        <f t="shared" si="853"/>
        <v>22.33</v>
      </c>
      <c r="Q1292" s="108">
        <f t="shared" si="869"/>
        <v>0</v>
      </c>
      <c r="R1292" s="3"/>
      <c r="S1292" s="560">
        <f t="shared" si="842"/>
        <v>1786</v>
      </c>
      <c r="AL1292" s="556">
        <f t="shared" si="844"/>
        <v>1786.4</v>
      </c>
      <c r="AM1292"/>
    </row>
    <row r="1293" spans="2:39" s="288" customFormat="1" outlineLevel="1">
      <c r="B1293" s="138" t="s">
        <v>27</v>
      </c>
      <c r="C1293" s="160" t="s">
        <v>787</v>
      </c>
      <c r="D1293" s="139"/>
      <c r="E1293" s="102">
        <v>12611631001</v>
      </c>
      <c r="F1293" s="454"/>
      <c r="G1293" s="140" t="s">
        <v>880</v>
      </c>
      <c r="H1293" s="105"/>
      <c r="I1293" s="139" t="s">
        <v>58</v>
      </c>
      <c r="J1293" s="139">
        <v>3</v>
      </c>
      <c r="K1293" s="107">
        <v>40.68</v>
      </c>
      <c r="L1293" s="107">
        <f t="shared" si="851"/>
        <v>48.82</v>
      </c>
      <c r="M1293" s="107">
        <f t="shared" si="867"/>
        <v>0</v>
      </c>
      <c r="N1293" s="107">
        <f t="shared" si="852"/>
        <v>40.68</v>
      </c>
      <c r="O1293" s="107">
        <f t="shared" si="868"/>
        <v>0</v>
      </c>
      <c r="P1293" s="309">
        <f t="shared" si="853"/>
        <v>48.82</v>
      </c>
      <c r="Q1293" s="108">
        <f t="shared" si="869"/>
        <v>0</v>
      </c>
      <c r="R1293" s="3"/>
      <c r="S1293" s="560">
        <f t="shared" ref="S1293:S1357" si="870">ROUND(AL1293,0)</f>
        <v>3906</v>
      </c>
      <c r="AL1293" s="556">
        <f t="shared" ref="AL1293:AL1357" si="871">L1293*$AL$11*(1-$AL$10)</f>
        <v>3905.6000000000004</v>
      </c>
      <c r="AM1293"/>
    </row>
    <row r="1294" spans="2:39" outlineLevel="1">
      <c r="B1294" s="494" t="s">
        <v>65</v>
      </c>
      <c r="C1294" s="474" t="s">
        <v>787</v>
      </c>
      <c r="D1294" s="475"/>
      <c r="E1294" s="256">
        <v>12685801001</v>
      </c>
      <c r="F1294" s="656"/>
      <c r="G1294" s="477" t="s">
        <v>851</v>
      </c>
      <c r="H1294" s="482"/>
      <c r="I1294" s="475" t="s">
        <v>58</v>
      </c>
      <c r="J1294" s="475">
        <v>5</v>
      </c>
      <c r="K1294" s="99">
        <v>16.350000000000001</v>
      </c>
      <c r="L1294" s="99">
        <f t="shared" si="851"/>
        <v>19.62</v>
      </c>
      <c r="M1294" s="99">
        <f t="shared" si="867"/>
        <v>0</v>
      </c>
      <c r="N1294" s="99">
        <f t="shared" si="852"/>
        <v>16.350000000000001</v>
      </c>
      <c r="O1294" s="99">
        <f t="shared" si="868"/>
        <v>0</v>
      </c>
      <c r="P1294" s="480">
        <f t="shared" si="853"/>
        <v>19.62</v>
      </c>
      <c r="Q1294" s="100">
        <f t="shared" si="869"/>
        <v>0</v>
      </c>
      <c r="R1294" s="3"/>
      <c r="S1294" s="559">
        <f t="shared" si="870"/>
        <v>1570</v>
      </c>
      <c r="AL1294" s="556">
        <f t="shared" si="871"/>
        <v>1569.6000000000001</v>
      </c>
    </row>
    <row r="1295" spans="2:39" outlineLevel="1">
      <c r="B1295" s="494" t="s">
        <v>65</v>
      </c>
      <c r="C1295" s="474" t="s">
        <v>787</v>
      </c>
      <c r="D1295" s="475"/>
      <c r="E1295" s="256">
        <v>12594491002</v>
      </c>
      <c r="F1295" s="454"/>
      <c r="G1295" s="477" t="s">
        <v>862</v>
      </c>
      <c r="H1295" s="482"/>
      <c r="I1295" s="475" t="s">
        <v>58</v>
      </c>
      <c r="J1295" s="475">
        <v>5</v>
      </c>
      <c r="K1295" s="99">
        <v>13.51</v>
      </c>
      <c r="L1295" s="99">
        <f t="shared" si="851"/>
        <v>16.21</v>
      </c>
      <c r="M1295" s="99">
        <f t="shared" si="867"/>
        <v>0</v>
      </c>
      <c r="N1295" s="99">
        <f t="shared" si="852"/>
        <v>13.51</v>
      </c>
      <c r="O1295" s="99">
        <f t="shared" si="868"/>
        <v>0</v>
      </c>
      <c r="P1295" s="480">
        <f t="shared" si="853"/>
        <v>16.21</v>
      </c>
      <c r="Q1295" s="100">
        <f t="shared" si="869"/>
        <v>0</v>
      </c>
      <c r="R1295" s="3"/>
      <c r="S1295" s="559">
        <f t="shared" si="870"/>
        <v>1297</v>
      </c>
      <c r="AL1295" s="556">
        <f t="shared" si="871"/>
        <v>1296.8000000000002</v>
      </c>
    </row>
    <row r="1296" spans="2:39" outlineLevel="1">
      <c r="B1296" s="141"/>
      <c r="C1296" s="135"/>
      <c r="D1296" s="136"/>
      <c r="E1296" s="69"/>
      <c r="F1296" s="454"/>
      <c r="G1296" s="137"/>
      <c r="H1296" s="96"/>
      <c r="I1296" s="136"/>
      <c r="J1296" s="136"/>
      <c r="K1296" s="74"/>
      <c r="L1296" s="74"/>
      <c r="M1296" s="74"/>
      <c r="N1296" s="74"/>
      <c r="O1296" s="74"/>
      <c r="P1296" s="325"/>
      <c r="Q1296" s="128"/>
      <c r="R1296" s="3"/>
      <c r="S1296" s="559"/>
      <c r="AL1296" s="556"/>
    </row>
    <row r="1297" spans="2:38" outlineLevel="1">
      <c r="B1297" s="484"/>
      <c r="C1297" s="485" t="s">
        <v>787</v>
      </c>
      <c r="D1297" s="486"/>
      <c r="E1297" s="487"/>
      <c r="F1297" s="650"/>
      <c r="G1297" s="488" t="s">
        <v>1127</v>
      </c>
      <c r="H1297" s="519"/>
      <c r="I1297" s="493"/>
      <c r="J1297" s="493"/>
      <c r="K1297" s="520"/>
      <c r="L1297" s="520"/>
      <c r="M1297" s="520"/>
      <c r="N1297" s="520"/>
      <c r="O1297" s="520"/>
      <c r="P1297" s="491"/>
      <c r="Q1297" s="521"/>
      <c r="R1297" s="3"/>
      <c r="S1297" s="558"/>
      <c r="AL1297" s="556"/>
    </row>
    <row r="1298" spans="2:38" outlineLevel="1">
      <c r="B1298" s="522"/>
      <c r="C1298" s="485" t="s">
        <v>787</v>
      </c>
      <c r="D1298" s="512"/>
      <c r="E1298" s="513"/>
      <c r="F1298" s="650"/>
      <c r="G1298" s="514" t="s">
        <v>1128</v>
      </c>
      <c r="H1298" s="523"/>
      <c r="I1298" s="524"/>
      <c r="J1298" s="524"/>
      <c r="K1298" s="520"/>
      <c r="L1298" s="520"/>
      <c r="M1298" s="520"/>
      <c r="N1298" s="520"/>
      <c r="O1298" s="520"/>
      <c r="P1298" s="516"/>
      <c r="Q1298" s="521"/>
      <c r="R1298" s="3"/>
      <c r="S1298" s="558"/>
      <c r="AL1298" s="556"/>
    </row>
    <row r="1299" spans="2:38" outlineLevel="1">
      <c r="B1299" s="522"/>
      <c r="C1299" s="485" t="s">
        <v>787</v>
      </c>
      <c r="D1299" s="512"/>
      <c r="E1299" s="513"/>
      <c r="F1299" s="650"/>
      <c r="G1299" s="514" t="s">
        <v>1129</v>
      </c>
      <c r="H1299" s="523"/>
      <c r="I1299" s="524"/>
      <c r="J1299" s="524"/>
      <c r="K1299" s="520"/>
      <c r="L1299" s="520"/>
      <c r="M1299" s="520"/>
      <c r="N1299" s="520"/>
      <c r="O1299" s="520"/>
      <c r="P1299" s="516"/>
      <c r="Q1299" s="521"/>
      <c r="R1299" s="3"/>
      <c r="S1299" s="558"/>
      <c r="AL1299" s="556"/>
    </row>
    <row r="1300" spans="2:38" outlineLevel="1">
      <c r="B1300" s="179" t="s">
        <v>27</v>
      </c>
      <c r="C1300" s="160" t="s">
        <v>787</v>
      </c>
      <c r="D1300" s="103"/>
      <c r="E1300" s="102">
        <v>12466091001</v>
      </c>
      <c r="F1300" s="454"/>
      <c r="G1300" s="180" t="s">
        <v>1130</v>
      </c>
      <c r="H1300" s="105"/>
      <c r="I1300" s="181" t="s">
        <v>58</v>
      </c>
      <c r="J1300" s="181">
        <v>1</v>
      </c>
      <c r="K1300" s="107">
        <v>290.23</v>
      </c>
      <c r="L1300" s="107">
        <f t="shared" si="851"/>
        <v>348.28</v>
      </c>
      <c r="M1300" s="107">
        <f t="shared" ref="M1300:M1310" si="872">L1300*H1300</f>
        <v>0</v>
      </c>
      <c r="N1300" s="107">
        <f t="shared" si="852"/>
        <v>290.23</v>
      </c>
      <c r="O1300" s="107">
        <f t="shared" ref="O1300:O1310" si="873">N1300*H1300</f>
        <v>0</v>
      </c>
      <c r="P1300" s="330">
        <f t="shared" si="853"/>
        <v>348.28</v>
      </c>
      <c r="Q1300" s="108">
        <f t="shared" ref="Q1300:Q1310" si="874">P1300*H1300</f>
        <v>0</v>
      </c>
      <c r="R1300" s="3"/>
      <c r="S1300" s="560">
        <f t="shared" si="870"/>
        <v>27862</v>
      </c>
      <c r="AL1300" s="556">
        <f t="shared" si="871"/>
        <v>27862.400000000001</v>
      </c>
    </row>
    <row r="1301" spans="2:38" outlineLevel="1">
      <c r="B1301" s="179" t="s">
        <v>27</v>
      </c>
      <c r="C1301" s="160" t="s">
        <v>787</v>
      </c>
      <c r="D1301" s="103"/>
      <c r="E1301" s="102">
        <v>12466191001</v>
      </c>
      <c r="F1301" s="454"/>
      <c r="G1301" s="180" t="s">
        <v>1131</v>
      </c>
      <c r="H1301" s="105"/>
      <c r="I1301" s="181" t="s">
        <v>58</v>
      </c>
      <c r="J1301" s="181">
        <v>1</v>
      </c>
      <c r="K1301" s="107">
        <v>325.52</v>
      </c>
      <c r="L1301" s="107">
        <f t="shared" si="851"/>
        <v>390.62</v>
      </c>
      <c r="M1301" s="107">
        <f t="shared" si="872"/>
        <v>0</v>
      </c>
      <c r="N1301" s="107">
        <f t="shared" si="852"/>
        <v>325.52</v>
      </c>
      <c r="O1301" s="107">
        <f t="shared" si="873"/>
        <v>0</v>
      </c>
      <c r="P1301" s="330">
        <f t="shared" si="853"/>
        <v>390.62</v>
      </c>
      <c r="Q1301" s="108">
        <f t="shared" si="874"/>
        <v>0</v>
      </c>
      <c r="R1301" s="3"/>
      <c r="S1301" s="560">
        <f t="shared" si="870"/>
        <v>31250</v>
      </c>
      <c r="AL1301" s="556">
        <f t="shared" si="871"/>
        <v>31249.600000000002</v>
      </c>
    </row>
    <row r="1302" spans="2:38" outlineLevel="1">
      <c r="B1302" s="179" t="s">
        <v>27</v>
      </c>
      <c r="C1302" s="160" t="s">
        <v>787</v>
      </c>
      <c r="D1302" s="103"/>
      <c r="E1302" s="102">
        <v>12466291001</v>
      </c>
      <c r="F1302" s="454"/>
      <c r="G1302" s="180" t="s">
        <v>1132</v>
      </c>
      <c r="H1302" s="105"/>
      <c r="I1302" s="181" t="s">
        <v>58</v>
      </c>
      <c r="J1302" s="181">
        <v>1</v>
      </c>
      <c r="K1302" s="107">
        <v>380.81</v>
      </c>
      <c r="L1302" s="107">
        <f t="shared" si="851"/>
        <v>456.97</v>
      </c>
      <c r="M1302" s="107">
        <f t="shared" si="872"/>
        <v>0</v>
      </c>
      <c r="N1302" s="107">
        <f t="shared" si="852"/>
        <v>380.81</v>
      </c>
      <c r="O1302" s="107">
        <f t="shared" si="873"/>
        <v>0</v>
      </c>
      <c r="P1302" s="330">
        <f t="shared" si="853"/>
        <v>456.97</v>
      </c>
      <c r="Q1302" s="108">
        <f t="shared" si="874"/>
        <v>0</v>
      </c>
      <c r="R1302" s="3"/>
      <c r="S1302" s="560">
        <f t="shared" si="870"/>
        <v>36558</v>
      </c>
      <c r="AL1302" s="556">
        <f t="shared" si="871"/>
        <v>36557.599999999999</v>
      </c>
    </row>
    <row r="1303" spans="2:38" outlineLevel="1">
      <c r="B1303" s="179" t="s">
        <v>27</v>
      </c>
      <c r="C1303" s="160" t="s">
        <v>787</v>
      </c>
      <c r="D1303" s="103"/>
      <c r="E1303" s="102">
        <v>12466391001</v>
      </c>
      <c r="F1303" s="454"/>
      <c r="G1303" s="180" t="s">
        <v>1133</v>
      </c>
      <c r="H1303" s="105"/>
      <c r="I1303" s="181" t="s">
        <v>58</v>
      </c>
      <c r="J1303" s="181">
        <v>1</v>
      </c>
      <c r="K1303" s="107">
        <v>460.66</v>
      </c>
      <c r="L1303" s="107">
        <f t="shared" si="851"/>
        <v>552.79</v>
      </c>
      <c r="M1303" s="107">
        <f t="shared" si="872"/>
        <v>0</v>
      </c>
      <c r="N1303" s="107">
        <f t="shared" si="852"/>
        <v>460.66</v>
      </c>
      <c r="O1303" s="107">
        <f t="shared" si="873"/>
        <v>0</v>
      </c>
      <c r="P1303" s="330">
        <f t="shared" si="853"/>
        <v>552.79</v>
      </c>
      <c r="Q1303" s="108">
        <f t="shared" si="874"/>
        <v>0</v>
      </c>
      <c r="R1303" s="3"/>
      <c r="S1303" s="560">
        <f t="shared" si="870"/>
        <v>44223</v>
      </c>
      <c r="AL1303" s="556">
        <f t="shared" si="871"/>
        <v>44223.200000000004</v>
      </c>
    </row>
    <row r="1304" spans="2:38" outlineLevel="1">
      <c r="B1304" s="179" t="s">
        <v>27</v>
      </c>
      <c r="C1304" s="160" t="s">
        <v>787</v>
      </c>
      <c r="D1304" s="103"/>
      <c r="E1304" s="102">
        <v>12466491001</v>
      </c>
      <c r="F1304" s="454"/>
      <c r="G1304" s="180" t="s">
        <v>1134</v>
      </c>
      <c r="H1304" s="105"/>
      <c r="I1304" s="181" t="s">
        <v>58</v>
      </c>
      <c r="J1304" s="181">
        <v>1</v>
      </c>
      <c r="K1304" s="107">
        <v>515.92999999999995</v>
      </c>
      <c r="L1304" s="107">
        <f t="shared" si="851"/>
        <v>619.12</v>
      </c>
      <c r="M1304" s="107">
        <f t="shared" si="872"/>
        <v>0</v>
      </c>
      <c r="N1304" s="107">
        <f t="shared" si="852"/>
        <v>515.92999999999995</v>
      </c>
      <c r="O1304" s="107">
        <f t="shared" si="873"/>
        <v>0</v>
      </c>
      <c r="P1304" s="330">
        <f t="shared" si="853"/>
        <v>619.12</v>
      </c>
      <c r="Q1304" s="108">
        <f t="shared" si="874"/>
        <v>0</v>
      </c>
      <c r="R1304" s="3"/>
      <c r="S1304" s="560">
        <f t="shared" si="870"/>
        <v>49530</v>
      </c>
      <c r="AL1304" s="556">
        <f t="shared" si="871"/>
        <v>49529.600000000006</v>
      </c>
    </row>
    <row r="1305" spans="2:38" outlineLevel="1">
      <c r="B1305" s="179" t="s">
        <v>27</v>
      </c>
      <c r="C1305" s="160" t="s">
        <v>787</v>
      </c>
      <c r="D1305" s="103"/>
      <c r="E1305" s="102">
        <v>12466591001</v>
      </c>
      <c r="F1305" s="454"/>
      <c r="G1305" s="180" t="s">
        <v>1135</v>
      </c>
      <c r="H1305" s="105"/>
      <c r="I1305" s="181" t="s">
        <v>58</v>
      </c>
      <c r="J1305" s="181">
        <v>1</v>
      </c>
      <c r="K1305" s="107">
        <v>588.11</v>
      </c>
      <c r="L1305" s="107">
        <f t="shared" si="851"/>
        <v>705.73</v>
      </c>
      <c r="M1305" s="107">
        <f t="shared" si="872"/>
        <v>0</v>
      </c>
      <c r="N1305" s="107">
        <f t="shared" si="852"/>
        <v>588.11</v>
      </c>
      <c r="O1305" s="107">
        <f t="shared" si="873"/>
        <v>0</v>
      </c>
      <c r="P1305" s="330">
        <f t="shared" si="853"/>
        <v>705.73</v>
      </c>
      <c r="Q1305" s="108">
        <f t="shared" si="874"/>
        <v>0</v>
      </c>
      <c r="R1305" s="3"/>
      <c r="S1305" s="560">
        <f t="shared" si="870"/>
        <v>56458</v>
      </c>
      <c r="AL1305" s="556">
        <f t="shared" si="871"/>
        <v>56458.400000000001</v>
      </c>
    </row>
    <row r="1306" spans="2:38" outlineLevel="1">
      <c r="B1306" s="179" t="s">
        <v>27</v>
      </c>
      <c r="C1306" s="160" t="s">
        <v>787</v>
      </c>
      <c r="D1306" s="103"/>
      <c r="E1306" s="102">
        <v>12466691001</v>
      </c>
      <c r="F1306" s="454"/>
      <c r="G1306" s="180" t="s">
        <v>1136</v>
      </c>
      <c r="H1306" s="105"/>
      <c r="I1306" s="181" t="s">
        <v>58</v>
      </c>
      <c r="J1306" s="181">
        <v>1</v>
      </c>
      <c r="K1306" s="107">
        <v>660.29</v>
      </c>
      <c r="L1306" s="107">
        <f t="shared" si="851"/>
        <v>792.35</v>
      </c>
      <c r="M1306" s="107">
        <f t="shared" si="872"/>
        <v>0</v>
      </c>
      <c r="N1306" s="107">
        <f t="shared" si="852"/>
        <v>660.29</v>
      </c>
      <c r="O1306" s="107">
        <f t="shared" si="873"/>
        <v>0</v>
      </c>
      <c r="P1306" s="330">
        <f t="shared" si="853"/>
        <v>792.35</v>
      </c>
      <c r="Q1306" s="108">
        <f t="shared" si="874"/>
        <v>0</v>
      </c>
      <c r="R1306" s="3"/>
      <c r="S1306" s="560">
        <f t="shared" si="870"/>
        <v>63388</v>
      </c>
      <c r="AL1306" s="556">
        <f t="shared" si="871"/>
        <v>63388</v>
      </c>
    </row>
    <row r="1307" spans="2:38" outlineLevel="1">
      <c r="B1307" s="179" t="s">
        <v>27</v>
      </c>
      <c r="C1307" s="160" t="s">
        <v>787</v>
      </c>
      <c r="D1307" s="103"/>
      <c r="E1307" s="102">
        <v>12466791001</v>
      </c>
      <c r="F1307" s="454"/>
      <c r="G1307" s="180" t="s">
        <v>1137</v>
      </c>
      <c r="H1307" s="105"/>
      <c r="I1307" s="181" t="s">
        <v>58</v>
      </c>
      <c r="J1307" s="181">
        <v>1</v>
      </c>
      <c r="K1307" s="107">
        <v>732.45</v>
      </c>
      <c r="L1307" s="107">
        <f t="shared" si="851"/>
        <v>878.94</v>
      </c>
      <c r="M1307" s="107">
        <f t="shared" si="872"/>
        <v>0</v>
      </c>
      <c r="N1307" s="107">
        <f t="shared" si="852"/>
        <v>732.45</v>
      </c>
      <c r="O1307" s="107">
        <f t="shared" si="873"/>
        <v>0</v>
      </c>
      <c r="P1307" s="330">
        <f t="shared" si="853"/>
        <v>878.94</v>
      </c>
      <c r="Q1307" s="108">
        <f t="shared" si="874"/>
        <v>0</v>
      </c>
      <c r="R1307" s="3"/>
      <c r="S1307" s="560">
        <f t="shared" si="870"/>
        <v>70315</v>
      </c>
      <c r="AL1307" s="556">
        <f t="shared" si="871"/>
        <v>70315.199999999997</v>
      </c>
    </row>
    <row r="1308" spans="2:38" outlineLevel="1">
      <c r="B1308" s="179" t="s">
        <v>27</v>
      </c>
      <c r="C1308" s="160" t="s">
        <v>787</v>
      </c>
      <c r="D1308" s="103"/>
      <c r="E1308" s="102">
        <v>12466891001</v>
      </c>
      <c r="F1308" s="454"/>
      <c r="G1308" s="180" t="s">
        <v>1138</v>
      </c>
      <c r="H1308" s="105"/>
      <c r="I1308" s="181" t="s">
        <v>58</v>
      </c>
      <c r="J1308" s="181">
        <v>1</v>
      </c>
      <c r="K1308" s="107">
        <v>832.25</v>
      </c>
      <c r="L1308" s="107">
        <f t="shared" si="851"/>
        <v>998.7</v>
      </c>
      <c r="M1308" s="107">
        <f t="shared" si="872"/>
        <v>0</v>
      </c>
      <c r="N1308" s="107">
        <f t="shared" si="852"/>
        <v>832.25</v>
      </c>
      <c r="O1308" s="107">
        <f t="shared" si="873"/>
        <v>0</v>
      </c>
      <c r="P1308" s="330">
        <f t="shared" si="853"/>
        <v>998.7</v>
      </c>
      <c r="Q1308" s="108">
        <f t="shared" si="874"/>
        <v>0</v>
      </c>
      <c r="R1308" s="3"/>
      <c r="S1308" s="560">
        <f t="shared" si="870"/>
        <v>79896</v>
      </c>
      <c r="AL1308" s="556">
        <f t="shared" si="871"/>
        <v>79896</v>
      </c>
    </row>
    <row r="1309" spans="2:38" outlineLevel="1">
      <c r="B1309" s="179" t="s">
        <v>27</v>
      </c>
      <c r="C1309" s="160" t="s">
        <v>787</v>
      </c>
      <c r="D1309" s="103"/>
      <c r="E1309" s="102">
        <v>12466991001</v>
      </c>
      <c r="F1309" s="454"/>
      <c r="G1309" s="180" t="s">
        <v>1139</v>
      </c>
      <c r="H1309" s="105"/>
      <c r="I1309" s="181" t="s">
        <v>58</v>
      </c>
      <c r="J1309" s="181">
        <v>1</v>
      </c>
      <c r="K1309" s="107">
        <v>921.32</v>
      </c>
      <c r="L1309" s="107">
        <f t="shared" si="851"/>
        <v>1105.58</v>
      </c>
      <c r="M1309" s="107">
        <f t="shared" si="872"/>
        <v>0</v>
      </c>
      <c r="N1309" s="107">
        <f t="shared" si="852"/>
        <v>921.32</v>
      </c>
      <c r="O1309" s="107">
        <f t="shared" si="873"/>
        <v>0</v>
      </c>
      <c r="P1309" s="330">
        <f t="shared" si="853"/>
        <v>1105.58</v>
      </c>
      <c r="Q1309" s="108">
        <f t="shared" si="874"/>
        <v>0</v>
      </c>
      <c r="R1309" s="3"/>
      <c r="S1309" s="560">
        <f t="shared" si="870"/>
        <v>88446</v>
      </c>
      <c r="AL1309" s="556">
        <f t="shared" si="871"/>
        <v>88446.400000000009</v>
      </c>
    </row>
    <row r="1310" spans="2:38" outlineLevel="1">
      <c r="B1310" s="179" t="s">
        <v>27</v>
      </c>
      <c r="C1310" s="160" t="s">
        <v>787</v>
      </c>
      <c r="D1310" s="103"/>
      <c r="E1310" s="102">
        <v>12467091001</v>
      </c>
      <c r="F1310" s="454"/>
      <c r="G1310" s="180" t="s">
        <v>1140</v>
      </c>
      <c r="H1310" s="105"/>
      <c r="I1310" s="181" t="s">
        <v>58</v>
      </c>
      <c r="J1310" s="181">
        <v>1</v>
      </c>
      <c r="K1310" s="107">
        <v>976.59</v>
      </c>
      <c r="L1310" s="107">
        <f t="shared" si="851"/>
        <v>1171.9100000000001</v>
      </c>
      <c r="M1310" s="107">
        <f t="shared" si="872"/>
        <v>0</v>
      </c>
      <c r="N1310" s="107">
        <f t="shared" si="852"/>
        <v>976.59</v>
      </c>
      <c r="O1310" s="107">
        <f t="shared" si="873"/>
        <v>0</v>
      </c>
      <c r="P1310" s="330">
        <f t="shared" si="853"/>
        <v>1171.9100000000001</v>
      </c>
      <c r="Q1310" s="108">
        <f t="shared" si="874"/>
        <v>0</v>
      </c>
      <c r="R1310" s="3"/>
      <c r="S1310" s="560">
        <f t="shared" si="870"/>
        <v>93753</v>
      </c>
      <c r="AL1310" s="556">
        <f t="shared" si="871"/>
        <v>93752.800000000017</v>
      </c>
    </row>
    <row r="1311" spans="2:38" outlineLevel="1">
      <c r="B1311" s="163"/>
      <c r="C1311" s="154"/>
      <c r="D1311" s="71"/>
      <c r="E1311" s="69"/>
      <c r="F1311" s="454"/>
      <c r="G1311" s="165"/>
      <c r="H1311" s="96"/>
      <c r="I1311" s="164"/>
      <c r="J1311" s="164"/>
      <c r="K1311" s="74"/>
      <c r="L1311" s="74"/>
      <c r="M1311" s="74"/>
      <c r="N1311" s="74"/>
      <c r="O1311" s="74"/>
      <c r="P1311" s="328"/>
      <c r="Q1311" s="128"/>
      <c r="R1311" s="3"/>
      <c r="S1311" s="559"/>
      <c r="AL1311" s="556"/>
    </row>
    <row r="1312" spans="2:38" outlineLevel="1">
      <c r="B1312" s="525"/>
      <c r="C1312" s="485" t="s">
        <v>787</v>
      </c>
      <c r="D1312" s="512"/>
      <c r="E1312" s="513"/>
      <c r="F1312" s="650"/>
      <c r="G1312" s="514" t="s">
        <v>1128</v>
      </c>
      <c r="H1312" s="526"/>
      <c r="I1312" s="527"/>
      <c r="J1312" s="527"/>
      <c r="K1312" s="520"/>
      <c r="L1312" s="520"/>
      <c r="M1312" s="520"/>
      <c r="N1312" s="520"/>
      <c r="O1312" s="520"/>
      <c r="P1312" s="528"/>
      <c r="Q1312" s="521"/>
      <c r="R1312" s="3"/>
      <c r="S1312" s="558"/>
      <c r="AL1312" s="556"/>
    </row>
    <row r="1313" spans="2:38" outlineLevel="1">
      <c r="B1313" s="525"/>
      <c r="C1313" s="485" t="s">
        <v>787</v>
      </c>
      <c r="D1313" s="512"/>
      <c r="E1313" s="513"/>
      <c r="F1313" s="650"/>
      <c r="G1313" s="514" t="s">
        <v>1141</v>
      </c>
      <c r="H1313" s="526"/>
      <c r="I1313" s="527"/>
      <c r="J1313" s="527"/>
      <c r="K1313" s="520"/>
      <c r="L1313" s="520"/>
      <c r="M1313" s="520"/>
      <c r="N1313" s="520"/>
      <c r="O1313" s="520"/>
      <c r="P1313" s="528"/>
      <c r="Q1313" s="521"/>
      <c r="R1313" s="3"/>
      <c r="S1313" s="558"/>
      <c r="AL1313" s="556"/>
    </row>
    <row r="1314" spans="2:38" outlineLevel="1">
      <c r="B1314" s="525"/>
      <c r="C1314" s="485" t="s">
        <v>787</v>
      </c>
      <c r="D1314" s="512"/>
      <c r="E1314" s="513"/>
      <c r="F1314" s="650"/>
      <c r="G1314" s="514" t="s">
        <v>1142</v>
      </c>
      <c r="H1314" s="526"/>
      <c r="I1314" s="527"/>
      <c r="J1314" s="527"/>
      <c r="K1314" s="520"/>
      <c r="L1314" s="520"/>
      <c r="M1314" s="520"/>
      <c r="N1314" s="520"/>
      <c r="O1314" s="520"/>
      <c r="P1314" s="528"/>
      <c r="Q1314" s="521"/>
      <c r="R1314" s="3"/>
      <c r="S1314" s="558"/>
      <c r="AL1314" s="556"/>
    </row>
    <row r="1315" spans="2:38" outlineLevel="1">
      <c r="B1315" s="525"/>
      <c r="C1315" s="485" t="s">
        <v>787</v>
      </c>
      <c r="D1315" s="512"/>
      <c r="E1315" s="513"/>
      <c r="F1315" s="650"/>
      <c r="G1315" s="529" t="s">
        <v>1143</v>
      </c>
      <c r="H1315" s="526"/>
      <c r="I1315" s="527"/>
      <c r="J1315" s="527"/>
      <c r="K1315" s="520"/>
      <c r="L1315" s="520"/>
      <c r="M1315" s="520"/>
      <c r="N1315" s="520"/>
      <c r="O1315" s="520"/>
      <c r="P1315" s="528"/>
      <c r="Q1315" s="521"/>
      <c r="R1315" s="3"/>
      <c r="S1315" s="558"/>
      <c r="AL1315" s="556"/>
    </row>
    <row r="1316" spans="2:38" outlineLevel="1">
      <c r="B1316" s="179" t="s">
        <v>27</v>
      </c>
      <c r="C1316" s="160" t="s">
        <v>787</v>
      </c>
      <c r="D1316" s="103"/>
      <c r="E1316" s="102">
        <v>12487601001</v>
      </c>
      <c r="F1316" s="454"/>
      <c r="G1316" s="180" t="s">
        <v>1144</v>
      </c>
      <c r="H1316" s="105"/>
      <c r="I1316" s="181" t="s">
        <v>58</v>
      </c>
      <c r="J1316" s="181">
        <v>1</v>
      </c>
      <c r="K1316" s="107">
        <v>425.35</v>
      </c>
      <c r="L1316" s="107">
        <f t="shared" ref="L1316:L1378" si="875">ROUND((K1316*$C$3),2)</f>
        <v>510.42</v>
      </c>
      <c r="M1316" s="107">
        <f t="shared" ref="M1316:M1326" si="876">L1316*H1316</f>
        <v>0</v>
      </c>
      <c r="N1316" s="107">
        <f t="shared" ref="N1316:N1378" si="877">K1316*(1-$E$5-$E$7)*(1-$E$9)*(1+$E$11)</f>
        <v>425.35</v>
      </c>
      <c r="O1316" s="107">
        <f t="shared" ref="O1316:O1326" si="878">N1316*H1316</f>
        <v>0</v>
      </c>
      <c r="P1316" s="330">
        <f t="shared" ref="P1316:P1378" si="879">ROUND((N1316*$C$3),2)</f>
        <v>510.42</v>
      </c>
      <c r="Q1316" s="108">
        <f t="shared" ref="Q1316:Q1326" si="880">P1316*H1316</f>
        <v>0</v>
      </c>
      <c r="R1316" s="3"/>
      <c r="S1316" s="560">
        <f t="shared" si="870"/>
        <v>40834</v>
      </c>
      <c r="AL1316" s="556">
        <f t="shared" si="871"/>
        <v>40833.600000000006</v>
      </c>
    </row>
    <row r="1317" spans="2:38" outlineLevel="1">
      <c r="B1317" s="179" t="s">
        <v>27</v>
      </c>
      <c r="C1317" s="160" t="s">
        <v>787</v>
      </c>
      <c r="D1317" s="103"/>
      <c r="E1317" s="102">
        <v>12487701001</v>
      </c>
      <c r="F1317" s="454"/>
      <c r="G1317" s="180" t="s">
        <v>1145</v>
      </c>
      <c r="H1317" s="105"/>
      <c r="I1317" s="181" t="s">
        <v>58</v>
      </c>
      <c r="J1317" s="181">
        <v>1</v>
      </c>
      <c r="K1317" s="107">
        <v>551.26</v>
      </c>
      <c r="L1317" s="107">
        <f t="shared" si="875"/>
        <v>661.51</v>
      </c>
      <c r="M1317" s="107">
        <f t="shared" si="876"/>
        <v>0</v>
      </c>
      <c r="N1317" s="107">
        <f t="shared" si="877"/>
        <v>551.26</v>
      </c>
      <c r="O1317" s="107">
        <f t="shared" si="878"/>
        <v>0</v>
      </c>
      <c r="P1317" s="330">
        <f t="shared" si="879"/>
        <v>661.51</v>
      </c>
      <c r="Q1317" s="108">
        <f t="shared" si="880"/>
        <v>0</v>
      </c>
      <c r="R1317" s="3"/>
      <c r="S1317" s="560">
        <f t="shared" si="870"/>
        <v>52921</v>
      </c>
      <c r="AL1317" s="556">
        <f t="shared" si="871"/>
        <v>52920.800000000003</v>
      </c>
    </row>
    <row r="1318" spans="2:38" outlineLevel="1">
      <c r="B1318" s="179" t="s">
        <v>27</v>
      </c>
      <c r="C1318" s="160" t="s">
        <v>787</v>
      </c>
      <c r="D1318" s="103"/>
      <c r="E1318" s="102">
        <v>12487801001</v>
      </c>
      <c r="F1318" s="454"/>
      <c r="G1318" s="180" t="s">
        <v>1146</v>
      </c>
      <c r="H1318" s="105"/>
      <c r="I1318" s="181" t="s">
        <v>58</v>
      </c>
      <c r="J1318" s="181">
        <v>1</v>
      </c>
      <c r="K1318" s="107">
        <v>660.29</v>
      </c>
      <c r="L1318" s="107">
        <f t="shared" si="875"/>
        <v>792.35</v>
      </c>
      <c r="M1318" s="107">
        <f t="shared" si="876"/>
        <v>0</v>
      </c>
      <c r="N1318" s="107">
        <f t="shared" si="877"/>
        <v>660.29</v>
      </c>
      <c r="O1318" s="107">
        <f t="shared" si="878"/>
        <v>0</v>
      </c>
      <c r="P1318" s="330">
        <f t="shared" si="879"/>
        <v>792.35</v>
      </c>
      <c r="Q1318" s="108">
        <f t="shared" si="880"/>
        <v>0</v>
      </c>
      <c r="R1318" s="3"/>
      <c r="S1318" s="560">
        <f t="shared" si="870"/>
        <v>63388</v>
      </c>
      <c r="AL1318" s="556">
        <f t="shared" si="871"/>
        <v>63388</v>
      </c>
    </row>
    <row r="1319" spans="2:38" outlineLevel="1">
      <c r="B1319" s="179" t="s">
        <v>27</v>
      </c>
      <c r="C1319" s="160" t="s">
        <v>787</v>
      </c>
      <c r="D1319" s="103"/>
      <c r="E1319" s="102">
        <v>12487901001</v>
      </c>
      <c r="F1319" s="454"/>
      <c r="G1319" s="180" t="s">
        <v>1147</v>
      </c>
      <c r="H1319" s="105"/>
      <c r="I1319" s="181" t="s">
        <v>58</v>
      </c>
      <c r="J1319" s="181">
        <v>1</v>
      </c>
      <c r="K1319" s="107">
        <v>750.87</v>
      </c>
      <c r="L1319" s="107">
        <f t="shared" si="875"/>
        <v>901.04</v>
      </c>
      <c r="M1319" s="107">
        <f t="shared" si="876"/>
        <v>0</v>
      </c>
      <c r="N1319" s="107">
        <f t="shared" si="877"/>
        <v>750.87</v>
      </c>
      <c r="O1319" s="107">
        <f t="shared" si="878"/>
        <v>0</v>
      </c>
      <c r="P1319" s="330">
        <f t="shared" si="879"/>
        <v>901.04</v>
      </c>
      <c r="Q1319" s="108">
        <f t="shared" si="880"/>
        <v>0</v>
      </c>
      <c r="R1319" s="3"/>
      <c r="S1319" s="560">
        <f t="shared" si="870"/>
        <v>72083</v>
      </c>
      <c r="AL1319" s="556">
        <f t="shared" si="871"/>
        <v>72083.199999999997</v>
      </c>
    </row>
    <row r="1320" spans="2:38" outlineLevel="1">
      <c r="B1320" s="179" t="s">
        <v>27</v>
      </c>
      <c r="C1320" s="160" t="s">
        <v>787</v>
      </c>
      <c r="D1320" s="103"/>
      <c r="E1320" s="102">
        <v>12488001001</v>
      </c>
      <c r="F1320" s="454"/>
      <c r="G1320" s="180" t="s">
        <v>1148</v>
      </c>
      <c r="H1320" s="105"/>
      <c r="I1320" s="181" t="s">
        <v>58</v>
      </c>
      <c r="J1320" s="181">
        <v>1</v>
      </c>
      <c r="K1320" s="107">
        <v>876.78</v>
      </c>
      <c r="L1320" s="107">
        <f t="shared" si="875"/>
        <v>1052.1400000000001</v>
      </c>
      <c r="M1320" s="107">
        <f t="shared" si="876"/>
        <v>0</v>
      </c>
      <c r="N1320" s="107">
        <f t="shared" si="877"/>
        <v>876.78</v>
      </c>
      <c r="O1320" s="107">
        <f t="shared" si="878"/>
        <v>0</v>
      </c>
      <c r="P1320" s="330">
        <f t="shared" si="879"/>
        <v>1052.1400000000001</v>
      </c>
      <c r="Q1320" s="108">
        <f t="shared" si="880"/>
        <v>0</v>
      </c>
      <c r="R1320" s="3"/>
      <c r="S1320" s="560">
        <f t="shared" si="870"/>
        <v>84171</v>
      </c>
      <c r="AL1320" s="556">
        <f t="shared" si="871"/>
        <v>84171.200000000012</v>
      </c>
    </row>
    <row r="1321" spans="2:38" outlineLevel="1">
      <c r="B1321" s="179" t="s">
        <v>27</v>
      </c>
      <c r="C1321" s="160" t="s">
        <v>787</v>
      </c>
      <c r="D1321" s="103"/>
      <c r="E1321" s="102">
        <v>12488101001</v>
      </c>
      <c r="F1321" s="454"/>
      <c r="G1321" s="180" t="s">
        <v>1149</v>
      </c>
      <c r="H1321" s="105"/>
      <c r="I1321" s="181" t="s">
        <v>58</v>
      </c>
      <c r="J1321" s="181">
        <v>1</v>
      </c>
      <c r="K1321" s="107">
        <v>967.37</v>
      </c>
      <c r="L1321" s="107">
        <f t="shared" si="875"/>
        <v>1160.8399999999999</v>
      </c>
      <c r="M1321" s="107">
        <f t="shared" si="876"/>
        <v>0</v>
      </c>
      <c r="N1321" s="107">
        <f t="shared" si="877"/>
        <v>967.37</v>
      </c>
      <c r="O1321" s="107">
        <f t="shared" si="878"/>
        <v>0</v>
      </c>
      <c r="P1321" s="330">
        <f t="shared" si="879"/>
        <v>1160.8399999999999</v>
      </c>
      <c r="Q1321" s="108">
        <f t="shared" si="880"/>
        <v>0</v>
      </c>
      <c r="R1321" s="3"/>
      <c r="S1321" s="560">
        <f t="shared" si="870"/>
        <v>92867</v>
      </c>
      <c r="AL1321" s="556">
        <f t="shared" si="871"/>
        <v>92867.199999999997</v>
      </c>
    </row>
    <row r="1322" spans="2:38" outlineLevel="1">
      <c r="B1322" s="179" t="s">
        <v>27</v>
      </c>
      <c r="C1322" s="160" t="s">
        <v>787</v>
      </c>
      <c r="D1322" s="103"/>
      <c r="E1322" s="102">
        <v>12488201001</v>
      </c>
      <c r="F1322" s="454"/>
      <c r="G1322" s="180" t="s">
        <v>1150</v>
      </c>
      <c r="H1322" s="105"/>
      <c r="I1322" s="181" t="s">
        <v>58</v>
      </c>
      <c r="J1322" s="181">
        <v>1</v>
      </c>
      <c r="K1322" s="107">
        <v>1039.56</v>
      </c>
      <c r="L1322" s="107">
        <f t="shared" si="875"/>
        <v>1247.47</v>
      </c>
      <c r="M1322" s="107">
        <f t="shared" si="876"/>
        <v>0</v>
      </c>
      <c r="N1322" s="107">
        <f t="shared" si="877"/>
        <v>1039.56</v>
      </c>
      <c r="O1322" s="107">
        <f t="shared" si="878"/>
        <v>0</v>
      </c>
      <c r="P1322" s="330">
        <f t="shared" si="879"/>
        <v>1247.47</v>
      </c>
      <c r="Q1322" s="108">
        <f t="shared" si="880"/>
        <v>0</v>
      </c>
      <c r="R1322" s="3"/>
      <c r="S1322" s="560">
        <f t="shared" si="870"/>
        <v>99798</v>
      </c>
      <c r="AL1322" s="556">
        <f t="shared" si="871"/>
        <v>99797.6</v>
      </c>
    </row>
    <row r="1323" spans="2:38" outlineLevel="1">
      <c r="B1323" s="179" t="s">
        <v>27</v>
      </c>
      <c r="C1323" s="160" t="s">
        <v>787</v>
      </c>
      <c r="D1323" s="103"/>
      <c r="E1323" s="102">
        <v>12488301001</v>
      </c>
      <c r="F1323" s="454"/>
      <c r="G1323" s="180" t="s">
        <v>1151</v>
      </c>
      <c r="H1323" s="105"/>
      <c r="I1323" s="181" t="s">
        <v>58</v>
      </c>
      <c r="J1323" s="181">
        <v>1</v>
      </c>
      <c r="K1323" s="107">
        <v>1130.1600000000001</v>
      </c>
      <c r="L1323" s="107">
        <f t="shared" si="875"/>
        <v>1356.19</v>
      </c>
      <c r="M1323" s="107">
        <f t="shared" si="876"/>
        <v>0</v>
      </c>
      <c r="N1323" s="107">
        <f t="shared" si="877"/>
        <v>1130.1600000000001</v>
      </c>
      <c r="O1323" s="107">
        <f t="shared" si="878"/>
        <v>0</v>
      </c>
      <c r="P1323" s="330">
        <f t="shared" si="879"/>
        <v>1356.19</v>
      </c>
      <c r="Q1323" s="108">
        <f t="shared" si="880"/>
        <v>0</v>
      </c>
      <c r="R1323" s="3"/>
      <c r="S1323" s="560">
        <f t="shared" si="870"/>
        <v>108495</v>
      </c>
      <c r="AL1323" s="556">
        <f t="shared" si="871"/>
        <v>108495.20000000001</v>
      </c>
    </row>
    <row r="1324" spans="2:38" outlineLevel="1">
      <c r="B1324" s="179" t="s">
        <v>27</v>
      </c>
      <c r="C1324" s="160" t="s">
        <v>787</v>
      </c>
      <c r="D1324" s="103"/>
      <c r="E1324" s="102">
        <v>12488401001</v>
      </c>
      <c r="F1324" s="454"/>
      <c r="G1324" s="180" t="s">
        <v>1152</v>
      </c>
      <c r="H1324" s="105"/>
      <c r="I1324" s="181" t="s">
        <v>58</v>
      </c>
      <c r="J1324" s="181">
        <v>1</v>
      </c>
      <c r="K1324" s="107">
        <v>1220.75</v>
      </c>
      <c r="L1324" s="107">
        <f t="shared" si="875"/>
        <v>1464.9</v>
      </c>
      <c r="M1324" s="107">
        <f t="shared" si="876"/>
        <v>0</v>
      </c>
      <c r="N1324" s="107">
        <f t="shared" si="877"/>
        <v>1220.75</v>
      </c>
      <c r="O1324" s="107">
        <f t="shared" si="878"/>
        <v>0</v>
      </c>
      <c r="P1324" s="330">
        <f t="shared" si="879"/>
        <v>1464.9</v>
      </c>
      <c r="Q1324" s="108">
        <f t="shared" si="880"/>
        <v>0</v>
      </c>
      <c r="R1324" s="3"/>
      <c r="S1324" s="560">
        <f t="shared" si="870"/>
        <v>117192</v>
      </c>
      <c r="AL1324" s="556">
        <f t="shared" si="871"/>
        <v>117192</v>
      </c>
    </row>
    <row r="1325" spans="2:38" outlineLevel="1">
      <c r="B1325" s="179" t="s">
        <v>27</v>
      </c>
      <c r="C1325" s="160" t="s">
        <v>787</v>
      </c>
      <c r="D1325" s="103"/>
      <c r="E1325" s="102">
        <v>12488501001</v>
      </c>
      <c r="F1325" s="454"/>
      <c r="G1325" s="180" t="s">
        <v>1153</v>
      </c>
      <c r="H1325" s="105"/>
      <c r="I1325" s="181" t="s">
        <v>58</v>
      </c>
      <c r="J1325" s="181">
        <v>1</v>
      </c>
      <c r="K1325" s="107">
        <v>1381.97</v>
      </c>
      <c r="L1325" s="107">
        <f t="shared" si="875"/>
        <v>1658.36</v>
      </c>
      <c r="M1325" s="107">
        <f t="shared" si="876"/>
        <v>0</v>
      </c>
      <c r="N1325" s="107">
        <f t="shared" si="877"/>
        <v>1381.97</v>
      </c>
      <c r="O1325" s="107">
        <f t="shared" si="878"/>
        <v>0</v>
      </c>
      <c r="P1325" s="330">
        <f t="shared" si="879"/>
        <v>1658.36</v>
      </c>
      <c r="Q1325" s="108">
        <f t="shared" si="880"/>
        <v>0</v>
      </c>
      <c r="R1325" s="3"/>
      <c r="S1325" s="560">
        <f t="shared" si="870"/>
        <v>132669</v>
      </c>
      <c r="AL1325" s="556">
        <f t="shared" si="871"/>
        <v>132668.80000000002</v>
      </c>
    </row>
    <row r="1326" spans="2:38" outlineLevel="1">
      <c r="B1326" s="179" t="s">
        <v>27</v>
      </c>
      <c r="C1326" s="160" t="s">
        <v>787</v>
      </c>
      <c r="D1326" s="103"/>
      <c r="E1326" s="102">
        <v>12488601001</v>
      </c>
      <c r="F1326" s="454"/>
      <c r="G1326" s="180" t="s">
        <v>1154</v>
      </c>
      <c r="H1326" s="105"/>
      <c r="I1326" s="181" t="s">
        <v>58</v>
      </c>
      <c r="J1326" s="181">
        <v>1</v>
      </c>
      <c r="K1326" s="107">
        <v>1474.1</v>
      </c>
      <c r="L1326" s="107">
        <f t="shared" si="875"/>
        <v>1768.92</v>
      </c>
      <c r="M1326" s="107">
        <f t="shared" si="876"/>
        <v>0</v>
      </c>
      <c r="N1326" s="107">
        <f t="shared" si="877"/>
        <v>1474.1</v>
      </c>
      <c r="O1326" s="107">
        <f t="shared" si="878"/>
        <v>0</v>
      </c>
      <c r="P1326" s="330">
        <f t="shared" si="879"/>
        <v>1768.92</v>
      </c>
      <c r="Q1326" s="108">
        <f t="shared" si="880"/>
        <v>0</v>
      </c>
      <c r="R1326" s="3"/>
      <c r="S1326" s="560">
        <f t="shared" si="870"/>
        <v>141514</v>
      </c>
      <c r="AL1326" s="556">
        <f t="shared" si="871"/>
        <v>141513.60000000001</v>
      </c>
    </row>
    <row r="1327" spans="2:38" outlineLevel="1">
      <c r="B1327" s="525"/>
      <c r="C1327" s="485" t="s">
        <v>787</v>
      </c>
      <c r="D1327" s="512"/>
      <c r="E1327" s="513"/>
      <c r="F1327" s="650"/>
      <c r="G1327" s="514" t="s">
        <v>1142</v>
      </c>
      <c r="H1327" s="526"/>
      <c r="I1327" s="527"/>
      <c r="J1327" s="527"/>
      <c r="K1327" s="520"/>
      <c r="L1327" s="520"/>
      <c r="M1327" s="520"/>
      <c r="N1327" s="520"/>
      <c r="O1327" s="520"/>
      <c r="P1327" s="528"/>
      <c r="Q1327" s="521"/>
      <c r="R1327" s="3"/>
      <c r="S1327" s="558"/>
      <c r="AL1327" s="556"/>
    </row>
    <row r="1328" spans="2:38" outlineLevel="1">
      <c r="B1328" s="525"/>
      <c r="C1328" s="485" t="s">
        <v>787</v>
      </c>
      <c r="D1328" s="512"/>
      <c r="E1328" s="513"/>
      <c r="F1328" s="650"/>
      <c r="G1328" s="529" t="s">
        <v>1155</v>
      </c>
      <c r="H1328" s="526"/>
      <c r="I1328" s="527"/>
      <c r="J1328" s="527"/>
      <c r="K1328" s="520"/>
      <c r="L1328" s="520"/>
      <c r="M1328" s="520"/>
      <c r="N1328" s="520"/>
      <c r="O1328" s="520"/>
      <c r="P1328" s="528"/>
      <c r="Q1328" s="521"/>
      <c r="R1328" s="3"/>
      <c r="S1328" s="558"/>
      <c r="AL1328" s="556"/>
    </row>
    <row r="1329" spans="2:38" outlineLevel="1">
      <c r="B1329" s="179" t="s">
        <v>27</v>
      </c>
      <c r="C1329" s="160" t="s">
        <v>787</v>
      </c>
      <c r="D1329" s="103"/>
      <c r="E1329" s="102">
        <v>12488701001</v>
      </c>
      <c r="F1329" s="454"/>
      <c r="G1329" s="180" t="s">
        <v>1156</v>
      </c>
      <c r="H1329" s="105"/>
      <c r="I1329" s="181" t="s">
        <v>58</v>
      </c>
      <c r="J1329" s="181">
        <v>1</v>
      </c>
      <c r="K1329" s="107">
        <v>488.31</v>
      </c>
      <c r="L1329" s="107">
        <f t="shared" si="875"/>
        <v>585.97</v>
      </c>
      <c r="M1329" s="107">
        <f t="shared" ref="M1329:M1339" si="881">L1329*H1329</f>
        <v>0</v>
      </c>
      <c r="N1329" s="107">
        <f t="shared" si="877"/>
        <v>488.31</v>
      </c>
      <c r="O1329" s="107">
        <f t="shared" ref="O1329:O1339" si="882">N1329*H1329</f>
        <v>0</v>
      </c>
      <c r="P1329" s="330">
        <f t="shared" si="879"/>
        <v>585.97</v>
      </c>
      <c r="Q1329" s="108">
        <f t="shared" ref="Q1329:Q1339" si="883">P1329*H1329</f>
        <v>0</v>
      </c>
      <c r="R1329" s="3"/>
      <c r="S1329" s="560">
        <f t="shared" si="870"/>
        <v>46878</v>
      </c>
      <c r="AL1329" s="556">
        <f t="shared" si="871"/>
        <v>46877.600000000006</v>
      </c>
    </row>
    <row r="1330" spans="2:38" outlineLevel="1">
      <c r="B1330" s="179" t="s">
        <v>27</v>
      </c>
      <c r="C1330" s="160" t="s">
        <v>787</v>
      </c>
      <c r="D1330" s="103"/>
      <c r="E1330" s="102">
        <v>12488801001</v>
      </c>
      <c r="F1330" s="454"/>
      <c r="G1330" s="180" t="s">
        <v>1157</v>
      </c>
      <c r="H1330" s="105"/>
      <c r="I1330" s="181" t="s">
        <v>58</v>
      </c>
      <c r="J1330" s="181">
        <v>1</v>
      </c>
      <c r="K1330" s="107">
        <v>651.07000000000005</v>
      </c>
      <c r="L1330" s="107">
        <f t="shared" si="875"/>
        <v>781.28</v>
      </c>
      <c r="M1330" s="107">
        <f t="shared" si="881"/>
        <v>0</v>
      </c>
      <c r="N1330" s="107">
        <f t="shared" si="877"/>
        <v>651.07000000000005</v>
      </c>
      <c r="O1330" s="107">
        <f t="shared" si="882"/>
        <v>0</v>
      </c>
      <c r="P1330" s="330">
        <f t="shared" si="879"/>
        <v>781.28</v>
      </c>
      <c r="Q1330" s="108">
        <f t="shared" si="883"/>
        <v>0</v>
      </c>
      <c r="R1330" s="3"/>
      <c r="S1330" s="560">
        <f t="shared" si="870"/>
        <v>62502</v>
      </c>
      <c r="AL1330" s="556">
        <f t="shared" si="871"/>
        <v>62502.400000000001</v>
      </c>
    </row>
    <row r="1331" spans="2:38" outlineLevel="1">
      <c r="B1331" s="179" t="s">
        <v>27</v>
      </c>
      <c r="C1331" s="160" t="s">
        <v>787</v>
      </c>
      <c r="D1331" s="103"/>
      <c r="E1331" s="102">
        <v>12488901001</v>
      </c>
      <c r="F1331" s="454"/>
      <c r="G1331" s="180" t="s">
        <v>1158</v>
      </c>
      <c r="H1331" s="105"/>
      <c r="I1331" s="181" t="s">
        <v>58</v>
      </c>
      <c r="J1331" s="181">
        <v>1</v>
      </c>
      <c r="K1331" s="107">
        <v>760.1</v>
      </c>
      <c r="L1331" s="107">
        <f t="shared" si="875"/>
        <v>912.12</v>
      </c>
      <c r="M1331" s="107">
        <f t="shared" si="881"/>
        <v>0</v>
      </c>
      <c r="N1331" s="107">
        <f t="shared" si="877"/>
        <v>760.1</v>
      </c>
      <c r="O1331" s="107">
        <f t="shared" si="882"/>
        <v>0</v>
      </c>
      <c r="P1331" s="330">
        <f t="shared" si="879"/>
        <v>912.12</v>
      </c>
      <c r="Q1331" s="108">
        <f t="shared" si="883"/>
        <v>0</v>
      </c>
      <c r="R1331" s="3"/>
      <c r="S1331" s="560">
        <f t="shared" si="870"/>
        <v>72970</v>
      </c>
      <c r="AL1331" s="556">
        <f t="shared" si="871"/>
        <v>72969.600000000006</v>
      </c>
    </row>
    <row r="1332" spans="2:38" outlineLevel="1">
      <c r="B1332" s="179" t="s">
        <v>27</v>
      </c>
      <c r="C1332" s="160" t="s">
        <v>787</v>
      </c>
      <c r="D1332" s="103"/>
      <c r="E1332" s="102">
        <v>12489001001</v>
      </c>
      <c r="F1332" s="454"/>
      <c r="G1332" s="180" t="s">
        <v>1159</v>
      </c>
      <c r="H1332" s="105"/>
      <c r="I1332" s="181" t="s">
        <v>58</v>
      </c>
      <c r="J1332" s="181">
        <v>1</v>
      </c>
      <c r="K1332" s="107">
        <v>904.43</v>
      </c>
      <c r="L1332" s="107">
        <f t="shared" si="875"/>
        <v>1085.32</v>
      </c>
      <c r="M1332" s="107">
        <f t="shared" si="881"/>
        <v>0</v>
      </c>
      <c r="N1332" s="107">
        <f t="shared" si="877"/>
        <v>904.43</v>
      </c>
      <c r="O1332" s="107">
        <f t="shared" si="882"/>
        <v>0</v>
      </c>
      <c r="P1332" s="330">
        <f t="shared" si="879"/>
        <v>1085.32</v>
      </c>
      <c r="Q1332" s="108">
        <f t="shared" si="883"/>
        <v>0</v>
      </c>
      <c r="R1332" s="3"/>
      <c r="S1332" s="560">
        <f t="shared" si="870"/>
        <v>86826</v>
      </c>
      <c r="AL1332" s="556">
        <f t="shared" si="871"/>
        <v>86825.600000000006</v>
      </c>
    </row>
    <row r="1333" spans="2:38" outlineLevel="1">
      <c r="B1333" s="179" t="s">
        <v>27</v>
      </c>
      <c r="C1333" s="160" t="s">
        <v>787</v>
      </c>
      <c r="D1333" s="103"/>
      <c r="E1333" s="102">
        <v>12489101001</v>
      </c>
      <c r="F1333" s="454"/>
      <c r="G1333" s="180" t="s">
        <v>1160</v>
      </c>
      <c r="H1333" s="105"/>
      <c r="I1333" s="181" t="s">
        <v>58</v>
      </c>
      <c r="J1333" s="181">
        <v>1</v>
      </c>
      <c r="K1333" s="107">
        <v>1013.45</v>
      </c>
      <c r="L1333" s="107">
        <f t="shared" si="875"/>
        <v>1216.1400000000001</v>
      </c>
      <c r="M1333" s="107">
        <f t="shared" si="881"/>
        <v>0</v>
      </c>
      <c r="N1333" s="107">
        <f t="shared" si="877"/>
        <v>1013.45</v>
      </c>
      <c r="O1333" s="107">
        <f t="shared" si="882"/>
        <v>0</v>
      </c>
      <c r="P1333" s="330">
        <f t="shared" si="879"/>
        <v>1216.1400000000001</v>
      </c>
      <c r="Q1333" s="108">
        <f t="shared" si="883"/>
        <v>0</v>
      </c>
      <c r="R1333" s="3"/>
      <c r="S1333" s="560">
        <f t="shared" si="870"/>
        <v>97291</v>
      </c>
      <c r="AL1333" s="556">
        <f t="shared" si="871"/>
        <v>97291.200000000012</v>
      </c>
    </row>
    <row r="1334" spans="2:38" outlineLevel="1">
      <c r="B1334" s="179" t="s">
        <v>27</v>
      </c>
      <c r="C1334" s="160" t="s">
        <v>787</v>
      </c>
      <c r="D1334" s="103"/>
      <c r="E1334" s="102">
        <v>12489201001</v>
      </c>
      <c r="F1334" s="454"/>
      <c r="G1334" s="180" t="s">
        <v>1161</v>
      </c>
      <c r="H1334" s="105"/>
      <c r="I1334" s="181" t="s">
        <v>58</v>
      </c>
      <c r="J1334" s="181">
        <v>1</v>
      </c>
      <c r="K1334" s="107">
        <v>1120.93</v>
      </c>
      <c r="L1334" s="107">
        <f t="shared" si="875"/>
        <v>1345.12</v>
      </c>
      <c r="M1334" s="107">
        <f t="shared" si="881"/>
        <v>0</v>
      </c>
      <c r="N1334" s="107">
        <f t="shared" si="877"/>
        <v>1120.93</v>
      </c>
      <c r="O1334" s="107">
        <f t="shared" si="882"/>
        <v>0</v>
      </c>
      <c r="P1334" s="330">
        <f t="shared" si="879"/>
        <v>1345.12</v>
      </c>
      <c r="Q1334" s="108">
        <f t="shared" si="883"/>
        <v>0</v>
      </c>
      <c r="R1334" s="3"/>
      <c r="S1334" s="560">
        <f t="shared" si="870"/>
        <v>107610</v>
      </c>
      <c r="AL1334" s="556">
        <f t="shared" si="871"/>
        <v>107609.60000000001</v>
      </c>
    </row>
    <row r="1335" spans="2:38" outlineLevel="1">
      <c r="B1335" s="179" t="s">
        <v>27</v>
      </c>
      <c r="C1335" s="160" t="s">
        <v>787</v>
      </c>
      <c r="D1335" s="103"/>
      <c r="E1335" s="102">
        <v>12489301001</v>
      </c>
      <c r="F1335" s="454"/>
      <c r="G1335" s="180" t="s">
        <v>1162</v>
      </c>
      <c r="H1335" s="105"/>
      <c r="I1335" s="181" t="s">
        <v>58</v>
      </c>
      <c r="J1335" s="181">
        <v>1</v>
      </c>
      <c r="K1335" s="107">
        <v>1228.42</v>
      </c>
      <c r="L1335" s="107">
        <f t="shared" si="875"/>
        <v>1474.1</v>
      </c>
      <c r="M1335" s="107">
        <f t="shared" si="881"/>
        <v>0</v>
      </c>
      <c r="N1335" s="107">
        <f t="shared" si="877"/>
        <v>1228.42</v>
      </c>
      <c r="O1335" s="107">
        <f t="shared" si="882"/>
        <v>0</v>
      </c>
      <c r="P1335" s="330">
        <f t="shared" si="879"/>
        <v>1474.1</v>
      </c>
      <c r="Q1335" s="108">
        <f t="shared" si="883"/>
        <v>0</v>
      </c>
      <c r="R1335" s="3"/>
      <c r="S1335" s="560">
        <f t="shared" si="870"/>
        <v>117928</v>
      </c>
      <c r="AL1335" s="556">
        <f t="shared" si="871"/>
        <v>117928</v>
      </c>
    </row>
    <row r="1336" spans="2:38" outlineLevel="1">
      <c r="B1336" s="179" t="s">
        <v>27</v>
      </c>
      <c r="C1336" s="160" t="s">
        <v>787</v>
      </c>
      <c r="D1336" s="103"/>
      <c r="E1336" s="102">
        <v>12489401001</v>
      </c>
      <c r="F1336" s="454"/>
      <c r="G1336" s="180" t="s">
        <v>1163</v>
      </c>
      <c r="H1336" s="105"/>
      <c r="I1336" s="181" t="s">
        <v>58</v>
      </c>
      <c r="J1336" s="181">
        <v>1</v>
      </c>
      <c r="K1336" s="107">
        <v>1320.55</v>
      </c>
      <c r="L1336" s="107">
        <f t="shared" si="875"/>
        <v>1584.66</v>
      </c>
      <c r="M1336" s="107">
        <f t="shared" si="881"/>
        <v>0</v>
      </c>
      <c r="N1336" s="107">
        <f t="shared" si="877"/>
        <v>1320.55</v>
      </c>
      <c r="O1336" s="107">
        <f t="shared" si="882"/>
        <v>0</v>
      </c>
      <c r="P1336" s="330">
        <f t="shared" si="879"/>
        <v>1584.66</v>
      </c>
      <c r="Q1336" s="108">
        <f t="shared" si="883"/>
        <v>0</v>
      </c>
      <c r="R1336" s="3"/>
      <c r="S1336" s="560">
        <f t="shared" si="870"/>
        <v>126773</v>
      </c>
      <c r="AL1336" s="556">
        <f t="shared" si="871"/>
        <v>126772.8</v>
      </c>
    </row>
    <row r="1337" spans="2:38" outlineLevel="1">
      <c r="B1337" s="179" t="s">
        <v>27</v>
      </c>
      <c r="C1337" s="160" t="s">
        <v>787</v>
      </c>
      <c r="D1337" s="103"/>
      <c r="E1337" s="102">
        <v>12489501001</v>
      </c>
      <c r="F1337" s="454"/>
      <c r="G1337" s="180" t="s">
        <v>1164</v>
      </c>
      <c r="H1337" s="105"/>
      <c r="I1337" s="181" t="s">
        <v>58</v>
      </c>
      <c r="J1337" s="181">
        <v>1</v>
      </c>
      <c r="K1337" s="107">
        <v>1464.89</v>
      </c>
      <c r="L1337" s="107">
        <f t="shared" si="875"/>
        <v>1757.87</v>
      </c>
      <c r="M1337" s="107">
        <f t="shared" si="881"/>
        <v>0</v>
      </c>
      <c r="N1337" s="107">
        <f t="shared" si="877"/>
        <v>1464.89</v>
      </c>
      <c r="O1337" s="107">
        <f t="shared" si="882"/>
        <v>0</v>
      </c>
      <c r="P1337" s="330">
        <f t="shared" si="879"/>
        <v>1757.87</v>
      </c>
      <c r="Q1337" s="108">
        <f t="shared" si="883"/>
        <v>0</v>
      </c>
      <c r="R1337" s="3"/>
      <c r="S1337" s="560">
        <f t="shared" si="870"/>
        <v>140630</v>
      </c>
      <c r="AL1337" s="556">
        <f t="shared" si="871"/>
        <v>140629.6</v>
      </c>
    </row>
    <row r="1338" spans="2:38" outlineLevel="1">
      <c r="B1338" s="179" t="s">
        <v>27</v>
      </c>
      <c r="C1338" s="160" t="s">
        <v>787</v>
      </c>
      <c r="D1338" s="103"/>
      <c r="E1338" s="102">
        <v>12489601001</v>
      </c>
      <c r="F1338" s="454"/>
      <c r="G1338" s="180" t="s">
        <v>1165</v>
      </c>
      <c r="H1338" s="105"/>
      <c r="I1338" s="181" t="s">
        <v>58</v>
      </c>
      <c r="J1338" s="181">
        <v>1</v>
      </c>
      <c r="K1338" s="107">
        <v>1627.65</v>
      </c>
      <c r="L1338" s="107">
        <f t="shared" si="875"/>
        <v>1953.18</v>
      </c>
      <c r="M1338" s="107">
        <f t="shared" si="881"/>
        <v>0</v>
      </c>
      <c r="N1338" s="107">
        <f t="shared" si="877"/>
        <v>1627.65</v>
      </c>
      <c r="O1338" s="107">
        <f t="shared" si="882"/>
        <v>0</v>
      </c>
      <c r="P1338" s="330">
        <f t="shared" si="879"/>
        <v>1953.18</v>
      </c>
      <c r="Q1338" s="108">
        <f t="shared" si="883"/>
        <v>0</v>
      </c>
      <c r="R1338" s="3"/>
      <c r="S1338" s="560">
        <f t="shared" si="870"/>
        <v>156254</v>
      </c>
      <c r="AL1338" s="556">
        <f t="shared" si="871"/>
        <v>156254.39999999999</v>
      </c>
    </row>
    <row r="1339" spans="2:38" outlineLevel="1">
      <c r="B1339" s="179" t="s">
        <v>27</v>
      </c>
      <c r="C1339" s="160" t="s">
        <v>787</v>
      </c>
      <c r="D1339" s="103"/>
      <c r="E1339" s="102">
        <v>12489701001</v>
      </c>
      <c r="F1339" s="454"/>
      <c r="G1339" s="180" t="s">
        <v>1166</v>
      </c>
      <c r="H1339" s="105"/>
      <c r="I1339" s="181" t="s">
        <v>58</v>
      </c>
      <c r="J1339" s="181">
        <v>1</v>
      </c>
      <c r="K1339" s="107">
        <v>1719.79</v>
      </c>
      <c r="L1339" s="107">
        <f t="shared" si="875"/>
        <v>2063.75</v>
      </c>
      <c r="M1339" s="107">
        <f t="shared" si="881"/>
        <v>0</v>
      </c>
      <c r="N1339" s="107">
        <f t="shared" si="877"/>
        <v>1719.79</v>
      </c>
      <c r="O1339" s="107">
        <f t="shared" si="882"/>
        <v>0</v>
      </c>
      <c r="P1339" s="330">
        <f t="shared" si="879"/>
        <v>2063.75</v>
      </c>
      <c r="Q1339" s="108">
        <f t="shared" si="883"/>
        <v>0</v>
      </c>
      <c r="R1339" s="3"/>
      <c r="S1339" s="560">
        <f t="shared" si="870"/>
        <v>165100</v>
      </c>
      <c r="AL1339" s="556">
        <f t="shared" si="871"/>
        <v>165100</v>
      </c>
    </row>
    <row r="1340" spans="2:38" outlineLevel="1">
      <c r="B1340" s="163"/>
      <c r="C1340" s="154"/>
      <c r="D1340" s="71"/>
      <c r="E1340" s="69"/>
      <c r="F1340" s="454"/>
      <c r="G1340" s="165"/>
      <c r="H1340" s="96"/>
      <c r="I1340" s="164"/>
      <c r="J1340" s="164"/>
      <c r="K1340" s="74"/>
      <c r="L1340" s="74"/>
      <c r="M1340" s="74"/>
      <c r="N1340" s="74"/>
      <c r="O1340" s="74"/>
      <c r="P1340" s="328"/>
      <c r="Q1340" s="128"/>
      <c r="R1340" s="3"/>
      <c r="S1340" s="559"/>
      <c r="AL1340" s="556"/>
    </row>
    <row r="1341" spans="2:38" outlineLevel="1">
      <c r="B1341" s="495" t="s">
        <v>65</v>
      </c>
      <c r="C1341" s="474" t="s">
        <v>787</v>
      </c>
      <c r="D1341" s="496"/>
      <c r="E1341" s="256">
        <v>12506071002</v>
      </c>
      <c r="F1341" s="454"/>
      <c r="G1341" s="497" t="s">
        <v>979</v>
      </c>
      <c r="H1341" s="482"/>
      <c r="I1341" s="496" t="s">
        <v>58</v>
      </c>
      <c r="J1341" s="496">
        <v>10</v>
      </c>
      <c r="K1341" s="99">
        <v>7.29</v>
      </c>
      <c r="L1341" s="99">
        <f t="shared" si="875"/>
        <v>8.75</v>
      </c>
      <c r="M1341" s="99">
        <f>L1341*H1341</f>
        <v>0</v>
      </c>
      <c r="N1341" s="99">
        <f t="shared" si="877"/>
        <v>7.29</v>
      </c>
      <c r="O1341" s="99">
        <f>N1341*H1341</f>
        <v>0</v>
      </c>
      <c r="P1341" s="503">
        <f t="shared" si="879"/>
        <v>8.75</v>
      </c>
      <c r="Q1341" s="100">
        <f>P1341*H1341</f>
        <v>0</v>
      </c>
      <c r="R1341" s="3"/>
      <c r="S1341" s="559">
        <f t="shared" si="870"/>
        <v>700</v>
      </c>
      <c r="AL1341" s="556">
        <f t="shared" si="871"/>
        <v>700</v>
      </c>
    </row>
    <row r="1342" spans="2:38" outlineLevel="1">
      <c r="B1342" s="495" t="s">
        <v>65</v>
      </c>
      <c r="C1342" s="474" t="s">
        <v>787</v>
      </c>
      <c r="D1342" s="496"/>
      <c r="E1342" s="256">
        <v>12506171002</v>
      </c>
      <c r="F1342" s="454"/>
      <c r="G1342" s="497" t="s">
        <v>980</v>
      </c>
      <c r="H1342" s="482"/>
      <c r="I1342" s="496" t="s">
        <v>58</v>
      </c>
      <c r="J1342" s="496">
        <v>10</v>
      </c>
      <c r="K1342" s="99">
        <v>7.29</v>
      </c>
      <c r="L1342" s="99">
        <f t="shared" si="875"/>
        <v>8.75</v>
      </c>
      <c r="M1342" s="99">
        <f>L1342*H1342</f>
        <v>0</v>
      </c>
      <c r="N1342" s="99">
        <f t="shared" si="877"/>
        <v>7.29</v>
      </c>
      <c r="O1342" s="99">
        <f>N1342*H1342</f>
        <v>0</v>
      </c>
      <c r="P1342" s="503">
        <f t="shared" si="879"/>
        <v>8.75</v>
      </c>
      <c r="Q1342" s="100">
        <f>P1342*H1342</f>
        <v>0</v>
      </c>
      <c r="R1342" s="3"/>
      <c r="S1342" s="559">
        <f t="shared" si="870"/>
        <v>700</v>
      </c>
      <c r="AL1342" s="556">
        <f t="shared" si="871"/>
        <v>700</v>
      </c>
    </row>
    <row r="1343" spans="2:38" outlineLevel="1">
      <c r="B1343" s="157"/>
      <c r="C1343" s="132"/>
      <c r="D1343" s="158"/>
      <c r="E1343" s="90"/>
      <c r="F1343" s="454"/>
      <c r="G1343" s="159"/>
      <c r="H1343" s="92"/>
      <c r="I1343" s="158"/>
      <c r="J1343" s="158"/>
      <c r="K1343" s="93"/>
      <c r="L1343" s="93"/>
      <c r="M1343" s="93"/>
      <c r="N1343" s="93"/>
      <c r="O1343" s="93"/>
      <c r="P1343" s="327"/>
      <c r="Q1343" s="94"/>
      <c r="R1343" s="3"/>
      <c r="S1343" s="559"/>
      <c r="AL1343" s="556"/>
    </row>
    <row r="1344" spans="2:38" outlineLevel="1">
      <c r="B1344" s="179" t="s">
        <v>27</v>
      </c>
      <c r="C1344" s="160" t="s">
        <v>787</v>
      </c>
      <c r="D1344" s="103"/>
      <c r="E1344" s="102">
        <v>13470021001</v>
      </c>
      <c r="F1344" s="454"/>
      <c r="G1344" s="180" t="s">
        <v>1167</v>
      </c>
      <c r="H1344" s="105"/>
      <c r="I1344" s="139" t="s">
        <v>58</v>
      </c>
      <c r="J1344" s="139">
        <v>1</v>
      </c>
      <c r="K1344" s="107">
        <v>105.66</v>
      </c>
      <c r="L1344" s="107">
        <f t="shared" si="875"/>
        <v>126.79</v>
      </c>
      <c r="M1344" s="107">
        <f>L1344*H1344</f>
        <v>0</v>
      </c>
      <c r="N1344" s="107">
        <f t="shared" si="877"/>
        <v>105.66</v>
      </c>
      <c r="O1344" s="107">
        <f>N1344*H1344</f>
        <v>0</v>
      </c>
      <c r="P1344" s="309">
        <f t="shared" si="879"/>
        <v>126.79</v>
      </c>
      <c r="Q1344" s="108">
        <f>P1344*H1344</f>
        <v>0</v>
      </c>
      <c r="R1344" s="3"/>
      <c r="S1344" s="560">
        <f t="shared" si="870"/>
        <v>10143</v>
      </c>
      <c r="AL1344" s="556">
        <f t="shared" si="871"/>
        <v>10143.200000000001</v>
      </c>
    </row>
    <row r="1345" spans="2:39" outlineLevel="1">
      <c r="B1345" s="163"/>
      <c r="C1345" s="154"/>
      <c r="D1345" s="71"/>
      <c r="E1345" s="69"/>
      <c r="F1345" s="454"/>
      <c r="G1345" s="165"/>
      <c r="H1345" s="96"/>
      <c r="I1345" s="136"/>
      <c r="J1345" s="136"/>
      <c r="K1345" s="74"/>
      <c r="L1345" s="74"/>
      <c r="M1345" s="74"/>
      <c r="N1345" s="74"/>
      <c r="O1345" s="74"/>
      <c r="P1345" s="325"/>
      <c r="Q1345" s="128"/>
      <c r="R1345" s="3"/>
      <c r="S1345" s="559"/>
      <c r="AL1345" s="556"/>
    </row>
    <row r="1346" spans="2:39" outlineLevel="1">
      <c r="B1346" s="525"/>
      <c r="C1346" s="485" t="s">
        <v>787</v>
      </c>
      <c r="D1346" s="512"/>
      <c r="E1346" s="513"/>
      <c r="F1346" s="650"/>
      <c r="G1346" s="530" t="s">
        <v>1168</v>
      </c>
      <c r="H1346" s="526"/>
      <c r="I1346" s="527"/>
      <c r="J1346" s="527"/>
      <c r="K1346" s="520"/>
      <c r="L1346" s="520"/>
      <c r="M1346" s="520"/>
      <c r="N1346" s="520"/>
      <c r="O1346" s="520"/>
      <c r="P1346" s="528"/>
      <c r="Q1346" s="521"/>
      <c r="R1346" s="3"/>
      <c r="S1346" s="558"/>
      <c r="AL1346" s="556"/>
    </row>
    <row r="1347" spans="2:39" outlineLevel="1">
      <c r="B1347" s="495" t="s">
        <v>65</v>
      </c>
      <c r="C1347" s="474" t="s">
        <v>787</v>
      </c>
      <c r="D1347" s="496"/>
      <c r="E1347" s="256">
        <v>12478201001</v>
      </c>
      <c r="F1347" s="454"/>
      <c r="G1347" s="497" t="s">
        <v>1169</v>
      </c>
      <c r="H1347" s="482"/>
      <c r="I1347" s="481" t="s">
        <v>58</v>
      </c>
      <c r="J1347" s="496">
        <v>1</v>
      </c>
      <c r="K1347" s="99">
        <v>90.6</v>
      </c>
      <c r="L1347" s="99">
        <f t="shared" si="875"/>
        <v>108.72</v>
      </c>
      <c r="M1347" s="99">
        <f>L1347*H1347</f>
        <v>0</v>
      </c>
      <c r="N1347" s="99">
        <f t="shared" si="877"/>
        <v>90.6</v>
      </c>
      <c r="O1347" s="99">
        <f>N1347*H1347</f>
        <v>0</v>
      </c>
      <c r="P1347" s="503">
        <f t="shared" si="879"/>
        <v>108.72</v>
      </c>
      <c r="Q1347" s="100">
        <f>P1347*H1347</f>
        <v>0</v>
      </c>
      <c r="R1347" s="3"/>
      <c r="S1347" s="559">
        <f t="shared" si="870"/>
        <v>8698</v>
      </c>
      <c r="AL1347" s="556">
        <f t="shared" si="871"/>
        <v>8697.6</v>
      </c>
    </row>
    <row r="1348" spans="2:39" outlineLevel="1">
      <c r="B1348" s="495" t="s">
        <v>65</v>
      </c>
      <c r="C1348" s="474" t="s">
        <v>787</v>
      </c>
      <c r="D1348" s="496"/>
      <c r="E1348" s="256">
        <v>12478301001</v>
      </c>
      <c r="F1348" s="454"/>
      <c r="G1348" s="497" t="s">
        <v>1170</v>
      </c>
      <c r="H1348" s="482"/>
      <c r="I1348" s="481" t="s">
        <v>58</v>
      </c>
      <c r="J1348" s="496">
        <v>1</v>
      </c>
      <c r="K1348" s="99">
        <v>127.47</v>
      </c>
      <c r="L1348" s="99">
        <f t="shared" si="875"/>
        <v>152.96</v>
      </c>
      <c r="M1348" s="99">
        <f>L1348*H1348</f>
        <v>0</v>
      </c>
      <c r="N1348" s="99">
        <f t="shared" si="877"/>
        <v>127.47</v>
      </c>
      <c r="O1348" s="99">
        <f>N1348*H1348</f>
        <v>0</v>
      </c>
      <c r="P1348" s="503">
        <f t="shared" si="879"/>
        <v>152.96</v>
      </c>
      <c r="Q1348" s="100">
        <f>P1348*H1348</f>
        <v>0</v>
      </c>
      <c r="R1348" s="3"/>
      <c r="S1348" s="559">
        <f t="shared" si="870"/>
        <v>12237</v>
      </c>
      <c r="AL1348" s="556">
        <f t="shared" si="871"/>
        <v>12236.800000000001</v>
      </c>
    </row>
    <row r="1349" spans="2:39" outlineLevel="1">
      <c r="B1349" s="152"/>
      <c r="C1349" s="136"/>
      <c r="D1349" s="136"/>
      <c r="E1349" s="69"/>
      <c r="F1349" s="454"/>
      <c r="G1349" s="137"/>
      <c r="H1349" s="207"/>
      <c r="I1349" s="170"/>
      <c r="J1349" s="136"/>
      <c r="K1349" s="74"/>
      <c r="L1349" s="74"/>
      <c r="M1349" s="74"/>
      <c r="N1349" s="74"/>
      <c r="O1349" s="74"/>
      <c r="P1349" s="325"/>
      <c r="Q1349" s="128"/>
      <c r="R1349" s="3"/>
      <c r="S1349" s="559"/>
      <c r="AL1349" s="556"/>
    </row>
    <row r="1350" spans="2:39">
      <c r="B1350" s="220"/>
      <c r="C1350" s="423" t="s">
        <v>1171</v>
      </c>
      <c r="D1350" s="143"/>
      <c r="E1350" s="115"/>
      <c r="F1350" s="650"/>
      <c r="G1350" s="145" t="s">
        <v>1172</v>
      </c>
      <c r="H1350" s="215"/>
      <c r="I1350" s="84"/>
      <c r="J1350" s="84"/>
      <c r="K1350" s="188"/>
      <c r="L1350" s="188"/>
      <c r="M1350" s="188"/>
      <c r="N1350" s="188"/>
      <c r="O1350" s="188"/>
      <c r="P1350" s="311"/>
      <c r="Q1350" s="310"/>
      <c r="R1350" s="3"/>
      <c r="S1350" s="558"/>
      <c r="AL1350" s="556"/>
    </row>
    <row r="1351" spans="2:39" outlineLevel="1">
      <c r="B1351" s="220"/>
      <c r="C1351" s="221"/>
      <c r="D1351" s="143"/>
      <c r="E1351" s="115"/>
      <c r="F1351" s="650"/>
      <c r="G1351" s="145"/>
      <c r="H1351" s="215"/>
      <c r="I1351" s="84"/>
      <c r="J1351" s="84"/>
      <c r="K1351" s="188"/>
      <c r="L1351" s="188"/>
      <c r="M1351" s="188"/>
      <c r="N1351" s="188"/>
      <c r="O1351" s="188"/>
      <c r="P1351" s="311"/>
      <c r="Q1351" s="310"/>
      <c r="R1351" s="3"/>
      <c r="S1351" s="558"/>
      <c r="AL1351" s="556"/>
    </row>
    <row r="1352" spans="2:39" outlineLevel="1">
      <c r="B1352" s="230" t="s">
        <v>65</v>
      </c>
      <c r="C1352" s="234" t="s">
        <v>1171</v>
      </c>
      <c r="D1352" s="232"/>
      <c r="E1352" s="69">
        <v>11377641005</v>
      </c>
      <c r="F1352" s="454"/>
      <c r="G1352" s="233" t="s">
        <v>1173</v>
      </c>
      <c r="H1352" s="96"/>
      <c r="I1352" s="232" t="s">
        <v>58</v>
      </c>
      <c r="J1352" s="232">
        <v>1</v>
      </c>
      <c r="K1352" s="74">
        <v>1427.2</v>
      </c>
      <c r="L1352" s="74">
        <f t="shared" si="875"/>
        <v>1712.64</v>
      </c>
      <c r="M1352" s="74">
        <f>L1352*H1352</f>
        <v>0</v>
      </c>
      <c r="N1352" s="74">
        <f t="shared" si="877"/>
        <v>1427.2</v>
      </c>
      <c r="O1352" s="74">
        <f>N1352*H1352</f>
        <v>0</v>
      </c>
      <c r="P1352" s="333">
        <f t="shared" si="879"/>
        <v>1712.64</v>
      </c>
      <c r="Q1352" s="128">
        <f>P1352*H1352</f>
        <v>0</v>
      </c>
      <c r="R1352" s="3"/>
      <c r="S1352" s="559">
        <f t="shared" si="870"/>
        <v>137011</v>
      </c>
      <c r="AL1352" s="556">
        <f t="shared" si="871"/>
        <v>137011.20000000001</v>
      </c>
    </row>
    <row r="1353" spans="2:39" s="288" customFormat="1" outlineLevel="1">
      <c r="B1353" s="226" t="s">
        <v>27</v>
      </c>
      <c r="C1353" s="227" t="s">
        <v>1171</v>
      </c>
      <c r="D1353" s="228"/>
      <c r="E1353" s="102">
        <v>11374151001</v>
      </c>
      <c r="F1353" s="454"/>
      <c r="G1353" s="229" t="s">
        <v>1174</v>
      </c>
      <c r="H1353" s="105"/>
      <c r="I1353" s="228" t="s">
        <v>58</v>
      </c>
      <c r="J1353" s="228">
        <v>1</v>
      </c>
      <c r="K1353" s="107">
        <v>184.13</v>
      </c>
      <c r="L1353" s="107">
        <f t="shared" si="875"/>
        <v>220.96</v>
      </c>
      <c r="M1353" s="107">
        <f>L1353*H1353</f>
        <v>0</v>
      </c>
      <c r="N1353" s="107">
        <f t="shared" si="877"/>
        <v>184.13</v>
      </c>
      <c r="O1353" s="107">
        <f>N1353*H1353</f>
        <v>0</v>
      </c>
      <c r="P1353" s="332">
        <f t="shared" si="879"/>
        <v>220.96</v>
      </c>
      <c r="Q1353" s="108">
        <f>P1353*H1353</f>
        <v>0</v>
      </c>
      <c r="R1353" s="3"/>
      <c r="S1353" s="560">
        <f t="shared" si="870"/>
        <v>17677</v>
      </c>
      <c r="T1353"/>
      <c r="AL1353" s="556">
        <f t="shared" si="871"/>
        <v>17676.8</v>
      </c>
      <c r="AM1353"/>
    </row>
    <row r="1354" spans="2:39" s="288" customFormat="1" ht="25.5" outlineLevel="1">
      <c r="B1354" s="230" t="s">
        <v>30</v>
      </c>
      <c r="C1354" s="234" t="s">
        <v>1171</v>
      </c>
      <c r="D1354" s="228"/>
      <c r="E1354" s="69">
        <v>12193321002</v>
      </c>
      <c r="F1354" s="454"/>
      <c r="G1354" s="233" t="s">
        <v>1175</v>
      </c>
      <c r="H1354" s="105"/>
      <c r="I1354" s="232" t="s">
        <v>58</v>
      </c>
      <c r="J1354" s="232">
        <v>1</v>
      </c>
      <c r="K1354" s="74">
        <v>247.72</v>
      </c>
      <c r="L1354" s="74">
        <f t="shared" si="875"/>
        <v>297.26</v>
      </c>
      <c r="M1354" s="74">
        <f>L1354*H1354</f>
        <v>0</v>
      </c>
      <c r="N1354" s="74">
        <f t="shared" ref="N1354" si="884">K1354*(1-$E$5-$E$7)*(1-$E$9)*(1+$E$11)</f>
        <v>247.72</v>
      </c>
      <c r="O1354" s="74">
        <f>N1354*H1354</f>
        <v>0</v>
      </c>
      <c r="P1354" s="333">
        <f t="shared" ref="P1354" si="885">ROUND((N1354*$C$3),2)</f>
        <v>297.26</v>
      </c>
      <c r="Q1354" s="128">
        <f>P1354*H1354</f>
        <v>0</v>
      </c>
      <c r="R1354" s="3"/>
      <c r="S1354" s="559">
        <f t="shared" ref="S1354" si="886">ROUND(AL1354,0)</f>
        <v>23781</v>
      </c>
      <c r="T1354"/>
      <c r="AL1354" s="556">
        <f t="shared" si="871"/>
        <v>23780.800000000003</v>
      </c>
      <c r="AM1354"/>
    </row>
    <row r="1355" spans="2:39" outlineLevel="1">
      <c r="B1355" s="230"/>
      <c r="C1355" s="231"/>
      <c r="D1355" s="232"/>
      <c r="E1355" s="69"/>
      <c r="F1355" s="454"/>
      <c r="G1355" s="233"/>
      <c r="H1355" s="96"/>
      <c r="I1355" s="232"/>
      <c r="J1355" s="232"/>
      <c r="K1355" s="74"/>
      <c r="L1355" s="74"/>
      <c r="M1355" s="74"/>
      <c r="N1355" s="74"/>
      <c r="O1355" s="74"/>
      <c r="P1355" s="333"/>
      <c r="Q1355" s="128"/>
      <c r="R1355" s="3"/>
      <c r="S1355" s="559"/>
      <c r="AL1355" s="556"/>
    </row>
    <row r="1356" spans="2:39" outlineLevel="1">
      <c r="B1356" s="230" t="s">
        <v>65</v>
      </c>
      <c r="C1356" s="234" t="s">
        <v>1171</v>
      </c>
      <c r="D1356" s="232"/>
      <c r="E1356" s="69">
        <v>11377441001</v>
      </c>
      <c r="F1356" s="454"/>
      <c r="G1356" s="233" t="s">
        <v>1176</v>
      </c>
      <c r="H1356" s="96"/>
      <c r="I1356" s="232" t="s">
        <v>58</v>
      </c>
      <c r="J1356" s="232">
        <v>1</v>
      </c>
      <c r="K1356" s="74">
        <v>122.14</v>
      </c>
      <c r="L1356" s="74">
        <f t="shared" si="875"/>
        <v>146.57</v>
      </c>
      <c r="M1356" s="74">
        <f>L1356*H1356</f>
        <v>0</v>
      </c>
      <c r="N1356" s="74">
        <f t="shared" si="877"/>
        <v>122.14</v>
      </c>
      <c r="O1356" s="74">
        <f>N1356*H1356</f>
        <v>0</v>
      </c>
      <c r="P1356" s="333">
        <f t="shared" si="879"/>
        <v>146.57</v>
      </c>
      <c r="Q1356" s="128">
        <f>P1356*H1356</f>
        <v>0</v>
      </c>
      <c r="R1356" s="3"/>
      <c r="S1356" s="559">
        <f t="shared" si="870"/>
        <v>11726</v>
      </c>
      <c r="AL1356" s="556">
        <f t="shared" si="871"/>
        <v>11725.6</v>
      </c>
    </row>
    <row r="1357" spans="2:39" outlineLevel="1">
      <c r="B1357" s="230" t="s">
        <v>65</v>
      </c>
      <c r="C1357" s="234" t="s">
        <v>1171</v>
      </c>
      <c r="D1357" s="232"/>
      <c r="E1357" s="69">
        <v>11377541001</v>
      </c>
      <c r="F1357" s="454"/>
      <c r="G1357" s="233" t="s">
        <v>1177</v>
      </c>
      <c r="H1357" s="96"/>
      <c r="I1357" s="232" t="s">
        <v>58</v>
      </c>
      <c r="J1357" s="232">
        <v>1</v>
      </c>
      <c r="K1357" s="74">
        <v>122.14</v>
      </c>
      <c r="L1357" s="74">
        <f t="shared" si="875"/>
        <v>146.57</v>
      </c>
      <c r="M1357" s="74">
        <f>L1357*H1357</f>
        <v>0</v>
      </c>
      <c r="N1357" s="74">
        <f t="shared" si="877"/>
        <v>122.14</v>
      </c>
      <c r="O1357" s="74">
        <f>N1357*H1357</f>
        <v>0</v>
      </c>
      <c r="P1357" s="333">
        <f t="shared" si="879"/>
        <v>146.57</v>
      </c>
      <c r="Q1357" s="128">
        <f>P1357*H1357</f>
        <v>0</v>
      </c>
      <c r="R1357" s="3"/>
      <c r="S1357" s="559">
        <f t="shared" si="870"/>
        <v>11726</v>
      </c>
      <c r="AL1357" s="556">
        <f t="shared" si="871"/>
        <v>11725.6</v>
      </c>
    </row>
    <row r="1358" spans="2:39" outlineLevel="1">
      <c r="B1358" s="230" t="s">
        <v>65</v>
      </c>
      <c r="C1358" s="234" t="s">
        <v>1171</v>
      </c>
      <c r="D1358" s="232"/>
      <c r="E1358" s="69">
        <v>11373641001</v>
      </c>
      <c r="F1358" s="454"/>
      <c r="G1358" s="233" t="s">
        <v>1178</v>
      </c>
      <c r="H1358" s="96"/>
      <c r="I1358" s="232" t="s">
        <v>58</v>
      </c>
      <c r="J1358" s="232">
        <v>1</v>
      </c>
      <c r="K1358" s="74">
        <v>131.36000000000001</v>
      </c>
      <c r="L1358" s="74">
        <f t="shared" si="875"/>
        <v>157.63</v>
      </c>
      <c r="M1358" s="74">
        <f>L1358*H1358</f>
        <v>0</v>
      </c>
      <c r="N1358" s="74">
        <f t="shared" si="877"/>
        <v>131.36000000000001</v>
      </c>
      <c r="O1358" s="74">
        <f>N1358*H1358</f>
        <v>0</v>
      </c>
      <c r="P1358" s="333">
        <f t="shared" si="879"/>
        <v>157.63</v>
      </c>
      <c r="Q1358" s="128">
        <f>P1358*H1358</f>
        <v>0</v>
      </c>
      <c r="R1358" s="3"/>
      <c r="S1358" s="559">
        <f t="shared" ref="S1358:S1421" si="887">ROUND(AL1358,0)</f>
        <v>12610</v>
      </c>
      <c r="AL1358" s="556">
        <f t="shared" ref="AL1358:AL1421" si="888">L1358*$AL$11*(1-$AL$10)</f>
        <v>12610.400000000001</v>
      </c>
    </row>
    <row r="1359" spans="2:39" outlineLevel="1">
      <c r="B1359" s="230" t="s">
        <v>65</v>
      </c>
      <c r="C1359" s="234" t="s">
        <v>1171</v>
      </c>
      <c r="D1359" s="232"/>
      <c r="E1359" s="69">
        <v>12017981001</v>
      </c>
      <c r="F1359" s="454"/>
      <c r="G1359" s="233" t="s">
        <v>1179</v>
      </c>
      <c r="H1359" s="96"/>
      <c r="I1359" s="232" t="s">
        <v>58</v>
      </c>
      <c r="J1359" s="232">
        <v>1</v>
      </c>
      <c r="K1359" s="74">
        <v>165.88</v>
      </c>
      <c r="L1359" s="74">
        <f t="shared" si="875"/>
        <v>199.06</v>
      </c>
      <c r="M1359" s="74">
        <f>L1359*H1359</f>
        <v>0</v>
      </c>
      <c r="N1359" s="74">
        <f t="shared" si="877"/>
        <v>165.88</v>
      </c>
      <c r="O1359" s="74">
        <f>N1359*H1359</f>
        <v>0</v>
      </c>
      <c r="P1359" s="333">
        <f t="shared" si="879"/>
        <v>199.06</v>
      </c>
      <c r="Q1359" s="128">
        <f>P1359*H1359</f>
        <v>0</v>
      </c>
      <c r="R1359" s="3"/>
      <c r="S1359" s="559">
        <f t="shared" si="887"/>
        <v>15925</v>
      </c>
      <c r="AL1359" s="556">
        <f t="shared" si="888"/>
        <v>15924.800000000001</v>
      </c>
    </row>
    <row r="1360" spans="2:39" outlineLevel="1">
      <c r="B1360" s="230"/>
      <c r="C1360" s="231"/>
      <c r="D1360" s="232"/>
      <c r="E1360" s="69"/>
      <c r="F1360" s="454"/>
      <c r="G1360" s="233"/>
      <c r="H1360" s="96"/>
      <c r="I1360" s="232"/>
      <c r="J1360" s="232"/>
      <c r="K1360" s="74"/>
      <c r="L1360" s="74"/>
      <c r="M1360" s="74"/>
      <c r="N1360" s="74"/>
      <c r="O1360" s="74"/>
      <c r="P1360" s="333"/>
      <c r="Q1360" s="128"/>
      <c r="R1360" s="3"/>
      <c r="S1360" s="559"/>
      <c r="AL1360" s="556"/>
    </row>
    <row r="1361" spans="2:38" outlineLevel="1">
      <c r="B1361" s="230" t="s">
        <v>65</v>
      </c>
      <c r="C1361" s="234" t="s">
        <v>1171</v>
      </c>
      <c r="D1361" s="232"/>
      <c r="E1361" s="69">
        <v>12141761001</v>
      </c>
      <c r="F1361" s="454"/>
      <c r="G1361" s="233" t="s">
        <v>1180</v>
      </c>
      <c r="H1361" s="96"/>
      <c r="I1361" s="232" t="s">
        <v>58</v>
      </c>
      <c r="J1361" s="232">
        <v>1</v>
      </c>
      <c r="K1361" s="74">
        <v>197.06</v>
      </c>
      <c r="L1361" s="74">
        <f t="shared" si="875"/>
        <v>236.47</v>
      </c>
      <c r="M1361" s="74">
        <f>L1361*H1361</f>
        <v>0</v>
      </c>
      <c r="N1361" s="74">
        <f t="shared" si="877"/>
        <v>197.06</v>
      </c>
      <c r="O1361" s="74">
        <f>N1361*H1361</f>
        <v>0</v>
      </c>
      <c r="P1361" s="333">
        <f t="shared" si="879"/>
        <v>236.47</v>
      </c>
      <c r="Q1361" s="128">
        <f>P1361*H1361</f>
        <v>0</v>
      </c>
      <c r="R1361" s="3"/>
      <c r="S1361" s="559">
        <f t="shared" si="887"/>
        <v>18918</v>
      </c>
      <c r="AL1361" s="556">
        <f t="shared" si="888"/>
        <v>18917.600000000002</v>
      </c>
    </row>
    <row r="1362" spans="2:38" outlineLevel="1">
      <c r="B1362" s="222"/>
      <c r="C1362" s="223"/>
      <c r="D1362" s="224"/>
      <c r="E1362" s="90"/>
      <c r="F1362" s="454"/>
      <c r="G1362" s="225"/>
      <c r="H1362" s="92"/>
      <c r="I1362" s="224"/>
      <c r="J1362" s="224"/>
      <c r="K1362" s="93"/>
      <c r="L1362" s="93"/>
      <c r="M1362" s="93"/>
      <c r="N1362" s="93"/>
      <c r="O1362" s="93"/>
      <c r="P1362" s="331"/>
      <c r="Q1362" s="94"/>
      <c r="R1362" s="3"/>
      <c r="S1362" s="559"/>
      <c r="AL1362" s="556"/>
    </row>
    <row r="1363" spans="2:38" outlineLevel="1">
      <c r="B1363" s="230" t="s">
        <v>65</v>
      </c>
      <c r="C1363" s="234" t="s">
        <v>1171</v>
      </c>
      <c r="D1363" s="232"/>
      <c r="E1363" s="69">
        <v>12141691001</v>
      </c>
      <c r="F1363" s="454"/>
      <c r="G1363" s="233" t="s">
        <v>1181</v>
      </c>
      <c r="H1363" s="96"/>
      <c r="I1363" s="232" t="s">
        <v>58</v>
      </c>
      <c r="J1363" s="232">
        <v>1</v>
      </c>
      <c r="K1363" s="74">
        <v>69.81</v>
      </c>
      <c r="L1363" s="74">
        <f t="shared" si="875"/>
        <v>83.77</v>
      </c>
      <c r="M1363" s="74">
        <f t="shared" ref="M1363:M1375" si="889">L1363*H1363</f>
        <v>0</v>
      </c>
      <c r="N1363" s="74">
        <f t="shared" si="877"/>
        <v>69.81</v>
      </c>
      <c r="O1363" s="74">
        <f t="shared" ref="O1363:O1375" si="890">N1363*H1363</f>
        <v>0</v>
      </c>
      <c r="P1363" s="333">
        <f t="shared" si="879"/>
        <v>83.77</v>
      </c>
      <c r="Q1363" s="128">
        <f t="shared" ref="Q1363:Q1375" si="891">P1363*H1363</f>
        <v>0</v>
      </c>
      <c r="R1363" s="3"/>
      <c r="S1363" s="559">
        <f t="shared" si="887"/>
        <v>6702</v>
      </c>
      <c r="AL1363" s="556">
        <f t="shared" si="888"/>
        <v>6701.6</v>
      </c>
    </row>
    <row r="1364" spans="2:38" outlineLevel="1">
      <c r="B1364" s="230" t="s">
        <v>65</v>
      </c>
      <c r="C1364" s="234" t="s">
        <v>1171</v>
      </c>
      <c r="D1364" s="232"/>
      <c r="E1364" s="69">
        <v>12141711001</v>
      </c>
      <c r="F1364" s="454"/>
      <c r="G1364" s="233" t="s">
        <v>1182</v>
      </c>
      <c r="H1364" s="96"/>
      <c r="I1364" s="232" t="s">
        <v>58</v>
      </c>
      <c r="J1364" s="232">
        <v>1</v>
      </c>
      <c r="K1364" s="74">
        <v>69.81</v>
      </c>
      <c r="L1364" s="74">
        <f t="shared" si="875"/>
        <v>83.77</v>
      </c>
      <c r="M1364" s="74">
        <f t="shared" si="889"/>
        <v>0</v>
      </c>
      <c r="N1364" s="74">
        <f t="shared" si="877"/>
        <v>69.81</v>
      </c>
      <c r="O1364" s="74">
        <f t="shared" si="890"/>
        <v>0</v>
      </c>
      <c r="P1364" s="333">
        <f t="shared" si="879"/>
        <v>83.77</v>
      </c>
      <c r="Q1364" s="128">
        <f t="shared" si="891"/>
        <v>0</v>
      </c>
      <c r="R1364" s="3"/>
      <c r="S1364" s="559">
        <f t="shared" si="887"/>
        <v>6702</v>
      </c>
      <c r="AL1364" s="556">
        <f t="shared" si="888"/>
        <v>6701.6</v>
      </c>
    </row>
    <row r="1365" spans="2:38" outlineLevel="1">
      <c r="B1365" s="230" t="s">
        <v>65</v>
      </c>
      <c r="C1365" s="234" t="s">
        <v>1171</v>
      </c>
      <c r="D1365" s="232"/>
      <c r="E1365" s="69">
        <v>12141721001</v>
      </c>
      <c r="F1365" s="454"/>
      <c r="G1365" s="233" t="s">
        <v>1183</v>
      </c>
      <c r="H1365" s="96"/>
      <c r="I1365" s="232" t="s">
        <v>58</v>
      </c>
      <c r="J1365" s="232">
        <v>1</v>
      </c>
      <c r="K1365" s="74">
        <v>69.81</v>
      </c>
      <c r="L1365" s="74">
        <f t="shared" si="875"/>
        <v>83.77</v>
      </c>
      <c r="M1365" s="74">
        <f t="shared" si="889"/>
        <v>0</v>
      </c>
      <c r="N1365" s="74">
        <f t="shared" si="877"/>
        <v>69.81</v>
      </c>
      <c r="O1365" s="74">
        <f t="shared" si="890"/>
        <v>0</v>
      </c>
      <c r="P1365" s="333">
        <f t="shared" si="879"/>
        <v>83.77</v>
      </c>
      <c r="Q1365" s="128">
        <f t="shared" si="891"/>
        <v>0</v>
      </c>
      <c r="R1365" s="3"/>
      <c r="S1365" s="559">
        <f t="shared" si="887"/>
        <v>6702</v>
      </c>
      <c r="AL1365" s="556">
        <f t="shared" si="888"/>
        <v>6701.6</v>
      </c>
    </row>
    <row r="1366" spans="2:38" outlineLevel="1">
      <c r="B1366" s="230" t="s">
        <v>65</v>
      </c>
      <c r="C1366" s="234" t="s">
        <v>1171</v>
      </c>
      <c r="D1366" s="232"/>
      <c r="E1366" s="69">
        <v>12141751001</v>
      </c>
      <c r="F1366" s="454"/>
      <c r="G1366" s="233" t="s">
        <v>1184</v>
      </c>
      <c r="H1366" s="96"/>
      <c r="I1366" s="232" t="s">
        <v>58</v>
      </c>
      <c r="J1366" s="232">
        <v>1</v>
      </c>
      <c r="K1366" s="74">
        <v>69.81</v>
      </c>
      <c r="L1366" s="74">
        <f t="shared" si="875"/>
        <v>83.77</v>
      </c>
      <c r="M1366" s="74">
        <f t="shared" si="889"/>
        <v>0</v>
      </c>
      <c r="N1366" s="74">
        <f t="shared" si="877"/>
        <v>69.81</v>
      </c>
      <c r="O1366" s="74">
        <f t="shared" si="890"/>
        <v>0</v>
      </c>
      <c r="P1366" s="333">
        <f t="shared" si="879"/>
        <v>83.77</v>
      </c>
      <c r="Q1366" s="128">
        <f t="shared" si="891"/>
        <v>0</v>
      </c>
      <c r="R1366" s="3"/>
      <c r="S1366" s="559">
        <f t="shared" si="887"/>
        <v>6702</v>
      </c>
      <c r="AL1366" s="556">
        <f t="shared" si="888"/>
        <v>6701.6</v>
      </c>
    </row>
    <row r="1367" spans="2:38" outlineLevel="1">
      <c r="B1367" s="230" t="s">
        <v>65</v>
      </c>
      <c r="C1367" s="234" t="s">
        <v>1171</v>
      </c>
      <c r="D1367" s="232"/>
      <c r="E1367" s="69">
        <v>11315591001</v>
      </c>
      <c r="F1367" s="454"/>
      <c r="G1367" s="233" t="s">
        <v>1185</v>
      </c>
      <c r="H1367" s="96"/>
      <c r="I1367" s="232" t="s">
        <v>58</v>
      </c>
      <c r="J1367" s="232">
        <v>1</v>
      </c>
      <c r="K1367" s="74">
        <v>69.81</v>
      </c>
      <c r="L1367" s="74">
        <f t="shared" si="875"/>
        <v>83.77</v>
      </c>
      <c r="M1367" s="74">
        <f t="shared" si="889"/>
        <v>0</v>
      </c>
      <c r="N1367" s="74">
        <f t="shared" si="877"/>
        <v>69.81</v>
      </c>
      <c r="O1367" s="74">
        <f t="shared" si="890"/>
        <v>0</v>
      </c>
      <c r="P1367" s="333">
        <f t="shared" si="879"/>
        <v>83.77</v>
      </c>
      <c r="Q1367" s="128">
        <f t="shared" si="891"/>
        <v>0</v>
      </c>
      <c r="R1367" s="3"/>
      <c r="S1367" s="559">
        <f t="shared" si="887"/>
        <v>6702</v>
      </c>
      <c r="AL1367" s="556">
        <f t="shared" si="888"/>
        <v>6701.6</v>
      </c>
    </row>
    <row r="1368" spans="2:38" outlineLevel="1">
      <c r="B1368" s="230" t="s">
        <v>65</v>
      </c>
      <c r="C1368" s="234" t="s">
        <v>1171</v>
      </c>
      <c r="D1368" s="232"/>
      <c r="E1368" s="69">
        <v>11315651001</v>
      </c>
      <c r="F1368" s="454"/>
      <c r="G1368" s="233" t="s">
        <v>1186</v>
      </c>
      <c r="H1368" s="96"/>
      <c r="I1368" s="232" t="s">
        <v>58</v>
      </c>
      <c r="J1368" s="232">
        <v>1</v>
      </c>
      <c r="K1368" s="74">
        <v>69.81</v>
      </c>
      <c r="L1368" s="74">
        <f t="shared" si="875"/>
        <v>83.77</v>
      </c>
      <c r="M1368" s="74">
        <f t="shared" si="889"/>
        <v>0</v>
      </c>
      <c r="N1368" s="74">
        <f t="shared" si="877"/>
        <v>69.81</v>
      </c>
      <c r="O1368" s="74">
        <f t="shared" si="890"/>
        <v>0</v>
      </c>
      <c r="P1368" s="333">
        <f t="shared" si="879"/>
        <v>83.77</v>
      </c>
      <c r="Q1368" s="128">
        <f t="shared" si="891"/>
        <v>0</v>
      </c>
      <c r="R1368" s="3"/>
      <c r="S1368" s="559">
        <f t="shared" si="887"/>
        <v>6702</v>
      </c>
      <c r="AL1368" s="556">
        <f t="shared" si="888"/>
        <v>6701.6</v>
      </c>
    </row>
    <row r="1369" spans="2:38" outlineLevel="1">
      <c r="B1369" s="230" t="s">
        <v>65</v>
      </c>
      <c r="C1369" s="234" t="s">
        <v>1171</v>
      </c>
      <c r="D1369" s="232"/>
      <c r="E1369" s="69">
        <v>11315671001</v>
      </c>
      <c r="F1369" s="454"/>
      <c r="G1369" s="233" t="s">
        <v>1187</v>
      </c>
      <c r="H1369" s="96"/>
      <c r="I1369" s="232" t="s">
        <v>58</v>
      </c>
      <c r="J1369" s="232">
        <v>1</v>
      </c>
      <c r="K1369" s="74">
        <v>69.81</v>
      </c>
      <c r="L1369" s="74">
        <f t="shared" si="875"/>
        <v>83.77</v>
      </c>
      <c r="M1369" s="74">
        <f t="shared" si="889"/>
        <v>0</v>
      </c>
      <c r="N1369" s="74">
        <f t="shared" si="877"/>
        <v>69.81</v>
      </c>
      <c r="O1369" s="74">
        <f t="shared" si="890"/>
        <v>0</v>
      </c>
      <c r="P1369" s="333">
        <f t="shared" si="879"/>
        <v>83.77</v>
      </c>
      <c r="Q1369" s="128">
        <f t="shared" si="891"/>
        <v>0</v>
      </c>
      <c r="R1369" s="3"/>
      <c r="S1369" s="559">
        <f t="shared" si="887"/>
        <v>6702</v>
      </c>
      <c r="AL1369" s="556">
        <f t="shared" si="888"/>
        <v>6701.6</v>
      </c>
    </row>
    <row r="1370" spans="2:38" outlineLevel="1">
      <c r="B1370" s="230" t="s">
        <v>65</v>
      </c>
      <c r="C1370" s="292" t="s">
        <v>1171</v>
      </c>
      <c r="D1370" s="232"/>
      <c r="E1370" s="69">
        <v>11315681001</v>
      </c>
      <c r="F1370" s="454"/>
      <c r="G1370" s="233" t="s">
        <v>1188</v>
      </c>
      <c r="H1370" s="96"/>
      <c r="I1370" s="232" t="s">
        <v>58</v>
      </c>
      <c r="J1370" s="232">
        <v>1</v>
      </c>
      <c r="K1370" s="74">
        <v>69.81</v>
      </c>
      <c r="L1370" s="74">
        <f t="shared" si="875"/>
        <v>83.77</v>
      </c>
      <c r="M1370" s="74">
        <f t="shared" si="889"/>
        <v>0</v>
      </c>
      <c r="N1370" s="74">
        <f t="shared" si="877"/>
        <v>69.81</v>
      </c>
      <c r="O1370" s="74">
        <f t="shared" si="890"/>
        <v>0</v>
      </c>
      <c r="P1370" s="333">
        <f t="shared" si="879"/>
        <v>83.77</v>
      </c>
      <c r="Q1370" s="128">
        <f t="shared" si="891"/>
        <v>0</v>
      </c>
      <c r="R1370" s="3"/>
      <c r="S1370" s="559">
        <f t="shared" si="887"/>
        <v>6702</v>
      </c>
      <c r="AL1370" s="556">
        <f t="shared" si="888"/>
        <v>6701.6</v>
      </c>
    </row>
    <row r="1371" spans="2:38" outlineLevel="1">
      <c r="B1371" s="230" t="s">
        <v>65</v>
      </c>
      <c r="C1371" s="292" t="s">
        <v>1171</v>
      </c>
      <c r="D1371" s="232"/>
      <c r="E1371" s="69">
        <v>12092241001</v>
      </c>
      <c r="F1371" s="454"/>
      <c r="G1371" s="233" t="s">
        <v>1189</v>
      </c>
      <c r="H1371" s="96"/>
      <c r="I1371" s="232" t="s">
        <v>58</v>
      </c>
      <c r="J1371" s="232">
        <v>1</v>
      </c>
      <c r="K1371" s="74">
        <v>78.88</v>
      </c>
      <c r="L1371" s="74">
        <f t="shared" si="875"/>
        <v>94.66</v>
      </c>
      <c r="M1371" s="74">
        <f t="shared" si="889"/>
        <v>0</v>
      </c>
      <c r="N1371" s="74">
        <f t="shared" si="877"/>
        <v>78.88</v>
      </c>
      <c r="O1371" s="74">
        <f t="shared" si="890"/>
        <v>0</v>
      </c>
      <c r="P1371" s="333">
        <f t="shared" si="879"/>
        <v>94.66</v>
      </c>
      <c r="Q1371" s="128">
        <f t="shared" si="891"/>
        <v>0</v>
      </c>
      <c r="R1371" s="3"/>
      <c r="S1371" s="559">
        <f t="shared" si="887"/>
        <v>7573</v>
      </c>
      <c r="AL1371" s="556">
        <f t="shared" si="888"/>
        <v>7572.8</v>
      </c>
    </row>
    <row r="1372" spans="2:38" outlineLevel="1">
      <c r="B1372" s="230" t="s">
        <v>65</v>
      </c>
      <c r="C1372" s="292" t="s">
        <v>1171</v>
      </c>
      <c r="D1372" s="232"/>
      <c r="E1372" s="69">
        <v>12092251001</v>
      </c>
      <c r="F1372" s="454"/>
      <c r="G1372" s="233" t="s">
        <v>1190</v>
      </c>
      <c r="H1372" s="96"/>
      <c r="I1372" s="232" t="s">
        <v>58</v>
      </c>
      <c r="J1372" s="232">
        <v>1</v>
      </c>
      <c r="K1372" s="74">
        <v>78.88</v>
      </c>
      <c r="L1372" s="74">
        <f t="shared" si="875"/>
        <v>94.66</v>
      </c>
      <c r="M1372" s="74">
        <f t="shared" si="889"/>
        <v>0</v>
      </c>
      <c r="N1372" s="74">
        <f t="shared" si="877"/>
        <v>78.88</v>
      </c>
      <c r="O1372" s="74">
        <f t="shared" si="890"/>
        <v>0</v>
      </c>
      <c r="P1372" s="333">
        <f t="shared" si="879"/>
        <v>94.66</v>
      </c>
      <c r="Q1372" s="128">
        <f t="shared" si="891"/>
        <v>0</v>
      </c>
      <c r="R1372" s="3"/>
      <c r="S1372" s="559">
        <f t="shared" si="887"/>
        <v>7573</v>
      </c>
      <c r="AL1372" s="556">
        <f t="shared" si="888"/>
        <v>7572.8</v>
      </c>
    </row>
    <row r="1373" spans="2:38" outlineLevel="1">
      <c r="B1373" s="230" t="s">
        <v>65</v>
      </c>
      <c r="C1373" s="292" t="s">
        <v>1171</v>
      </c>
      <c r="D1373" s="232"/>
      <c r="E1373" s="69">
        <v>12092261001</v>
      </c>
      <c r="F1373" s="454"/>
      <c r="G1373" s="233" t="s">
        <v>1191</v>
      </c>
      <c r="H1373" s="96"/>
      <c r="I1373" s="232" t="s">
        <v>58</v>
      </c>
      <c r="J1373" s="232">
        <v>1</v>
      </c>
      <c r="K1373" s="74">
        <v>78.88</v>
      </c>
      <c r="L1373" s="74">
        <f t="shared" si="875"/>
        <v>94.66</v>
      </c>
      <c r="M1373" s="74">
        <f t="shared" si="889"/>
        <v>0</v>
      </c>
      <c r="N1373" s="74">
        <f t="shared" si="877"/>
        <v>78.88</v>
      </c>
      <c r="O1373" s="74">
        <f t="shared" si="890"/>
        <v>0</v>
      </c>
      <c r="P1373" s="333">
        <f t="shared" si="879"/>
        <v>94.66</v>
      </c>
      <c r="Q1373" s="128">
        <f t="shared" si="891"/>
        <v>0</v>
      </c>
      <c r="R1373" s="3"/>
      <c r="S1373" s="559">
        <f t="shared" si="887"/>
        <v>7573</v>
      </c>
      <c r="AL1373" s="556">
        <f t="shared" si="888"/>
        <v>7572.8</v>
      </c>
    </row>
    <row r="1374" spans="2:38" outlineLevel="1">
      <c r="B1374" s="230" t="s">
        <v>65</v>
      </c>
      <c r="C1374" s="292" t="s">
        <v>1171</v>
      </c>
      <c r="D1374" s="232"/>
      <c r="E1374" s="69">
        <v>12092271001</v>
      </c>
      <c r="F1374" s="454"/>
      <c r="G1374" s="233" t="s">
        <v>1192</v>
      </c>
      <c r="H1374" s="96"/>
      <c r="I1374" s="232" t="s">
        <v>58</v>
      </c>
      <c r="J1374" s="232">
        <v>1</v>
      </c>
      <c r="K1374" s="74">
        <v>78.88</v>
      </c>
      <c r="L1374" s="74">
        <f t="shared" si="875"/>
        <v>94.66</v>
      </c>
      <c r="M1374" s="74">
        <f t="shared" si="889"/>
        <v>0</v>
      </c>
      <c r="N1374" s="74">
        <f t="shared" si="877"/>
        <v>78.88</v>
      </c>
      <c r="O1374" s="74">
        <f t="shared" si="890"/>
        <v>0</v>
      </c>
      <c r="P1374" s="333">
        <f t="shared" si="879"/>
        <v>94.66</v>
      </c>
      <c r="Q1374" s="128">
        <f t="shared" si="891"/>
        <v>0</v>
      </c>
      <c r="R1374" s="3"/>
      <c r="S1374" s="559">
        <f t="shared" si="887"/>
        <v>7573</v>
      </c>
      <c r="AL1374" s="556">
        <f t="shared" si="888"/>
        <v>7572.8</v>
      </c>
    </row>
    <row r="1375" spans="2:38" outlineLevel="1">
      <c r="B1375" s="230" t="s">
        <v>65</v>
      </c>
      <c r="C1375" s="292" t="s">
        <v>1171</v>
      </c>
      <c r="D1375" s="232"/>
      <c r="E1375" s="69">
        <v>12166941001</v>
      </c>
      <c r="F1375" s="454"/>
      <c r="G1375" s="233" t="s">
        <v>1193</v>
      </c>
      <c r="H1375" s="96"/>
      <c r="I1375" s="232" t="s">
        <v>58</v>
      </c>
      <c r="J1375" s="232">
        <v>1</v>
      </c>
      <c r="K1375" s="74">
        <v>55.11</v>
      </c>
      <c r="L1375" s="74">
        <f t="shared" si="875"/>
        <v>66.13</v>
      </c>
      <c r="M1375" s="74">
        <f t="shared" si="889"/>
        <v>0</v>
      </c>
      <c r="N1375" s="74">
        <f t="shared" si="877"/>
        <v>55.11</v>
      </c>
      <c r="O1375" s="74">
        <f t="shared" si="890"/>
        <v>0</v>
      </c>
      <c r="P1375" s="333">
        <f t="shared" si="879"/>
        <v>66.13</v>
      </c>
      <c r="Q1375" s="128">
        <f t="shared" si="891"/>
        <v>0</v>
      </c>
      <c r="R1375" s="3"/>
      <c r="S1375" s="559">
        <f t="shared" si="887"/>
        <v>5290</v>
      </c>
      <c r="AL1375" s="556">
        <f t="shared" si="888"/>
        <v>5290.4000000000005</v>
      </c>
    </row>
    <row r="1376" spans="2:38" outlineLevel="1">
      <c r="B1376" s="222"/>
      <c r="C1376" s="290"/>
      <c r="D1376" s="224"/>
      <c r="E1376" s="90"/>
      <c r="F1376" s="454"/>
      <c r="G1376" s="225"/>
      <c r="H1376" s="92"/>
      <c r="I1376" s="224"/>
      <c r="J1376" s="224"/>
      <c r="K1376" s="93"/>
      <c r="L1376" s="93"/>
      <c r="M1376" s="93"/>
      <c r="N1376" s="93"/>
      <c r="O1376" s="93"/>
      <c r="P1376" s="331"/>
      <c r="Q1376" s="94"/>
      <c r="R1376" s="3"/>
      <c r="S1376" s="559"/>
      <c r="AL1376" s="556"/>
    </row>
    <row r="1377" spans="2:39" outlineLevel="1">
      <c r="B1377" s="230" t="s">
        <v>65</v>
      </c>
      <c r="C1377" s="292" t="s">
        <v>1171</v>
      </c>
      <c r="D1377" s="232"/>
      <c r="E1377" s="69">
        <v>11064781001</v>
      </c>
      <c r="F1377" s="454"/>
      <c r="G1377" s="233" t="s">
        <v>1194</v>
      </c>
      <c r="H1377" s="96"/>
      <c r="I1377" s="232" t="s">
        <v>58</v>
      </c>
      <c r="J1377" s="232">
        <v>1</v>
      </c>
      <c r="K1377" s="74">
        <v>131.61000000000001</v>
      </c>
      <c r="L1377" s="74">
        <f t="shared" si="875"/>
        <v>157.93</v>
      </c>
      <c r="M1377" s="74">
        <f t="shared" ref="M1377:M1384" si="892">L1377*H1377</f>
        <v>0</v>
      </c>
      <c r="N1377" s="74">
        <f t="shared" si="877"/>
        <v>131.61000000000001</v>
      </c>
      <c r="O1377" s="74">
        <f t="shared" ref="O1377:O1384" si="893">N1377*H1377</f>
        <v>0</v>
      </c>
      <c r="P1377" s="333">
        <f t="shared" si="879"/>
        <v>157.93</v>
      </c>
      <c r="Q1377" s="128">
        <f t="shared" ref="Q1377:Q1384" si="894">P1377*H1377</f>
        <v>0</v>
      </c>
      <c r="R1377" s="3"/>
      <c r="S1377" s="559">
        <f t="shared" si="887"/>
        <v>12634</v>
      </c>
      <c r="AL1377" s="556">
        <f t="shared" si="888"/>
        <v>12634.400000000001</v>
      </c>
    </row>
    <row r="1378" spans="2:39" outlineLevel="1">
      <c r="B1378" s="230" t="s">
        <v>65</v>
      </c>
      <c r="C1378" s="292" t="s">
        <v>1171</v>
      </c>
      <c r="D1378" s="232"/>
      <c r="E1378" s="69">
        <v>11064791001</v>
      </c>
      <c r="F1378" s="454"/>
      <c r="G1378" s="233" t="s">
        <v>1195</v>
      </c>
      <c r="H1378" s="96"/>
      <c r="I1378" s="232" t="s">
        <v>58</v>
      </c>
      <c r="J1378" s="232">
        <v>1</v>
      </c>
      <c r="K1378" s="74">
        <v>131.61000000000001</v>
      </c>
      <c r="L1378" s="74">
        <f t="shared" si="875"/>
        <v>157.93</v>
      </c>
      <c r="M1378" s="74">
        <f t="shared" si="892"/>
        <v>0</v>
      </c>
      <c r="N1378" s="74">
        <f t="shared" si="877"/>
        <v>131.61000000000001</v>
      </c>
      <c r="O1378" s="74">
        <f t="shared" si="893"/>
        <v>0</v>
      </c>
      <c r="P1378" s="333">
        <f t="shared" si="879"/>
        <v>157.93</v>
      </c>
      <c r="Q1378" s="128">
        <f t="shared" si="894"/>
        <v>0</v>
      </c>
      <c r="R1378" s="3"/>
      <c r="S1378" s="559">
        <f t="shared" si="887"/>
        <v>12634</v>
      </c>
      <c r="AL1378" s="556">
        <f t="shared" si="888"/>
        <v>12634.400000000001</v>
      </c>
    </row>
    <row r="1379" spans="2:39" outlineLevel="1">
      <c r="B1379" s="230" t="s">
        <v>65</v>
      </c>
      <c r="C1379" s="292" t="s">
        <v>1171</v>
      </c>
      <c r="D1379" s="232"/>
      <c r="E1379" s="69">
        <v>11064801001</v>
      </c>
      <c r="F1379" s="454"/>
      <c r="G1379" s="233" t="s">
        <v>1196</v>
      </c>
      <c r="H1379" s="96"/>
      <c r="I1379" s="232" t="s">
        <v>58</v>
      </c>
      <c r="J1379" s="232">
        <v>1</v>
      </c>
      <c r="K1379" s="74">
        <v>138.22999999999999</v>
      </c>
      <c r="L1379" s="74">
        <f t="shared" ref="L1379:L1447" si="895">ROUND((K1379*$C$3),2)</f>
        <v>165.88</v>
      </c>
      <c r="M1379" s="74">
        <f t="shared" si="892"/>
        <v>0</v>
      </c>
      <c r="N1379" s="74">
        <f t="shared" ref="N1379:N1447" si="896">K1379*(1-$E$5-$E$7)*(1-$E$9)*(1+$E$11)</f>
        <v>138.22999999999999</v>
      </c>
      <c r="O1379" s="74">
        <f t="shared" si="893"/>
        <v>0</v>
      </c>
      <c r="P1379" s="333">
        <f t="shared" ref="P1379:P1447" si="897">ROUND((N1379*$C$3),2)</f>
        <v>165.88</v>
      </c>
      <c r="Q1379" s="128">
        <f t="shared" si="894"/>
        <v>0</v>
      </c>
      <c r="R1379" s="3"/>
      <c r="S1379" s="559">
        <f t="shared" si="887"/>
        <v>13270</v>
      </c>
      <c r="AL1379" s="556">
        <f t="shared" si="888"/>
        <v>13270.400000000001</v>
      </c>
    </row>
    <row r="1380" spans="2:39" outlineLevel="1">
      <c r="B1380" s="230" t="s">
        <v>65</v>
      </c>
      <c r="C1380" s="292" t="s">
        <v>1171</v>
      </c>
      <c r="D1380" s="232"/>
      <c r="E1380" s="69">
        <v>11064811001</v>
      </c>
      <c r="F1380" s="454"/>
      <c r="G1380" s="233" t="s">
        <v>1197</v>
      </c>
      <c r="H1380" s="96"/>
      <c r="I1380" s="232" t="s">
        <v>58</v>
      </c>
      <c r="J1380" s="232">
        <v>1</v>
      </c>
      <c r="K1380" s="74">
        <v>178.95</v>
      </c>
      <c r="L1380" s="74">
        <f t="shared" si="895"/>
        <v>214.74</v>
      </c>
      <c r="M1380" s="74">
        <f t="shared" si="892"/>
        <v>0</v>
      </c>
      <c r="N1380" s="74">
        <f t="shared" si="896"/>
        <v>178.95</v>
      </c>
      <c r="O1380" s="74">
        <f t="shared" si="893"/>
        <v>0</v>
      </c>
      <c r="P1380" s="333">
        <f t="shared" si="897"/>
        <v>214.74</v>
      </c>
      <c r="Q1380" s="128">
        <f t="shared" si="894"/>
        <v>0</v>
      </c>
      <c r="R1380" s="3"/>
      <c r="S1380" s="559">
        <f t="shared" si="887"/>
        <v>17179</v>
      </c>
      <c r="AL1380" s="556">
        <f t="shared" si="888"/>
        <v>17179.2</v>
      </c>
    </row>
    <row r="1381" spans="2:39" outlineLevel="1">
      <c r="B1381" s="230" t="s">
        <v>65</v>
      </c>
      <c r="C1381" s="292" t="s">
        <v>1171</v>
      </c>
      <c r="D1381" s="232"/>
      <c r="E1381" s="69">
        <v>11190031001</v>
      </c>
      <c r="F1381" s="454"/>
      <c r="G1381" s="233" t="s">
        <v>1198</v>
      </c>
      <c r="H1381" s="96"/>
      <c r="I1381" s="232" t="s">
        <v>58</v>
      </c>
      <c r="J1381" s="232">
        <v>1</v>
      </c>
      <c r="K1381" s="74">
        <v>123.41</v>
      </c>
      <c r="L1381" s="74">
        <f t="shared" si="895"/>
        <v>148.09</v>
      </c>
      <c r="M1381" s="74">
        <f t="shared" si="892"/>
        <v>0</v>
      </c>
      <c r="N1381" s="74">
        <f t="shared" si="896"/>
        <v>123.41</v>
      </c>
      <c r="O1381" s="74">
        <f t="shared" si="893"/>
        <v>0</v>
      </c>
      <c r="P1381" s="333">
        <f t="shared" si="897"/>
        <v>148.09</v>
      </c>
      <c r="Q1381" s="128">
        <f t="shared" si="894"/>
        <v>0</v>
      </c>
      <c r="R1381" s="3"/>
      <c r="S1381" s="559">
        <f t="shared" si="887"/>
        <v>11847</v>
      </c>
      <c r="AL1381" s="556">
        <f t="shared" si="888"/>
        <v>11847.2</v>
      </c>
    </row>
    <row r="1382" spans="2:39" outlineLevel="1">
      <c r="B1382" s="230" t="s">
        <v>65</v>
      </c>
      <c r="C1382" s="292" t="s">
        <v>1171</v>
      </c>
      <c r="D1382" s="232"/>
      <c r="E1382" s="69">
        <v>11190041001</v>
      </c>
      <c r="F1382" s="454"/>
      <c r="G1382" s="233" t="s">
        <v>1199</v>
      </c>
      <c r="H1382" s="96"/>
      <c r="I1382" s="232" t="s">
        <v>58</v>
      </c>
      <c r="J1382" s="232">
        <v>1</v>
      </c>
      <c r="K1382" s="74">
        <v>125.34</v>
      </c>
      <c r="L1382" s="74">
        <f t="shared" si="895"/>
        <v>150.41</v>
      </c>
      <c r="M1382" s="74">
        <f t="shared" si="892"/>
        <v>0</v>
      </c>
      <c r="N1382" s="74">
        <f t="shared" si="896"/>
        <v>125.34</v>
      </c>
      <c r="O1382" s="74">
        <f t="shared" si="893"/>
        <v>0</v>
      </c>
      <c r="P1382" s="333">
        <f t="shared" si="897"/>
        <v>150.41</v>
      </c>
      <c r="Q1382" s="128">
        <f t="shared" si="894"/>
        <v>0</v>
      </c>
      <c r="R1382" s="3"/>
      <c r="S1382" s="559">
        <f t="shared" si="887"/>
        <v>12033</v>
      </c>
      <c r="AL1382" s="556">
        <f t="shared" si="888"/>
        <v>12032.800000000001</v>
      </c>
    </row>
    <row r="1383" spans="2:39" outlineLevel="1">
      <c r="B1383" s="230" t="s">
        <v>65</v>
      </c>
      <c r="C1383" s="292" t="s">
        <v>1171</v>
      </c>
      <c r="D1383" s="232"/>
      <c r="E1383" s="69">
        <v>11190051001</v>
      </c>
      <c r="F1383" s="454"/>
      <c r="G1383" s="233" t="s">
        <v>1200</v>
      </c>
      <c r="H1383" s="96"/>
      <c r="I1383" s="232" t="s">
        <v>58</v>
      </c>
      <c r="J1383" s="232">
        <v>1</v>
      </c>
      <c r="K1383" s="74">
        <v>131.79</v>
      </c>
      <c r="L1383" s="74">
        <f t="shared" si="895"/>
        <v>158.15</v>
      </c>
      <c r="M1383" s="74">
        <f t="shared" si="892"/>
        <v>0</v>
      </c>
      <c r="N1383" s="74">
        <f t="shared" si="896"/>
        <v>131.79</v>
      </c>
      <c r="O1383" s="74">
        <f t="shared" si="893"/>
        <v>0</v>
      </c>
      <c r="P1383" s="333">
        <f t="shared" si="897"/>
        <v>158.15</v>
      </c>
      <c r="Q1383" s="128">
        <f t="shared" si="894"/>
        <v>0</v>
      </c>
      <c r="R1383" s="3"/>
      <c r="S1383" s="559">
        <f t="shared" si="887"/>
        <v>12652</v>
      </c>
      <c r="AL1383" s="556">
        <f t="shared" si="888"/>
        <v>12652</v>
      </c>
    </row>
    <row r="1384" spans="2:39" outlineLevel="1">
      <c r="B1384" s="230" t="s">
        <v>65</v>
      </c>
      <c r="C1384" s="292" t="s">
        <v>1171</v>
      </c>
      <c r="D1384" s="232"/>
      <c r="E1384" s="69">
        <v>11190061001</v>
      </c>
      <c r="F1384" s="454"/>
      <c r="G1384" s="233" t="s">
        <v>1201</v>
      </c>
      <c r="H1384" s="96"/>
      <c r="I1384" s="232" t="s">
        <v>58</v>
      </c>
      <c r="J1384" s="232">
        <v>1</v>
      </c>
      <c r="K1384" s="74">
        <v>139.56</v>
      </c>
      <c r="L1384" s="74">
        <f t="shared" si="895"/>
        <v>167.47</v>
      </c>
      <c r="M1384" s="74">
        <f t="shared" si="892"/>
        <v>0</v>
      </c>
      <c r="N1384" s="74">
        <f t="shared" si="896"/>
        <v>139.56</v>
      </c>
      <c r="O1384" s="74">
        <f t="shared" si="893"/>
        <v>0</v>
      </c>
      <c r="P1384" s="333">
        <f t="shared" si="897"/>
        <v>167.47</v>
      </c>
      <c r="Q1384" s="128">
        <f t="shared" si="894"/>
        <v>0</v>
      </c>
      <c r="R1384" s="3"/>
      <c r="S1384" s="559">
        <f t="shared" si="887"/>
        <v>13398</v>
      </c>
      <c r="AL1384" s="556">
        <f t="shared" si="888"/>
        <v>13397.6</v>
      </c>
    </row>
    <row r="1385" spans="2:39" outlineLevel="1">
      <c r="B1385" s="222"/>
      <c r="C1385" s="290"/>
      <c r="D1385" s="224"/>
      <c r="E1385" s="90"/>
      <c r="F1385" s="454"/>
      <c r="G1385" s="225"/>
      <c r="H1385" s="92"/>
      <c r="I1385" s="224"/>
      <c r="J1385" s="224"/>
      <c r="K1385" s="93"/>
      <c r="L1385" s="93"/>
      <c r="M1385" s="93"/>
      <c r="N1385" s="93"/>
      <c r="O1385" s="93"/>
      <c r="P1385" s="331"/>
      <c r="Q1385" s="94"/>
      <c r="R1385" s="3"/>
      <c r="S1385" s="559"/>
      <c r="AL1385" s="556"/>
    </row>
    <row r="1386" spans="2:39" outlineLevel="1">
      <c r="B1386" s="230" t="s">
        <v>65</v>
      </c>
      <c r="C1386" s="292" t="s">
        <v>1171</v>
      </c>
      <c r="D1386" s="232"/>
      <c r="E1386" s="69">
        <v>11373441001</v>
      </c>
      <c r="F1386" s="454"/>
      <c r="G1386" s="233" t="s">
        <v>1202</v>
      </c>
      <c r="H1386" s="96"/>
      <c r="I1386" s="232" t="s">
        <v>58</v>
      </c>
      <c r="J1386" s="232">
        <v>1</v>
      </c>
      <c r="K1386" s="74">
        <v>416.6</v>
      </c>
      <c r="L1386" s="74">
        <f t="shared" si="895"/>
        <v>499.92</v>
      </c>
      <c r="M1386" s="74">
        <f>L1386*H1386</f>
        <v>0</v>
      </c>
      <c r="N1386" s="74">
        <f t="shared" si="896"/>
        <v>416.6</v>
      </c>
      <c r="O1386" s="74">
        <f>N1386*H1386</f>
        <v>0</v>
      </c>
      <c r="P1386" s="333">
        <f t="shared" si="897"/>
        <v>499.92</v>
      </c>
      <c r="Q1386" s="128">
        <f>P1386*H1386</f>
        <v>0</v>
      </c>
      <c r="R1386" s="3"/>
      <c r="S1386" s="559">
        <f t="shared" si="887"/>
        <v>39994</v>
      </c>
      <c r="AL1386" s="556">
        <f t="shared" si="888"/>
        <v>39993.600000000006</v>
      </c>
    </row>
    <row r="1387" spans="2:39" outlineLevel="1">
      <c r="B1387" s="230" t="s">
        <v>65</v>
      </c>
      <c r="C1387" s="292" t="s">
        <v>1171</v>
      </c>
      <c r="D1387" s="232"/>
      <c r="E1387" s="69">
        <v>11373141001</v>
      </c>
      <c r="F1387" s="454"/>
      <c r="G1387" s="233" t="s">
        <v>1203</v>
      </c>
      <c r="H1387" s="96"/>
      <c r="I1387" s="232" t="s">
        <v>58</v>
      </c>
      <c r="J1387" s="232">
        <v>1</v>
      </c>
      <c r="K1387" s="74">
        <v>416.6</v>
      </c>
      <c r="L1387" s="74">
        <f t="shared" si="895"/>
        <v>499.92</v>
      </c>
      <c r="M1387" s="74">
        <f>L1387*H1387</f>
        <v>0</v>
      </c>
      <c r="N1387" s="74">
        <f t="shared" si="896"/>
        <v>416.6</v>
      </c>
      <c r="O1387" s="74">
        <f>N1387*H1387</f>
        <v>0</v>
      </c>
      <c r="P1387" s="333">
        <f t="shared" si="897"/>
        <v>499.92</v>
      </c>
      <c r="Q1387" s="128">
        <f>P1387*H1387</f>
        <v>0</v>
      </c>
      <c r="R1387" s="3"/>
      <c r="S1387" s="559">
        <f t="shared" si="887"/>
        <v>39994</v>
      </c>
      <c r="AL1387" s="556">
        <f t="shared" si="888"/>
        <v>39993.600000000006</v>
      </c>
    </row>
    <row r="1388" spans="2:39" outlineLevel="1">
      <c r="B1388" s="230"/>
      <c r="C1388" s="290"/>
      <c r="D1388" s="224"/>
      <c r="E1388" s="90"/>
      <c r="F1388" s="454"/>
      <c r="G1388" s="225"/>
      <c r="H1388" s="92"/>
      <c r="I1388" s="224"/>
      <c r="J1388" s="224"/>
      <c r="K1388" s="93"/>
      <c r="L1388" s="93"/>
      <c r="M1388" s="93"/>
      <c r="N1388" s="93"/>
      <c r="O1388" s="93"/>
      <c r="P1388" s="331"/>
      <c r="Q1388" s="94"/>
      <c r="R1388" s="3"/>
      <c r="S1388" s="559"/>
      <c r="AL1388" s="556"/>
    </row>
    <row r="1389" spans="2:39" outlineLevel="1">
      <c r="B1389" s="226" t="s">
        <v>27</v>
      </c>
      <c r="C1389" s="291" t="s">
        <v>1171</v>
      </c>
      <c r="D1389" s="228"/>
      <c r="E1389" s="102">
        <v>11374951002</v>
      </c>
      <c r="F1389" s="454"/>
      <c r="G1389" s="229" t="s">
        <v>1204</v>
      </c>
      <c r="H1389" s="105"/>
      <c r="I1389" s="228" t="s">
        <v>58</v>
      </c>
      <c r="J1389" s="228">
        <v>1</v>
      </c>
      <c r="K1389" s="107">
        <v>28.55</v>
      </c>
      <c r="L1389" s="107">
        <f t="shared" si="895"/>
        <v>34.26</v>
      </c>
      <c r="M1389" s="107">
        <f t="shared" ref="M1389:M1395" si="898">L1389*H1389</f>
        <v>0</v>
      </c>
      <c r="N1389" s="107">
        <f t="shared" si="896"/>
        <v>28.55</v>
      </c>
      <c r="O1389" s="107">
        <f t="shared" ref="O1389:O1395" si="899">N1389*H1389</f>
        <v>0</v>
      </c>
      <c r="P1389" s="332">
        <f t="shared" si="897"/>
        <v>34.26</v>
      </c>
      <c r="Q1389" s="108">
        <f t="shared" ref="Q1389:Q1395" si="900">P1389*H1389</f>
        <v>0</v>
      </c>
      <c r="R1389" s="3"/>
      <c r="S1389" s="560">
        <f t="shared" si="887"/>
        <v>2741</v>
      </c>
      <c r="AL1389" s="556">
        <f t="shared" si="888"/>
        <v>2740.8</v>
      </c>
    </row>
    <row r="1390" spans="2:39" outlineLevel="1">
      <c r="B1390" s="230" t="s">
        <v>65</v>
      </c>
      <c r="C1390" s="292" t="s">
        <v>1171</v>
      </c>
      <c r="D1390" s="232"/>
      <c r="E1390" s="69">
        <v>13152421001</v>
      </c>
      <c r="F1390" s="454"/>
      <c r="G1390" s="233" t="s">
        <v>1205</v>
      </c>
      <c r="H1390" s="96"/>
      <c r="I1390" s="232" t="s">
        <v>58</v>
      </c>
      <c r="J1390" s="232">
        <v>1</v>
      </c>
      <c r="K1390" s="74">
        <v>53.65</v>
      </c>
      <c r="L1390" s="74">
        <f t="shared" si="895"/>
        <v>64.38</v>
      </c>
      <c r="M1390" s="74">
        <f t="shared" si="898"/>
        <v>0</v>
      </c>
      <c r="N1390" s="74">
        <f t="shared" si="896"/>
        <v>53.65</v>
      </c>
      <c r="O1390" s="74">
        <f t="shared" si="899"/>
        <v>0</v>
      </c>
      <c r="P1390" s="333">
        <f t="shared" si="897"/>
        <v>64.38</v>
      </c>
      <c r="Q1390" s="128">
        <f t="shared" si="900"/>
        <v>0</v>
      </c>
      <c r="R1390" s="3"/>
      <c r="S1390" s="559">
        <f t="shared" si="887"/>
        <v>5150</v>
      </c>
      <c r="AL1390" s="556">
        <f t="shared" si="888"/>
        <v>5150.4000000000005</v>
      </c>
    </row>
    <row r="1391" spans="2:39" s="288" customFormat="1" outlineLevel="1">
      <c r="B1391" s="174" t="s">
        <v>27</v>
      </c>
      <c r="C1391" s="291" t="s">
        <v>1171</v>
      </c>
      <c r="D1391" s="228"/>
      <c r="E1391" s="102">
        <v>11380621001</v>
      </c>
      <c r="F1391" s="454"/>
      <c r="G1391" s="229" t="s">
        <v>1206</v>
      </c>
      <c r="H1391" s="105"/>
      <c r="I1391" s="228" t="s">
        <v>58</v>
      </c>
      <c r="J1391" s="228">
        <v>1</v>
      </c>
      <c r="K1391" s="107">
        <v>53.65</v>
      </c>
      <c r="L1391" s="107">
        <f t="shared" si="895"/>
        <v>64.38</v>
      </c>
      <c r="M1391" s="107">
        <f t="shared" si="898"/>
        <v>0</v>
      </c>
      <c r="N1391" s="107">
        <f t="shared" si="896"/>
        <v>53.65</v>
      </c>
      <c r="O1391" s="107">
        <f t="shared" si="899"/>
        <v>0</v>
      </c>
      <c r="P1391" s="332">
        <f t="shared" si="897"/>
        <v>64.38</v>
      </c>
      <c r="Q1391" s="108">
        <f t="shared" si="900"/>
        <v>0</v>
      </c>
      <c r="R1391" s="3"/>
      <c r="S1391" s="560">
        <f t="shared" si="887"/>
        <v>5150</v>
      </c>
      <c r="T1391"/>
      <c r="AL1391" s="556">
        <f t="shared" si="888"/>
        <v>5150.4000000000005</v>
      </c>
      <c r="AM1391"/>
    </row>
    <row r="1392" spans="2:39" outlineLevel="1">
      <c r="B1392" s="230" t="s">
        <v>65</v>
      </c>
      <c r="C1392" s="292" t="s">
        <v>1171</v>
      </c>
      <c r="D1392" s="232"/>
      <c r="E1392" s="69">
        <v>13152431001</v>
      </c>
      <c r="F1392" s="454"/>
      <c r="G1392" s="233" t="s">
        <v>1207</v>
      </c>
      <c r="H1392" s="96"/>
      <c r="I1392" s="232" t="s">
        <v>58</v>
      </c>
      <c r="J1392" s="232">
        <v>1</v>
      </c>
      <c r="K1392" s="74">
        <v>22.1</v>
      </c>
      <c r="L1392" s="74">
        <f t="shared" si="895"/>
        <v>26.52</v>
      </c>
      <c r="M1392" s="74">
        <f t="shared" si="898"/>
        <v>0</v>
      </c>
      <c r="N1392" s="74">
        <f t="shared" si="896"/>
        <v>22.1</v>
      </c>
      <c r="O1392" s="74">
        <f t="shared" si="899"/>
        <v>0</v>
      </c>
      <c r="P1392" s="333">
        <f t="shared" si="897"/>
        <v>26.52</v>
      </c>
      <c r="Q1392" s="128">
        <f t="shared" si="900"/>
        <v>0</v>
      </c>
      <c r="R1392" s="3"/>
      <c r="S1392" s="559">
        <f t="shared" si="887"/>
        <v>2122</v>
      </c>
      <c r="AL1392" s="556">
        <f t="shared" si="888"/>
        <v>2121.6</v>
      </c>
    </row>
    <row r="1393" spans="2:38" outlineLevel="1">
      <c r="B1393" s="230" t="s">
        <v>65</v>
      </c>
      <c r="C1393" s="292" t="s">
        <v>1171</v>
      </c>
      <c r="D1393" s="232"/>
      <c r="E1393" s="69">
        <v>11380721001</v>
      </c>
      <c r="F1393" s="454"/>
      <c r="G1393" s="233" t="s">
        <v>1208</v>
      </c>
      <c r="H1393" s="96"/>
      <c r="I1393" s="232" t="s">
        <v>58</v>
      </c>
      <c r="J1393" s="232">
        <v>1</v>
      </c>
      <c r="K1393" s="74">
        <v>22.1</v>
      </c>
      <c r="L1393" s="74">
        <f t="shared" si="895"/>
        <v>26.52</v>
      </c>
      <c r="M1393" s="74">
        <f t="shared" si="898"/>
        <v>0</v>
      </c>
      <c r="N1393" s="74">
        <f t="shared" si="896"/>
        <v>22.1</v>
      </c>
      <c r="O1393" s="74">
        <f t="shared" si="899"/>
        <v>0</v>
      </c>
      <c r="P1393" s="333">
        <f t="shared" si="897"/>
        <v>26.52</v>
      </c>
      <c r="Q1393" s="128">
        <f t="shared" si="900"/>
        <v>0</v>
      </c>
      <c r="R1393" s="3"/>
      <c r="S1393" s="559">
        <f t="shared" si="887"/>
        <v>2122</v>
      </c>
      <c r="AL1393" s="556">
        <f t="shared" si="888"/>
        <v>2121.6</v>
      </c>
    </row>
    <row r="1394" spans="2:38" outlineLevel="1">
      <c r="B1394" s="230" t="s">
        <v>65</v>
      </c>
      <c r="C1394" s="292" t="s">
        <v>1171</v>
      </c>
      <c r="D1394" s="232"/>
      <c r="E1394" s="69">
        <v>12474741001</v>
      </c>
      <c r="F1394" s="454"/>
      <c r="G1394" s="233" t="s">
        <v>1209</v>
      </c>
      <c r="H1394" s="96"/>
      <c r="I1394" s="232" t="s">
        <v>58</v>
      </c>
      <c r="J1394" s="232">
        <v>1</v>
      </c>
      <c r="K1394" s="74">
        <v>99.46</v>
      </c>
      <c r="L1394" s="74">
        <f t="shared" si="895"/>
        <v>119.35</v>
      </c>
      <c r="M1394" s="74">
        <f t="shared" si="898"/>
        <v>0</v>
      </c>
      <c r="N1394" s="74">
        <f t="shared" si="896"/>
        <v>99.46</v>
      </c>
      <c r="O1394" s="74">
        <f t="shared" si="899"/>
        <v>0</v>
      </c>
      <c r="P1394" s="333">
        <f t="shared" si="897"/>
        <v>119.35</v>
      </c>
      <c r="Q1394" s="128">
        <f t="shared" si="900"/>
        <v>0</v>
      </c>
      <c r="R1394" s="3"/>
      <c r="S1394" s="559">
        <f t="shared" si="887"/>
        <v>9548</v>
      </c>
      <c r="AL1394" s="556">
        <f t="shared" si="888"/>
        <v>9548</v>
      </c>
    </row>
    <row r="1395" spans="2:38" outlineLevel="1">
      <c r="B1395" s="230" t="s">
        <v>65</v>
      </c>
      <c r="C1395" s="292" t="s">
        <v>1171</v>
      </c>
      <c r="D1395" s="232"/>
      <c r="E1395" s="69">
        <v>12474641001</v>
      </c>
      <c r="F1395" s="454"/>
      <c r="G1395" s="233" t="s">
        <v>1210</v>
      </c>
      <c r="H1395" s="96"/>
      <c r="I1395" s="232" t="s">
        <v>58</v>
      </c>
      <c r="J1395" s="232">
        <v>1</v>
      </c>
      <c r="K1395" s="74">
        <v>28.78</v>
      </c>
      <c r="L1395" s="74">
        <f t="shared" si="895"/>
        <v>34.54</v>
      </c>
      <c r="M1395" s="74">
        <f t="shared" si="898"/>
        <v>0</v>
      </c>
      <c r="N1395" s="74">
        <f t="shared" si="896"/>
        <v>28.78</v>
      </c>
      <c r="O1395" s="74">
        <f t="shared" si="899"/>
        <v>0</v>
      </c>
      <c r="P1395" s="333">
        <f t="shared" si="897"/>
        <v>34.54</v>
      </c>
      <c r="Q1395" s="128">
        <f t="shared" si="900"/>
        <v>0</v>
      </c>
      <c r="R1395" s="3"/>
      <c r="S1395" s="559">
        <f t="shared" si="887"/>
        <v>2763</v>
      </c>
      <c r="AL1395" s="556">
        <f t="shared" si="888"/>
        <v>2763.2000000000003</v>
      </c>
    </row>
    <row r="1396" spans="2:38" outlineLevel="1">
      <c r="B1396" s="230"/>
      <c r="C1396" s="289"/>
      <c r="D1396" s="232"/>
      <c r="E1396" s="69"/>
      <c r="F1396" s="454"/>
      <c r="G1396" s="233"/>
      <c r="H1396" s="96"/>
      <c r="I1396" s="232"/>
      <c r="J1396" s="232"/>
      <c r="K1396" s="74"/>
      <c r="L1396" s="74"/>
      <c r="M1396" s="74"/>
      <c r="N1396" s="74"/>
      <c r="O1396" s="74"/>
      <c r="P1396" s="333"/>
      <c r="Q1396" s="128"/>
      <c r="R1396" s="3"/>
      <c r="S1396" s="559"/>
      <c r="AL1396" s="556"/>
    </row>
    <row r="1397" spans="2:38" outlineLevel="1">
      <c r="B1397" s="230" t="s">
        <v>65</v>
      </c>
      <c r="C1397" s="292" t="s">
        <v>1171</v>
      </c>
      <c r="D1397" s="232"/>
      <c r="E1397" s="69">
        <v>12474841001</v>
      </c>
      <c r="F1397" s="454"/>
      <c r="G1397" s="233" t="s">
        <v>1211</v>
      </c>
      <c r="H1397" s="96"/>
      <c r="I1397" s="232" t="s">
        <v>58</v>
      </c>
      <c r="J1397" s="232">
        <v>1</v>
      </c>
      <c r="K1397" s="74">
        <v>9.75</v>
      </c>
      <c r="L1397" s="74">
        <f t="shared" si="895"/>
        <v>11.7</v>
      </c>
      <c r="M1397" s="74">
        <f>L1397*H1397</f>
        <v>0</v>
      </c>
      <c r="N1397" s="74">
        <f t="shared" si="896"/>
        <v>9.75</v>
      </c>
      <c r="O1397" s="74">
        <f>N1397*H1397</f>
        <v>0</v>
      </c>
      <c r="P1397" s="333">
        <f t="shared" si="897"/>
        <v>11.7</v>
      </c>
      <c r="Q1397" s="128">
        <f>P1397*H1397</f>
        <v>0</v>
      </c>
      <c r="R1397" s="3"/>
      <c r="S1397" s="559">
        <f t="shared" si="887"/>
        <v>936</v>
      </c>
      <c r="AL1397" s="556">
        <f t="shared" si="888"/>
        <v>936</v>
      </c>
    </row>
    <row r="1398" spans="2:38" outlineLevel="1">
      <c r="B1398" s="230" t="s">
        <v>65</v>
      </c>
      <c r="C1398" s="292" t="s">
        <v>1171</v>
      </c>
      <c r="D1398" s="232"/>
      <c r="E1398" s="69">
        <v>12474941001</v>
      </c>
      <c r="F1398" s="454"/>
      <c r="G1398" s="233" t="s">
        <v>1212</v>
      </c>
      <c r="H1398" s="96"/>
      <c r="I1398" s="232" t="s">
        <v>58</v>
      </c>
      <c r="J1398" s="232">
        <v>1</v>
      </c>
      <c r="K1398" s="74">
        <v>11.39</v>
      </c>
      <c r="L1398" s="74">
        <f t="shared" si="895"/>
        <v>13.67</v>
      </c>
      <c r="M1398" s="74">
        <f>L1398*H1398</f>
        <v>0</v>
      </c>
      <c r="N1398" s="74">
        <f t="shared" si="896"/>
        <v>11.39</v>
      </c>
      <c r="O1398" s="74">
        <f>N1398*H1398</f>
        <v>0</v>
      </c>
      <c r="P1398" s="333">
        <f t="shared" si="897"/>
        <v>13.67</v>
      </c>
      <c r="Q1398" s="128">
        <f>P1398*H1398</f>
        <v>0</v>
      </c>
      <c r="R1398" s="3"/>
      <c r="S1398" s="559">
        <f t="shared" si="887"/>
        <v>1094</v>
      </c>
      <c r="AL1398" s="556">
        <f t="shared" si="888"/>
        <v>1093.6000000000001</v>
      </c>
    </row>
    <row r="1399" spans="2:38" outlineLevel="1">
      <c r="B1399" s="222"/>
      <c r="C1399" s="290"/>
      <c r="D1399" s="224"/>
      <c r="E1399" s="90"/>
      <c r="F1399" s="454"/>
      <c r="G1399" s="225"/>
      <c r="H1399" s="92"/>
      <c r="I1399" s="224"/>
      <c r="J1399" s="224"/>
      <c r="K1399" s="93"/>
      <c r="L1399" s="93"/>
      <c r="M1399" s="93"/>
      <c r="N1399" s="93"/>
      <c r="O1399" s="93"/>
      <c r="P1399" s="331"/>
      <c r="Q1399" s="94"/>
      <c r="R1399" s="3"/>
      <c r="S1399" s="559"/>
      <c r="AL1399" s="556"/>
    </row>
    <row r="1400" spans="2:38" outlineLevel="1">
      <c r="B1400" s="230" t="s">
        <v>65</v>
      </c>
      <c r="C1400" s="292" t="s">
        <v>1171</v>
      </c>
      <c r="D1400" s="232"/>
      <c r="E1400" s="69">
        <v>12283961001</v>
      </c>
      <c r="F1400" s="454"/>
      <c r="G1400" s="233" t="s">
        <v>1077</v>
      </c>
      <c r="H1400" s="96"/>
      <c r="I1400" s="232" t="s">
        <v>58</v>
      </c>
      <c r="J1400" s="232">
        <v>1</v>
      </c>
      <c r="K1400" s="74">
        <v>211.43</v>
      </c>
      <c r="L1400" s="74">
        <f t="shared" si="895"/>
        <v>253.72</v>
      </c>
      <c r="M1400" s="74">
        <f>L1400*H1400</f>
        <v>0</v>
      </c>
      <c r="N1400" s="74">
        <f t="shared" si="896"/>
        <v>211.43</v>
      </c>
      <c r="O1400" s="74">
        <f>N1400*H1400</f>
        <v>0</v>
      </c>
      <c r="P1400" s="333">
        <f t="shared" si="897"/>
        <v>253.72</v>
      </c>
      <c r="Q1400" s="128">
        <f>P1400*H1400</f>
        <v>0</v>
      </c>
      <c r="R1400" s="3"/>
      <c r="S1400" s="559">
        <f t="shared" si="887"/>
        <v>20298</v>
      </c>
      <c r="AL1400" s="556">
        <f t="shared" si="888"/>
        <v>20297.600000000002</v>
      </c>
    </row>
    <row r="1401" spans="2:38" outlineLevel="1">
      <c r="B1401" s="230" t="s">
        <v>65</v>
      </c>
      <c r="C1401" s="292" t="s">
        <v>1171</v>
      </c>
      <c r="D1401" s="232"/>
      <c r="E1401" s="69">
        <v>12446211001</v>
      </c>
      <c r="F1401" s="454"/>
      <c r="G1401" s="233" t="s">
        <v>1213</v>
      </c>
      <c r="H1401" s="96"/>
      <c r="I1401" s="232" t="s">
        <v>58</v>
      </c>
      <c r="J1401" s="232">
        <v>1</v>
      </c>
      <c r="K1401" s="74">
        <v>328.43</v>
      </c>
      <c r="L1401" s="74">
        <f t="shared" si="895"/>
        <v>394.12</v>
      </c>
      <c r="M1401" s="74">
        <f>L1401*H1401</f>
        <v>0</v>
      </c>
      <c r="N1401" s="74">
        <f t="shared" si="896"/>
        <v>328.43</v>
      </c>
      <c r="O1401" s="74">
        <f>N1401*H1401</f>
        <v>0</v>
      </c>
      <c r="P1401" s="333">
        <f t="shared" si="897"/>
        <v>394.12</v>
      </c>
      <c r="Q1401" s="128">
        <f>P1401*H1401</f>
        <v>0</v>
      </c>
      <c r="R1401" s="3"/>
      <c r="S1401" s="559">
        <f t="shared" si="887"/>
        <v>31530</v>
      </c>
      <c r="AL1401" s="556">
        <f t="shared" si="888"/>
        <v>31529.600000000002</v>
      </c>
    </row>
    <row r="1402" spans="2:38" outlineLevel="1">
      <c r="B1402" s="230"/>
      <c r="C1402" s="292"/>
      <c r="D1402" s="232"/>
      <c r="E1402" s="69"/>
      <c r="F1402" s="454"/>
      <c r="G1402" s="233"/>
      <c r="H1402" s="96"/>
      <c r="I1402" s="232"/>
      <c r="J1402" s="232"/>
      <c r="K1402" s="74"/>
      <c r="L1402" s="74"/>
      <c r="M1402" s="74"/>
      <c r="N1402" s="74"/>
      <c r="O1402" s="74"/>
      <c r="P1402" s="333"/>
      <c r="Q1402" s="128"/>
      <c r="R1402" s="3"/>
      <c r="S1402" s="559"/>
      <c r="AL1402" s="556"/>
    </row>
    <row r="1403" spans="2:38" outlineLevel="1">
      <c r="B1403" s="230" t="s">
        <v>65</v>
      </c>
      <c r="C1403" s="292" t="s">
        <v>1171</v>
      </c>
      <c r="D1403" s="232"/>
      <c r="E1403" s="69">
        <v>12035971001</v>
      </c>
      <c r="F1403" s="454"/>
      <c r="G1403" s="233" t="s">
        <v>1214</v>
      </c>
      <c r="H1403" s="96"/>
      <c r="I1403" s="232" t="s">
        <v>58</v>
      </c>
      <c r="J1403" s="232">
        <v>1</v>
      </c>
      <c r="K1403" s="74">
        <v>4757.32</v>
      </c>
      <c r="L1403" s="74">
        <f t="shared" si="895"/>
        <v>5708.78</v>
      </c>
      <c r="M1403" s="74">
        <f>L1403*H1403</f>
        <v>0</v>
      </c>
      <c r="N1403" s="74">
        <f t="shared" si="896"/>
        <v>4757.32</v>
      </c>
      <c r="O1403" s="74">
        <f>N1403*H1403</f>
        <v>0</v>
      </c>
      <c r="P1403" s="333">
        <f t="shared" si="897"/>
        <v>5708.78</v>
      </c>
      <c r="Q1403" s="128">
        <f>P1403*H1403</f>
        <v>0</v>
      </c>
      <c r="R1403" s="3"/>
      <c r="S1403" s="559">
        <f t="shared" si="887"/>
        <v>456702</v>
      </c>
      <c r="AL1403" s="556">
        <f t="shared" si="888"/>
        <v>456702.4</v>
      </c>
    </row>
    <row r="1404" spans="2:38" outlineLevel="1">
      <c r="B1404" s="230" t="s">
        <v>65</v>
      </c>
      <c r="C1404" s="292" t="s">
        <v>1171</v>
      </c>
      <c r="D1404" s="232"/>
      <c r="E1404" s="69">
        <v>12036191001</v>
      </c>
      <c r="F1404" s="454"/>
      <c r="G1404" s="233" t="s">
        <v>1215</v>
      </c>
      <c r="H1404" s="96"/>
      <c r="I1404" s="232" t="s">
        <v>58</v>
      </c>
      <c r="J1404" s="232">
        <v>1</v>
      </c>
      <c r="K1404" s="74">
        <v>193.2</v>
      </c>
      <c r="L1404" s="74">
        <f t="shared" si="895"/>
        <v>231.84</v>
      </c>
      <c r="M1404" s="74">
        <f>L1404*H1404</f>
        <v>0</v>
      </c>
      <c r="N1404" s="74">
        <f t="shared" si="896"/>
        <v>193.2</v>
      </c>
      <c r="O1404" s="74">
        <f>N1404*H1404</f>
        <v>0</v>
      </c>
      <c r="P1404" s="333">
        <f t="shared" si="897"/>
        <v>231.84</v>
      </c>
      <c r="Q1404" s="128">
        <f>P1404*H1404</f>
        <v>0</v>
      </c>
      <c r="R1404" s="3"/>
      <c r="S1404" s="559">
        <f t="shared" si="887"/>
        <v>18547</v>
      </c>
      <c r="AL1404" s="556">
        <f t="shared" si="888"/>
        <v>18547.2</v>
      </c>
    </row>
    <row r="1405" spans="2:38" outlineLevel="1">
      <c r="B1405" s="230"/>
      <c r="C1405" s="289"/>
      <c r="D1405" s="232"/>
      <c r="E1405" s="69"/>
      <c r="F1405" s="454"/>
      <c r="G1405" s="233"/>
      <c r="H1405" s="96"/>
      <c r="I1405" s="232"/>
      <c r="J1405" s="232"/>
      <c r="K1405" s="74"/>
      <c r="L1405" s="74"/>
      <c r="M1405" s="74"/>
      <c r="N1405" s="74"/>
      <c r="O1405" s="74"/>
      <c r="P1405" s="333"/>
      <c r="Q1405" s="128"/>
      <c r="R1405" s="3"/>
      <c r="S1405" s="559"/>
      <c r="AL1405" s="556"/>
    </row>
    <row r="1406" spans="2:38" ht="25.5" outlineLevel="1">
      <c r="B1406" s="230" t="s">
        <v>65</v>
      </c>
      <c r="C1406" s="292" t="s">
        <v>1171</v>
      </c>
      <c r="D1406" s="232"/>
      <c r="E1406" s="69">
        <v>12168201001</v>
      </c>
      <c r="F1406" s="454"/>
      <c r="G1406" s="233" t="s">
        <v>1216</v>
      </c>
      <c r="H1406" s="96"/>
      <c r="I1406" s="232" t="s">
        <v>58</v>
      </c>
      <c r="J1406" s="232">
        <v>1</v>
      </c>
      <c r="K1406" s="74">
        <v>2378.66</v>
      </c>
      <c r="L1406" s="74">
        <f t="shared" si="895"/>
        <v>2854.39</v>
      </c>
      <c r="M1406" s="74">
        <f>L1406*H1406</f>
        <v>0</v>
      </c>
      <c r="N1406" s="74">
        <f t="shared" si="896"/>
        <v>2378.66</v>
      </c>
      <c r="O1406" s="74">
        <f>N1406*H1406</f>
        <v>0</v>
      </c>
      <c r="P1406" s="333">
        <f t="shared" si="897"/>
        <v>2854.39</v>
      </c>
      <c r="Q1406" s="128">
        <f>P1406*H1406</f>
        <v>0</v>
      </c>
      <c r="R1406" s="3"/>
      <c r="S1406" s="559">
        <f t="shared" si="887"/>
        <v>228351</v>
      </c>
      <c r="AL1406" s="556">
        <f t="shared" si="888"/>
        <v>228351.2</v>
      </c>
    </row>
    <row r="1407" spans="2:38" outlineLevel="1">
      <c r="B1407" s="226"/>
      <c r="C1407" s="289"/>
      <c r="D1407" s="232"/>
      <c r="E1407" s="69"/>
      <c r="F1407" s="454"/>
      <c r="G1407" s="233"/>
      <c r="H1407" s="96"/>
      <c r="I1407" s="224"/>
      <c r="J1407" s="232"/>
      <c r="K1407" s="74"/>
      <c r="L1407" s="74"/>
      <c r="M1407" s="74"/>
      <c r="N1407" s="74"/>
      <c r="O1407" s="74"/>
      <c r="P1407" s="333"/>
      <c r="Q1407" s="128"/>
      <c r="R1407" s="3"/>
      <c r="S1407" s="559"/>
      <c r="AL1407" s="556"/>
    </row>
    <row r="1408" spans="2:38" outlineLevel="1">
      <c r="B1408" s="230" t="s">
        <v>65</v>
      </c>
      <c r="C1408" s="292" t="s">
        <v>1171</v>
      </c>
      <c r="D1408" s="232"/>
      <c r="E1408" s="69">
        <v>11519531002</v>
      </c>
      <c r="F1408" s="454"/>
      <c r="G1408" s="233" t="s">
        <v>1217</v>
      </c>
      <c r="H1408" s="96"/>
      <c r="I1408" s="232" t="s">
        <v>58</v>
      </c>
      <c r="J1408" s="232">
        <v>1</v>
      </c>
      <c r="K1408" s="74">
        <v>3976.54</v>
      </c>
      <c r="L1408" s="74">
        <f t="shared" si="895"/>
        <v>4771.8500000000004</v>
      </c>
      <c r="M1408" s="74">
        <f>L1408*H1408</f>
        <v>0</v>
      </c>
      <c r="N1408" s="74">
        <f t="shared" si="896"/>
        <v>3976.54</v>
      </c>
      <c r="O1408" s="74">
        <f>N1408*H1408</f>
        <v>0</v>
      </c>
      <c r="P1408" s="333">
        <f t="shared" si="897"/>
        <v>4771.8500000000004</v>
      </c>
      <c r="Q1408" s="128">
        <f>P1408*H1408</f>
        <v>0</v>
      </c>
      <c r="R1408" s="3"/>
      <c r="S1408" s="559">
        <f t="shared" si="887"/>
        <v>381748</v>
      </c>
      <c r="AL1408" s="556">
        <f t="shared" si="888"/>
        <v>381748.00000000006</v>
      </c>
    </row>
    <row r="1409" spans="2:39" outlineLevel="1">
      <c r="B1409" s="226"/>
      <c r="C1409" s="289"/>
      <c r="D1409" s="232"/>
      <c r="E1409" s="69"/>
      <c r="F1409" s="454"/>
      <c r="G1409" s="233"/>
      <c r="H1409" s="96"/>
      <c r="I1409" s="232"/>
      <c r="J1409" s="232"/>
      <c r="K1409" s="74"/>
      <c r="L1409" s="74"/>
      <c r="M1409" s="74"/>
      <c r="N1409" s="74"/>
      <c r="O1409" s="74"/>
      <c r="P1409" s="333"/>
      <c r="Q1409" s="128"/>
      <c r="R1409" s="3"/>
      <c r="S1409" s="559"/>
      <c r="AL1409" s="556"/>
    </row>
    <row r="1410" spans="2:39" outlineLevel="1">
      <c r="B1410" s="230" t="s">
        <v>65</v>
      </c>
      <c r="C1410" s="292" t="s">
        <v>1171</v>
      </c>
      <c r="D1410" s="232"/>
      <c r="E1410" s="69">
        <v>11051801001</v>
      </c>
      <c r="F1410" s="454"/>
      <c r="G1410" s="233" t="s">
        <v>1218</v>
      </c>
      <c r="H1410" s="96"/>
      <c r="I1410" s="232" t="s">
        <v>58</v>
      </c>
      <c r="J1410" s="232">
        <v>1</v>
      </c>
      <c r="K1410" s="74">
        <v>959.91</v>
      </c>
      <c r="L1410" s="74">
        <f t="shared" si="895"/>
        <v>1151.8900000000001</v>
      </c>
      <c r="M1410" s="74">
        <f>L1410*H1410</f>
        <v>0</v>
      </c>
      <c r="N1410" s="74">
        <f t="shared" si="896"/>
        <v>959.91</v>
      </c>
      <c r="O1410" s="74">
        <f>N1410*H1410</f>
        <v>0</v>
      </c>
      <c r="P1410" s="333">
        <f t="shared" si="897"/>
        <v>1151.8900000000001</v>
      </c>
      <c r="Q1410" s="128">
        <f>P1410*H1410</f>
        <v>0</v>
      </c>
      <c r="R1410" s="3"/>
      <c r="S1410" s="559">
        <f t="shared" si="887"/>
        <v>92151</v>
      </c>
      <c r="AL1410" s="556">
        <f t="shared" si="888"/>
        <v>92151.200000000012</v>
      </c>
    </row>
    <row r="1411" spans="2:39" outlineLevel="1">
      <c r="B1411" s="226"/>
      <c r="C1411" s="289"/>
      <c r="D1411" s="232"/>
      <c r="E1411" s="69"/>
      <c r="F1411" s="454"/>
      <c r="G1411" s="233"/>
      <c r="H1411" s="96"/>
      <c r="I1411" s="232"/>
      <c r="J1411" s="232"/>
      <c r="K1411" s="74"/>
      <c r="L1411" s="74"/>
      <c r="M1411" s="74"/>
      <c r="N1411" s="74"/>
      <c r="O1411" s="74"/>
      <c r="P1411" s="333"/>
      <c r="Q1411" s="128"/>
      <c r="R1411" s="3"/>
      <c r="S1411" s="559"/>
      <c r="AL1411" s="556"/>
    </row>
    <row r="1412" spans="2:39" outlineLevel="1">
      <c r="B1412" s="230" t="s">
        <v>65</v>
      </c>
      <c r="C1412" s="113" t="s">
        <v>1171</v>
      </c>
      <c r="D1412" s="232"/>
      <c r="E1412" s="69">
        <v>11051631001</v>
      </c>
      <c r="F1412" s="454"/>
      <c r="G1412" s="233" t="s">
        <v>1219</v>
      </c>
      <c r="H1412" s="96"/>
      <c r="I1412" s="232" t="s">
        <v>58</v>
      </c>
      <c r="J1412" s="232">
        <v>1</v>
      </c>
      <c r="K1412" s="74">
        <v>85.38</v>
      </c>
      <c r="L1412" s="74">
        <f t="shared" si="895"/>
        <v>102.46</v>
      </c>
      <c r="M1412" s="74">
        <f>L1412*H1412</f>
        <v>0</v>
      </c>
      <c r="N1412" s="74">
        <f t="shared" si="896"/>
        <v>85.38</v>
      </c>
      <c r="O1412" s="74">
        <f>N1412*H1412</f>
        <v>0</v>
      </c>
      <c r="P1412" s="333">
        <f t="shared" si="897"/>
        <v>102.46</v>
      </c>
      <c r="Q1412" s="128">
        <f>P1412*H1412</f>
        <v>0</v>
      </c>
      <c r="R1412" s="3"/>
      <c r="S1412" s="559">
        <f t="shared" si="887"/>
        <v>8197</v>
      </c>
      <c r="AL1412" s="556">
        <f t="shared" si="888"/>
        <v>8196.8000000000011</v>
      </c>
    </row>
    <row r="1413" spans="2:39" outlineLevel="1">
      <c r="B1413" s="230" t="s">
        <v>65</v>
      </c>
      <c r="C1413" s="113" t="s">
        <v>1171</v>
      </c>
      <c r="D1413" s="232"/>
      <c r="E1413" s="69" t="s">
        <v>1220</v>
      </c>
      <c r="F1413" s="454"/>
      <c r="G1413" s="233" t="s">
        <v>1221</v>
      </c>
      <c r="H1413" s="96"/>
      <c r="I1413" s="232" t="s">
        <v>58</v>
      </c>
      <c r="J1413" s="232">
        <v>1</v>
      </c>
      <c r="K1413" s="74">
        <v>85.38</v>
      </c>
      <c r="L1413" s="74">
        <f t="shared" si="895"/>
        <v>102.46</v>
      </c>
      <c r="M1413" s="74">
        <f>L1413*H1413</f>
        <v>0</v>
      </c>
      <c r="N1413" s="74">
        <f t="shared" si="896"/>
        <v>85.38</v>
      </c>
      <c r="O1413" s="74">
        <f>N1413*H1413</f>
        <v>0</v>
      </c>
      <c r="P1413" s="333">
        <f t="shared" si="897"/>
        <v>102.46</v>
      </c>
      <c r="Q1413" s="128">
        <f>P1413*H1413</f>
        <v>0</v>
      </c>
      <c r="R1413" s="3"/>
      <c r="S1413" s="559">
        <f t="shared" si="887"/>
        <v>8197</v>
      </c>
      <c r="AL1413" s="556">
        <f t="shared" si="888"/>
        <v>8196.8000000000011</v>
      </c>
    </row>
    <row r="1414" spans="2:39" outlineLevel="1">
      <c r="B1414" s="230" t="s">
        <v>65</v>
      </c>
      <c r="C1414" s="292" t="s">
        <v>1171</v>
      </c>
      <c r="D1414" s="232"/>
      <c r="E1414" s="69">
        <v>11051651001</v>
      </c>
      <c r="F1414" s="454"/>
      <c r="G1414" s="233" t="s">
        <v>1222</v>
      </c>
      <c r="H1414" s="96"/>
      <c r="I1414" s="232" t="s">
        <v>58</v>
      </c>
      <c r="J1414" s="232">
        <v>1</v>
      </c>
      <c r="K1414" s="74">
        <v>99.85</v>
      </c>
      <c r="L1414" s="74">
        <f t="shared" si="895"/>
        <v>119.82</v>
      </c>
      <c r="M1414" s="74">
        <f>L1414*H1414</f>
        <v>0</v>
      </c>
      <c r="N1414" s="74">
        <f t="shared" si="896"/>
        <v>99.85</v>
      </c>
      <c r="O1414" s="74">
        <f>N1414*H1414</f>
        <v>0</v>
      </c>
      <c r="P1414" s="333">
        <f t="shared" si="897"/>
        <v>119.82</v>
      </c>
      <c r="Q1414" s="128">
        <f>P1414*H1414</f>
        <v>0</v>
      </c>
      <c r="R1414" s="3"/>
      <c r="S1414" s="559">
        <f t="shared" si="887"/>
        <v>9586</v>
      </c>
      <c r="AL1414" s="556">
        <f t="shared" si="888"/>
        <v>9585.6</v>
      </c>
    </row>
    <row r="1415" spans="2:39" outlineLevel="1">
      <c r="B1415" s="230" t="s">
        <v>65</v>
      </c>
      <c r="C1415" s="292" t="s">
        <v>1171</v>
      </c>
      <c r="D1415" s="232"/>
      <c r="E1415" s="69">
        <v>11051661001</v>
      </c>
      <c r="F1415" s="454"/>
      <c r="G1415" s="233" t="s">
        <v>1223</v>
      </c>
      <c r="H1415" s="96"/>
      <c r="I1415" s="232" t="s">
        <v>58</v>
      </c>
      <c r="J1415" s="232">
        <v>1</v>
      </c>
      <c r="K1415" s="74">
        <v>111.14</v>
      </c>
      <c r="L1415" s="74">
        <f t="shared" si="895"/>
        <v>133.37</v>
      </c>
      <c r="M1415" s="74">
        <f>L1415*H1415</f>
        <v>0</v>
      </c>
      <c r="N1415" s="74">
        <f t="shared" si="896"/>
        <v>111.14</v>
      </c>
      <c r="O1415" s="74">
        <f>N1415*H1415</f>
        <v>0</v>
      </c>
      <c r="P1415" s="333">
        <f t="shared" si="897"/>
        <v>133.37</v>
      </c>
      <c r="Q1415" s="128">
        <f>P1415*H1415</f>
        <v>0</v>
      </c>
      <c r="R1415" s="3"/>
      <c r="S1415" s="559">
        <f t="shared" si="887"/>
        <v>10670</v>
      </c>
      <c r="AL1415" s="556">
        <f t="shared" si="888"/>
        <v>10669.6</v>
      </c>
    </row>
    <row r="1416" spans="2:39" outlineLevel="1">
      <c r="B1416" s="226"/>
      <c r="C1416" s="289"/>
      <c r="D1416" s="232"/>
      <c r="E1416" s="69"/>
      <c r="F1416" s="454"/>
      <c r="G1416" s="233"/>
      <c r="H1416" s="96"/>
      <c r="I1416" s="232"/>
      <c r="J1416" s="232"/>
      <c r="K1416" s="74"/>
      <c r="L1416" s="74"/>
      <c r="M1416" s="74"/>
      <c r="N1416" s="74"/>
      <c r="O1416" s="74"/>
      <c r="P1416" s="333"/>
      <c r="Q1416" s="128"/>
      <c r="R1416" s="3"/>
      <c r="S1416" s="559"/>
      <c r="AL1416" s="556"/>
    </row>
    <row r="1417" spans="2:39" outlineLevel="1">
      <c r="B1417" s="230" t="s">
        <v>65</v>
      </c>
      <c r="C1417" s="292" t="s">
        <v>1171</v>
      </c>
      <c r="D1417" s="232"/>
      <c r="E1417" s="69">
        <v>11051031001</v>
      </c>
      <c r="F1417" s="454"/>
      <c r="G1417" s="233" t="s">
        <v>1224</v>
      </c>
      <c r="H1417" s="96"/>
      <c r="I1417" s="232" t="s">
        <v>58</v>
      </c>
      <c r="J1417" s="232">
        <v>1</v>
      </c>
      <c r="K1417" s="74">
        <v>75.16</v>
      </c>
      <c r="L1417" s="74">
        <f t="shared" si="895"/>
        <v>90.19</v>
      </c>
      <c r="M1417" s="74">
        <f>L1417*H1417</f>
        <v>0</v>
      </c>
      <c r="N1417" s="74">
        <f t="shared" si="896"/>
        <v>75.16</v>
      </c>
      <c r="O1417" s="74">
        <f>N1417*H1417</f>
        <v>0</v>
      </c>
      <c r="P1417" s="333">
        <f t="shared" si="897"/>
        <v>90.19</v>
      </c>
      <c r="Q1417" s="128">
        <f>P1417*H1417</f>
        <v>0</v>
      </c>
      <c r="R1417" s="3"/>
      <c r="S1417" s="559">
        <f t="shared" si="887"/>
        <v>7215</v>
      </c>
      <c r="AL1417" s="556">
        <f t="shared" si="888"/>
        <v>7215.2000000000007</v>
      </c>
    </row>
    <row r="1418" spans="2:39" outlineLevel="1">
      <c r="B1418" s="230" t="s">
        <v>65</v>
      </c>
      <c r="C1418" s="292" t="s">
        <v>1171</v>
      </c>
      <c r="D1418" s="232"/>
      <c r="E1418" s="69">
        <v>11051621001</v>
      </c>
      <c r="F1418" s="454"/>
      <c r="G1418" s="233" t="s">
        <v>1225</v>
      </c>
      <c r="H1418" s="96"/>
      <c r="I1418" s="232" t="s">
        <v>58</v>
      </c>
      <c r="J1418" s="232">
        <v>1</v>
      </c>
      <c r="K1418" s="74">
        <v>79.67</v>
      </c>
      <c r="L1418" s="74">
        <f t="shared" si="895"/>
        <v>95.6</v>
      </c>
      <c r="M1418" s="74">
        <f>L1418*H1418</f>
        <v>0</v>
      </c>
      <c r="N1418" s="74">
        <f t="shared" si="896"/>
        <v>79.67</v>
      </c>
      <c r="O1418" s="74">
        <f>N1418*H1418</f>
        <v>0</v>
      </c>
      <c r="P1418" s="333">
        <f t="shared" si="897"/>
        <v>95.6</v>
      </c>
      <c r="Q1418" s="128">
        <f>P1418*H1418</f>
        <v>0</v>
      </c>
      <c r="R1418" s="3"/>
      <c r="S1418" s="559">
        <f t="shared" si="887"/>
        <v>7648</v>
      </c>
      <c r="AL1418" s="556">
        <f t="shared" si="888"/>
        <v>7648</v>
      </c>
    </row>
    <row r="1419" spans="2:39" ht="25.5" outlineLevel="1">
      <c r="B1419" s="230" t="s">
        <v>65</v>
      </c>
      <c r="C1419" s="292" t="s">
        <v>1171</v>
      </c>
      <c r="D1419" s="232"/>
      <c r="E1419" s="69">
        <v>12174781001</v>
      </c>
      <c r="F1419" s="454"/>
      <c r="G1419" s="233" t="s">
        <v>1226</v>
      </c>
      <c r="H1419" s="96"/>
      <c r="I1419" s="232" t="s">
        <v>58</v>
      </c>
      <c r="J1419" s="232">
        <v>1</v>
      </c>
      <c r="K1419" s="74">
        <v>6343.09</v>
      </c>
      <c r="L1419" s="74">
        <f t="shared" si="895"/>
        <v>7611.71</v>
      </c>
      <c r="M1419" s="74">
        <f>L1419*H1419</f>
        <v>0</v>
      </c>
      <c r="N1419" s="74">
        <f t="shared" si="896"/>
        <v>6343.09</v>
      </c>
      <c r="O1419" s="74">
        <f>N1419*H1419</f>
        <v>0</v>
      </c>
      <c r="P1419" s="333">
        <f t="shared" si="897"/>
        <v>7611.71</v>
      </c>
      <c r="Q1419" s="128">
        <f>P1419*H1419</f>
        <v>0</v>
      </c>
      <c r="R1419" s="3"/>
      <c r="S1419" s="559">
        <f t="shared" si="887"/>
        <v>608937</v>
      </c>
      <c r="AL1419" s="556">
        <f t="shared" si="888"/>
        <v>608936.80000000005</v>
      </c>
    </row>
    <row r="1420" spans="2:39" outlineLevel="1">
      <c r="B1420" s="235"/>
      <c r="C1420" s="290"/>
      <c r="D1420" s="224"/>
      <c r="E1420" s="90"/>
      <c r="F1420" s="454"/>
      <c r="G1420" s="225"/>
      <c r="H1420" s="92"/>
      <c r="I1420" s="224"/>
      <c r="J1420" s="224"/>
      <c r="K1420" s="93"/>
      <c r="L1420" s="93"/>
      <c r="M1420" s="93"/>
      <c r="N1420" s="93"/>
      <c r="O1420" s="93"/>
      <c r="P1420" s="331"/>
      <c r="Q1420" s="94"/>
      <c r="R1420" s="3"/>
      <c r="S1420" s="559"/>
      <c r="AL1420" s="556"/>
    </row>
    <row r="1421" spans="2:39" outlineLevel="1">
      <c r="B1421" s="230" t="s">
        <v>65</v>
      </c>
      <c r="C1421" s="292" t="s">
        <v>1171</v>
      </c>
      <c r="D1421" s="232"/>
      <c r="E1421" s="69">
        <v>12036231001</v>
      </c>
      <c r="F1421" s="454"/>
      <c r="G1421" s="233" t="s">
        <v>1227</v>
      </c>
      <c r="H1421" s="96"/>
      <c r="I1421" s="232" t="s">
        <v>58</v>
      </c>
      <c r="J1421" s="232">
        <v>1</v>
      </c>
      <c r="K1421" s="74">
        <v>249.17</v>
      </c>
      <c r="L1421" s="74">
        <f t="shared" si="895"/>
        <v>299</v>
      </c>
      <c r="M1421" s="74">
        <f>L1421*H1421</f>
        <v>0</v>
      </c>
      <c r="N1421" s="74">
        <f t="shared" si="896"/>
        <v>249.17</v>
      </c>
      <c r="O1421" s="74">
        <f>N1421*H1421</f>
        <v>0</v>
      </c>
      <c r="P1421" s="333">
        <f t="shared" si="897"/>
        <v>299</v>
      </c>
      <c r="Q1421" s="128">
        <f>P1421*H1421</f>
        <v>0</v>
      </c>
      <c r="R1421" s="3"/>
      <c r="S1421" s="559">
        <f t="shared" si="887"/>
        <v>23920</v>
      </c>
      <c r="AL1421" s="556">
        <f t="shared" si="888"/>
        <v>23920</v>
      </c>
    </row>
    <row r="1422" spans="2:39" outlineLevel="1">
      <c r="B1422" s="230" t="s">
        <v>65</v>
      </c>
      <c r="C1422" s="292" t="s">
        <v>1171</v>
      </c>
      <c r="D1422" s="232"/>
      <c r="E1422" s="69">
        <v>12036091001</v>
      </c>
      <c r="F1422" s="454"/>
      <c r="G1422" s="233" t="s">
        <v>1228</v>
      </c>
      <c r="H1422" s="96"/>
      <c r="I1422" s="232" t="s">
        <v>58</v>
      </c>
      <c r="J1422" s="232">
        <v>1</v>
      </c>
      <c r="K1422" s="74">
        <v>218.62</v>
      </c>
      <c r="L1422" s="74">
        <f t="shared" si="895"/>
        <v>262.33999999999997</v>
      </c>
      <c r="M1422" s="74">
        <f>L1422*H1422</f>
        <v>0</v>
      </c>
      <c r="N1422" s="74">
        <f t="shared" si="896"/>
        <v>218.62</v>
      </c>
      <c r="O1422" s="74">
        <f>N1422*H1422</f>
        <v>0</v>
      </c>
      <c r="P1422" s="333">
        <f t="shared" si="897"/>
        <v>262.33999999999997</v>
      </c>
      <c r="Q1422" s="128">
        <f>P1422*H1422</f>
        <v>0</v>
      </c>
      <c r="R1422" s="3"/>
      <c r="S1422" s="559">
        <f t="shared" ref="S1422:S1485" si="901">ROUND(AL1422,0)</f>
        <v>20987</v>
      </c>
      <c r="AL1422" s="556">
        <f t="shared" ref="AL1422:AL1485" si="902">L1422*$AL$11*(1-$AL$10)</f>
        <v>20987.199999999997</v>
      </c>
    </row>
    <row r="1423" spans="2:39" s="288" customFormat="1" outlineLevel="1">
      <c r="B1423" s="226" t="s">
        <v>27</v>
      </c>
      <c r="C1423" s="291" t="s">
        <v>1171</v>
      </c>
      <c r="D1423" s="228"/>
      <c r="E1423" s="102">
        <v>12036211001</v>
      </c>
      <c r="F1423" s="454"/>
      <c r="G1423" s="229" t="s">
        <v>1229</v>
      </c>
      <c r="H1423" s="105"/>
      <c r="I1423" s="228" t="s">
        <v>58</v>
      </c>
      <c r="J1423" s="228">
        <v>1</v>
      </c>
      <c r="K1423" s="107">
        <v>454.4</v>
      </c>
      <c r="L1423" s="107">
        <f t="shared" si="895"/>
        <v>545.28</v>
      </c>
      <c r="M1423" s="107">
        <f>L1423*H1423</f>
        <v>0</v>
      </c>
      <c r="N1423" s="107">
        <f t="shared" si="896"/>
        <v>454.4</v>
      </c>
      <c r="O1423" s="107">
        <f>N1423*H1423</f>
        <v>0</v>
      </c>
      <c r="P1423" s="332">
        <f t="shared" si="897"/>
        <v>545.28</v>
      </c>
      <c r="Q1423" s="108">
        <f>P1423*H1423</f>
        <v>0</v>
      </c>
      <c r="R1423" s="3"/>
      <c r="S1423" s="560">
        <f t="shared" si="901"/>
        <v>43622</v>
      </c>
      <c r="T1423"/>
      <c r="AL1423" s="556">
        <f t="shared" si="902"/>
        <v>43622.400000000001</v>
      </c>
      <c r="AM1423"/>
    </row>
    <row r="1424" spans="2:39" outlineLevel="1">
      <c r="B1424" s="226"/>
      <c r="C1424" s="289"/>
      <c r="D1424" s="232"/>
      <c r="E1424" s="69"/>
      <c r="F1424" s="454"/>
      <c r="G1424" s="233"/>
      <c r="H1424" s="96"/>
      <c r="I1424" s="232"/>
      <c r="J1424" s="232"/>
      <c r="K1424" s="74"/>
      <c r="L1424" s="74"/>
      <c r="M1424" s="74"/>
      <c r="N1424" s="74"/>
      <c r="O1424" s="74"/>
      <c r="P1424" s="333"/>
      <c r="Q1424" s="128"/>
      <c r="R1424" s="3"/>
      <c r="S1424" s="559"/>
      <c r="AL1424" s="556"/>
    </row>
    <row r="1425" spans="2:39" outlineLevel="1">
      <c r="B1425" s="230" t="s">
        <v>30</v>
      </c>
      <c r="C1425" s="292" t="s">
        <v>1171</v>
      </c>
      <c r="D1425" s="71">
        <v>12024841001</v>
      </c>
      <c r="E1425" s="69">
        <v>11096611001</v>
      </c>
      <c r="F1425" s="454"/>
      <c r="G1425" s="233" t="s">
        <v>1230</v>
      </c>
      <c r="H1425" s="96"/>
      <c r="I1425" s="232" t="s">
        <v>58</v>
      </c>
      <c r="J1425" s="232">
        <v>1</v>
      </c>
      <c r="K1425" s="424">
        <v>2831.7355337039999</v>
      </c>
      <c r="L1425" s="424">
        <f>ROUND((K1425*$C$3),2)</f>
        <v>3398.08</v>
      </c>
      <c r="M1425" s="74">
        <f>L1425*H1425</f>
        <v>0</v>
      </c>
      <c r="N1425" s="74">
        <f t="shared" ref="N1425:N1429" si="903">K1425*(1-$E$5-$E$7)*(1-$E$9)*(1+$E$11)</f>
        <v>2831.7355337039999</v>
      </c>
      <c r="O1425" s="74">
        <f>N1425*H1425</f>
        <v>0</v>
      </c>
      <c r="P1425" s="333">
        <f t="shared" ref="P1425:P1429" si="904">ROUND((N1425*$C$3),2)</f>
        <v>3398.08</v>
      </c>
      <c r="Q1425" s="128">
        <f>P1425*H1425</f>
        <v>0</v>
      </c>
      <c r="R1425" s="3"/>
      <c r="S1425" s="559">
        <f t="shared" si="901"/>
        <v>271846</v>
      </c>
      <c r="AL1425" s="556">
        <f t="shared" si="902"/>
        <v>271846.40000000002</v>
      </c>
    </row>
    <row r="1426" spans="2:39" outlineLevel="1">
      <c r="B1426" s="230" t="s">
        <v>30</v>
      </c>
      <c r="C1426" s="292" t="s">
        <v>1171</v>
      </c>
      <c r="D1426" s="71">
        <v>11393611002</v>
      </c>
      <c r="E1426" s="69">
        <v>11096461001</v>
      </c>
      <c r="F1426" s="454"/>
      <c r="G1426" s="233" t="s">
        <v>1231</v>
      </c>
      <c r="H1426" s="96"/>
      <c r="I1426" s="232" t="s">
        <v>58</v>
      </c>
      <c r="J1426" s="232">
        <v>1</v>
      </c>
      <c r="K1426" s="74">
        <v>138.12</v>
      </c>
      <c r="L1426" s="74">
        <f t="shared" ref="L1426:L1429" si="905">ROUND((K1426*$C$3),2)</f>
        <v>165.74</v>
      </c>
      <c r="M1426" s="74">
        <f>L1426*H1426</f>
        <v>0</v>
      </c>
      <c r="N1426" s="74">
        <f t="shared" si="903"/>
        <v>138.12</v>
      </c>
      <c r="O1426" s="74">
        <f>N1426*H1426</f>
        <v>0</v>
      </c>
      <c r="P1426" s="333">
        <f t="shared" si="904"/>
        <v>165.74</v>
      </c>
      <c r="Q1426" s="128">
        <f>P1426*H1426</f>
        <v>0</v>
      </c>
      <c r="R1426" s="3"/>
      <c r="S1426" s="559">
        <f t="shared" si="901"/>
        <v>13259</v>
      </c>
      <c r="AL1426" s="556">
        <f t="shared" si="902"/>
        <v>13259.2</v>
      </c>
    </row>
    <row r="1427" spans="2:39" outlineLevel="1">
      <c r="B1427" s="230" t="s">
        <v>30</v>
      </c>
      <c r="C1427" s="292" t="s">
        <v>1171</v>
      </c>
      <c r="D1427" s="71">
        <v>12590491002</v>
      </c>
      <c r="E1427" s="69">
        <v>11096471001</v>
      </c>
      <c r="F1427" s="454"/>
      <c r="G1427" s="233" t="s">
        <v>1232</v>
      </c>
      <c r="H1427" s="96"/>
      <c r="I1427" s="232" t="s">
        <v>58</v>
      </c>
      <c r="J1427" s="232">
        <v>1</v>
      </c>
      <c r="K1427" s="74">
        <v>138.12</v>
      </c>
      <c r="L1427" s="74">
        <f t="shared" si="905"/>
        <v>165.74</v>
      </c>
      <c r="M1427" s="74">
        <f>L1427*H1427</f>
        <v>0</v>
      </c>
      <c r="N1427" s="74">
        <f t="shared" si="903"/>
        <v>138.12</v>
      </c>
      <c r="O1427" s="74">
        <f>N1427*H1427</f>
        <v>0</v>
      </c>
      <c r="P1427" s="333">
        <f t="shared" si="904"/>
        <v>165.74</v>
      </c>
      <c r="Q1427" s="128">
        <f>P1427*H1427</f>
        <v>0</v>
      </c>
      <c r="R1427" s="3"/>
      <c r="S1427" s="559">
        <f t="shared" si="901"/>
        <v>13259</v>
      </c>
      <c r="AL1427" s="556">
        <f t="shared" si="902"/>
        <v>13259.2</v>
      </c>
    </row>
    <row r="1428" spans="2:39" outlineLevel="1">
      <c r="B1428" s="230" t="s">
        <v>30</v>
      </c>
      <c r="C1428" s="292" t="s">
        <v>1171</v>
      </c>
      <c r="D1428" s="71">
        <v>12572591002</v>
      </c>
      <c r="E1428" s="69">
        <v>11096551001</v>
      </c>
      <c r="F1428" s="454"/>
      <c r="G1428" s="233" t="s">
        <v>1233</v>
      </c>
      <c r="H1428" s="96"/>
      <c r="I1428" s="232" t="s">
        <v>58</v>
      </c>
      <c r="J1428" s="232">
        <v>1</v>
      </c>
      <c r="K1428" s="74">
        <v>174.94</v>
      </c>
      <c r="L1428" s="74">
        <f t="shared" si="905"/>
        <v>209.93</v>
      </c>
      <c r="M1428" s="74">
        <f>L1428*H1428</f>
        <v>0</v>
      </c>
      <c r="N1428" s="74">
        <f t="shared" si="903"/>
        <v>174.94</v>
      </c>
      <c r="O1428" s="74">
        <f>N1428*H1428</f>
        <v>0</v>
      </c>
      <c r="P1428" s="333">
        <f t="shared" si="904"/>
        <v>209.93</v>
      </c>
      <c r="Q1428" s="128">
        <f>P1428*H1428</f>
        <v>0</v>
      </c>
      <c r="R1428" s="3"/>
      <c r="S1428" s="559">
        <f t="shared" si="901"/>
        <v>16794</v>
      </c>
      <c r="AL1428" s="556">
        <f t="shared" si="902"/>
        <v>16794.400000000001</v>
      </c>
    </row>
    <row r="1429" spans="2:39" outlineLevel="1">
      <c r="B1429" s="230" t="s">
        <v>30</v>
      </c>
      <c r="C1429" s="292" t="s">
        <v>1171</v>
      </c>
      <c r="D1429" s="71">
        <v>12018011001</v>
      </c>
      <c r="E1429" s="69">
        <v>11096561001</v>
      </c>
      <c r="F1429" s="454"/>
      <c r="G1429" s="233" t="s">
        <v>1234</v>
      </c>
      <c r="H1429" s="96"/>
      <c r="I1429" s="232" t="s">
        <v>58</v>
      </c>
      <c r="J1429" s="232">
        <v>1</v>
      </c>
      <c r="K1429" s="74">
        <v>188.74</v>
      </c>
      <c r="L1429" s="74">
        <f t="shared" si="905"/>
        <v>226.49</v>
      </c>
      <c r="M1429" s="74">
        <f>L1429*H1429</f>
        <v>0</v>
      </c>
      <c r="N1429" s="74">
        <f t="shared" si="903"/>
        <v>188.74</v>
      </c>
      <c r="O1429" s="74">
        <f>N1429*H1429</f>
        <v>0</v>
      </c>
      <c r="P1429" s="333">
        <f t="shared" si="904"/>
        <v>226.49</v>
      </c>
      <c r="Q1429" s="128">
        <f>P1429*H1429</f>
        <v>0</v>
      </c>
      <c r="R1429" s="3"/>
      <c r="S1429" s="559">
        <f t="shared" si="901"/>
        <v>18119</v>
      </c>
      <c r="AL1429" s="556">
        <f t="shared" si="902"/>
        <v>18119.2</v>
      </c>
      <c r="AM1429" s="287"/>
    </row>
    <row r="1430" spans="2:39" outlineLevel="1">
      <c r="B1430" s="222"/>
      <c r="C1430" s="290"/>
      <c r="D1430" s="88"/>
      <c r="E1430" s="90"/>
      <c r="F1430" s="454"/>
      <c r="G1430" s="225"/>
      <c r="H1430" s="96"/>
      <c r="I1430" s="224"/>
      <c r="J1430" s="224"/>
      <c r="K1430" s="93"/>
      <c r="L1430" s="93"/>
      <c r="M1430" s="93"/>
      <c r="N1430" s="93"/>
      <c r="O1430" s="93"/>
      <c r="P1430" s="331"/>
      <c r="Q1430" s="94"/>
      <c r="R1430" s="3"/>
      <c r="S1430" s="559"/>
      <c r="AL1430" s="556"/>
      <c r="AM1430" s="287"/>
    </row>
    <row r="1431" spans="2:39" outlineLevel="1">
      <c r="B1431" s="230" t="s">
        <v>65</v>
      </c>
      <c r="C1431" s="292" t="s">
        <v>1171</v>
      </c>
      <c r="D1431" s="232"/>
      <c r="E1431" s="110">
        <v>11393611002</v>
      </c>
      <c r="F1431" s="454"/>
      <c r="G1431" s="425" t="s">
        <v>1235</v>
      </c>
      <c r="H1431" s="96"/>
      <c r="I1431" s="232" t="s">
        <v>58</v>
      </c>
      <c r="J1431" s="232">
        <v>1</v>
      </c>
      <c r="K1431" s="74">
        <v>138.12</v>
      </c>
      <c r="L1431" s="74">
        <f t="shared" si="895"/>
        <v>165.74</v>
      </c>
      <c r="M1431" s="74">
        <f>L1431*H1431</f>
        <v>0</v>
      </c>
      <c r="N1431" s="74">
        <f t="shared" si="896"/>
        <v>138.12</v>
      </c>
      <c r="O1431" s="74">
        <f>N1431*H1431</f>
        <v>0</v>
      </c>
      <c r="P1431" s="333">
        <f t="shared" si="897"/>
        <v>165.74</v>
      </c>
      <c r="Q1431" s="128">
        <f>P1431*H1431</f>
        <v>0</v>
      </c>
      <c r="R1431" s="3"/>
      <c r="S1431" s="559">
        <f t="shared" si="901"/>
        <v>13259</v>
      </c>
      <c r="AL1431" s="556">
        <f t="shared" si="902"/>
        <v>13259.2</v>
      </c>
    </row>
    <row r="1432" spans="2:39" s="287" customFormat="1" outlineLevel="1">
      <c r="B1432" s="230" t="s">
        <v>65</v>
      </c>
      <c r="C1432" s="292" t="s">
        <v>1171</v>
      </c>
      <c r="D1432" s="232"/>
      <c r="E1432" s="69">
        <v>12051331001</v>
      </c>
      <c r="F1432" s="454"/>
      <c r="G1432" s="233" t="s">
        <v>1236</v>
      </c>
      <c r="H1432" s="96"/>
      <c r="I1432" s="232" t="s">
        <v>58</v>
      </c>
      <c r="J1432" s="232">
        <v>1</v>
      </c>
      <c r="K1432" s="74">
        <v>215.8</v>
      </c>
      <c r="L1432" s="74">
        <f t="shared" si="895"/>
        <v>258.95999999999998</v>
      </c>
      <c r="M1432" s="74">
        <f>L1432*H1432</f>
        <v>0</v>
      </c>
      <c r="N1432" s="74">
        <f t="shared" si="896"/>
        <v>215.8</v>
      </c>
      <c r="O1432" s="74">
        <f>N1432*H1432</f>
        <v>0</v>
      </c>
      <c r="P1432" s="333">
        <f t="shared" si="897"/>
        <v>258.95999999999998</v>
      </c>
      <c r="Q1432" s="128">
        <f>P1432*H1432</f>
        <v>0</v>
      </c>
      <c r="R1432" s="3"/>
      <c r="S1432" s="559">
        <f t="shared" si="901"/>
        <v>20717</v>
      </c>
      <c r="AL1432" s="556">
        <f t="shared" si="902"/>
        <v>20716.8</v>
      </c>
      <c r="AM1432"/>
    </row>
    <row r="1433" spans="2:39" s="287" customFormat="1" outlineLevel="1">
      <c r="B1433" s="230" t="s">
        <v>65</v>
      </c>
      <c r="C1433" s="292" t="s">
        <v>1171</v>
      </c>
      <c r="D1433" s="232"/>
      <c r="E1433" s="69">
        <v>12590491002</v>
      </c>
      <c r="F1433" s="454"/>
      <c r="G1433" s="233" t="s">
        <v>1237</v>
      </c>
      <c r="H1433" s="96"/>
      <c r="I1433" s="232" t="s">
        <v>58</v>
      </c>
      <c r="J1433" s="232">
        <v>1</v>
      </c>
      <c r="K1433" s="74">
        <v>138.12</v>
      </c>
      <c r="L1433" s="74">
        <f t="shared" si="895"/>
        <v>165.74</v>
      </c>
      <c r="M1433" s="74">
        <f>L1433*H1433</f>
        <v>0</v>
      </c>
      <c r="N1433" s="74">
        <f t="shared" si="896"/>
        <v>138.12</v>
      </c>
      <c r="O1433" s="74">
        <f>N1433*H1433</f>
        <v>0</v>
      </c>
      <c r="P1433" s="333">
        <f t="shared" si="897"/>
        <v>165.74</v>
      </c>
      <c r="Q1433" s="128">
        <f>P1433*H1433</f>
        <v>0</v>
      </c>
      <c r="R1433" s="3"/>
      <c r="S1433" s="559">
        <f t="shared" si="901"/>
        <v>13259</v>
      </c>
      <c r="AL1433" s="556">
        <f t="shared" si="902"/>
        <v>13259.2</v>
      </c>
      <c r="AM1433"/>
    </row>
    <row r="1434" spans="2:39" outlineLevel="1">
      <c r="B1434" s="230" t="s">
        <v>65</v>
      </c>
      <c r="C1434" s="292" t="s">
        <v>1171</v>
      </c>
      <c r="D1434" s="232"/>
      <c r="E1434" s="69">
        <v>12572591002</v>
      </c>
      <c r="F1434" s="454"/>
      <c r="G1434" s="233" t="s">
        <v>1238</v>
      </c>
      <c r="H1434" s="96"/>
      <c r="I1434" s="232" t="s">
        <v>58</v>
      </c>
      <c r="J1434" s="232">
        <v>1</v>
      </c>
      <c r="K1434" s="74">
        <v>174.94</v>
      </c>
      <c r="L1434" s="74">
        <f t="shared" si="895"/>
        <v>209.93</v>
      </c>
      <c r="M1434" s="74">
        <f>L1434*H1434</f>
        <v>0</v>
      </c>
      <c r="N1434" s="74">
        <f t="shared" si="896"/>
        <v>174.94</v>
      </c>
      <c r="O1434" s="74">
        <f>N1434*H1434</f>
        <v>0</v>
      </c>
      <c r="P1434" s="333">
        <f t="shared" si="897"/>
        <v>209.93</v>
      </c>
      <c r="Q1434" s="128">
        <f>P1434*H1434</f>
        <v>0</v>
      </c>
      <c r="R1434" s="3"/>
      <c r="S1434" s="559">
        <f t="shared" si="901"/>
        <v>16794</v>
      </c>
      <c r="AL1434" s="556">
        <f t="shared" si="902"/>
        <v>16794.400000000001</v>
      </c>
    </row>
    <row r="1435" spans="2:39" outlineLevel="1">
      <c r="B1435" s="230" t="s">
        <v>65</v>
      </c>
      <c r="C1435" s="292" t="s">
        <v>1171</v>
      </c>
      <c r="D1435" s="232"/>
      <c r="E1435" s="69">
        <v>12018011001</v>
      </c>
      <c r="F1435" s="454"/>
      <c r="G1435" s="233" t="s">
        <v>1239</v>
      </c>
      <c r="H1435" s="96"/>
      <c r="I1435" s="232" t="s">
        <v>58</v>
      </c>
      <c r="J1435" s="232">
        <v>1</v>
      </c>
      <c r="K1435" s="74">
        <v>188.74</v>
      </c>
      <c r="L1435" s="74">
        <f t="shared" si="895"/>
        <v>226.49</v>
      </c>
      <c r="M1435" s="74">
        <f>L1435*H1435</f>
        <v>0</v>
      </c>
      <c r="N1435" s="74">
        <f t="shared" si="896"/>
        <v>188.74</v>
      </c>
      <c r="O1435" s="74">
        <f>N1435*H1435</f>
        <v>0</v>
      </c>
      <c r="P1435" s="333">
        <f t="shared" si="897"/>
        <v>226.49</v>
      </c>
      <c r="Q1435" s="128">
        <f>P1435*H1435</f>
        <v>0</v>
      </c>
      <c r="R1435" s="3"/>
      <c r="S1435" s="559">
        <f t="shared" si="901"/>
        <v>18119</v>
      </c>
      <c r="AL1435" s="556">
        <f t="shared" si="902"/>
        <v>18119.2</v>
      </c>
    </row>
    <row r="1436" spans="2:39" outlineLevel="1">
      <c r="B1436" s="230"/>
      <c r="C1436" s="289"/>
      <c r="D1436" s="232"/>
      <c r="E1436" s="69"/>
      <c r="F1436" s="454"/>
      <c r="G1436" s="233"/>
      <c r="H1436" s="96"/>
      <c r="I1436" s="232"/>
      <c r="J1436" s="232"/>
      <c r="K1436" s="74"/>
      <c r="L1436" s="74"/>
      <c r="M1436" s="74"/>
      <c r="N1436" s="74"/>
      <c r="O1436" s="74"/>
      <c r="P1436" s="333"/>
      <c r="Q1436" s="128"/>
      <c r="R1436" s="3"/>
      <c r="S1436" s="559"/>
      <c r="AL1436" s="556"/>
    </row>
    <row r="1437" spans="2:39" outlineLevel="1">
      <c r="B1437" s="230" t="s">
        <v>65</v>
      </c>
      <c r="C1437" s="292" t="s">
        <v>1171</v>
      </c>
      <c r="D1437" s="232"/>
      <c r="E1437" s="69">
        <v>12484011001</v>
      </c>
      <c r="F1437" s="454"/>
      <c r="G1437" s="233" t="s">
        <v>1240</v>
      </c>
      <c r="H1437" s="96"/>
      <c r="I1437" s="232" t="s">
        <v>58</v>
      </c>
      <c r="J1437" s="232">
        <v>1</v>
      </c>
      <c r="K1437" s="74">
        <v>176.42</v>
      </c>
      <c r="L1437" s="74">
        <f t="shared" si="895"/>
        <v>211.7</v>
      </c>
      <c r="M1437" s="74">
        <f>L1437*H1437</f>
        <v>0</v>
      </c>
      <c r="N1437" s="74">
        <f t="shared" si="896"/>
        <v>176.42</v>
      </c>
      <c r="O1437" s="74">
        <f>N1437*H1437</f>
        <v>0</v>
      </c>
      <c r="P1437" s="333">
        <f t="shared" si="897"/>
        <v>211.7</v>
      </c>
      <c r="Q1437" s="128">
        <f>P1437*H1437</f>
        <v>0</v>
      </c>
      <c r="R1437" s="3"/>
      <c r="S1437" s="559">
        <f t="shared" si="901"/>
        <v>16936</v>
      </c>
      <c r="AL1437" s="556">
        <f t="shared" si="902"/>
        <v>16936</v>
      </c>
    </row>
    <row r="1438" spans="2:39" outlineLevel="1">
      <c r="B1438" s="230" t="s">
        <v>65</v>
      </c>
      <c r="C1438" s="292" t="s">
        <v>1171</v>
      </c>
      <c r="D1438" s="232"/>
      <c r="E1438" s="69">
        <v>12484111001</v>
      </c>
      <c r="F1438" s="454"/>
      <c r="G1438" s="233" t="s">
        <v>1241</v>
      </c>
      <c r="H1438" s="96"/>
      <c r="I1438" s="232" t="s">
        <v>58</v>
      </c>
      <c r="J1438" s="232">
        <v>1</v>
      </c>
      <c r="K1438" s="74">
        <v>176.42</v>
      </c>
      <c r="L1438" s="74">
        <f t="shared" si="895"/>
        <v>211.7</v>
      </c>
      <c r="M1438" s="74">
        <f>L1438*H1438</f>
        <v>0</v>
      </c>
      <c r="N1438" s="74">
        <f t="shared" si="896"/>
        <v>176.42</v>
      </c>
      <c r="O1438" s="74">
        <f>N1438*H1438</f>
        <v>0</v>
      </c>
      <c r="P1438" s="333">
        <f t="shared" si="897"/>
        <v>211.7</v>
      </c>
      <c r="Q1438" s="128">
        <f>P1438*H1438</f>
        <v>0</v>
      </c>
      <c r="R1438" s="3"/>
      <c r="S1438" s="559">
        <f t="shared" si="901"/>
        <v>16936</v>
      </c>
      <c r="AL1438" s="556">
        <f t="shared" si="902"/>
        <v>16936</v>
      </c>
    </row>
    <row r="1439" spans="2:39" outlineLevel="1">
      <c r="B1439" s="230"/>
      <c r="C1439" s="289"/>
      <c r="D1439" s="232"/>
      <c r="E1439" s="69"/>
      <c r="F1439" s="454"/>
      <c r="G1439" s="233"/>
      <c r="H1439" s="96"/>
      <c r="I1439" s="232"/>
      <c r="J1439" s="232"/>
      <c r="K1439" s="74"/>
      <c r="L1439" s="74"/>
      <c r="M1439" s="74"/>
      <c r="N1439" s="74"/>
      <c r="O1439" s="74"/>
      <c r="P1439" s="333"/>
      <c r="Q1439" s="128"/>
      <c r="R1439" s="3"/>
      <c r="S1439" s="559"/>
      <c r="AL1439" s="556"/>
    </row>
    <row r="1440" spans="2:39" outlineLevel="1">
      <c r="B1440" s="230" t="s">
        <v>65</v>
      </c>
      <c r="C1440" s="292" t="s">
        <v>1171</v>
      </c>
      <c r="D1440" s="232"/>
      <c r="E1440" s="69">
        <v>12174691001</v>
      </c>
      <c r="F1440" s="454"/>
      <c r="G1440" s="233" t="s">
        <v>1242</v>
      </c>
      <c r="H1440" s="96"/>
      <c r="I1440" s="232" t="s">
        <v>58</v>
      </c>
      <c r="J1440" s="232">
        <v>1</v>
      </c>
      <c r="K1440" s="74">
        <v>147.19</v>
      </c>
      <c r="L1440" s="74">
        <f t="shared" si="895"/>
        <v>176.63</v>
      </c>
      <c r="M1440" s="74">
        <f>L1440*H1440</f>
        <v>0</v>
      </c>
      <c r="N1440" s="74">
        <f t="shared" si="896"/>
        <v>147.19</v>
      </c>
      <c r="O1440" s="74">
        <f>N1440*H1440</f>
        <v>0</v>
      </c>
      <c r="P1440" s="333">
        <f t="shared" si="897"/>
        <v>176.63</v>
      </c>
      <c r="Q1440" s="128">
        <f>P1440*H1440</f>
        <v>0</v>
      </c>
      <c r="R1440" s="3"/>
      <c r="S1440" s="559">
        <f t="shared" si="901"/>
        <v>14130</v>
      </c>
      <c r="AL1440" s="556">
        <f t="shared" si="902"/>
        <v>14130.400000000001</v>
      </c>
    </row>
    <row r="1441" spans="2:38" outlineLevel="1">
      <c r="B1441" s="230"/>
      <c r="C1441" s="289"/>
      <c r="D1441" s="232"/>
      <c r="E1441" s="69"/>
      <c r="F1441" s="454"/>
      <c r="G1441" s="233"/>
      <c r="H1441" s="96"/>
      <c r="I1441" s="232"/>
      <c r="J1441" s="232"/>
      <c r="K1441" s="74"/>
      <c r="L1441" s="74"/>
      <c r="M1441" s="74"/>
      <c r="N1441" s="74"/>
      <c r="O1441" s="74"/>
      <c r="P1441" s="333"/>
      <c r="Q1441" s="128"/>
      <c r="R1441" s="3"/>
      <c r="S1441" s="559"/>
      <c r="AL1441" s="556"/>
    </row>
    <row r="1442" spans="2:38" outlineLevel="1">
      <c r="B1442" s="230" t="s">
        <v>65</v>
      </c>
      <c r="C1442" s="292" t="s">
        <v>1171</v>
      </c>
      <c r="D1442" s="232"/>
      <c r="E1442" s="69">
        <v>11383231001</v>
      </c>
      <c r="F1442" s="454"/>
      <c r="G1442" s="233" t="s">
        <v>1243</v>
      </c>
      <c r="H1442" s="96"/>
      <c r="I1442" s="232" t="s">
        <v>58</v>
      </c>
      <c r="J1442" s="232">
        <v>1</v>
      </c>
      <c r="K1442" s="74">
        <v>340.15</v>
      </c>
      <c r="L1442" s="74">
        <f t="shared" si="895"/>
        <v>408.18</v>
      </c>
      <c r="M1442" s="74">
        <f t="shared" ref="M1442:M1447" si="906">L1442*H1442</f>
        <v>0</v>
      </c>
      <c r="N1442" s="74">
        <f t="shared" si="896"/>
        <v>340.15</v>
      </c>
      <c r="O1442" s="74">
        <f t="shared" ref="O1442:O1447" si="907">N1442*H1442</f>
        <v>0</v>
      </c>
      <c r="P1442" s="333">
        <f t="shared" si="897"/>
        <v>408.18</v>
      </c>
      <c r="Q1442" s="128">
        <f t="shared" ref="Q1442:Q1447" si="908">P1442*H1442</f>
        <v>0</v>
      </c>
      <c r="R1442" s="3"/>
      <c r="S1442" s="559">
        <f t="shared" si="901"/>
        <v>32654</v>
      </c>
      <c r="AL1442" s="556">
        <f t="shared" si="902"/>
        <v>32654.400000000001</v>
      </c>
    </row>
    <row r="1443" spans="2:38" outlineLevel="1">
      <c r="B1443" s="230" t="s">
        <v>65</v>
      </c>
      <c r="C1443" s="292" t="s">
        <v>1171</v>
      </c>
      <c r="D1443" s="232"/>
      <c r="E1443" s="69">
        <v>12093921001</v>
      </c>
      <c r="F1443" s="454"/>
      <c r="G1443" s="233" t="s">
        <v>1244</v>
      </c>
      <c r="H1443" s="96"/>
      <c r="I1443" s="232" t="s">
        <v>58</v>
      </c>
      <c r="J1443" s="232">
        <v>1</v>
      </c>
      <c r="K1443" s="74">
        <v>340.15</v>
      </c>
      <c r="L1443" s="74">
        <f t="shared" si="895"/>
        <v>408.18</v>
      </c>
      <c r="M1443" s="74">
        <f t="shared" si="906"/>
        <v>0</v>
      </c>
      <c r="N1443" s="74">
        <f t="shared" si="896"/>
        <v>340.15</v>
      </c>
      <c r="O1443" s="74">
        <f t="shared" si="907"/>
        <v>0</v>
      </c>
      <c r="P1443" s="333">
        <f t="shared" si="897"/>
        <v>408.18</v>
      </c>
      <c r="Q1443" s="128">
        <f t="shared" si="908"/>
        <v>0</v>
      </c>
      <c r="R1443" s="3"/>
      <c r="S1443" s="559">
        <f t="shared" si="901"/>
        <v>32654</v>
      </c>
      <c r="AL1443" s="556">
        <f t="shared" si="902"/>
        <v>32654.400000000001</v>
      </c>
    </row>
    <row r="1444" spans="2:38" outlineLevel="1">
      <c r="B1444" s="230" t="s">
        <v>65</v>
      </c>
      <c r="C1444" s="292" t="s">
        <v>1171</v>
      </c>
      <c r="D1444" s="232"/>
      <c r="E1444" s="69">
        <v>12446111001</v>
      </c>
      <c r="F1444" s="454"/>
      <c r="G1444" s="233" t="s">
        <v>1245</v>
      </c>
      <c r="H1444" s="96"/>
      <c r="I1444" s="232" t="s">
        <v>58</v>
      </c>
      <c r="J1444" s="232">
        <v>1</v>
      </c>
      <c r="K1444" s="74">
        <v>340.15</v>
      </c>
      <c r="L1444" s="74">
        <f t="shared" si="895"/>
        <v>408.18</v>
      </c>
      <c r="M1444" s="74">
        <f t="shared" si="906"/>
        <v>0</v>
      </c>
      <c r="N1444" s="74">
        <f t="shared" si="896"/>
        <v>340.15</v>
      </c>
      <c r="O1444" s="74">
        <f t="shared" si="907"/>
        <v>0</v>
      </c>
      <c r="P1444" s="333">
        <f t="shared" si="897"/>
        <v>408.18</v>
      </c>
      <c r="Q1444" s="128">
        <f t="shared" si="908"/>
        <v>0</v>
      </c>
      <c r="R1444" s="3"/>
      <c r="S1444" s="559">
        <f t="shared" si="901"/>
        <v>32654</v>
      </c>
      <c r="AL1444" s="556">
        <f t="shared" si="902"/>
        <v>32654.400000000001</v>
      </c>
    </row>
    <row r="1445" spans="2:38" outlineLevel="1">
      <c r="B1445" s="230" t="s">
        <v>65</v>
      </c>
      <c r="C1445" s="292" t="s">
        <v>1171</v>
      </c>
      <c r="D1445" s="232"/>
      <c r="E1445" s="69">
        <v>12093931001</v>
      </c>
      <c r="F1445" s="454"/>
      <c r="G1445" s="233" t="s">
        <v>1246</v>
      </c>
      <c r="H1445" s="96"/>
      <c r="I1445" s="232" t="s">
        <v>58</v>
      </c>
      <c r="J1445" s="232">
        <v>1</v>
      </c>
      <c r="K1445" s="74">
        <v>340.15</v>
      </c>
      <c r="L1445" s="74">
        <f t="shared" si="895"/>
        <v>408.18</v>
      </c>
      <c r="M1445" s="74">
        <f t="shared" si="906"/>
        <v>0</v>
      </c>
      <c r="N1445" s="74">
        <f t="shared" si="896"/>
        <v>340.15</v>
      </c>
      <c r="O1445" s="74">
        <f t="shared" si="907"/>
        <v>0</v>
      </c>
      <c r="P1445" s="333">
        <f t="shared" si="897"/>
        <v>408.18</v>
      </c>
      <c r="Q1445" s="128">
        <f t="shared" si="908"/>
        <v>0</v>
      </c>
      <c r="R1445" s="3"/>
      <c r="S1445" s="559">
        <f t="shared" si="901"/>
        <v>32654</v>
      </c>
      <c r="AL1445" s="556">
        <f t="shared" si="902"/>
        <v>32654.400000000001</v>
      </c>
    </row>
    <row r="1446" spans="2:38" outlineLevel="1">
      <c r="B1446" s="230" t="s">
        <v>65</v>
      </c>
      <c r="C1446" s="292" t="s">
        <v>1171</v>
      </c>
      <c r="D1446" s="232"/>
      <c r="E1446" s="69">
        <v>12476441001</v>
      </c>
      <c r="F1446" s="454"/>
      <c r="G1446" s="233" t="s">
        <v>1247</v>
      </c>
      <c r="H1446" s="96"/>
      <c r="I1446" s="232" t="s">
        <v>58</v>
      </c>
      <c r="J1446" s="232">
        <v>1</v>
      </c>
      <c r="K1446" s="74">
        <v>347.08</v>
      </c>
      <c r="L1446" s="74">
        <f t="shared" si="895"/>
        <v>416.5</v>
      </c>
      <c r="M1446" s="74">
        <f t="shared" si="906"/>
        <v>0</v>
      </c>
      <c r="N1446" s="74">
        <f t="shared" si="896"/>
        <v>347.08</v>
      </c>
      <c r="O1446" s="74">
        <f t="shared" si="907"/>
        <v>0</v>
      </c>
      <c r="P1446" s="333">
        <f t="shared" si="897"/>
        <v>416.5</v>
      </c>
      <c r="Q1446" s="128">
        <f t="shared" si="908"/>
        <v>0</v>
      </c>
      <c r="R1446" s="3"/>
      <c r="S1446" s="559">
        <f t="shared" si="901"/>
        <v>33320</v>
      </c>
      <c r="AL1446" s="556">
        <f t="shared" si="902"/>
        <v>33320</v>
      </c>
    </row>
    <row r="1447" spans="2:38" outlineLevel="1">
      <c r="B1447" s="230" t="s">
        <v>65</v>
      </c>
      <c r="C1447" s="292" t="s">
        <v>1171</v>
      </c>
      <c r="D1447" s="232"/>
      <c r="E1447" s="69">
        <v>12093941001</v>
      </c>
      <c r="F1447" s="454"/>
      <c r="G1447" s="233" t="s">
        <v>1248</v>
      </c>
      <c r="H1447" s="96"/>
      <c r="I1447" s="232" t="s">
        <v>58</v>
      </c>
      <c r="J1447" s="232">
        <v>1</v>
      </c>
      <c r="K1447" s="74">
        <v>347.08</v>
      </c>
      <c r="L1447" s="74">
        <f t="shared" si="895"/>
        <v>416.5</v>
      </c>
      <c r="M1447" s="74">
        <f t="shared" si="906"/>
        <v>0</v>
      </c>
      <c r="N1447" s="74">
        <f t="shared" si="896"/>
        <v>347.08</v>
      </c>
      <c r="O1447" s="74">
        <f t="shared" si="907"/>
        <v>0</v>
      </c>
      <c r="P1447" s="333">
        <f t="shared" si="897"/>
        <v>416.5</v>
      </c>
      <c r="Q1447" s="128">
        <f t="shared" si="908"/>
        <v>0</v>
      </c>
      <c r="R1447" s="3"/>
      <c r="S1447" s="559">
        <f t="shared" si="901"/>
        <v>33320</v>
      </c>
      <c r="AL1447" s="556">
        <f t="shared" si="902"/>
        <v>33320</v>
      </c>
    </row>
    <row r="1448" spans="2:38" outlineLevel="1">
      <c r="B1448" s="230"/>
      <c r="C1448" s="289"/>
      <c r="D1448" s="232"/>
      <c r="E1448" s="69"/>
      <c r="F1448" s="454"/>
      <c r="G1448" s="233"/>
      <c r="H1448" s="96"/>
      <c r="I1448" s="232"/>
      <c r="J1448" s="232"/>
      <c r="K1448" s="74"/>
      <c r="L1448" s="74"/>
      <c r="M1448" s="74"/>
      <c r="N1448" s="74"/>
      <c r="O1448" s="74"/>
      <c r="P1448" s="333"/>
      <c r="Q1448" s="128"/>
      <c r="R1448" s="3"/>
      <c r="S1448" s="559"/>
      <c r="AL1448" s="556"/>
    </row>
    <row r="1449" spans="2:38" outlineLevel="1">
      <c r="B1449" s="230" t="s">
        <v>65</v>
      </c>
      <c r="C1449" s="292" t="s">
        <v>1171</v>
      </c>
      <c r="D1449" s="232"/>
      <c r="E1449" s="69">
        <v>13149851001</v>
      </c>
      <c r="F1449" s="454"/>
      <c r="G1449" s="233" t="s">
        <v>1249</v>
      </c>
      <c r="H1449" s="96"/>
      <c r="I1449" s="232" t="s">
        <v>58</v>
      </c>
      <c r="J1449" s="232">
        <v>1</v>
      </c>
      <c r="K1449" s="74">
        <v>8411.08</v>
      </c>
      <c r="L1449" s="74">
        <f t="shared" ref="L1449:L1507" si="909">ROUND((K1449*$C$3),2)</f>
        <v>10093.299999999999</v>
      </c>
      <c r="M1449" s="74">
        <f>L1449*H1449</f>
        <v>0</v>
      </c>
      <c r="N1449" s="74">
        <f t="shared" ref="N1449:N1507" si="910">K1449*(1-$E$5-$E$7)*(1-$E$9)*(1+$E$11)</f>
        <v>8411.08</v>
      </c>
      <c r="O1449" s="74">
        <f>N1449*H1449</f>
        <v>0</v>
      </c>
      <c r="P1449" s="333">
        <f t="shared" ref="P1449:P1507" si="911">ROUND((N1449*$C$3),2)</f>
        <v>10093.299999999999</v>
      </c>
      <c r="Q1449" s="128">
        <f>P1449*H1449</f>
        <v>0</v>
      </c>
      <c r="R1449" s="3"/>
      <c r="S1449" s="559">
        <f t="shared" si="901"/>
        <v>807464</v>
      </c>
      <c r="AL1449" s="556">
        <f t="shared" si="902"/>
        <v>807464</v>
      </c>
    </row>
    <row r="1450" spans="2:38" outlineLevel="1">
      <c r="B1450" s="230" t="s">
        <v>65</v>
      </c>
      <c r="C1450" s="292" t="s">
        <v>1171</v>
      </c>
      <c r="D1450" s="232"/>
      <c r="E1450" s="69">
        <v>12036231001</v>
      </c>
      <c r="F1450" s="454"/>
      <c r="G1450" s="233" t="s">
        <v>1227</v>
      </c>
      <c r="H1450" s="96"/>
      <c r="I1450" s="232" t="s">
        <v>58</v>
      </c>
      <c r="J1450" s="232">
        <v>1</v>
      </c>
      <c r="K1450" s="74">
        <v>249.17</v>
      </c>
      <c r="L1450" s="74">
        <f t="shared" si="909"/>
        <v>299</v>
      </c>
      <c r="M1450" s="74">
        <f>L1450*H1450</f>
        <v>0</v>
      </c>
      <c r="N1450" s="74">
        <f t="shared" si="910"/>
        <v>249.17</v>
      </c>
      <c r="O1450" s="74">
        <f>N1450*H1450</f>
        <v>0</v>
      </c>
      <c r="P1450" s="333">
        <f t="shared" si="911"/>
        <v>299</v>
      </c>
      <c r="Q1450" s="128">
        <f>P1450*H1450</f>
        <v>0</v>
      </c>
      <c r="R1450" s="3"/>
      <c r="S1450" s="559">
        <f t="shared" si="901"/>
        <v>23920</v>
      </c>
      <c r="AL1450" s="556">
        <f t="shared" si="902"/>
        <v>23920</v>
      </c>
    </row>
    <row r="1451" spans="2:38" outlineLevel="1">
      <c r="B1451" s="230" t="s">
        <v>65</v>
      </c>
      <c r="C1451" s="292" t="s">
        <v>1171</v>
      </c>
      <c r="D1451" s="232"/>
      <c r="E1451" s="69">
        <v>12036091001</v>
      </c>
      <c r="F1451" s="454"/>
      <c r="G1451" s="233" t="s">
        <v>1228</v>
      </c>
      <c r="H1451" s="96"/>
      <c r="I1451" s="232" t="s">
        <v>58</v>
      </c>
      <c r="J1451" s="232">
        <v>1</v>
      </c>
      <c r="K1451" s="74">
        <v>218.62</v>
      </c>
      <c r="L1451" s="74">
        <f t="shared" si="909"/>
        <v>262.33999999999997</v>
      </c>
      <c r="M1451" s="74">
        <f>L1451*H1451</f>
        <v>0</v>
      </c>
      <c r="N1451" s="74">
        <f t="shared" si="910"/>
        <v>218.62</v>
      </c>
      <c r="O1451" s="74">
        <f>N1451*H1451</f>
        <v>0</v>
      </c>
      <c r="P1451" s="333">
        <f t="shared" si="911"/>
        <v>262.33999999999997</v>
      </c>
      <c r="Q1451" s="128">
        <f>P1451*H1451</f>
        <v>0</v>
      </c>
      <c r="R1451" s="3"/>
      <c r="S1451" s="559">
        <f t="shared" si="901"/>
        <v>20987</v>
      </c>
      <c r="AL1451" s="556">
        <f t="shared" si="902"/>
        <v>20987.199999999997</v>
      </c>
    </row>
    <row r="1452" spans="2:38" outlineLevel="1">
      <c r="B1452" s="230"/>
      <c r="C1452" s="289"/>
      <c r="D1452" s="232"/>
      <c r="E1452" s="69"/>
      <c r="F1452" s="454"/>
      <c r="G1452" s="233"/>
      <c r="H1452" s="96"/>
      <c r="I1452" s="232"/>
      <c r="J1452" s="232"/>
      <c r="K1452" s="74"/>
      <c r="L1452" s="74"/>
      <c r="M1452" s="74"/>
      <c r="N1452" s="74"/>
      <c r="O1452" s="74"/>
      <c r="P1452" s="333"/>
      <c r="Q1452" s="128"/>
      <c r="R1452" s="3"/>
      <c r="S1452" s="559"/>
      <c r="AL1452" s="556"/>
    </row>
    <row r="1453" spans="2:38" outlineLevel="1">
      <c r="B1453" s="230" t="s">
        <v>65</v>
      </c>
      <c r="C1453" s="292" t="s">
        <v>1171</v>
      </c>
      <c r="D1453" s="232"/>
      <c r="E1453" s="69">
        <v>12018021001</v>
      </c>
      <c r="F1453" s="454"/>
      <c r="G1453" s="233" t="s">
        <v>1250</v>
      </c>
      <c r="H1453" s="96"/>
      <c r="I1453" s="232" t="s">
        <v>58</v>
      </c>
      <c r="J1453" s="232">
        <v>1</v>
      </c>
      <c r="K1453" s="74">
        <v>370.62</v>
      </c>
      <c r="L1453" s="74">
        <f t="shared" si="909"/>
        <v>444.74</v>
      </c>
      <c r="M1453" s="74">
        <f t="shared" ref="M1453:M1458" si="912">L1453*H1453</f>
        <v>0</v>
      </c>
      <c r="N1453" s="74">
        <f t="shared" si="910"/>
        <v>370.62</v>
      </c>
      <c r="O1453" s="74">
        <f t="shared" ref="O1453:O1458" si="913">N1453*H1453</f>
        <v>0</v>
      </c>
      <c r="P1453" s="333">
        <f t="shared" si="911"/>
        <v>444.74</v>
      </c>
      <c r="Q1453" s="128">
        <f t="shared" ref="Q1453:Q1458" si="914">P1453*H1453</f>
        <v>0</v>
      </c>
      <c r="R1453" s="3"/>
      <c r="S1453" s="559">
        <f t="shared" si="901"/>
        <v>35579</v>
      </c>
      <c r="AL1453" s="556">
        <f t="shared" si="902"/>
        <v>35579.200000000004</v>
      </c>
    </row>
    <row r="1454" spans="2:38" outlineLevel="1">
      <c r="B1454" s="230" t="s">
        <v>65</v>
      </c>
      <c r="C1454" s="292" t="s">
        <v>1171</v>
      </c>
      <c r="D1454" s="232"/>
      <c r="E1454" s="69">
        <v>11376241001</v>
      </c>
      <c r="F1454" s="454"/>
      <c r="G1454" s="233" t="s">
        <v>1251</v>
      </c>
      <c r="H1454" s="96"/>
      <c r="I1454" s="232" t="s">
        <v>58</v>
      </c>
      <c r="J1454" s="232">
        <v>1</v>
      </c>
      <c r="K1454" s="74">
        <v>340.15</v>
      </c>
      <c r="L1454" s="74">
        <f t="shared" si="909"/>
        <v>408.18</v>
      </c>
      <c r="M1454" s="74">
        <f t="shared" si="912"/>
        <v>0</v>
      </c>
      <c r="N1454" s="74">
        <f t="shared" si="910"/>
        <v>340.15</v>
      </c>
      <c r="O1454" s="74">
        <f t="shared" si="913"/>
        <v>0</v>
      </c>
      <c r="P1454" s="333">
        <f t="shared" si="911"/>
        <v>408.18</v>
      </c>
      <c r="Q1454" s="128">
        <f t="shared" si="914"/>
        <v>0</v>
      </c>
      <c r="R1454" s="3"/>
      <c r="S1454" s="559">
        <f t="shared" si="901"/>
        <v>32654</v>
      </c>
      <c r="AL1454" s="556">
        <f t="shared" si="902"/>
        <v>32654.400000000001</v>
      </c>
    </row>
    <row r="1455" spans="2:38" outlineLevel="1">
      <c r="B1455" s="230" t="s">
        <v>65</v>
      </c>
      <c r="C1455" s="292" t="s">
        <v>1171</v>
      </c>
      <c r="D1455" s="232"/>
      <c r="E1455" s="69">
        <v>11376341001</v>
      </c>
      <c r="F1455" s="454"/>
      <c r="G1455" s="233" t="s">
        <v>1252</v>
      </c>
      <c r="H1455" s="96"/>
      <c r="I1455" s="232" t="s">
        <v>58</v>
      </c>
      <c r="J1455" s="232">
        <v>1</v>
      </c>
      <c r="K1455" s="74">
        <v>358.63</v>
      </c>
      <c r="L1455" s="74">
        <f t="shared" si="909"/>
        <v>430.36</v>
      </c>
      <c r="M1455" s="74">
        <f t="shared" si="912"/>
        <v>0</v>
      </c>
      <c r="N1455" s="74">
        <f t="shared" si="910"/>
        <v>358.63</v>
      </c>
      <c r="O1455" s="74">
        <f t="shared" si="913"/>
        <v>0</v>
      </c>
      <c r="P1455" s="333">
        <f t="shared" si="911"/>
        <v>430.36</v>
      </c>
      <c r="Q1455" s="128">
        <f t="shared" si="914"/>
        <v>0</v>
      </c>
      <c r="R1455" s="3"/>
      <c r="S1455" s="559">
        <f t="shared" si="901"/>
        <v>34429</v>
      </c>
      <c r="AL1455" s="556">
        <f t="shared" si="902"/>
        <v>34428.800000000003</v>
      </c>
    </row>
    <row r="1456" spans="2:38" outlineLevel="1">
      <c r="B1456" s="230" t="s">
        <v>65</v>
      </c>
      <c r="C1456" s="292" t="s">
        <v>1171</v>
      </c>
      <c r="D1456" s="232"/>
      <c r="E1456" s="69">
        <v>11376441001</v>
      </c>
      <c r="F1456" s="454"/>
      <c r="G1456" s="233" t="s">
        <v>1253</v>
      </c>
      <c r="H1456" s="96"/>
      <c r="I1456" s="232" t="s">
        <v>58</v>
      </c>
      <c r="J1456" s="232">
        <v>1</v>
      </c>
      <c r="K1456" s="74">
        <v>753.87</v>
      </c>
      <c r="L1456" s="74">
        <f t="shared" si="909"/>
        <v>904.64</v>
      </c>
      <c r="M1456" s="74">
        <f t="shared" si="912"/>
        <v>0</v>
      </c>
      <c r="N1456" s="74">
        <f t="shared" si="910"/>
        <v>753.87</v>
      </c>
      <c r="O1456" s="74">
        <f t="shared" si="913"/>
        <v>0</v>
      </c>
      <c r="P1456" s="333">
        <f t="shared" si="911"/>
        <v>904.64</v>
      </c>
      <c r="Q1456" s="128">
        <f t="shared" si="914"/>
        <v>0</v>
      </c>
      <c r="R1456" s="3"/>
      <c r="S1456" s="559">
        <f t="shared" si="901"/>
        <v>72371</v>
      </c>
      <c r="AL1456" s="556">
        <f t="shared" si="902"/>
        <v>72371.199999999997</v>
      </c>
    </row>
    <row r="1457" spans="2:38" outlineLevel="1">
      <c r="B1457" s="230" t="s">
        <v>65</v>
      </c>
      <c r="C1457" s="292" t="s">
        <v>1171</v>
      </c>
      <c r="D1457" s="232"/>
      <c r="E1457" s="69">
        <v>11376541001</v>
      </c>
      <c r="F1457" s="454"/>
      <c r="G1457" s="233" t="s">
        <v>1254</v>
      </c>
      <c r="H1457" s="96"/>
      <c r="I1457" s="232" t="s">
        <v>58</v>
      </c>
      <c r="J1457" s="232">
        <v>1</v>
      </c>
      <c r="K1457" s="74">
        <v>827.33</v>
      </c>
      <c r="L1457" s="74">
        <f t="shared" si="909"/>
        <v>992.8</v>
      </c>
      <c r="M1457" s="74">
        <f t="shared" si="912"/>
        <v>0</v>
      </c>
      <c r="N1457" s="74">
        <f t="shared" si="910"/>
        <v>827.33</v>
      </c>
      <c r="O1457" s="74">
        <f t="shared" si="913"/>
        <v>0</v>
      </c>
      <c r="P1457" s="333">
        <f t="shared" si="911"/>
        <v>992.8</v>
      </c>
      <c r="Q1457" s="128">
        <f t="shared" si="914"/>
        <v>0</v>
      </c>
      <c r="R1457" s="3"/>
      <c r="S1457" s="559">
        <f t="shared" si="901"/>
        <v>79424</v>
      </c>
      <c r="AL1457" s="556">
        <f t="shared" si="902"/>
        <v>79424</v>
      </c>
    </row>
    <row r="1458" spans="2:38" outlineLevel="1">
      <c r="B1458" s="230" t="s">
        <v>65</v>
      </c>
      <c r="C1458" s="292" t="s">
        <v>1171</v>
      </c>
      <c r="D1458" s="232"/>
      <c r="E1458" s="69">
        <v>11376641001</v>
      </c>
      <c r="F1458" s="454"/>
      <c r="G1458" s="233" t="s">
        <v>1255</v>
      </c>
      <c r="H1458" s="96"/>
      <c r="I1458" s="232" t="s">
        <v>58</v>
      </c>
      <c r="J1458" s="232">
        <v>1</v>
      </c>
      <c r="K1458" s="74">
        <v>873.37</v>
      </c>
      <c r="L1458" s="74">
        <f t="shared" si="909"/>
        <v>1048.04</v>
      </c>
      <c r="M1458" s="74">
        <f t="shared" si="912"/>
        <v>0</v>
      </c>
      <c r="N1458" s="74">
        <f t="shared" si="910"/>
        <v>873.37</v>
      </c>
      <c r="O1458" s="74">
        <f t="shared" si="913"/>
        <v>0</v>
      </c>
      <c r="P1458" s="333">
        <f t="shared" si="911"/>
        <v>1048.04</v>
      </c>
      <c r="Q1458" s="128">
        <f t="shared" si="914"/>
        <v>0</v>
      </c>
      <c r="R1458" s="3"/>
      <c r="S1458" s="559">
        <f t="shared" si="901"/>
        <v>83843</v>
      </c>
      <c r="AL1458" s="556">
        <f t="shared" si="902"/>
        <v>83843.200000000012</v>
      </c>
    </row>
    <row r="1459" spans="2:38" outlineLevel="1">
      <c r="B1459" s="230"/>
      <c r="C1459" s="289"/>
      <c r="D1459" s="232"/>
      <c r="E1459" s="69"/>
      <c r="F1459" s="454"/>
      <c r="G1459" s="233"/>
      <c r="H1459" s="96"/>
      <c r="I1459" s="232"/>
      <c r="J1459" s="232"/>
      <c r="K1459" s="74"/>
      <c r="L1459" s="74"/>
      <c r="M1459" s="74"/>
      <c r="N1459" s="74"/>
      <c r="O1459" s="74"/>
      <c r="P1459" s="333"/>
      <c r="Q1459" s="128"/>
      <c r="R1459" s="3"/>
      <c r="S1459" s="559"/>
      <c r="AL1459" s="556"/>
    </row>
    <row r="1460" spans="2:38" outlineLevel="1">
      <c r="B1460" s="230" t="s">
        <v>65</v>
      </c>
      <c r="C1460" s="292" t="s">
        <v>1171</v>
      </c>
      <c r="D1460" s="232"/>
      <c r="E1460" s="69">
        <v>11398811001</v>
      </c>
      <c r="F1460" s="454"/>
      <c r="G1460" s="233" t="s">
        <v>1256</v>
      </c>
      <c r="H1460" s="96"/>
      <c r="I1460" s="232" t="s">
        <v>58</v>
      </c>
      <c r="J1460" s="232">
        <v>1</v>
      </c>
      <c r="K1460" s="74">
        <v>257.31</v>
      </c>
      <c r="L1460" s="74">
        <f t="shared" si="909"/>
        <v>308.77</v>
      </c>
      <c r="M1460" s="74">
        <f t="shared" ref="M1460:M1468" si="915">L1460*H1460</f>
        <v>0</v>
      </c>
      <c r="N1460" s="74">
        <f t="shared" si="910"/>
        <v>257.31</v>
      </c>
      <c r="O1460" s="74">
        <f t="shared" ref="O1460:O1468" si="916">N1460*H1460</f>
        <v>0</v>
      </c>
      <c r="P1460" s="333">
        <f t="shared" si="911"/>
        <v>308.77</v>
      </c>
      <c r="Q1460" s="128">
        <f t="shared" ref="Q1460:Q1468" si="917">P1460*H1460</f>
        <v>0</v>
      </c>
      <c r="R1460" s="3"/>
      <c r="S1460" s="559">
        <f t="shared" si="901"/>
        <v>24702</v>
      </c>
      <c r="AL1460" s="556">
        <f t="shared" si="902"/>
        <v>24701.600000000002</v>
      </c>
    </row>
    <row r="1461" spans="2:38" outlineLevel="1">
      <c r="B1461" s="230" t="s">
        <v>65</v>
      </c>
      <c r="C1461" s="292" t="s">
        <v>1171</v>
      </c>
      <c r="D1461" s="232"/>
      <c r="E1461" s="69">
        <v>11398911001</v>
      </c>
      <c r="F1461" s="454"/>
      <c r="G1461" s="233" t="s">
        <v>1257</v>
      </c>
      <c r="H1461" s="96"/>
      <c r="I1461" s="232" t="s">
        <v>58</v>
      </c>
      <c r="J1461" s="232">
        <v>1</v>
      </c>
      <c r="K1461" s="74">
        <v>266.70999999999998</v>
      </c>
      <c r="L1461" s="74">
        <f t="shared" si="909"/>
        <v>320.05</v>
      </c>
      <c r="M1461" s="74">
        <f t="shared" si="915"/>
        <v>0</v>
      </c>
      <c r="N1461" s="74">
        <f t="shared" si="910"/>
        <v>266.70999999999998</v>
      </c>
      <c r="O1461" s="74">
        <f t="shared" si="916"/>
        <v>0</v>
      </c>
      <c r="P1461" s="333">
        <f t="shared" si="911"/>
        <v>320.05</v>
      </c>
      <c r="Q1461" s="128">
        <f t="shared" si="917"/>
        <v>0</v>
      </c>
      <c r="R1461" s="3"/>
      <c r="S1461" s="559">
        <f t="shared" si="901"/>
        <v>25604</v>
      </c>
      <c r="AL1461" s="556">
        <f t="shared" si="902"/>
        <v>25604</v>
      </c>
    </row>
    <row r="1462" spans="2:38" outlineLevel="1">
      <c r="B1462" s="230" t="s">
        <v>65</v>
      </c>
      <c r="C1462" s="292" t="s">
        <v>1171</v>
      </c>
      <c r="D1462" s="232"/>
      <c r="E1462" s="69">
        <v>11399011001</v>
      </c>
      <c r="F1462" s="454"/>
      <c r="G1462" s="233" t="s">
        <v>1258</v>
      </c>
      <c r="H1462" s="96"/>
      <c r="I1462" s="232" t="s">
        <v>58</v>
      </c>
      <c r="J1462" s="232">
        <v>1</v>
      </c>
      <c r="K1462" s="74">
        <v>285.02999999999997</v>
      </c>
      <c r="L1462" s="74">
        <f t="shared" si="909"/>
        <v>342.04</v>
      </c>
      <c r="M1462" s="74">
        <f t="shared" si="915"/>
        <v>0</v>
      </c>
      <c r="N1462" s="74">
        <f t="shared" si="910"/>
        <v>285.02999999999997</v>
      </c>
      <c r="O1462" s="74">
        <f t="shared" si="916"/>
        <v>0</v>
      </c>
      <c r="P1462" s="333">
        <f t="shared" si="911"/>
        <v>342.04</v>
      </c>
      <c r="Q1462" s="128">
        <f t="shared" si="917"/>
        <v>0</v>
      </c>
      <c r="R1462" s="3"/>
      <c r="S1462" s="559">
        <f t="shared" si="901"/>
        <v>27363</v>
      </c>
      <c r="AL1462" s="556">
        <f t="shared" si="902"/>
        <v>27363.200000000001</v>
      </c>
    </row>
    <row r="1463" spans="2:38" outlineLevel="1">
      <c r="B1463" s="230" t="s">
        <v>65</v>
      </c>
      <c r="C1463" s="292" t="s">
        <v>1171</v>
      </c>
      <c r="D1463" s="232"/>
      <c r="E1463" s="69">
        <v>11384631001</v>
      </c>
      <c r="F1463" s="454"/>
      <c r="G1463" s="233" t="s">
        <v>1259</v>
      </c>
      <c r="H1463" s="96"/>
      <c r="I1463" s="232" t="s">
        <v>58</v>
      </c>
      <c r="J1463" s="232">
        <v>1</v>
      </c>
      <c r="K1463" s="74">
        <v>257.31</v>
      </c>
      <c r="L1463" s="74">
        <f t="shared" si="909"/>
        <v>308.77</v>
      </c>
      <c r="M1463" s="74">
        <f t="shared" si="915"/>
        <v>0</v>
      </c>
      <c r="N1463" s="74">
        <f t="shared" si="910"/>
        <v>257.31</v>
      </c>
      <c r="O1463" s="74">
        <f t="shared" si="916"/>
        <v>0</v>
      </c>
      <c r="P1463" s="333">
        <f t="shared" si="911"/>
        <v>308.77</v>
      </c>
      <c r="Q1463" s="128">
        <f t="shared" si="917"/>
        <v>0</v>
      </c>
      <c r="R1463" s="3"/>
      <c r="S1463" s="559">
        <f t="shared" si="901"/>
        <v>24702</v>
      </c>
      <c r="AL1463" s="556">
        <f t="shared" si="902"/>
        <v>24701.600000000002</v>
      </c>
    </row>
    <row r="1464" spans="2:38" outlineLevel="1">
      <c r="B1464" s="230" t="s">
        <v>65</v>
      </c>
      <c r="C1464" s="292" t="s">
        <v>1171</v>
      </c>
      <c r="D1464" s="232"/>
      <c r="E1464" s="69">
        <v>11374241001</v>
      </c>
      <c r="F1464" s="454"/>
      <c r="G1464" s="233" t="s">
        <v>1260</v>
      </c>
      <c r="H1464" s="96"/>
      <c r="I1464" s="232" t="s">
        <v>58</v>
      </c>
      <c r="J1464" s="232">
        <v>1</v>
      </c>
      <c r="K1464" s="74">
        <v>266.70999999999998</v>
      </c>
      <c r="L1464" s="74">
        <f t="shared" si="909"/>
        <v>320.05</v>
      </c>
      <c r="M1464" s="74">
        <f t="shared" si="915"/>
        <v>0</v>
      </c>
      <c r="N1464" s="74">
        <f t="shared" si="910"/>
        <v>266.70999999999998</v>
      </c>
      <c r="O1464" s="74">
        <f t="shared" si="916"/>
        <v>0</v>
      </c>
      <c r="P1464" s="333">
        <f t="shared" si="911"/>
        <v>320.05</v>
      </c>
      <c r="Q1464" s="128">
        <f t="shared" si="917"/>
        <v>0</v>
      </c>
      <c r="R1464" s="3"/>
      <c r="S1464" s="559">
        <f t="shared" si="901"/>
        <v>25604</v>
      </c>
      <c r="AL1464" s="556">
        <f t="shared" si="902"/>
        <v>25604</v>
      </c>
    </row>
    <row r="1465" spans="2:38" outlineLevel="1">
      <c r="B1465" s="230" t="s">
        <v>65</v>
      </c>
      <c r="C1465" s="292" t="s">
        <v>1171</v>
      </c>
      <c r="D1465" s="232"/>
      <c r="E1465" s="69">
        <v>11374341001</v>
      </c>
      <c r="F1465" s="454"/>
      <c r="G1465" s="233" t="s">
        <v>1261</v>
      </c>
      <c r="H1465" s="96"/>
      <c r="I1465" s="232" t="s">
        <v>58</v>
      </c>
      <c r="J1465" s="232">
        <v>1</v>
      </c>
      <c r="K1465" s="74">
        <v>285.02999999999997</v>
      </c>
      <c r="L1465" s="74">
        <f t="shared" si="909"/>
        <v>342.04</v>
      </c>
      <c r="M1465" s="74">
        <f t="shared" si="915"/>
        <v>0</v>
      </c>
      <c r="N1465" s="74">
        <f t="shared" si="910"/>
        <v>285.02999999999997</v>
      </c>
      <c r="O1465" s="74">
        <f t="shared" si="916"/>
        <v>0</v>
      </c>
      <c r="P1465" s="333">
        <f t="shared" si="911"/>
        <v>342.04</v>
      </c>
      <c r="Q1465" s="128">
        <f t="shared" si="917"/>
        <v>0</v>
      </c>
      <c r="R1465" s="3"/>
      <c r="S1465" s="559">
        <f t="shared" si="901"/>
        <v>27363</v>
      </c>
      <c r="AL1465" s="556">
        <f t="shared" si="902"/>
        <v>27363.200000000001</v>
      </c>
    </row>
    <row r="1466" spans="2:38" outlineLevel="1">
      <c r="B1466" s="230" t="s">
        <v>65</v>
      </c>
      <c r="C1466" s="292" t="s">
        <v>1171</v>
      </c>
      <c r="D1466" s="232"/>
      <c r="E1466" s="69">
        <v>11375841001</v>
      </c>
      <c r="F1466" s="454"/>
      <c r="G1466" s="233" t="s">
        <v>1262</v>
      </c>
      <c r="H1466" s="96"/>
      <c r="I1466" s="232" t="s">
        <v>58</v>
      </c>
      <c r="J1466" s="232">
        <v>1</v>
      </c>
      <c r="K1466" s="74">
        <v>349.38</v>
      </c>
      <c r="L1466" s="74">
        <f t="shared" si="909"/>
        <v>419.26</v>
      </c>
      <c r="M1466" s="74">
        <f t="shared" si="915"/>
        <v>0</v>
      </c>
      <c r="N1466" s="74">
        <f t="shared" si="910"/>
        <v>349.38</v>
      </c>
      <c r="O1466" s="74">
        <f t="shared" si="916"/>
        <v>0</v>
      </c>
      <c r="P1466" s="333">
        <f t="shared" si="911"/>
        <v>419.26</v>
      </c>
      <c r="Q1466" s="128">
        <f t="shared" si="917"/>
        <v>0</v>
      </c>
      <c r="R1466" s="3"/>
      <c r="S1466" s="559">
        <f t="shared" si="901"/>
        <v>33541</v>
      </c>
      <c r="AL1466" s="556">
        <f t="shared" si="902"/>
        <v>33540.800000000003</v>
      </c>
    </row>
    <row r="1467" spans="2:38" outlineLevel="1">
      <c r="B1467" s="230" t="s">
        <v>65</v>
      </c>
      <c r="C1467" s="292" t="s">
        <v>1171</v>
      </c>
      <c r="D1467" s="232"/>
      <c r="E1467" s="69">
        <v>11376041001</v>
      </c>
      <c r="F1467" s="454"/>
      <c r="G1467" s="233" t="s">
        <v>1263</v>
      </c>
      <c r="H1467" s="96"/>
      <c r="I1467" s="232" t="s">
        <v>58</v>
      </c>
      <c r="J1467" s="232">
        <v>1</v>
      </c>
      <c r="K1467" s="74">
        <v>450.54</v>
      </c>
      <c r="L1467" s="74">
        <f t="shared" si="909"/>
        <v>540.65</v>
      </c>
      <c r="M1467" s="74">
        <f t="shared" si="915"/>
        <v>0</v>
      </c>
      <c r="N1467" s="74">
        <f t="shared" si="910"/>
        <v>450.54</v>
      </c>
      <c r="O1467" s="74">
        <f t="shared" si="916"/>
        <v>0</v>
      </c>
      <c r="P1467" s="333">
        <f t="shared" si="911"/>
        <v>540.65</v>
      </c>
      <c r="Q1467" s="128">
        <f t="shared" si="917"/>
        <v>0</v>
      </c>
      <c r="R1467" s="3"/>
      <c r="S1467" s="559">
        <f t="shared" si="901"/>
        <v>43252</v>
      </c>
      <c r="AL1467" s="556">
        <f t="shared" si="902"/>
        <v>43252</v>
      </c>
    </row>
    <row r="1468" spans="2:38" outlineLevel="1">
      <c r="B1468" s="230" t="s">
        <v>65</v>
      </c>
      <c r="C1468" s="292" t="s">
        <v>1171</v>
      </c>
      <c r="D1468" s="232"/>
      <c r="E1468" s="69">
        <v>11376141001</v>
      </c>
      <c r="F1468" s="454"/>
      <c r="G1468" s="233" t="s">
        <v>1264</v>
      </c>
      <c r="H1468" s="96"/>
      <c r="I1468" s="232" t="s">
        <v>58</v>
      </c>
      <c r="J1468" s="232">
        <v>1</v>
      </c>
      <c r="K1468" s="74">
        <v>643.63</v>
      </c>
      <c r="L1468" s="74">
        <f t="shared" si="909"/>
        <v>772.36</v>
      </c>
      <c r="M1468" s="74">
        <f t="shared" si="915"/>
        <v>0</v>
      </c>
      <c r="N1468" s="74">
        <f t="shared" si="910"/>
        <v>643.63</v>
      </c>
      <c r="O1468" s="74">
        <f t="shared" si="916"/>
        <v>0</v>
      </c>
      <c r="P1468" s="333">
        <f t="shared" si="911"/>
        <v>772.36</v>
      </c>
      <c r="Q1468" s="128">
        <f t="shared" si="917"/>
        <v>0</v>
      </c>
      <c r="R1468" s="3"/>
      <c r="S1468" s="559">
        <f t="shared" si="901"/>
        <v>61789</v>
      </c>
      <c r="AL1468" s="556">
        <f t="shared" si="902"/>
        <v>61788.800000000003</v>
      </c>
    </row>
    <row r="1469" spans="2:38" outlineLevel="1">
      <c r="B1469" s="230"/>
      <c r="C1469" s="289"/>
      <c r="D1469" s="232"/>
      <c r="E1469" s="69"/>
      <c r="F1469" s="454"/>
      <c r="G1469" s="233"/>
      <c r="H1469" s="96"/>
      <c r="I1469" s="232"/>
      <c r="J1469" s="232"/>
      <c r="K1469" s="74"/>
      <c r="L1469" s="74"/>
      <c r="M1469" s="74"/>
      <c r="N1469" s="74"/>
      <c r="O1469" s="74"/>
      <c r="P1469" s="333"/>
      <c r="Q1469" s="128"/>
      <c r="R1469" s="3"/>
      <c r="S1469" s="559"/>
      <c r="AL1469" s="556"/>
    </row>
    <row r="1470" spans="2:38" outlineLevel="1">
      <c r="B1470" s="230" t="s">
        <v>65</v>
      </c>
      <c r="C1470" s="292" t="s">
        <v>1171</v>
      </c>
      <c r="D1470" s="232"/>
      <c r="E1470" s="69">
        <v>11378251001</v>
      </c>
      <c r="F1470" s="454"/>
      <c r="G1470" s="233" t="s">
        <v>1265</v>
      </c>
      <c r="H1470" s="96"/>
      <c r="I1470" s="232" t="s">
        <v>58</v>
      </c>
      <c r="J1470" s="232">
        <v>1</v>
      </c>
      <c r="K1470" s="74">
        <v>4228</v>
      </c>
      <c r="L1470" s="74">
        <f t="shared" si="909"/>
        <v>5073.6000000000004</v>
      </c>
      <c r="M1470" s="74">
        <f>L1470*H1470</f>
        <v>0</v>
      </c>
      <c r="N1470" s="74">
        <f t="shared" si="910"/>
        <v>4228</v>
      </c>
      <c r="O1470" s="74">
        <f>N1470*H1470</f>
        <v>0</v>
      </c>
      <c r="P1470" s="333">
        <f t="shared" si="911"/>
        <v>5073.6000000000004</v>
      </c>
      <c r="Q1470" s="128">
        <f>P1470*H1470</f>
        <v>0</v>
      </c>
      <c r="R1470" s="3"/>
      <c r="S1470" s="559">
        <f t="shared" si="901"/>
        <v>405888</v>
      </c>
      <c r="AL1470" s="556">
        <f t="shared" si="902"/>
        <v>405888.00000000006</v>
      </c>
    </row>
    <row r="1471" spans="2:38" outlineLevel="1">
      <c r="B1471" s="230"/>
      <c r="C1471" s="289"/>
      <c r="D1471" s="232"/>
      <c r="E1471" s="69"/>
      <c r="F1471" s="454"/>
      <c r="G1471" s="233"/>
      <c r="H1471" s="96"/>
      <c r="I1471" s="232"/>
      <c r="J1471" s="232"/>
      <c r="K1471" s="74"/>
      <c r="L1471" s="74"/>
      <c r="M1471" s="74"/>
      <c r="N1471" s="74"/>
      <c r="O1471" s="74"/>
      <c r="P1471" s="333"/>
      <c r="Q1471" s="128"/>
      <c r="R1471" s="3"/>
      <c r="S1471" s="559"/>
      <c r="AL1471" s="556"/>
    </row>
    <row r="1472" spans="2:38" outlineLevel="1">
      <c r="B1472" s="230" t="s">
        <v>65</v>
      </c>
      <c r="C1472" s="292" t="s">
        <v>1171</v>
      </c>
      <c r="D1472" s="232"/>
      <c r="E1472" s="69">
        <v>13170451001</v>
      </c>
      <c r="F1472" s="454"/>
      <c r="G1472" s="233" t="s">
        <v>1266</v>
      </c>
      <c r="H1472" s="96"/>
      <c r="I1472" s="232" t="s">
        <v>1267</v>
      </c>
      <c r="J1472" s="232">
        <v>1</v>
      </c>
      <c r="K1472" s="74">
        <v>8266.02</v>
      </c>
      <c r="L1472" s="74">
        <f t="shared" si="909"/>
        <v>9919.2199999999993</v>
      </c>
      <c r="M1472" s="74">
        <f t="shared" ref="M1472:M1483" si="918">L1472*H1472</f>
        <v>0</v>
      </c>
      <c r="N1472" s="74">
        <f t="shared" si="910"/>
        <v>8266.02</v>
      </c>
      <c r="O1472" s="74">
        <f t="shared" ref="O1472:O1483" si="919">N1472*H1472</f>
        <v>0</v>
      </c>
      <c r="P1472" s="333">
        <f t="shared" si="911"/>
        <v>9919.2199999999993</v>
      </c>
      <c r="Q1472" s="128">
        <f t="shared" ref="Q1472:Q1483" si="920">P1472*H1472</f>
        <v>0</v>
      </c>
      <c r="R1472" s="3"/>
      <c r="S1472" s="559">
        <f t="shared" si="901"/>
        <v>793538</v>
      </c>
      <c r="AL1472" s="556">
        <f t="shared" si="902"/>
        <v>793537.6</v>
      </c>
    </row>
    <row r="1473" spans="2:39" ht="25.5" outlineLevel="1">
      <c r="B1473" s="230" t="s">
        <v>65</v>
      </c>
      <c r="C1473" s="292" t="s">
        <v>1171</v>
      </c>
      <c r="D1473" s="232"/>
      <c r="E1473" s="69">
        <v>11066341001</v>
      </c>
      <c r="F1473" s="454"/>
      <c r="G1473" s="233" t="s">
        <v>1268</v>
      </c>
      <c r="H1473" s="96"/>
      <c r="I1473" s="232" t="s">
        <v>1267</v>
      </c>
      <c r="J1473" s="232">
        <v>1</v>
      </c>
      <c r="K1473" s="74">
        <v>5507.66</v>
      </c>
      <c r="L1473" s="74">
        <f t="shared" si="909"/>
        <v>6609.19</v>
      </c>
      <c r="M1473" s="74">
        <f t="shared" si="918"/>
        <v>0</v>
      </c>
      <c r="N1473" s="74">
        <f t="shared" si="910"/>
        <v>5507.66</v>
      </c>
      <c r="O1473" s="74">
        <f t="shared" si="919"/>
        <v>0</v>
      </c>
      <c r="P1473" s="333">
        <f t="shared" si="911"/>
        <v>6609.19</v>
      </c>
      <c r="Q1473" s="128">
        <f t="shared" si="920"/>
        <v>0</v>
      </c>
      <c r="R1473" s="3"/>
      <c r="S1473" s="559">
        <f t="shared" si="901"/>
        <v>528735</v>
      </c>
      <c r="AL1473" s="556">
        <f t="shared" si="902"/>
        <v>528735.20000000007</v>
      </c>
    </row>
    <row r="1474" spans="2:39" outlineLevel="1">
      <c r="B1474" s="230" t="s">
        <v>65</v>
      </c>
      <c r="C1474" s="292" t="s">
        <v>1171</v>
      </c>
      <c r="D1474" s="232"/>
      <c r="E1474" s="69">
        <v>10011391001</v>
      </c>
      <c r="F1474" s="454"/>
      <c r="G1474" s="233" t="s">
        <v>1269</v>
      </c>
      <c r="H1474" s="96"/>
      <c r="I1474" s="232" t="s">
        <v>1267</v>
      </c>
      <c r="J1474" s="232">
        <v>1</v>
      </c>
      <c r="K1474" s="74">
        <v>616.17999999999995</v>
      </c>
      <c r="L1474" s="74">
        <f t="shared" si="909"/>
        <v>739.42</v>
      </c>
      <c r="M1474" s="74">
        <f t="shared" si="918"/>
        <v>0</v>
      </c>
      <c r="N1474" s="74">
        <f t="shared" si="910"/>
        <v>616.17999999999995</v>
      </c>
      <c r="O1474" s="74">
        <f t="shared" si="919"/>
        <v>0</v>
      </c>
      <c r="P1474" s="333">
        <f t="shared" si="911"/>
        <v>739.42</v>
      </c>
      <c r="Q1474" s="128">
        <f t="shared" si="920"/>
        <v>0</v>
      </c>
      <c r="R1474" s="3"/>
      <c r="S1474" s="559">
        <f t="shared" si="901"/>
        <v>59154</v>
      </c>
      <c r="AL1474" s="556">
        <f t="shared" si="902"/>
        <v>59153.600000000006</v>
      </c>
    </row>
    <row r="1475" spans="2:39" outlineLevel="1">
      <c r="B1475" s="230" t="s">
        <v>65</v>
      </c>
      <c r="C1475" s="292" t="s">
        <v>1171</v>
      </c>
      <c r="D1475" s="232"/>
      <c r="E1475" s="69">
        <v>10011351001</v>
      </c>
      <c r="F1475" s="454"/>
      <c r="G1475" s="233" t="s">
        <v>1270</v>
      </c>
      <c r="H1475" s="96"/>
      <c r="I1475" s="232" t="s">
        <v>1267</v>
      </c>
      <c r="J1475" s="232">
        <v>1</v>
      </c>
      <c r="K1475" s="74">
        <v>644.16999999999996</v>
      </c>
      <c r="L1475" s="74">
        <f t="shared" si="909"/>
        <v>773</v>
      </c>
      <c r="M1475" s="74">
        <f t="shared" si="918"/>
        <v>0</v>
      </c>
      <c r="N1475" s="74">
        <f t="shared" si="910"/>
        <v>644.16999999999996</v>
      </c>
      <c r="O1475" s="74">
        <f t="shared" si="919"/>
        <v>0</v>
      </c>
      <c r="P1475" s="333">
        <f t="shared" si="911"/>
        <v>773</v>
      </c>
      <c r="Q1475" s="128">
        <f t="shared" si="920"/>
        <v>0</v>
      </c>
      <c r="R1475" s="3"/>
      <c r="S1475" s="559">
        <f t="shared" si="901"/>
        <v>61840</v>
      </c>
      <c r="AL1475" s="556">
        <f t="shared" si="902"/>
        <v>61840</v>
      </c>
    </row>
    <row r="1476" spans="2:39" outlineLevel="1">
      <c r="B1476" s="230" t="s">
        <v>65</v>
      </c>
      <c r="C1476" s="292" t="s">
        <v>1171</v>
      </c>
      <c r="D1476" s="232"/>
      <c r="E1476" s="69">
        <v>10011371001</v>
      </c>
      <c r="F1476" s="454"/>
      <c r="G1476" s="233" t="s">
        <v>1271</v>
      </c>
      <c r="H1476" s="96"/>
      <c r="I1476" s="232" t="s">
        <v>1267</v>
      </c>
      <c r="J1476" s="232">
        <v>1</v>
      </c>
      <c r="K1476" s="74">
        <v>574.98</v>
      </c>
      <c r="L1476" s="74">
        <f t="shared" si="909"/>
        <v>689.98</v>
      </c>
      <c r="M1476" s="74">
        <f t="shared" si="918"/>
        <v>0</v>
      </c>
      <c r="N1476" s="74">
        <f t="shared" si="910"/>
        <v>574.98</v>
      </c>
      <c r="O1476" s="74">
        <f t="shared" si="919"/>
        <v>0</v>
      </c>
      <c r="P1476" s="333">
        <f t="shared" si="911"/>
        <v>689.98</v>
      </c>
      <c r="Q1476" s="128">
        <f t="shared" si="920"/>
        <v>0</v>
      </c>
      <c r="R1476" s="3"/>
      <c r="S1476" s="559">
        <f t="shared" si="901"/>
        <v>55198</v>
      </c>
      <c r="AL1476" s="556">
        <f t="shared" si="902"/>
        <v>55198.400000000001</v>
      </c>
    </row>
    <row r="1477" spans="2:39" outlineLevel="1">
      <c r="B1477" s="230" t="s">
        <v>65</v>
      </c>
      <c r="C1477" s="292" t="s">
        <v>1171</v>
      </c>
      <c r="D1477" s="232"/>
      <c r="E1477" s="69">
        <v>10011421001</v>
      </c>
      <c r="F1477" s="454"/>
      <c r="G1477" s="233" t="s">
        <v>1272</v>
      </c>
      <c r="H1477" s="96"/>
      <c r="I1477" s="232" t="s">
        <v>1267</v>
      </c>
      <c r="J1477" s="232">
        <v>1</v>
      </c>
      <c r="K1477" s="74">
        <v>644.38</v>
      </c>
      <c r="L1477" s="74">
        <f t="shared" si="909"/>
        <v>773.26</v>
      </c>
      <c r="M1477" s="74">
        <f t="shared" si="918"/>
        <v>0</v>
      </c>
      <c r="N1477" s="74">
        <f t="shared" si="910"/>
        <v>644.38</v>
      </c>
      <c r="O1477" s="74">
        <f t="shared" si="919"/>
        <v>0</v>
      </c>
      <c r="P1477" s="333">
        <f t="shared" si="911"/>
        <v>773.26</v>
      </c>
      <c r="Q1477" s="128">
        <f t="shared" si="920"/>
        <v>0</v>
      </c>
      <c r="R1477" s="3"/>
      <c r="S1477" s="559">
        <f t="shared" si="901"/>
        <v>61861</v>
      </c>
      <c r="AL1477" s="556">
        <f t="shared" si="902"/>
        <v>61860.800000000003</v>
      </c>
    </row>
    <row r="1478" spans="2:39" outlineLevel="1">
      <c r="B1478" s="230" t="s">
        <v>65</v>
      </c>
      <c r="C1478" s="292" t="s">
        <v>1171</v>
      </c>
      <c r="D1478" s="232"/>
      <c r="E1478" s="69">
        <v>10011431001</v>
      </c>
      <c r="F1478" s="454"/>
      <c r="G1478" s="233" t="s">
        <v>1273</v>
      </c>
      <c r="H1478" s="96"/>
      <c r="I1478" s="232" t="s">
        <v>1267</v>
      </c>
      <c r="J1478" s="232">
        <v>1</v>
      </c>
      <c r="K1478" s="74">
        <v>665.53</v>
      </c>
      <c r="L1478" s="74">
        <f t="shared" si="909"/>
        <v>798.64</v>
      </c>
      <c r="M1478" s="74">
        <f t="shared" si="918"/>
        <v>0</v>
      </c>
      <c r="N1478" s="74">
        <f t="shared" si="910"/>
        <v>665.53</v>
      </c>
      <c r="O1478" s="74">
        <f t="shared" si="919"/>
        <v>0</v>
      </c>
      <c r="P1478" s="333">
        <f t="shared" si="911"/>
        <v>798.64</v>
      </c>
      <c r="Q1478" s="128">
        <f t="shared" si="920"/>
        <v>0</v>
      </c>
      <c r="R1478" s="3"/>
      <c r="S1478" s="559">
        <f t="shared" si="901"/>
        <v>63891</v>
      </c>
      <c r="AL1478" s="556">
        <f t="shared" si="902"/>
        <v>63891.200000000004</v>
      </c>
    </row>
    <row r="1479" spans="2:39" outlineLevel="1">
      <c r="B1479" s="230" t="s">
        <v>65</v>
      </c>
      <c r="C1479" s="292" t="s">
        <v>1171</v>
      </c>
      <c r="D1479" s="232"/>
      <c r="E1479" s="69">
        <v>10011441001</v>
      </c>
      <c r="F1479" s="454"/>
      <c r="G1479" s="233" t="s">
        <v>1274</v>
      </c>
      <c r="H1479" s="96"/>
      <c r="I1479" s="232" t="s">
        <v>1267</v>
      </c>
      <c r="J1479" s="232">
        <v>1</v>
      </c>
      <c r="K1479" s="74">
        <v>682.44</v>
      </c>
      <c r="L1479" s="74">
        <f t="shared" si="909"/>
        <v>818.93</v>
      </c>
      <c r="M1479" s="74">
        <f t="shared" si="918"/>
        <v>0</v>
      </c>
      <c r="N1479" s="74">
        <f t="shared" si="910"/>
        <v>682.44</v>
      </c>
      <c r="O1479" s="74">
        <f t="shared" si="919"/>
        <v>0</v>
      </c>
      <c r="P1479" s="333">
        <f t="shared" si="911"/>
        <v>818.93</v>
      </c>
      <c r="Q1479" s="128">
        <f t="shared" si="920"/>
        <v>0</v>
      </c>
      <c r="R1479" s="3"/>
      <c r="S1479" s="559">
        <f t="shared" si="901"/>
        <v>65514</v>
      </c>
      <c r="AL1479" s="556">
        <f t="shared" si="902"/>
        <v>65514.400000000001</v>
      </c>
    </row>
    <row r="1480" spans="2:39" outlineLevel="1">
      <c r="B1480" s="230" t="s">
        <v>65</v>
      </c>
      <c r="C1480" s="292" t="s">
        <v>1171</v>
      </c>
      <c r="D1480" s="232"/>
      <c r="E1480" s="69">
        <v>13174351001</v>
      </c>
      <c r="F1480" s="454"/>
      <c r="G1480" s="233" t="s">
        <v>1275</v>
      </c>
      <c r="H1480" s="96"/>
      <c r="I1480" s="232" t="s">
        <v>1267</v>
      </c>
      <c r="J1480" s="232">
        <v>1</v>
      </c>
      <c r="K1480" s="74">
        <v>657.59</v>
      </c>
      <c r="L1480" s="74">
        <f t="shared" si="909"/>
        <v>789.11</v>
      </c>
      <c r="M1480" s="74">
        <f t="shared" si="918"/>
        <v>0</v>
      </c>
      <c r="N1480" s="74">
        <f t="shared" si="910"/>
        <v>657.59</v>
      </c>
      <c r="O1480" s="74">
        <f t="shared" si="919"/>
        <v>0</v>
      </c>
      <c r="P1480" s="333">
        <f t="shared" si="911"/>
        <v>789.11</v>
      </c>
      <c r="Q1480" s="128">
        <f t="shared" si="920"/>
        <v>0</v>
      </c>
      <c r="R1480" s="3"/>
      <c r="S1480" s="559">
        <f t="shared" si="901"/>
        <v>63129</v>
      </c>
      <c r="AL1480" s="556">
        <f t="shared" si="902"/>
        <v>63128.800000000003</v>
      </c>
    </row>
    <row r="1481" spans="2:39" outlineLevel="1">
      <c r="B1481" s="230" t="s">
        <v>65</v>
      </c>
      <c r="C1481" s="292" t="s">
        <v>1171</v>
      </c>
      <c r="D1481" s="232"/>
      <c r="E1481" s="69">
        <v>13174361001</v>
      </c>
      <c r="F1481" s="454"/>
      <c r="G1481" s="233" t="s">
        <v>1276</v>
      </c>
      <c r="H1481" s="96"/>
      <c r="I1481" s="232" t="s">
        <v>1267</v>
      </c>
      <c r="J1481" s="232">
        <v>1</v>
      </c>
      <c r="K1481" s="74">
        <v>656.73</v>
      </c>
      <c r="L1481" s="74">
        <f t="shared" si="909"/>
        <v>788.08</v>
      </c>
      <c r="M1481" s="74">
        <f t="shared" si="918"/>
        <v>0</v>
      </c>
      <c r="N1481" s="74">
        <f t="shared" si="910"/>
        <v>656.73</v>
      </c>
      <c r="O1481" s="74">
        <f t="shared" si="919"/>
        <v>0</v>
      </c>
      <c r="P1481" s="333">
        <f t="shared" si="911"/>
        <v>788.08</v>
      </c>
      <c r="Q1481" s="128">
        <f t="shared" si="920"/>
        <v>0</v>
      </c>
      <c r="R1481" s="3"/>
      <c r="S1481" s="559">
        <f t="shared" si="901"/>
        <v>63046</v>
      </c>
      <c r="AL1481" s="556">
        <f t="shared" si="902"/>
        <v>63046.400000000001</v>
      </c>
    </row>
    <row r="1482" spans="2:39" outlineLevel="1">
      <c r="B1482" s="230" t="s">
        <v>65</v>
      </c>
      <c r="C1482" s="292" t="s">
        <v>1171</v>
      </c>
      <c r="D1482" s="232"/>
      <c r="E1482" s="69">
        <v>13174371001</v>
      </c>
      <c r="F1482" s="454"/>
      <c r="G1482" s="233" t="s">
        <v>1277</v>
      </c>
      <c r="H1482" s="96"/>
      <c r="I1482" s="232" t="s">
        <v>1267</v>
      </c>
      <c r="J1482" s="232">
        <v>1</v>
      </c>
      <c r="K1482" s="74">
        <v>676.27</v>
      </c>
      <c r="L1482" s="74">
        <f t="shared" si="909"/>
        <v>811.52</v>
      </c>
      <c r="M1482" s="74">
        <f t="shared" si="918"/>
        <v>0</v>
      </c>
      <c r="N1482" s="74">
        <f t="shared" si="910"/>
        <v>676.27</v>
      </c>
      <c r="O1482" s="74">
        <f t="shared" si="919"/>
        <v>0</v>
      </c>
      <c r="P1482" s="333">
        <f t="shared" si="911"/>
        <v>811.52</v>
      </c>
      <c r="Q1482" s="128">
        <f t="shared" si="920"/>
        <v>0</v>
      </c>
      <c r="R1482" s="3"/>
      <c r="S1482" s="559">
        <f t="shared" si="901"/>
        <v>64922</v>
      </c>
      <c r="AL1482" s="556">
        <f t="shared" si="902"/>
        <v>64921.600000000006</v>
      </c>
    </row>
    <row r="1483" spans="2:39" outlineLevel="1">
      <c r="B1483" s="230" t="s">
        <v>65</v>
      </c>
      <c r="C1483" s="292" t="s">
        <v>1171</v>
      </c>
      <c r="D1483" s="232"/>
      <c r="E1483" s="69">
        <v>13174381001</v>
      </c>
      <c r="F1483" s="454"/>
      <c r="G1483" s="233" t="s">
        <v>1278</v>
      </c>
      <c r="H1483" s="96"/>
      <c r="I1483" s="232" t="s">
        <v>1267</v>
      </c>
      <c r="J1483" s="232">
        <v>1</v>
      </c>
      <c r="K1483" s="74">
        <v>687.34</v>
      </c>
      <c r="L1483" s="74">
        <f t="shared" si="909"/>
        <v>824.81</v>
      </c>
      <c r="M1483" s="74">
        <f t="shared" si="918"/>
        <v>0</v>
      </c>
      <c r="N1483" s="74">
        <f t="shared" si="910"/>
        <v>687.34</v>
      </c>
      <c r="O1483" s="74">
        <f t="shared" si="919"/>
        <v>0</v>
      </c>
      <c r="P1483" s="333">
        <f t="shared" si="911"/>
        <v>824.81</v>
      </c>
      <c r="Q1483" s="128">
        <f t="shared" si="920"/>
        <v>0</v>
      </c>
      <c r="R1483" s="3"/>
      <c r="S1483" s="559">
        <f t="shared" si="901"/>
        <v>65985</v>
      </c>
      <c r="AL1483" s="556">
        <f t="shared" si="902"/>
        <v>65984.800000000003</v>
      </c>
    </row>
    <row r="1484" spans="2:39" outlineLevel="1">
      <c r="B1484" s="230"/>
      <c r="C1484" s="289"/>
      <c r="D1484" s="232"/>
      <c r="E1484" s="69"/>
      <c r="F1484" s="454"/>
      <c r="G1484" s="233"/>
      <c r="H1484" s="96"/>
      <c r="I1484" s="232"/>
      <c r="J1484" s="232"/>
      <c r="K1484" s="74"/>
      <c r="L1484" s="74"/>
      <c r="M1484" s="74"/>
      <c r="N1484" s="74"/>
      <c r="O1484" s="74"/>
      <c r="P1484" s="333"/>
      <c r="Q1484" s="128"/>
      <c r="R1484" s="3"/>
      <c r="S1484" s="559"/>
      <c r="AL1484" s="556"/>
    </row>
    <row r="1485" spans="2:39" outlineLevel="1">
      <c r="B1485" s="230" t="s">
        <v>65</v>
      </c>
      <c r="C1485" s="234" t="s">
        <v>1171</v>
      </c>
      <c r="D1485" s="232"/>
      <c r="E1485" s="69">
        <v>11315581001</v>
      </c>
      <c r="F1485" s="454"/>
      <c r="G1485" s="233" t="s">
        <v>1279</v>
      </c>
      <c r="H1485" s="96"/>
      <c r="I1485" s="232" t="s">
        <v>58</v>
      </c>
      <c r="J1485" s="232">
        <v>1</v>
      </c>
      <c r="K1485" s="74">
        <v>110.42</v>
      </c>
      <c r="L1485" s="74">
        <f t="shared" si="909"/>
        <v>132.5</v>
      </c>
      <c r="M1485" s="74">
        <f>L1485*H1485</f>
        <v>0</v>
      </c>
      <c r="N1485" s="74">
        <f t="shared" si="910"/>
        <v>110.42</v>
      </c>
      <c r="O1485" s="74">
        <f>N1485*H1485</f>
        <v>0</v>
      </c>
      <c r="P1485" s="333">
        <f t="shared" si="911"/>
        <v>132.5</v>
      </c>
      <c r="Q1485" s="128">
        <f>P1485*H1485</f>
        <v>0</v>
      </c>
      <c r="R1485" s="3"/>
      <c r="S1485" s="559">
        <f t="shared" si="901"/>
        <v>10600</v>
      </c>
      <c r="AL1485" s="556">
        <f t="shared" si="902"/>
        <v>10600</v>
      </c>
    </row>
    <row r="1486" spans="2:39" outlineLevel="1">
      <c r="B1486" s="230" t="s">
        <v>65</v>
      </c>
      <c r="C1486" s="234" t="s">
        <v>1171</v>
      </c>
      <c r="D1486" s="232"/>
      <c r="E1486" s="69">
        <v>11315571001</v>
      </c>
      <c r="F1486" s="454"/>
      <c r="G1486" s="233" t="s">
        <v>1280</v>
      </c>
      <c r="H1486" s="96"/>
      <c r="I1486" s="232" t="s">
        <v>58</v>
      </c>
      <c r="J1486" s="232">
        <v>1</v>
      </c>
      <c r="K1486" s="74">
        <v>46.05</v>
      </c>
      <c r="L1486" s="74">
        <f t="shared" si="909"/>
        <v>55.26</v>
      </c>
      <c r="M1486" s="74">
        <f>L1486*H1486</f>
        <v>0</v>
      </c>
      <c r="N1486" s="74">
        <f t="shared" si="910"/>
        <v>46.05</v>
      </c>
      <c r="O1486" s="74">
        <f>N1486*H1486</f>
        <v>0</v>
      </c>
      <c r="P1486" s="333">
        <f t="shared" si="911"/>
        <v>55.26</v>
      </c>
      <c r="Q1486" s="128">
        <f>P1486*H1486</f>
        <v>0</v>
      </c>
      <c r="R1486" s="3"/>
      <c r="S1486" s="559">
        <f t="shared" ref="S1486:S1549" si="921">ROUND(AL1486,0)</f>
        <v>4421</v>
      </c>
      <c r="AL1486" s="556">
        <f t="shared" ref="AL1486:AL1549" si="922">L1486*$AL$11*(1-$AL$10)</f>
        <v>4420.8</v>
      </c>
    </row>
    <row r="1487" spans="2:39" outlineLevel="1">
      <c r="B1487" s="230" t="s">
        <v>65</v>
      </c>
      <c r="C1487" s="234" t="s">
        <v>1171</v>
      </c>
      <c r="D1487" s="232"/>
      <c r="E1487" s="69">
        <v>13152391001</v>
      </c>
      <c r="F1487" s="454"/>
      <c r="G1487" s="233" t="s">
        <v>1281</v>
      </c>
      <c r="H1487" s="96"/>
      <c r="I1487" s="232" t="s">
        <v>58</v>
      </c>
      <c r="J1487" s="232">
        <v>1</v>
      </c>
      <c r="K1487" s="74">
        <v>183.84</v>
      </c>
      <c r="L1487" s="74">
        <f t="shared" si="909"/>
        <v>220.61</v>
      </c>
      <c r="M1487" s="74">
        <f>L1487*H1487</f>
        <v>0</v>
      </c>
      <c r="N1487" s="74">
        <f t="shared" si="910"/>
        <v>183.84</v>
      </c>
      <c r="O1487" s="74">
        <f>N1487*H1487</f>
        <v>0</v>
      </c>
      <c r="P1487" s="333">
        <f t="shared" si="911"/>
        <v>220.61</v>
      </c>
      <c r="Q1487" s="128">
        <f>P1487*H1487</f>
        <v>0</v>
      </c>
      <c r="R1487" s="3"/>
      <c r="S1487" s="559">
        <f t="shared" si="921"/>
        <v>17649</v>
      </c>
      <c r="AL1487" s="556">
        <f t="shared" si="922"/>
        <v>17648.8</v>
      </c>
    </row>
    <row r="1488" spans="2:39" s="288" customFormat="1" outlineLevel="1">
      <c r="B1488" s="226" t="s">
        <v>27</v>
      </c>
      <c r="C1488" s="227" t="s">
        <v>1171</v>
      </c>
      <c r="D1488" s="228"/>
      <c r="E1488" s="102">
        <v>11372341001</v>
      </c>
      <c r="F1488" s="454"/>
      <c r="G1488" s="229" t="s">
        <v>1282</v>
      </c>
      <c r="H1488" s="105"/>
      <c r="I1488" s="228" t="s">
        <v>58</v>
      </c>
      <c r="J1488" s="228">
        <v>1</v>
      </c>
      <c r="K1488" s="107">
        <v>3.17</v>
      </c>
      <c r="L1488" s="107">
        <f t="shared" si="909"/>
        <v>3.8</v>
      </c>
      <c r="M1488" s="107">
        <f>L1488*H1488</f>
        <v>0</v>
      </c>
      <c r="N1488" s="107">
        <f t="shared" si="910"/>
        <v>3.17</v>
      </c>
      <c r="O1488" s="107">
        <f>N1488*H1488</f>
        <v>0</v>
      </c>
      <c r="P1488" s="332">
        <f t="shared" si="911"/>
        <v>3.8</v>
      </c>
      <c r="Q1488" s="108">
        <f>P1488*H1488</f>
        <v>0</v>
      </c>
      <c r="R1488" s="3"/>
      <c r="S1488" s="560">
        <f t="shared" si="921"/>
        <v>304</v>
      </c>
      <c r="T1488"/>
      <c r="AL1488" s="556">
        <f t="shared" si="922"/>
        <v>304</v>
      </c>
      <c r="AM1488"/>
    </row>
    <row r="1489" spans="2:39" outlineLevel="1">
      <c r="B1489" s="230" t="s">
        <v>65</v>
      </c>
      <c r="C1489" s="234" t="s">
        <v>1171</v>
      </c>
      <c r="D1489" s="232"/>
      <c r="E1489" s="69">
        <v>11381301002</v>
      </c>
      <c r="F1489" s="454"/>
      <c r="G1489" s="233" t="s">
        <v>1283</v>
      </c>
      <c r="H1489" s="96"/>
      <c r="I1489" s="232" t="s">
        <v>58</v>
      </c>
      <c r="J1489" s="232">
        <v>1</v>
      </c>
      <c r="K1489" s="74">
        <v>55.11</v>
      </c>
      <c r="L1489" s="74">
        <f t="shared" si="909"/>
        <v>66.13</v>
      </c>
      <c r="M1489" s="74">
        <f>L1489*H1489</f>
        <v>0</v>
      </c>
      <c r="N1489" s="74">
        <f t="shared" si="910"/>
        <v>55.11</v>
      </c>
      <c r="O1489" s="74">
        <f>N1489*H1489</f>
        <v>0</v>
      </c>
      <c r="P1489" s="333">
        <f t="shared" si="911"/>
        <v>66.13</v>
      </c>
      <c r="Q1489" s="128">
        <f>P1489*H1489</f>
        <v>0</v>
      </c>
      <c r="R1489" s="3"/>
      <c r="S1489" s="559">
        <f t="shared" si="921"/>
        <v>5290</v>
      </c>
      <c r="AL1489" s="556">
        <f t="shared" si="922"/>
        <v>5290.4000000000005</v>
      </c>
    </row>
    <row r="1490" spans="2:39" outlineLevel="1">
      <c r="B1490" s="230"/>
      <c r="C1490" s="231"/>
      <c r="D1490" s="232"/>
      <c r="E1490" s="69"/>
      <c r="F1490" s="454"/>
      <c r="G1490" s="233"/>
      <c r="H1490" s="96"/>
      <c r="I1490" s="232"/>
      <c r="J1490" s="232"/>
      <c r="K1490" s="74"/>
      <c r="L1490" s="74"/>
      <c r="M1490" s="74"/>
      <c r="N1490" s="74"/>
      <c r="O1490" s="74"/>
      <c r="P1490" s="333"/>
      <c r="Q1490" s="128"/>
      <c r="R1490" s="3"/>
      <c r="S1490" s="559"/>
      <c r="AL1490" s="556"/>
    </row>
    <row r="1491" spans="2:39" outlineLevel="1">
      <c r="B1491" s="230" t="s">
        <v>65</v>
      </c>
      <c r="C1491" s="234" t="s">
        <v>1171</v>
      </c>
      <c r="D1491" s="170"/>
      <c r="E1491" s="69">
        <v>12894551001</v>
      </c>
      <c r="F1491" s="454"/>
      <c r="G1491" s="171" t="s">
        <v>1284</v>
      </c>
      <c r="H1491" s="199"/>
      <c r="I1491" s="170" t="s">
        <v>58</v>
      </c>
      <c r="J1491" s="170">
        <v>1</v>
      </c>
      <c r="K1491" s="74">
        <v>7894.55</v>
      </c>
      <c r="L1491" s="74">
        <f t="shared" si="909"/>
        <v>9473.4599999999991</v>
      </c>
      <c r="M1491" s="74">
        <f>L1491*H1491</f>
        <v>0</v>
      </c>
      <c r="N1491" s="74">
        <f t="shared" si="910"/>
        <v>7894.55</v>
      </c>
      <c r="O1491" s="74">
        <f>N1491*H1491</f>
        <v>0</v>
      </c>
      <c r="P1491" s="329">
        <f t="shared" si="911"/>
        <v>9473.4599999999991</v>
      </c>
      <c r="Q1491" s="128">
        <f>P1491*H1491</f>
        <v>0</v>
      </c>
      <c r="R1491" s="3"/>
      <c r="S1491" s="559">
        <f t="shared" si="921"/>
        <v>757877</v>
      </c>
      <c r="AL1491" s="556">
        <f t="shared" si="922"/>
        <v>757876.79999999993</v>
      </c>
    </row>
    <row r="1492" spans="2:39" outlineLevel="1">
      <c r="B1492" s="230" t="s">
        <v>65</v>
      </c>
      <c r="C1492" s="234" t="s">
        <v>1171</v>
      </c>
      <c r="D1492" s="170"/>
      <c r="E1492" s="69">
        <v>12447621001</v>
      </c>
      <c r="F1492" s="454"/>
      <c r="G1492" s="171" t="s">
        <v>1285</v>
      </c>
      <c r="H1492" s="199"/>
      <c r="I1492" s="170" t="s">
        <v>58</v>
      </c>
      <c r="J1492" s="170">
        <v>1</v>
      </c>
      <c r="K1492" s="74">
        <v>2280.34</v>
      </c>
      <c r="L1492" s="74">
        <f t="shared" si="909"/>
        <v>2736.41</v>
      </c>
      <c r="M1492" s="74">
        <f>L1492*H1492</f>
        <v>0</v>
      </c>
      <c r="N1492" s="74">
        <f t="shared" si="910"/>
        <v>2280.34</v>
      </c>
      <c r="O1492" s="74">
        <f>N1492*H1492</f>
        <v>0</v>
      </c>
      <c r="P1492" s="329">
        <f t="shared" si="911"/>
        <v>2736.41</v>
      </c>
      <c r="Q1492" s="128">
        <f>P1492*H1492</f>
        <v>0</v>
      </c>
      <c r="R1492" s="3"/>
      <c r="S1492" s="559">
        <f t="shared" si="921"/>
        <v>218913</v>
      </c>
      <c r="AL1492" s="556">
        <f t="shared" si="922"/>
        <v>218912.80000000002</v>
      </c>
    </row>
    <row r="1493" spans="2:39" s="288" customFormat="1" outlineLevel="1">
      <c r="B1493" s="200" t="s">
        <v>27</v>
      </c>
      <c r="C1493" s="227" t="s">
        <v>1171</v>
      </c>
      <c r="D1493" s="202"/>
      <c r="E1493" s="102">
        <v>12136371001</v>
      </c>
      <c r="F1493" s="454"/>
      <c r="G1493" s="203" t="s">
        <v>1286</v>
      </c>
      <c r="H1493" s="204"/>
      <c r="I1493" s="202" t="s">
        <v>58</v>
      </c>
      <c r="J1493" s="202">
        <v>1</v>
      </c>
      <c r="K1493" s="107">
        <v>1247.42</v>
      </c>
      <c r="L1493" s="107">
        <f t="shared" si="909"/>
        <v>1496.9</v>
      </c>
      <c r="M1493" s="107">
        <f>L1493*H1493</f>
        <v>0</v>
      </c>
      <c r="N1493" s="107">
        <f t="shared" si="910"/>
        <v>1247.42</v>
      </c>
      <c r="O1493" s="107">
        <f>N1493*H1493</f>
        <v>0</v>
      </c>
      <c r="P1493" s="334">
        <f t="shared" si="911"/>
        <v>1496.9</v>
      </c>
      <c r="Q1493" s="108">
        <f>P1493*H1493</f>
        <v>0</v>
      </c>
      <c r="R1493" s="3"/>
      <c r="S1493" s="560">
        <f t="shared" si="921"/>
        <v>119752</v>
      </c>
      <c r="T1493"/>
      <c r="AL1493" s="556">
        <f t="shared" si="922"/>
        <v>119752</v>
      </c>
      <c r="AM1493"/>
    </row>
    <row r="1494" spans="2:39" outlineLevel="1">
      <c r="B1494" s="230" t="s">
        <v>65</v>
      </c>
      <c r="C1494" s="234" t="s">
        <v>1171</v>
      </c>
      <c r="D1494" s="170"/>
      <c r="E1494" s="69">
        <v>12254451001</v>
      </c>
      <c r="F1494" s="454"/>
      <c r="G1494" s="171" t="s">
        <v>1287</v>
      </c>
      <c r="H1494" s="199"/>
      <c r="I1494" s="170" t="s">
        <v>58</v>
      </c>
      <c r="J1494" s="170">
        <v>1</v>
      </c>
      <c r="K1494" s="74">
        <v>2308.81</v>
      </c>
      <c r="L1494" s="74">
        <f t="shared" si="909"/>
        <v>2770.57</v>
      </c>
      <c r="M1494" s="74">
        <f>L1494*H1494</f>
        <v>0</v>
      </c>
      <c r="N1494" s="74">
        <f t="shared" si="910"/>
        <v>2308.81</v>
      </c>
      <c r="O1494" s="74">
        <f>N1494*H1494</f>
        <v>0</v>
      </c>
      <c r="P1494" s="329">
        <f t="shared" si="911"/>
        <v>2770.57</v>
      </c>
      <c r="Q1494" s="128">
        <f>P1494*H1494</f>
        <v>0</v>
      </c>
      <c r="R1494" s="3"/>
      <c r="S1494" s="559">
        <f t="shared" si="921"/>
        <v>221646</v>
      </c>
      <c r="AL1494" s="556">
        <f t="shared" si="922"/>
        <v>221645.6</v>
      </c>
    </row>
    <row r="1495" spans="2:39" outlineLevel="1">
      <c r="B1495" s="197"/>
      <c r="C1495" s="231"/>
      <c r="D1495" s="170"/>
      <c r="E1495" s="69"/>
      <c r="F1495" s="454"/>
      <c r="G1495" s="171"/>
      <c r="H1495" s="199"/>
      <c r="I1495" s="170"/>
      <c r="J1495" s="170"/>
      <c r="K1495" s="74"/>
      <c r="L1495" s="74"/>
      <c r="M1495" s="74"/>
      <c r="N1495" s="74"/>
      <c r="O1495" s="74"/>
      <c r="P1495" s="329"/>
      <c r="Q1495" s="128"/>
      <c r="R1495" s="3"/>
      <c r="S1495" s="559"/>
      <c r="AL1495" s="556"/>
    </row>
    <row r="1496" spans="2:39" outlineLevel="1">
      <c r="B1496" s="230" t="s">
        <v>65</v>
      </c>
      <c r="C1496" s="234" t="s">
        <v>1171</v>
      </c>
      <c r="D1496" s="170"/>
      <c r="E1496" s="69">
        <v>11802711001</v>
      </c>
      <c r="F1496" s="454"/>
      <c r="G1496" s="171" t="s">
        <v>1288</v>
      </c>
      <c r="H1496" s="199"/>
      <c r="I1496" s="170" t="s">
        <v>58</v>
      </c>
      <c r="J1496" s="170">
        <v>1</v>
      </c>
      <c r="K1496" s="74">
        <v>26.8</v>
      </c>
      <c r="L1496" s="74">
        <f t="shared" si="909"/>
        <v>32.159999999999997</v>
      </c>
      <c r="M1496" s="74">
        <f>L1496*H1496</f>
        <v>0</v>
      </c>
      <c r="N1496" s="74">
        <f t="shared" si="910"/>
        <v>26.8</v>
      </c>
      <c r="O1496" s="74">
        <f>N1496*H1496</f>
        <v>0</v>
      </c>
      <c r="P1496" s="329">
        <f t="shared" si="911"/>
        <v>32.159999999999997</v>
      </c>
      <c r="Q1496" s="128">
        <f>P1496*H1496</f>
        <v>0</v>
      </c>
      <c r="R1496" s="3"/>
      <c r="S1496" s="559">
        <f t="shared" si="921"/>
        <v>2573</v>
      </c>
      <c r="AL1496" s="556">
        <f t="shared" si="922"/>
        <v>2572.7999999999997</v>
      </c>
    </row>
    <row r="1497" spans="2:39" outlineLevel="1">
      <c r="B1497" s="230" t="s">
        <v>65</v>
      </c>
      <c r="C1497" s="234" t="s">
        <v>1171</v>
      </c>
      <c r="D1497" s="170"/>
      <c r="E1497" s="69">
        <v>12336521001</v>
      </c>
      <c r="F1497" s="454"/>
      <c r="G1497" s="171" t="s">
        <v>1289</v>
      </c>
      <c r="H1497" s="199"/>
      <c r="I1497" s="170" t="s">
        <v>58</v>
      </c>
      <c r="J1497" s="170">
        <v>1</v>
      </c>
      <c r="K1497" s="74">
        <v>132.28</v>
      </c>
      <c r="L1497" s="74">
        <f t="shared" si="909"/>
        <v>158.74</v>
      </c>
      <c r="M1497" s="74">
        <f>L1497*H1497</f>
        <v>0</v>
      </c>
      <c r="N1497" s="74">
        <f t="shared" si="910"/>
        <v>132.28</v>
      </c>
      <c r="O1497" s="74">
        <f>N1497*H1497</f>
        <v>0</v>
      </c>
      <c r="P1497" s="329">
        <f t="shared" si="911"/>
        <v>158.74</v>
      </c>
      <c r="Q1497" s="128">
        <f>P1497*H1497</f>
        <v>0</v>
      </c>
      <c r="R1497" s="3"/>
      <c r="S1497" s="559">
        <f t="shared" si="921"/>
        <v>12699</v>
      </c>
      <c r="AL1497" s="556">
        <f t="shared" si="922"/>
        <v>12699.2</v>
      </c>
    </row>
    <row r="1498" spans="2:39" outlineLevel="1">
      <c r="B1498" s="197"/>
      <c r="C1498" s="231"/>
      <c r="D1498" s="170"/>
      <c r="E1498" s="69"/>
      <c r="F1498" s="454"/>
      <c r="G1498" s="171"/>
      <c r="H1498" s="199"/>
      <c r="I1498" s="170"/>
      <c r="J1498" s="170"/>
      <c r="K1498" s="74"/>
      <c r="L1498" s="74"/>
      <c r="M1498" s="74"/>
      <c r="N1498" s="74"/>
      <c r="O1498" s="74"/>
      <c r="P1498" s="329"/>
      <c r="Q1498" s="128"/>
      <c r="R1498" s="3"/>
      <c r="S1498" s="559"/>
      <c r="AL1498" s="556"/>
    </row>
    <row r="1499" spans="2:39" outlineLevel="1">
      <c r="B1499" s="230" t="s">
        <v>65</v>
      </c>
      <c r="C1499" s="234" t="s">
        <v>1171</v>
      </c>
      <c r="D1499" s="170"/>
      <c r="E1499" s="69">
        <v>12465441001</v>
      </c>
      <c r="F1499" s="454"/>
      <c r="G1499" s="171" t="s">
        <v>1290</v>
      </c>
      <c r="H1499" s="199"/>
      <c r="I1499" s="170" t="s">
        <v>58</v>
      </c>
      <c r="J1499" s="170">
        <v>1</v>
      </c>
      <c r="K1499" s="74">
        <v>35.520000000000003</v>
      </c>
      <c r="L1499" s="74">
        <f t="shared" si="909"/>
        <v>42.62</v>
      </c>
      <c r="M1499" s="74">
        <f>L1499*H1499</f>
        <v>0</v>
      </c>
      <c r="N1499" s="74">
        <f t="shared" si="910"/>
        <v>35.520000000000003</v>
      </c>
      <c r="O1499" s="74">
        <f>N1499*H1499</f>
        <v>0</v>
      </c>
      <c r="P1499" s="329">
        <f t="shared" si="911"/>
        <v>42.62</v>
      </c>
      <c r="Q1499" s="128">
        <f>P1499*H1499</f>
        <v>0</v>
      </c>
      <c r="R1499" s="3"/>
      <c r="S1499" s="559">
        <f t="shared" si="921"/>
        <v>3410</v>
      </c>
      <c r="AL1499" s="556">
        <f t="shared" si="922"/>
        <v>3409.6000000000004</v>
      </c>
    </row>
    <row r="1500" spans="2:39" outlineLevel="1">
      <c r="B1500" s="230" t="s">
        <v>65</v>
      </c>
      <c r="C1500" s="234" t="s">
        <v>1171</v>
      </c>
      <c r="D1500" s="170"/>
      <c r="E1500" s="69">
        <v>12221281001</v>
      </c>
      <c r="F1500" s="454"/>
      <c r="G1500" s="171" t="s">
        <v>1291</v>
      </c>
      <c r="H1500" s="199"/>
      <c r="I1500" s="170" t="s">
        <v>58</v>
      </c>
      <c r="J1500" s="170">
        <v>1</v>
      </c>
      <c r="K1500" s="74">
        <v>1683.35</v>
      </c>
      <c r="L1500" s="74">
        <f t="shared" si="909"/>
        <v>2020.02</v>
      </c>
      <c r="M1500" s="74">
        <f>L1500*H1500</f>
        <v>0</v>
      </c>
      <c r="N1500" s="74">
        <f t="shared" si="910"/>
        <v>1683.35</v>
      </c>
      <c r="O1500" s="74">
        <f>N1500*H1500</f>
        <v>0</v>
      </c>
      <c r="P1500" s="329">
        <f t="shared" si="911"/>
        <v>2020.02</v>
      </c>
      <c r="Q1500" s="128">
        <f>P1500*H1500</f>
        <v>0</v>
      </c>
      <c r="R1500" s="3"/>
      <c r="S1500" s="559">
        <f t="shared" si="921"/>
        <v>161602</v>
      </c>
      <c r="AL1500" s="556">
        <f t="shared" si="922"/>
        <v>161601.60000000001</v>
      </c>
    </row>
    <row r="1501" spans="2:39" outlineLevel="1">
      <c r="B1501" s="230" t="s">
        <v>65</v>
      </c>
      <c r="C1501" s="234" t="s">
        <v>1171</v>
      </c>
      <c r="D1501" s="170"/>
      <c r="E1501" s="69">
        <v>12221291001</v>
      </c>
      <c r="F1501" s="454"/>
      <c r="G1501" s="171" t="s">
        <v>1292</v>
      </c>
      <c r="H1501" s="199"/>
      <c r="I1501" s="170" t="s">
        <v>58</v>
      </c>
      <c r="J1501" s="170">
        <v>1</v>
      </c>
      <c r="K1501" s="74">
        <v>59.1</v>
      </c>
      <c r="L1501" s="74">
        <f t="shared" si="909"/>
        <v>70.92</v>
      </c>
      <c r="M1501" s="74">
        <f>L1501*H1501</f>
        <v>0</v>
      </c>
      <c r="N1501" s="74">
        <f t="shared" si="910"/>
        <v>59.1</v>
      </c>
      <c r="O1501" s="74">
        <f>N1501*H1501</f>
        <v>0</v>
      </c>
      <c r="P1501" s="329">
        <f t="shared" si="911"/>
        <v>70.92</v>
      </c>
      <c r="Q1501" s="128">
        <f>P1501*H1501</f>
        <v>0</v>
      </c>
      <c r="R1501" s="3"/>
      <c r="S1501" s="559">
        <f t="shared" si="921"/>
        <v>5674</v>
      </c>
      <c r="AL1501" s="556">
        <f t="shared" si="922"/>
        <v>5673.6</v>
      </c>
      <c r="AM1501" s="322"/>
    </row>
    <row r="1502" spans="2:39" outlineLevel="1">
      <c r="B1502" s="230" t="s">
        <v>65</v>
      </c>
      <c r="C1502" s="234" t="s">
        <v>1171</v>
      </c>
      <c r="D1502" s="232"/>
      <c r="E1502" s="69">
        <v>13152401001</v>
      </c>
      <c r="F1502" s="454"/>
      <c r="G1502" s="233" t="s">
        <v>1293</v>
      </c>
      <c r="H1502" s="96"/>
      <c r="I1502" s="232" t="s">
        <v>58</v>
      </c>
      <c r="J1502" s="232">
        <v>1</v>
      </c>
      <c r="K1502" s="74">
        <v>221.16</v>
      </c>
      <c r="L1502" s="74">
        <f t="shared" si="909"/>
        <v>265.39</v>
      </c>
      <c r="M1502" s="74">
        <f>L1502*H1502</f>
        <v>0</v>
      </c>
      <c r="N1502" s="74">
        <f t="shared" si="910"/>
        <v>221.16</v>
      </c>
      <c r="O1502" s="74">
        <f>N1502*H1502</f>
        <v>0</v>
      </c>
      <c r="P1502" s="333">
        <f t="shared" si="911"/>
        <v>265.39</v>
      </c>
      <c r="Q1502" s="128">
        <f>P1502*H1502</f>
        <v>0</v>
      </c>
      <c r="R1502" s="3"/>
      <c r="S1502" s="559">
        <f t="shared" si="921"/>
        <v>21231</v>
      </c>
      <c r="AL1502" s="556">
        <f t="shared" si="922"/>
        <v>21231.200000000001</v>
      </c>
      <c r="AM1502" s="322"/>
    </row>
    <row r="1503" spans="2:39" outlineLevel="1">
      <c r="B1503" s="230" t="s">
        <v>65</v>
      </c>
      <c r="C1503" s="234" t="s">
        <v>1171</v>
      </c>
      <c r="D1503" s="232"/>
      <c r="E1503" s="69">
        <v>13152411001</v>
      </c>
      <c r="F1503" s="454"/>
      <c r="G1503" s="233" t="s">
        <v>1294</v>
      </c>
      <c r="H1503" s="96"/>
      <c r="I1503" s="232" t="s">
        <v>58</v>
      </c>
      <c r="J1503" s="232">
        <v>1</v>
      </c>
      <c r="K1503" s="74">
        <v>27.9</v>
      </c>
      <c r="L1503" s="74">
        <f t="shared" si="909"/>
        <v>33.479999999999997</v>
      </c>
      <c r="M1503" s="74">
        <f>L1503*H1503</f>
        <v>0</v>
      </c>
      <c r="N1503" s="74">
        <f t="shared" si="910"/>
        <v>27.9</v>
      </c>
      <c r="O1503" s="74">
        <f>N1503*H1503</f>
        <v>0</v>
      </c>
      <c r="P1503" s="333">
        <f t="shared" si="911"/>
        <v>33.479999999999997</v>
      </c>
      <c r="Q1503" s="128">
        <f>P1503*H1503</f>
        <v>0</v>
      </c>
      <c r="R1503" s="3"/>
      <c r="S1503" s="559">
        <f t="shared" si="921"/>
        <v>2678</v>
      </c>
      <c r="AL1503" s="556">
        <f t="shared" si="922"/>
        <v>2678.3999999999996</v>
      </c>
    </row>
    <row r="1504" spans="2:39" s="322" customFormat="1" outlineLevel="1">
      <c r="B1504" s="318" t="s">
        <v>27</v>
      </c>
      <c r="C1504" s="291" t="s">
        <v>1171</v>
      </c>
      <c r="D1504" s="319"/>
      <c r="E1504" s="109">
        <v>13230361001</v>
      </c>
      <c r="F1504" s="454"/>
      <c r="G1504" s="320" t="s">
        <v>1295</v>
      </c>
      <c r="H1504" s="105"/>
      <c r="I1504" s="319" t="s">
        <v>58</v>
      </c>
      <c r="J1504" s="319">
        <v>1</v>
      </c>
      <c r="K1504" s="321" t="s">
        <v>1296</v>
      </c>
      <c r="L1504" s="321"/>
      <c r="M1504" s="321"/>
      <c r="N1504" s="321"/>
      <c r="O1504" s="321"/>
      <c r="P1504" s="332"/>
      <c r="Q1504" s="332"/>
      <c r="R1504" s="3"/>
      <c r="S1504" s="560"/>
      <c r="AL1504" s="556"/>
      <c r="AM1504"/>
    </row>
    <row r="1505" spans="2:39" s="322" customFormat="1" outlineLevel="1">
      <c r="B1505" s="318" t="s">
        <v>27</v>
      </c>
      <c r="C1505" s="291" t="s">
        <v>1171</v>
      </c>
      <c r="D1505" s="319"/>
      <c r="E1505" s="109">
        <v>13267601001</v>
      </c>
      <c r="F1505" s="454"/>
      <c r="G1505" s="320" t="s">
        <v>1297</v>
      </c>
      <c r="H1505" s="105"/>
      <c r="I1505" s="319" t="s">
        <v>58</v>
      </c>
      <c r="J1505" s="319">
        <v>1</v>
      </c>
      <c r="K1505" s="321" t="s">
        <v>1298</v>
      </c>
      <c r="L1505" s="321"/>
      <c r="M1505" s="321"/>
      <c r="N1505" s="321"/>
      <c r="O1505" s="321"/>
      <c r="P1505" s="332"/>
      <c r="Q1505" s="332"/>
      <c r="R1505" s="3"/>
      <c r="S1505" s="560"/>
      <c r="AL1505" s="556"/>
      <c r="AM1505"/>
    </row>
    <row r="1506" spans="2:39" outlineLevel="1">
      <c r="B1506" s="230"/>
      <c r="C1506" s="231"/>
      <c r="D1506" s="232"/>
      <c r="E1506" s="69"/>
      <c r="F1506" s="454"/>
      <c r="G1506" s="233"/>
      <c r="H1506" s="96"/>
      <c r="I1506" s="232"/>
      <c r="J1506" s="232"/>
      <c r="K1506" s="74"/>
      <c r="L1506" s="74"/>
      <c r="M1506" s="74"/>
      <c r="N1506" s="74"/>
      <c r="O1506" s="74"/>
      <c r="P1506" s="333"/>
      <c r="Q1506" s="128"/>
      <c r="R1506" s="3"/>
      <c r="S1506" s="559"/>
      <c r="AL1506" s="556"/>
    </row>
    <row r="1507" spans="2:39" ht="25.5" outlineLevel="1">
      <c r="B1507" s="230" t="s">
        <v>65</v>
      </c>
      <c r="C1507" s="234" t="s">
        <v>1171</v>
      </c>
      <c r="D1507" s="170"/>
      <c r="E1507" s="69">
        <v>12223141001</v>
      </c>
      <c r="F1507" s="454"/>
      <c r="G1507" s="171" t="s">
        <v>1299</v>
      </c>
      <c r="H1507" s="199"/>
      <c r="I1507" s="170" t="s">
        <v>58</v>
      </c>
      <c r="J1507" s="170">
        <v>1</v>
      </c>
      <c r="K1507" s="74">
        <v>23.56</v>
      </c>
      <c r="L1507" s="74">
        <f t="shared" si="909"/>
        <v>28.27</v>
      </c>
      <c r="M1507" s="74">
        <f>L1507*H1507</f>
        <v>0</v>
      </c>
      <c r="N1507" s="74">
        <f t="shared" si="910"/>
        <v>23.56</v>
      </c>
      <c r="O1507" s="74">
        <f>N1507*H1507</f>
        <v>0</v>
      </c>
      <c r="P1507" s="329">
        <f t="shared" si="911"/>
        <v>28.27</v>
      </c>
      <c r="Q1507" s="128">
        <f>P1507*H1507</f>
        <v>0</v>
      </c>
      <c r="R1507" s="3"/>
      <c r="S1507" s="559">
        <f t="shared" si="921"/>
        <v>2262</v>
      </c>
      <c r="AL1507" s="556">
        <f t="shared" si="922"/>
        <v>2261.6</v>
      </c>
    </row>
    <row r="1508" spans="2:39" outlineLevel="1">
      <c r="B1508" s="197"/>
      <c r="C1508" s="231"/>
      <c r="D1508" s="170"/>
      <c r="E1508" s="69"/>
      <c r="F1508" s="454"/>
      <c r="G1508" s="171"/>
      <c r="H1508" s="199"/>
      <c r="I1508" s="170"/>
      <c r="J1508" s="170"/>
      <c r="K1508" s="74"/>
      <c r="L1508" s="74"/>
      <c r="M1508" s="74"/>
      <c r="N1508" s="74"/>
      <c r="O1508" s="74"/>
      <c r="P1508" s="329"/>
      <c r="Q1508" s="128"/>
      <c r="R1508" s="3"/>
      <c r="S1508" s="559"/>
      <c r="AL1508" s="556"/>
    </row>
    <row r="1509" spans="2:39" outlineLevel="1">
      <c r="B1509" s="230" t="s">
        <v>65</v>
      </c>
      <c r="C1509" s="234" t="s">
        <v>1171</v>
      </c>
      <c r="D1509" s="170"/>
      <c r="E1509" s="69">
        <v>13149841001</v>
      </c>
      <c r="F1509" s="454"/>
      <c r="G1509" s="323" t="s">
        <v>1300</v>
      </c>
      <c r="H1509" s="199"/>
      <c r="I1509" s="170" t="s">
        <v>58</v>
      </c>
      <c r="J1509" s="170">
        <v>1</v>
      </c>
      <c r="K1509" s="78" t="s">
        <v>1301</v>
      </c>
      <c r="L1509" s="78"/>
      <c r="M1509" s="78"/>
      <c r="N1509" s="78"/>
      <c r="O1509" s="78"/>
      <c r="P1509" s="329"/>
      <c r="Q1509" s="128"/>
      <c r="R1509" s="3"/>
      <c r="S1509" s="559"/>
      <c r="AL1509" s="556"/>
    </row>
    <row r="1510" spans="2:39" outlineLevel="1">
      <c r="B1510" s="230" t="s">
        <v>65</v>
      </c>
      <c r="C1510" s="234" t="s">
        <v>1171</v>
      </c>
      <c r="D1510" s="170"/>
      <c r="E1510" s="69">
        <v>13153011001</v>
      </c>
      <c r="F1510" s="454"/>
      <c r="G1510" s="323" t="s">
        <v>1302</v>
      </c>
      <c r="H1510" s="199"/>
      <c r="I1510" s="170" t="s">
        <v>58</v>
      </c>
      <c r="J1510" s="170">
        <v>1</v>
      </c>
      <c r="K1510" s="78" t="s">
        <v>1301</v>
      </c>
      <c r="L1510" s="78"/>
      <c r="M1510" s="78"/>
      <c r="N1510" s="78"/>
      <c r="O1510" s="78"/>
      <c r="P1510" s="329"/>
      <c r="Q1510" s="128"/>
      <c r="R1510" s="3"/>
      <c r="S1510" s="559"/>
      <c r="AL1510" s="556"/>
    </row>
    <row r="1511" spans="2:39" outlineLevel="1">
      <c r="B1511" s="230" t="s">
        <v>65</v>
      </c>
      <c r="C1511" s="234" t="s">
        <v>1171</v>
      </c>
      <c r="D1511" s="170"/>
      <c r="E1511" s="69">
        <v>12062591001</v>
      </c>
      <c r="F1511" s="454"/>
      <c r="G1511" s="323" t="s">
        <v>1303</v>
      </c>
      <c r="H1511" s="199"/>
      <c r="I1511" s="170" t="s">
        <v>58</v>
      </c>
      <c r="J1511" s="170">
        <v>1</v>
      </c>
      <c r="K1511" s="78" t="s">
        <v>1301</v>
      </c>
      <c r="L1511" s="78"/>
      <c r="M1511" s="78"/>
      <c r="N1511" s="78"/>
      <c r="O1511" s="78"/>
      <c r="P1511" s="329"/>
      <c r="Q1511" s="128"/>
      <c r="R1511" s="3"/>
      <c r="S1511" s="559"/>
      <c r="AL1511" s="556"/>
    </row>
    <row r="1512" spans="2:39" outlineLevel="1">
      <c r="B1512" s="230" t="s">
        <v>65</v>
      </c>
      <c r="C1512" s="234" t="s">
        <v>1171</v>
      </c>
      <c r="D1512" s="170"/>
      <c r="E1512" s="69">
        <v>12039051001</v>
      </c>
      <c r="F1512" s="454"/>
      <c r="G1512" s="323" t="s">
        <v>1304</v>
      </c>
      <c r="H1512" s="199"/>
      <c r="I1512" s="170" t="s">
        <v>58</v>
      </c>
      <c r="J1512" s="170">
        <v>1</v>
      </c>
      <c r="K1512" s="78" t="s">
        <v>1301</v>
      </c>
      <c r="L1512" s="78"/>
      <c r="M1512" s="78"/>
      <c r="N1512" s="78"/>
      <c r="O1512" s="78"/>
      <c r="P1512" s="329"/>
      <c r="Q1512" s="128"/>
      <c r="R1512" s="3"/>
      <c r="S1512" s="559"/>
      <c r="AL1512" s="556"/>
    </row>
    <row r="1513" spans="2:39" outlineLevel="1">
      <c r="B1513" s="197"/>
      <c r="C1513" s="231"/>
      <c r="D1513" s="170"/>
      <c r="E1513" s="69"/>
      <c r="F1513" s="454"/>
      <c r="G1513" s="171"/>
      <c r="H1513" s="199"/>
      <c r="I1513" s="170"/>
      <c r="J1513" s="170"/>
      <c r="K1513" s="74"/>
      <c r="L1513" s="74"/>
      <c r="M1513" s="74"/>
      <c r="N1513" s="74"/>
      <c r="O1513" s="74"/>
      <c r="P1513" s="329"/>
      <c r="Q1513" s="128"/>
      <c r="R1513" s="3"/>
      <c r="S1513" s="559"/>
      <c r="AL1513" s="556"/>
      <c r="AM1513" s="288"/>
    </row>
    <row r="1514" spans="2:39" ht="38.25">
      <c r="B1514" s="236"/>
      <c r="C1514" s="426" t="s">
        <v>1305</v>
      </c>
      <c r="D1514" s="427"/>
      <c r="E1514" s="237"/>
      <c r="F1514" s="650"/>
      <c r="G1514" s="238" t="s">
        <v>1306</v>
      </c>
      <c r="H1514" s="239"/>
      <c r="I1514" s="428"/>
      <c r="J1514" s="428"/>
      <c r="K1514" s="188"/>
      <c r="L1514" s="188"/>
      <c r="M1514" s="188"/>
      <c r="N1514" s="188"/>
      <c r="O1514" s="188"/>
      <c r="P1514" s="335"/>
      <c r="Q1514" s="310"/>
      <c r="R1514" s="3"/>
      <c r="S1514" s="558"/>
      <c r="AL1514" s="556"/>
      <c r="AM1514" s="288"/>
    </row>
    <row r="1515" spans="2:39" ht="25.5" outlineLevel="1">
      <c r="B1515" s="236"/>
      <c r="C1515" s="426" t="s">
        <v>1305</v>
      </c>
      <c r="D1515" s="427"/>
      <c r="E1515" s="237"/>
      <c r="F1515" s="650"/>
      <c r="G1515" s="238" t="s">
        <v>1307</v>
      </c>
      <c r="H1515" s="239"/>
      <c r="I1515" s="428"/>
      <c r="J1515" s="428"/>
      <c r="K1515" s="188"/>
      <c r="L1515" s="188"/>
      <c r="M1515" s="188"/>
      <c r="N1515" s="188"/>
      <c r="O1515" s="188"/>
      <c r="P1515" s="335"/>
      <c r="Q1515" s="310"/>
      <c r="R1515" s="3"/>
      <c r="S1515" s="558"/>
      <c r="AL1515" s="556"/>
      <c r="AM1515" s="288"/>
    </row>
    <row r="1516" spans="2:39" s="288" customFormat="1" outlineLevel="1">
      <c r="B1516" s="102" t="s">
        <v>27</v>
      </c>
      <c r="C1516" s="251" t="s">
        <v>1305</v>
      </c>
      <c r="D1516" s="103">
        <v>11230041004</v>
      </c>
      <c r="E1516" s="102">
        <v>11230041005</v>
      </c>
      <c r="F1516" s="454"/>
      <c r="G1516" s="253" t="s">
        <v>1308</v>
      </c>
      <c r="H1516" s="254"/>
      <c r="I1516" s="202" t="s">
        <v>58</v>
      </c>
      <c r="J1516" s="251" t="s">
        <v>1309</v>
      </c>
      <c r="K1516" s="107">
        <v>3.05</v>
      </c>
      <c r="L1516" s="107">
        <f t="shared" ref="L1516:L1576" si="923">ROUND((K1516*$C$3),2)</f>
        <v>3.66</v>
      </c>
      <c r="M1516" s="107">
        <f t="shared" ref="M1516:M1521" si="924">L1516*H1516</f>
        <v>0</v>
      </c>
      <c r="N1516" s="107">
        <f t="shared" ref="N1516:N1576" si="925">K1516*(1-$E$5-$E$7)*(1-$E$9)*(1+$E$11)</f>
        <v>3.05</v>
      </c>
      <c r="O1516" s="107">
        <f t="shared" ref="O1516:O1521" si="926">N1516*H1516</f>
        <v>0</v>
      </c>
      <c r="P1516" s="337">
        <f t="shared" ref="P1516:P1576" si="927">ROUND((N1516*$C$3),2)</f>
        <v>3.66</v>
      </c>
      <c r="Q1516" s="108">
        <f t="shared" ref="Q1516:Q1521" si="928">P1516*H1516</f>
        <v>0</v>
      </c>
      <c r="R1516" s="3"/>
      <c r="S1516" s="560">
        <f t="shared" si="921"/>
        <v>293</v>
      </c>
      <c r="AL1516" s="556">
        <f t="shared" si="922"/>
        <v>292.8</v>
      </c>
    </row>
    <row r="1517" spans="2:39" s="288" customFormat="1" outlineLevel="1">
      <c r="B1517" s="102" t="s">
        <v>27</v>
      </c>
      <c r="C1517" s="251" t="s">
        <v>1305</v>
      </c>
      <c r="D1517" s="103">
        <v>11230141004</v>
      </c>
      <c r="E1517" s="102">
        <v>11230141006</v>
      </c>
      <c r="F1517" s="454"/>
      <c r="G1517" s="253" t="s">
        <v>1310</v>
      </c>
      <c r="H1517" s="254"/>
      <c r="I1517" s="202" t="s">
        <v>58</v>
      </c>
      <c r="J1517" s="251" t="s">
        <v>1309</v>
      </c>
      <c r="K1517" s="107">
        <v>3.89</v>
      </c>
      <c r="L1517" s="107">
        <f t="shared" si="923"/>
        <v>4.67</v>
      </c>
      <c r="M1517" s="107">
        <f t="shared" si="924"/>
        <v>0</v>
      </c>
      <c r="N1517" s="107">
        <f t="shared" si="925"/>
        <v>3.89</v>
      </c>
      <c r="O1517" s="107">
        <f t="shared" si="926"/>
        <v>0</v>
      </c>
      <c r="P1517" s="337">
        <f t="shared" si="927"/>
        <v>4.67</v>
      </c>
      <c r="Q1517" s="108">
        <f t="shared" si="928"/>
        <v>0</v>
      </c>
      <c r="R1517" s="3"/>
      <c r="S1517" s="560">
        <f t="shared" si="921"/>
        <v>374</v>
      </c>
      <c r="AL1517" s="556">
        <f t="shared" si="922"/>
        <v>373.6</v>
      </c>
    </row>
    <row r="1518" spans="2:39" s="288" customFormat="1" ht="25.5" outlineLevel="1">
      <c r="B1518" s="250" t="s">
        <v>27</v>
      </c>
      <c r="C1518" s="251" t="s">
        <v>1305</v>
      </c>
      <c r="D1518" s="252"/>
      <c r="E1518" s="102">
        <v>11230241004</v>
      </c>
      <c r="F1518" s="454"/>
      <c r="G1518" s="253" t="s">
        <v>1311</v>
      </c>
      <c r="H1518" s="254"/>
      <c r="I1518" s="202" t="s">
        <v>58</v>
      </c>
      <c r="J1518" s="251" t="s">
        <v>1309</v>
      </c>
      <c r="K1518" s="107">
        <v>5.36</v>
      </c>
      <c r="L1518" s="107">
        <f t="shared" si="923"/>
        <v>6.43</v>
      </c>
      <c r="M1518" s="107">
        <f t="shared" si="924"/>
        <v>0</v>
      </c>
      <c r="N1518" s="107">
        <f t="shared" si="925"/>
        <v>5.36</v>
      </c>
      <c r="O1518" s="107">
        <f t="shared" si="926"/>
        <v>0</v>
      </c>
      <c r="P1518" s="337">
        <f t="shared" si="927"/>
        <v>6.43</v>
      </c>
      <c r="Q1518" s="108">
        <f t="shared" si="928"/>
        <v>0</v>
      </c>
      <c r="R1518" s="3"/>
      <c r="S1518" s="560">
        <f t="shared" si="921"/>
        <v>514</v>
      </c>
      <c r="AL1518" s="556">
        <f t="shared" si="922"/>
        <v>514.4</v>
      </c>
    </row>
    <row r="1519" spans="2:39" s="288" customFormat="1" ht="25.5" outlineLevel="1">
      <c r="B1519" s="250" t="s">
        <v>27</v>
      </c>
      <c r="C1519" s="251" t="s">
        <v>1305</v>
      </c>
      <c r="D1519" s="252"/>
      <c r="E1519" s="102">
        <v>11230341200</v>
      </c>
      <c r="F1519" s="454"/>
      <c r="G1519" s="253" t="s">
        <v>1312</v>
      </c>
      <c r="H1519" s="254"/>
      <c r="I1519" s="202" t="s">
        <v>58</v>
      </c>
      <c r="J1519" s="251" t="s">
        <v>1313</v>
      </c>
      <c r="K1519" s="107">
        <v>8.42</v>
      </c>
      <c r="L1519" s="107">
        <f t="shared" si="923"/>
        <v>10.1</v>
      </c>
      <c r="M1519" s="107">
        <f t="shared" si="924"/>
        <v>0</v>
      </c>
      <c r="N1519" s="107">
        <f t="shared" si="925"/>
        <v>8.42</v>
      </c>
      <c r="O1519" s="107">
        <f t="shared" si="926"/>
        <v>0</v>
      </c>
      <c r="P1519" s="337">
        <f t="shared" si="927"/>
        <v>10.1</v>
      </c>
      <c r="Q1519" s="108">
        <f t="shared" si="928"/>
        <v>0</v>
      </c>
      <c r="R1519" s="3"/>
      <c r="S1519" s="560">
        <f t="shared" si="921"/>
        <v>808</v>
      </c>
      <c r="AL1519" s="556">
        <f t="shared" si="922"/>
        <v>808</v>
      </c>
      <c r="AM1519"/>
    </row>
    <row r="1520" spans="2:39" s="288" customFormat="1" ht="25.5" outlineLevel="1">
      <c r="B1520" s="250" t="s">
        <v>27</v>
      </c>
      <c r="C1520" s="251" t="s">
        <v>1305</v>
      </c>
      <c r="D1520" s="252"/>
      <c r="E1520" s="102">
        <v>11230441200</v>
      </c>
      <c r="F1520" s="454"/>
      <c r="G1520" s="253" t="s">
        <v>1314</v>
      </c>
      <c r="H1520" s="254"/>
      <c r="I1520" s="202" t="s">
        <v>58</v>
      </c>
      <c r="J1520" s="251" t="s">
        <v>1313</v>
      </c>
      <c r="K1520" s="107">
        <v>15.77</v>
      </c>
      <c r="L1520" s="107">
        <f t="shared" si="923"/>
        <v>18.920000000000002</v>
      </c>
      <c r="M1520" s="107">
        <f t="shared" si="924"/>
        <v>0</v>
      </c>
      <c r="N1520" s="107">
        <f t="shared" si="925"/>
        <v>15.77</v>
      </c>
      <c r="O1520" s="107">
        <f t="shared" si="926"/>
        <v>0</v>
      </c>
      <c r="P1520" s="337">
        <f t="shared" si="927"/>
        <v>18.920000000000002</v>
      </c>
      <c r="Q1520" s="108">
        <f t="shared" si="928"/>
        <v>0</v>
      </c>
      <c r="R1520" s="3"/>
      <c r="S1520" s="560">
        <f t="shared" si="921"/>
        <v>1514</v>
      </c>
      <c r="AL1520" s="556">
        <f t="shared" si="922"/>
        <v>1513.6000000000004</v>
      </c>
    </row>
    <row r="1521" spans="2:39" s="288" customFormat="1" ht="25.5" outlineLevel="1">
      <c r="B1521" s="250" t="s">
        <v>27</v>
      </c>
      <c r="C1521" s="251" t="s">
        <v>1305</v>
      </c>
      <c r="D1521" s="252"/>
      <c r="E1521" s="102">
        <v>11230541200</v>
      </c>
      <c r="F1521" s="454"/>
      <c r="G1521" s="253" t="s">
        <v>1315</v>
      </c>
      <c r="H1521" s="254"/>
      <c r="I1521" s="202" t="s">
        <v>58</v>
      </c>
      <c r="J1521" s="251" t="s">
        <v>1313</v>
      </c>
      <c r="K1521" s="107">
        <v>25.14</v>
      </c>
      <c r="L1521" s="107">
        <f t="shared" si="923"/>
        <v>30.17</v>
      </c>
      <c r="M1521" s="107">
        <f t="shared" si="924"/>
        <v>0</v>
      </c>
      <c r="N1521" s="107">
        <f t="shared" si="925"/>
        <v>25.14</v>
      </c>
      <c r="O1521" s="107">
        <f t="shared" si="926"/>
        <v>0</v>
      </c>
      <c r="P1521" s="337">
        <f t="shared" si="927"/>
        <v>30.17</v>
      </c>
      <c r="Q1521" s="108">
        <f t="shared" si="928"/>
        <v>0</v>
      </c>
      <c r="R1521" s="3"/>
      <c r="S1521" s="560">
        <f t="shared" si="921"/>
        <v>2414</v>
      </c>
      <c r="AL1521" s="556">
        <f t="shared" si="922"/>
        <v>2413.6</v>
      </c>
    </row>
    <row r="1522" spans="2:39" outlineLevel="1">
      <c r="B1522" s="245"/>
      <c r="C1522" s="241"/>
      <c r="D1522" s="244"/>
      <c r="E1522" s="69"/>
      <c r="F1522" s="454"/>
      <c r="G1522" s="242"/>
      <c r="H1522" s="243"/>
      <c r="I1522" s="170"/>
      <c r="J1522" s="241"/>
      <c r="K1522" s="74"/>
      <c r="L1522" s="74"/>
      <c r="M1522" s="74"/>
      <c r="N1522" s="74"/>
      <c r="O1522" s="74"/>
      <c r="P1522" s="336"/>
      <c r="Q1522" s="128"/>
      <c r="R1522" s="3"/>
      <c r="S1522" s="559"/>
      <c r="AL1522" s="556"/>
      <c r="AM1522" s="288"/>
    </row>
    <row r="1523" spans="2:39" s="288" customFormat="1" outlineLevel="1">
      <c r="B1523" s="102" t="s">
        <v>27</v>
      </c>
      <c r="C1523" s="251" t="s">
        <v>1305</v>
      </c>
      <c r="D1523" s="103">
        <v>11230241004</v>
      </c>
      <c r="E1523" s="102">
        <v>11230241222</v>
      </c>
      <c r="F1523" s="454"/>
      <c r="G1523" s="253" t="s">
        <v>1316</v>
      </c>
      <c r="H1523" s="254"/>
      <c r="I1523" s="202" t="s">
        <v>58</v>
      </c>
      <c r="J1523" s="251" t="s">
        <v>1309</v>
      </c>
      <c r="K1523" s="107">
        <v>5.36</v>
      </c>
      <c r="L1523" s="107">
        <f t="shared" si="923"/>
        <v>6.43</v>
      </c>
      <c r="M1523" s="107">
        <f>L1523*H1523</f>
        <v>0</v>
      </c>
      <c r="N1523" s="107">
        <f t="shared" si="925"/>
        <v>5.36</v>
      </c>
      <c r="O1523" s="107">
        <f>N1523*H1523</f>
        <v>0</v>
      </c>
      <c r="P1523" s="337">
        <f t="shared" si="927"/>
        <v>6.43</v>
      </c>
      <c r="Q1523" s="108">
        <f>P1523*H1523</f>
        <v>0</v>
      </c>
      <c r="R1523" s="3"/>
      <c r="S1523" s="560">
        <f t="shared" si="921"/>
        <v>514</v>
      </c>
      <c r="AL1523" s="556">
        <f t="shared" si="922"/>
        <v>514.4</v>
      </c>
    </row>
    <row r="1524" spans="2:39" s="288" customFormat="1" outlineLevel="1">
      <c r="B1524" s="102" t="s">
        <v>27</v>
      </c>
      <c r="C1524" s="251" t="s">
        <v>1305</v>
      </c>
      <c r="D1524" s="103">
        <v>11230341200</v>
      </c>
      <c r="E1524" s="102">
        <v>11230341222</v>
      </c>
      <c r="F1524" s="454"/>
      <c r="G1524" s="253" t="s">
        <v>1317</v>
      </c>
      <c r="H1524" s="254"/>
      <c r="I1524" s="202" t="s">
        <v>58</v>
      </c>
      <c r="J1524" s="251" t="s">
        <v>1318</v>
      </c>
      <c r="K1524" s="107">
        <v>8.42</v>
      </c>
      <c r="L1524" s="107">
        <f t="shared" si="923"/>
        <v>10.1</v>
      </c>
      <c r="M1524" s="107">
        <f>L1524*H1524</f>
        <v>0</v>
      </c>
      <c r="N1524" s="107">
        <f t="shared" si="925"/>
        <v>8.42</v>
      </c>
      <c r="O1524" s="107">
        <f>N1524*H1524</f>
        <v>0</v>
      </c>
      <c r="P1524" s="337">
        <f t="shared" si="927"/>
        <v>10.1</v>
      </c>
      <c r="Q1524" s="108">
        <f>P1524*H1524</f>
        <v>0</v>
      </c>
      <c r="R1524" s="3"/>
      <c r="S1524" s="560">
        <f t="shared" si="921"/>
        <v>808</v>
      </c>
      <c r="AL1524" s="556">
        <f t="shared" si="922"/>
        <v>808</v>
      </c>
      <c r="AM1524"/>
    </row>
    <row r="1525" spans="2:39" s="288" customFormat="1" outlineLevel="1">
      <c r="B1525" s="102" t="s">
        <v>27</v>
      </c>
      <c r="C1525" s="251" t="s">
        <v>1305</v>
      </c>
      <c r="D1525" s="103">
        <v>11230441200</v>
      </c>
      <c r="E1525" s="102">
        <v>11230441222</v>
      </c>
      <c r="F1525" s="454"/>
      <c r="G1525" s="253" t="s">
        <v>1319</v>
      </c>
      <c r="H1525" s="254"/>
      <c r="I1525" s="202" t="s">
        <v>58</v>
      </c>
      <c r="J1525" s="251" t="s">
        <v>1318</v>
      </c>
      <c r="K1525" s="107">
        <v>15.77</v>
      </c>
      <c r="L1525" s="107">
        <f t="shared" si="923"/>
        <v>18.920000000000002</v>
      </c>
      <c r="M1525" s="107">
        <f>L1525*H1525</f>
        <v>0</v>
      </c>
      <c r="N1525" s="107">
        <f t="shared" si="925"/>
        <v>15.77</v>
      </c>
      <c r="O1525" s="107">
        <f>N1525*H1525</f>
        <v>0</v>
      </c>
      <c r="P1525" s="337">
        <f t="shared" si="927"/>
        <v>18.920000000000002</v>
      </c>
      <c r="Q1525" s="108">
        <f>P1525*H1525</f>
        <v>0</v>
      </c>
      <c r="R1525" s="3"/>
      <c r="S1525" s="560">
        <f t="shared" si="921"/>
        <v>1514</v>
      </c>
      <c r="AL1525" s="556">
        <f t="shared" si="922"/>
        <v>1513.6000000000004</v>
      </c>
    </row>
    <row r="1526" spans="2:39" s="288" customFormat="1" outlineLevel="1">
      <c r="B1526" s="102" t="s">
        <v>27</v>
      </c>
      <c r="C1526" s="251" t="s">
        <v>1305</v>
      </c>
      <c r="D1526" s="103">
        <v>11230541200</v>
      </c>
      <c r="E1526" s="102">
        <v>11230541222</v>
      </c>
      <c r="F1526" s="454"/>
      <c r="G1526" s="253" t="s">
        <v>1320</v>
      </c>
      <c r="H1526" s="254"/>
      <c r="I1526" s="202" t="s">
        <v>58</v>
      </c>
      <c r="J1526" s="251" t="s">
        <v>1318</v>
      </c>
      <c r="K1526" s="107">
        <v>25.14</v>
      </c>
      <c r="L1526" s="107">
        <f t="shared" si="923"/>
        <v>30.17</v>
      </c>
      <c r="M1526" s="107">
        <f>L1526*H1526</f>
        <v>0</v>
      </c>
      <c r="N1526" s="107">
        <f t="shared" si="925"/>
        <v>25.14</v>
      </c>
      <c r="O1526" s="107">
        <f>N1526*H1526</f>
        <v>0</v>
      </c>
      <c r="P1526" s="337">
        <f t="shared" si="927"/>
        <v>30.17</v>
      </c>
      <c r="Q1526" s="108">
        <f>P1526*H1526</f>
        <v>0</v>
      </c>
      <c r="R1526" s="3"/>
      <c r="S1526" s="560">
        <f t="shared" si="921"/>
        <v>2414</v>
      </c>
      <c r="AL1526" s="556">
        <f t="shared" si="922"/>
        <v>2413.6</v>
      </c>
    </row>
    <row r="1527" spans="2:39" outlineLevel="1">
      <c r="B1527" s="245"/>
      <c r="C1527" s="241"/>
      <c r="D1527" s="244"/>
      <c r="E1527" s="69"/>
      <c r="F1527" s="454"/>
      <c r="G1527" s="242"/>
      <c r="H1527" s="243"/>
      <c r="I1527" s="170"/>
      <c r="J1527" s="241"/>
      <c r="K1527" s="74"/>
      <c r="L1527" s="74"/>
      <c r="M1527" s="74"/>
      <c r="N1527" s="74"/>
      <c r="O1527" s="74"/>
      <c r="P1527" s="336"/>
      <c r="Q1527" s="128"/>
      <c r="R1527" s="3"/>
      <c r="S1527" s="559"/>
      <c r="AL1527" s="556"/>
    </row>
    <row r="1528" spans="2:39" s="288" customFormat="1" outlineLevel="1">
      <c r="B1528" s="102" t="s">
        <v>27</v>
      </c>
      <c r="C1528" s="251" t="s">
        <v>1305</v>
      </c>
      <c r="D1528" s="103">
        <v>120094</v>
      </c>
      <c r="E1528" s="102">
        <v>11200941005</v>
      </c>
      <c r="F1528" s="454"/>
      <c r="G1528" s="253" t="s">
        <v>1321</v>
      </c>
      <c r="H1528" s="254"/>
      <c r="I1528" s="202" t="s">
        <v>58</v>
      </c>
      <c r="J1528" s="251" t="s">
        <v>1309</v>
      </c>
      <c r="K1528" s="107">
        <v>3.57</v>
      </c>
      <c r="L1528" s="107">
        <f t="shared" si="923"/>
        <v>4.28</v>
      </c>
      <c r="M1528" s="107">
        <f>L1528*H1528</f>
        <v>0</v>
      </c>
      <c r="N1528" s="107">
        <f t="shared" si="925"/>
        <v>3.57</v>
      </c>
      <c r="O1528" s="107">
        <f>N1528*H1528</f>
        <v>0</v>
      </c>
      <c r="P1528" s="337">
        <f t="shared" si="927"/>
        <v>4.28</v>
      </c>
      <c r="Q1528" s="108">
        <f>P1528*H1528</f>
        <v>0</v>
      </c>
      <c r="R1528" s="3"/>
      <c r="S1528" s="560">
        <f t="shared" si="921"/>
        <v>342</v>
      </c>
      <c r="AL1528" s="556">
        <f t="shared" si="922"/>
        <v>342.40000000000003</v>
      </c>
      <c r="AM1528"/>
    </row>
    <row r="1529" spans="2:39" s="288" customFormat="1" outlineLevel="1">
      <c r="B1529" s="102" t="s">
        <v>27</v>
      </c>
      <c r="C1529" s="251" t="s">
        <v>1305</v>
      </c>
      <c r="D1529" s="103">
        <v>120104</v>
      </c>
      <c r="E1529" s="102">
        <v>11201041005</v>
      </c>
      <c r="F1529" s="454"/>
      <c r="G1529" s="253" t="s">
        <v>1322</v>
      </c>
      <c r="H1529" s="254"/>
      <c r="I1529" s="202" t="s">
        <v>58</v>
      </c>
      <c r="J1529" s="251" t="s">
        <v>1309</v>
      </c>
      <c r="K1529" s="107">
        <v>4.68</v>
      </c>
      <c r="L1529" s="107">
        <f t="shared" si="923"/>
        <v>5.62</v>
      </c>
      <c r="M1529" s="107">
        <f>L1529*H1529</f>
        <v>0</v>
      </c>
      <c r="N1529" s="107">
        <f t="shared" si="925"/>
        <v>4.68</v>
      </c>
      <c r="O1529" s="107">
        <f>N1529*H1529</f>
        <v>0</v>
      </c>
      <c r="P1529" s="337">
        <f t="shared" si="927"/>
        <v>5.62</v>
      </c>
      <c r="Q1529" s="108">
        <f>P1529*H1529</f>
        <v>0</v>
      </c>
      <c r="R1529" s="3"/>
      <c r="S1529" s="560">
        <f t="shared" si="921"/>
        <v>450</v>
      </c>
      <c r="AL1529" s="556">
        <f t="shared" si="922"/>
        <v>449.6</v>
      </c>
    </row>
    <row r="1530" spans="2:39" s="288" customFormat="1" outlineLevel="1">
      <c r="B1530" s="250" t="s">
        <v>27</v>
      </c>
      <c r="C1530" s="251" t="s">
        <v>1305</v>
      </c>
      <c r="D1530" s="252"/>
      <c r="E1530" s="102">
        <v>11201241006</v>
      </c>
      <c r="F1530" s="454"/>
      <c r="G1530" s="253" t="s">
        <v>1323</v>
      </c>
      <c r="H1530" s="254"/>
      <c r="I1530" s="202" t="s">
        <v>58</v>
      </c>
      <c r="J1530" s="251" t="s">
        <v>1313</v>
      </c>
      <c r="K1530" s="107">
        <v>8.75</v>
      </c>
      <c r="L1530" s="107">
        <f t="shared" si="923"/>
        <v>10.5</v>
      </c>
      <c r="M1530" s="107">
        <f>L1530*H1530</f>
        <v>0</v>
      </c>
      <c r="N1530" s="107">
        <f t="shared" si="925"/>
        <v>8.75</v>
      </c>
      <c r="O1530" s="107">
        <f>N1530*H1530</f>
        <v>0</v>
      </c>
      <c r="P1530" s="337">
        <f t="shared" si="927"/>
        <v>10.5</v>
      </c>
      <c r="Q1530" s="108">
        <f>P1530*H1530</f>
        <v>0</v>
      </c>
      <c r="R1530" s="3"/>
      <c r="S1530" s="560">
        <f t="shared" si="921"/>
        <v>840</v>
      </c>
      <c r="T1530"/>
      <c r="AL1530" s="556">
        <f t="shared" si="922"/>
        <v>840</v>
      </c>
    </row>
    <row r="1531" spans="2:39" outlineLevel="1">
      <c r="B1531" s="245"/>
      <c r="C1531" s="241"/>
      <c r="D1531" s="244"/>
      <c r="E1531" s="69"/>
      <c r="F1531" s="454"/>
      <c r="G1531" s="242"/>
      <c r="H1531" s="243"/>
      <c r="I1531" s="170"/>
      <c r="J1531" s="241"/>
      <c r="K1531" s="74"/>
      <c r="L1531" s="74"/>
      <c r="M1531" s="74"/>
      <c r="N1531" s="74"/>
      <c r="O1531" s="74"/>
      <c r="P1531" s="336"/>
      <c r="Q1531" s="128"/>
      <c r="R1531" s="3"/>
      <c r="S1531" s="559"/>
      <c r="AL1531" s="556"/>
      <c r="AM1531" s="288"/>
    </row>
    <row r="1532" spans="2:39" s="288" customFormat="1" outlineLevel="1">
      <c r="B1532" s="102" t="s">
        <v>27</v>
      </c>
      <c r="C1532" s="251" t="s">
        <v>1305</v>
      </c>
      <c r="D1532" s="103">
        <v>11201141005</v>
      </c>
      <c r="E1532" s="102">
        <v>11201141222</v>
      </c>
      <c r="F1532" s="454"/>
      <c r="G1532" s="253" t="s">
        <v>1324</v>
      </c>
      <c r="H1532" s="254"/>
      <c r="I1532" s="202" t="s">
        <v>58</v>
      </c>
      <c r="J1532" s="251" t="s">
        <v>1309</v>
      </c>
      <c r="K1532" s="107">
        <v>6.35</v>
      </c>
      <c r="L1532" s="107">
        <f t="shared" si="923"/>
        <v>7.62</v>
      </c>
      <c r="M1532" s="107">
        <f>L1532*H1532</f>
        <v>0</v>
      </c>
      <c r="N1532" s="107">
        <f t="shared" si="925"/>
        <v>6.35</v>
      </c>
      <c r="O1532" s="107">
        <f>N1532*H1532</f>
        <v>0</v>
      </c>
      <c r="P1532" s="337">
        <f t="shared" si="927"/>
        <v>7.62</v>
      </c>
      <c r="Q1532" s="108">
        <f>P1532*H1532</f>
        <v>0</v>
      </c>
      <c r="R1532" s="3"/>
      <c r="S1532" s="560">
        <f t="shared" si="921"/>
        <v>610</v>
      </c>
      <c r="AL1532" s="556">
        <f t="shared" si="922"/>
        <v>609.6</v>
      </c>
    </row>
    <row r="1533" spans="2:39" s="288" customFormat="1" outlineLevel="1">
      <c r="B1533" s="102" t="s">
        <v>27</v>
      </c>
      <c r="C1533" s="251" t="s">
        <v>1305</v>
      </c>
      <c r="D1533" s="103">
        <v>11201341200</v>
      </c>
      <c r="E1533" s="102">
        <v>11201341222</v>
      </c>
      <c r="F1533" s="454"/>
      <c r="G1533" s="253" t="s">
        <v>1325</v>
      </c>
      <c r="H1533" s="254"/>
      <c r="I1533" s="202" t="s">
        <v>58</v>
      </c>
      <c r="J1533" s="251" t="s">
        <v>1318</v>
      </c>
      <c r="K1533" s="107">
        <v>9.9700000000000006</v>
      </c>
      <c r="L1533" s="107">
        <f t="shared" si="923"/>
        <v>11.96</v>
      </c>
      <c r="M1533" s="107">
        <f>L1533*H1533</f>
        <v>0</v>
      </c>
      <c r="N1533" s="107">
        <f t="shared" si="925"/>
        <v>9.9700000000000006</v>
      </c>
      <c r="O1533" s="107">
        <f>N1533*H1533</f>
        <v>0</v>
      </c>
      <c r="P1533" s="337">
        <f t="shared" si="927"/>
        <v>11.96</v>
      </c>
      <c r="Q1533" s="108">
        <f>P1533*H1533</f>
        <v>0</v>
      </c>
      <c r="R1533" s="3"/>
      <c r="S1533" s="560">
        <f t="shared" si="921"/>
        <v>957</v>
      </c>
      <c r="AL1533" s="556">
        <f t="shared" si="922"/>
        <v>956.80000000000007</v>
      </c>
    </row>
    <row r="1534" spans="2:39" s="288" customFormat="1" outlineLevel="1">
      <c r="B1534" s="102" t="s">
        <v>27</v>
      </c>
      <c r="C1534" s="251" t="s">
        <v>1305</v>
      </c>
      <c r="D1534" s="103">
        <v>11201441200</v>
      </c>
      <c r="E1534" s="102">
        <v>11201441222</v>
      </c>
      <c r="F1534" s="454"/>
      <c r="G1534" s="253" t="s">
        <v>1326</v>
      </c>
      <c r="H1534" s="254"/>
      <c r="I1534" s="202" t="s">
        <v>58</v>
      </c>
      <c r="J1534" s="251" t="s">
        <v>1318</v>
      </c>
      <c r="K1534" s="107">
        <v>14.86</v>
      </c>
      <c r="L1534" s="107">
        <f t="shared" si="923"/>
        <v>17.829999999999998</v>
      </c>
      <c r="M1534" s="107">
        <f>L1534*H1534</f>
        <v>0</v>
      </c>
      <c r="N1534" s="107">
        <f t="shared" si="925"/>
        <v>14.86</v>
      </c>
      <c r="O1534" s="107">
        <f>N1534*H1534</f>
        <v>0</v>
      </c>
      <c r="P1534" s="337">
        <f t="shared" si="927"/>
        <v>17.829999999999998</v>
      </c>
      <c r="Q1534" s="108">
        <f>P1534*H1534</f>
        <v>0</v>
      </c>
      <c r="R1534" s="3"/>
      <c r="S1534" s="560">
        <f t="shared" si="921"/>
        <v>1426</v>
      </c>
      <c r="AL1534" s="556">
        <f t="shared" si="922"/>
        <v>1426.3999999999999</v>
      </c>
      <c r="AM1534"/>
    </row>
    <row r="1535" spans="2:39" s="288" customFormat="1" outlineLevel="1">
      <c r="B1535" s="102" t="s">
        <v>27</v>
      </c>
      <c r="C1535" s="251" t="s">
        <v>1305</v>
      </c>
      <c r="D1535" s="103">
        <v>11201541200</v>
      </c>
      <c r="E1535" s="102">
        <v>11201541222</v>
      </c>
      <c r="F1535" s="454"/>
      <c r="G1535" s="253" t="s">
        <v>1327</v>
      </c>
      <c r="H1535" s="254"/>
      <c r="I1535" s="202" t="s">
        <v>58</v>
      </c>
      <c r="J1535" s="251" t="s">
        <v>1318</v>
      </c>
      <c r="K1535" s="107">
        <v>18.649999999999999</v>
      </c>
      <c r="L1535" s="107">
        <f t="shared" si="923"/>
        <v>22.38</v>
      </c>
      <c r="M1535" s="107">
        <f>L1535*H1535</f>
        <v>0</v>
      </c>
      <c r="N1535" s="107">
        <f t="shared" si="925"/>
        <v>18.649999999999999</v>
      </c>
      <c r="O1535" s="107">
        <f>N1535*H1535</f>
        <v>0</v>
      </c>
      <c r="P1535" s="337">
        <f t="shared" si="927"/>
        <v>22.38</v>
      </c>
      <c r="Q1535" s="108">
        <f>P1535*H1535</f>
        <v>0</v>
      </c>
      <c r="R1535" s="3"/>
      <c r="S1535" s="560">
        <f t="shared" si="921"/>
        <v>1790</v>
      </c>
      <c r="AL1535" s="556">
        <f t="shared" si="922"/>
        <v>1790.4</v>
      </c>
    </row>
    <row r="1536" spans="2:39" s="288" customFormat="1" outlineLevel="1">
      <c r="B1536" s="102" t="s">
        <v>27</v>
      </c>
      <c r="C1536" s="251" t="s">
        <v>1305</v>
      </c>
      <c r="D1536" s="103">
        <v>11209341200</v>
      </c>
      <c r="E1536" s="102">
        <v>11209341222</v>
      </c>
      <c r="F1536" s="454"/>
      <c r="G1536" s="253" t="s">
        <v>1328</v>
      </c>
      <c r="H1536" s="254"/>
      <c r="I1536" s="202" t="s">
        <v>58</v>
      </c>
      <c r="J1536" s="251" t="s">
        <v>1318</v>
      </c>
      <c r="K1536" s="107">
        <v>28.82</v>
      </c>
      <c r="L1536" s="107">
        <f t="shared" si="923"/>
        <v>34.58</v>
      </c>
      <c r="M1536" s="107">
        <f>L1536*H1536</f>
        <v>0</v>
      </c>
      <c r="N1536" s="107">
        <f t="shared" si="925"/>
        <v>28.82</v>
      </c>
      <c r="O1536" s="107">
        <f>N1536*H1536</f>
        <v>0</v>
      </c>
      <c r="P1536" s="337">
        <f t="shared" si="927"/>
        <v>34.58</v>
      </c>
      <c r="Q1536" s="108">
        <f>P1536*H1536</f>
        <v>0</v>
      </c>
      <c r="R1536" s="3"/>
      <c r="S1536" s="560">
        <f t="shared" si="921"/>
        <v>2766</v>
      </c>
      <c r="AL1536" s="556">
        <f t="shared" si="922"/>
        <v>2766.4</v>
      </c>
    </row>
    <row r="1537" spans="2:39" outlineLevel="1">
      <c r="B1537" s="245"/>
      <c r="C1537" s="241"/>
      <c r="D1537" s="244"/>
      <c r="E1537" s="69"/>
      <c r="F1537" s="454"/>
      <c r="G1537" s="242"/>
      <c r="H1537" s="243"/>
      <c r="I1537" s="170"/>
      <c r="J1537" s="241"/>
      <c r="K1537" s="74"/>
      <c r="L1537" s="74"/>
      <c r="M1537" s="74"/>
      <c r="N1537" s="74"/>
      <c r="O1537" s="74"/>
      <c r="P1537" s="336"/>
      <c r="Q1537" s="128"/>
      <c r="R1537" s="3"/>
      <c r="S1537" s="559"/>
      <c r="AL1537" s="556"/>
    </row>
    <row r="1538" spans="2:39" s="288" customFormat="1" outlineLevel="1">
      <c r="B1538" s="102" t="s">
        <v>27</v>
      </c>
      <c r="C1538" s="251" t="s">
        <v>1305</v>
      </c>
      <c r="D1538" s="103">
        <v>11201741004</v>
      </c>
      <c r="E1538" s="102">
        <v>11201741005</v>
      </c>
      <c r="F1538" s="454"/>
      <c r="G1538" s="253" t="s">
        <v>1329</v>
      </c>
      <c r="H1538" s="254"/>
      <c r="I1538" s="202" t="s">
        <v>58</v>
      </c>
      <c r="J1538" s="251" t="s">
        <v>1309</v>
      </c>
      <c r="K1538" s="107">
        <v>5.93</v>
      </c>
      <c r="L1538" s="107">
        <f t="shared" si="923"/>
        <v>7.12</v>
      </c>
      <c r="M1538" s="107">
        <f>L1538*H1538</f>
        <v>0</v>
      </c>
      <c r="N1538" s="107">
        <f t="shared" si="925"/>
        <v>5.93</v>
      </c>
      <c r="O1538" s="107">
        <f>N1538*H1538</f>
        <v>0</v>
      </c>
      <c r="P1538" s="337">
        <f t="shared" si="927"/>
        <v>7.12</v>
      </c>
      <c r="Q1538" s="108">
        <f>P1538*H1538</f>
        <v>0</v>
      </c>
      <c r="R1538" s="3"/>
      <c r="S1538" s="560">
        <f t="shared" si="921"/>
        <v>570</v>
      </c>
      <c r="AL1538" s="556">
        <f t="shared" si="922"/>
        <v>569.6</v>
      </c>
    </row>
    <row r="1539" spans="2:39" s="288" customFormat="1" outlineLevel="1">
      <c r="B1539" s="102" t="s">
        <v>27</v>
      </c>
      <c r="C1539" s="251" t="s">
        <v>1305</v>
      </c>
      <c r="D1539" s="103">
        <v>11201841004</v>
      </c>
      <c r="E1539" s="102">
        <v>11201841005</v>
      </c>
      <c r="F1539" s="454"/>
      <c r="G1539" s="253" t="s">
        <v>1330</v>
      </c>
      <c r="H1539" s="254"/>
      <c r="I1539" s="202" t="s">
        <v>58</v>
      </c>
      <c r="J1539" s="251" t="s">
        <v>1309</v>
      </c>
      <c r="K1539" s="107">
        <v>7.11</v>
      </c>
      <c r="L1539" s="107">
        <f t="shared" si="923"/>
        <v>8.5299999999999994</v>
      </c>
      <c r="M1539" s="107">
        <f>L1539*H1539</f>
        <v>0</v>
      </c>
      <c r="N1539" s="107">
        <f t="shared" si="925"/>
        <v>7.11</v>
      </c>
      <c r="O1539" s="107">
        <f>N1539*H1539</f>
        <v>0</v>
      </c>
      <c r="P1539" s="337">
        <f t="shared" si="927"/>
        <v>8.5299999999999994</v>
      </c>
      <c r="Q1539" s="108">
        <f>P1539*H1539</f>
        <v>0</v>
      </c>
      <c r="R1539" s="3"/>
      <c r="S1539" s="560">
        <f t="shared" si="921"/>
        <v>682</v>
      </c>
      <c r="AL1539" s="556">
        <f t="shared" si="922"/>
        <v>682.4</v>
      </c>
    </row>
    <row r="1540" spans="2:39" outlineLevel="1">
      <c r="B1540" s="245"/>
      <c r="C1540" s="241"/>
      <c r="D1540" s="244"/>
      <c r="E1540" s="69"/>
      <c r="F1540" s="454"/>
      <c r="G1540" s="242"/>
      <c r="H1540" s="243"/>
      <c r="I1540" s="170"/>
      <c r="J1540" s="244"/>
      <c r="K1540" s="74"/>
      <c r="L1540" s="74"/>
      <c r="M1540" s="74"/>
      <c r="N1540" s="74"/>
      <c r="O1540" s="74"/>
      <c r="P1540" s="336"/>
      <c r="Q1540" s="128"/>
      <c r="R1540" s="3"/>
      <c r="S1540" s="559"/>
      <c r="AL1540" s="556"/>
      <c r="AM1540" s="288"/>
    </row>
    <row r="1541" spans="2:39" s="288" customFormat="1" ht="25.5" outlineLevel="1">
      <c r="B1541" s="102" t="s">
        <v>27</v>
      </c>
      <c r="C1541" s="251" t="s">
        <v>1305</v>
      </c>
      <c r="D1541" s="103">
        <v>11201941004</v>
      </c>
      <c r="E1541" s="102">
        <v>11201941222</v>
      </c>
      <c r="F1541" s="454"/>
      <c r="G1541" s="253" t="s">
        <v>1331</v>
      </c>
      <c r="H1541" s="254"/>
      <c r="I1541" s="202" t="s">
        <v>58</v>
      </c>
      <c r="J1541" s="252" t="s">
        <v>1309</v>
      </c>
      <c r="K1541" s="107">
        <v>10.07</v>
      </c>
      <c r="L1541" s="107">
        <f t="shared" si="923"/>
        <v>12.08</v>
      </c>
      <c r="M1541" s="107">
        <f>L1541*H1541</f>
        <v>0</v>
      </c>
      <c r="N1541" s="107">
        <f t="shared" si="925"/>
        <v>10.07</v>
      </c>
      <c r="O1541" s="107">
        <f>N1541*H1541</f>
        <v>0</v>
      </c>
      <c r="P1541" s="337">
        <f t="shared" si="927"/>
        <v>12.08</v>
      </c>
      <c r="Q1541" s="108">
        <f>P1541*H1541</f>
        <v>0</v>
      </c>
      <c r="R1541" s="3"/>
      <c r="S1541" s="560">
        <f t="shared" si="921"/>
        <v>966</v>
      </c>
      <c r="AL1541" s="556">
        <f t="shared" si="922"/>
        <v>966.40000000000009</v>
      </c>
    </row>
    <row r="1542" spans="2:39" s="288" customFormat="1" outlineLevel="1">
      <c r="B1542" s="102" t="s">
        <v>27</v>
      </c>
      <c r="C1542" s="251" t="s">
        <v>1305</v>
      </c>
      <c r="D1542" s="103">
        <v>11202141200</v>
      </c>
      <c r="E1542" s="102">
        <v>11202141222</v>
      </c>
      <c r="F1542" s="454"/>
      <c r="G1542" s="253" t="s">
        <v>1332</v>
      </c>
      <c r="H1542" s="254"/>
      <c r="I1542" s="202" t="s">
        <v>58</v>
      </c>
      <c r="J1542" s="252">
        <v>4</v>
      </c>
      <c r="K1542" s="107">
        <v>15.9</v>
      </c>
      <c r="L1542" s="107">
        <f t="shared" si="923"/>
        <v>19.079999999999998</v>
      </c>
      <c r="M1542" s="107">
        <f>L1542*H1542</f>
        <v>0</v>
      </c>
      <c r="N1542" s="107">
        <f t="shared" si="925"/>
        <v>15.9</v>
      </c>
      <c r="O1542" s="107">
        <f>N1542*H1542</f>
        <v>0</v>
      </c>
      <c r="P1542" s="337">
        <f t="shared" si="927"/>
        <v>19.079999999999998</v>
      </c>
      <c r="Q1542" s="108">
        <f>P1542*H1542</f>
        <v>0</v>
      </c>
      <c r="R1542" s="3"/>
      <c r="S1542" s="560">
        <f t="shared" si="921"/>
        <v>1526</v>
      </c>
      <c r="AL1542" s="556">
        <f t="shared" si="922"/>
        <v>1526.3999999999999</v>
      </c>
    </row>
    <row r="1543" spans="2:39" s="288" customFormat="1" outlineLevel="1">
      <c r="B1543" s="102" t="s">
        <v>27</v>
      </c>
      <c r="C1543" s="251" t="s">
        <v>1305</v>
      </c>
      <c r="D1543" s="103">
        <v>11202241200</v>
      </c>
      <c r="E1543" s="102">
        <v>11202241222</v>
      </c>
      <c r="F1543" s="454"/>
      <c r="G1543" s="253" t="s">
        <v>1333</v>
      </c>
      <c r="H1543" s="254"/>
      <c r="I1543" s="202" t="s">
        <v>58</v>
      </c>
      <c r="J1543" s="252">
        <v>4</v>
      </c>
      <c r="K1543" s="107">
        <v>22.1</v>
      </c>
      <c r="L1543" s="107">
        <f t="shared" si="923"/>
        <v>26.52</v>
      </c>
      <c r="M1543" s="107">
        <f>L1543*H1543</f>
        <v>0</v>
      </c>
      <c r="N1543" s="107">
        <f t="shared" si="925"/>
        <v>22.1</v>
      </c>
      <c r="O1543" s="107">
        <f>N1543*H1543</f>
        <v>0</v>
      </c>
      <c r="P1543" s="337">
        <f t="shared" si="927"/>
        <v>26.52</v>
      </c>
      <c r="Q1543" s="108">
        <f>P1543*H1543</f>
        <v>0</v>
      </c>
      <c r="R1543" s="3"/>
      <c r="S1543" s="560">
        <f t="shared" si="921"/>
        <v>2122</v>
      </c>
      <c r="AL1543" s="556">
        <f t="shared" si="922"/>
        <v>2121.6</v>
      </c>
      <c r="AM1543"/>
    </row>
    <row r="1544" spans="2:39" s="288" customFormat="1" ht="25.5" outlineLevel="1">
      <c r="B1544" s="102" t="s">
        <v>27</v>
      </c>
      <c r="C1544" s="251" t="s">
        <v>1305</v>
      </c>
      <c r="D1544" s="454" t="s">
        <v>1334</v>
      </c>
      <c r="E1544" s="102">
        <v>11202341222</v>
      </c>
      <c r="F1544" s="454"/>
      <c r="G1544" s="253" t="s">
        <v>1335</v>
      </c>
      <c r="H1544" s="254"/>
      <c r="I1544" s="202" t="s">
        <v>58</v>
      </c>
      <c r="J1544" s="252">
        <v>4</v>
      </c>
      <c r="K1544" s="107">
        <v>26.24</v>
      </c>
      <c r="L1544" s="107">
        <f t="shared" si="923"/>
        <v>31.49</v>
      </c>
      <c r="M1544" s="107">
        <f>L1544*H1544</f>
        <v>0</v>
      </c>
      <c r="N1544" s="107">
        <f t="shared" si="925"/>
        <v>26.24</v>
      </c>
      <c r="O1544" s="107">
        <f>N1544*H1544</f>
        <v>0</v>
      </c>
      <c r="P1544" s="337">
        <f t="shared" si="927"/>
        <v>31.49</v>
      </c>
      <c r="Q1544" s="108">
        <f>P1544*H1544</f>
        <v>0</v>
      </c>
      <c r="R1544" s="3"/>
      <c r="S1544" s="560">
        <f t="shared" si="921"/>
        <v>2519</v>
      </c>
      <c r="AL1544" s="556">
        <f t="shared" si="922"/>
        <v>2519.2000000000003</v>
      </c>
    </row>
    <row r="1545" spans="2:39" s="288" customFormat="1" outlineLevel="1">
      <c r="B1545" s="102" t="s">
        <v>27</v>
      </c>
      <c r="C1545" s="251" t="s">
        <v>1305</v>
      </c>
      <c r="D1545" s="103">
        <v>11209441200</v>
      </c>
      <c r="E1545" s="102">
        <v>11209441222</v>
      </c>
      <c r="F1545" s="454"/>
      <c r="G1545" s="455" t="s">
        <v>1336</v>
      </c>
      <c r="H1545" s="254"/>
      <c r="I1545" s="202" t="s">
        <v>58</v>
      </c>
      <c r="J1545" s="252">
        <v>4</v>
      </c>
      <c r="K1545" s="175">
        <v>40.43</v>
      </c>
      <c r="L1545" s="175">
        <f t="shared" si="923"/>
        <v>48.52</v>
      </c>
      <c r="M1545" s="175">
        <f>L1545*H1545</f>
        <v>0</v>
      </c>
      <c r="N1545" s="175">
        <f t="shared" si="925"/>
        <v>40.43</v>
      </c>
      <c r="O1545" s="175">
        <f>N1545*H1545</f>
        <v>0</v>
      </c>
      <c r="P1545" s="337">
        <f t="shared" si="927"/>
        <v>48.52</v>
      </c>
      <c r="Q1545" s="309">
        <f>P1545*H1545</f>
        <v>0</v>
      </c>
      <c r="R1545" s="3"/>
      <c r="S1545" s="560">
        <f t="shared" si="921"/>
        <v>3882</v>
      </c>
      <c r="AL1545" s="556">
        <f t="shared" si="922"/>
        <v>3881.6000000000004</v>
      </c>
    </row>
    <row r="1546" spans="2:39" outlineLevel="1">
      <c r="B1546" s="245"/>
      <c r="C1546" s="241"/>
      <c r="D1546" s="69"/>
      <c r="E1546" s="69"/>
      <c r="F1546" s="454"/>
      <c r="G1546" s="242"/>
      <c r="H1546" s="243"/>
      <c r="I1546" s="170"/>
      <c r="J1546" s="244"/>
      <c r="K1546" s="74"/>
      <c r="L1546" s="74"/>
      <c r="M1546" s="74"/>
      <c r="N1546" s="74"/>
      <c r="O1546" s="74"/>
      <c r="P1546" s="336"/>
      <c r="Q1546" s="128"/>
      <c r="R1546" s="3"/>
      <c r="S1546" s="559"/>
      <c r="AL1546" s="556"/>
      <c r="AM1546" s="288"/>
    </row>
    <row r="1547" spans="2:39" s="288" customFormat="1" outlineLevel="1">
      <c r="B1547" s="102" t="s">
        <v>27</v>
      </c>
      <c r="C1547" s="251" t="s">
        <v>1305</v>
      </c>
      <c r="D1547" s="103">
        <v>123984</v>
      </c>
      <c r="E1547" s="102">
        <v>11239841002</v>
      </c>
      <c r="F1547" s="454"/>
      <c r="G1547" s="253" t="s">
        <v>1337</v>
      </c>
      <c r="H1547" s="254"/>
      <c r="I1547" s="202" t="s">
        <v>58</v>
      </c>
      <c r="J1547" s="252">
        <v>20</v>
      </c>
      <c r="K1547" s="107">
        <v>6.33</v>
      </c>
      <c r="L1547" s="107">
        <f t="shared" si="923"/>
        <v>7.6</v>
      </c>
      <c r="M1547" s="107">
        <f t="shared" ref="M1547:M1553" si="929">L1547*H1547</f>
        <v>0</v>
      </c>
      <c r="N1547" s="107">
        <f t="shared" si="925"/>
        <v>6.33</v>
      </c>
      <c r="O1547" s="107">
        <f t="shared" ref="O1547:O1553" si="930">N1547*H1547</f>
        <v>0</v>
      </c>
      <c r="P1547" s="337">
        <f t="shared" si="927"/>
        <v>7.6</v>
      </c>
      <c r="Q1547" s="108">
        <f t="shared" ref="Q1547:Q1553" si="931">P1547*H1547</f>
        <v>0</v>
      </c>
      <c r="R1547" s="3"/>
      <c r="S1547" s="560">
        <f t="shared" si="921"/>
        <v>608</v>
      </c>
      <c r="AL1547" s="556">
        <f t="shared" si="922"/>
        <v>608</v>
      </c>
    </row>
    <row r="1548" spans="2:39" s="288" customFormat="1" outlineLevel="1">
      <c r="B1548" s="102" t="s">
        <v>27</v>
      </c>
      <c r="C1548" s="251" t="s">
        <v>1305</v>
      </c>
      <c r="D1548" s="103">
        <v>123184</v>
      </c>
      <c r="E1548" s="102">
        <v>11231841005</v>
      </c>
      <c r="F1548" s="454"/>
      <c r="G1548" s="253" t="s">
        <v>1338</v>
      </c>
      <c r="H1548" s="254"/>
      <c r="I1548" s="202" t="s">
        <v>58</v>
      </c>
      <c r="J1548" s="252">
        <v>20</v>
      </c>
      <c r="K1548" s="107">
        <v>7.83</v>
      </c>
      <c r="L1548" s="107">
        <f t="shared" si="923"/>
        <v>9.4</v>
      </c>
      <c r="M1548" s="107">
        <f t="shared" si="929"/>
        <v>0</v>
      </c>
      <c r="N1548" s="107">
        <f t="shared" si="925"/>
        <v>7.83</v>
      </c>
      <c r="O1548" s="107">
        <f t="shared" si="930"/>
        <v>0</v>
      </c>
      <c r="P1548" s="337">
        <f t="shared" si="927"/>
        <v>9.4</v>
      </c>
      <c r="Q1548" s="108">
        <f t="shared" si="931"/>
        <v>0</v>
      </c>
      <c r="R1548" s="3"/>
      <c r="S1548" s="560">
        <f t="shared" si="921"/>
        <v>752</v>
      </c>
      <c r="AL1548" s="556">
        <f t="shared" si="922"/>
        <v>752</v>
      </c>
    </row>
    <row r="1549" spans="2:39" s="288" customFormat="1" ht="25.5" outlineLevel="1">
      <c r="B1549" s="250" t="s">
        <v>27</v>
      </c>
      <c r="C1549" s="251" t="s">
        <v>1305</v>
      </c>
      <c r="D1549" s="252"/>
      <c r="E1549" s="102">
        <v>11231941004</v>
      </c>
      <c r="F1549" s="454"/>
      <c r="G1549" s="253" t="s">
        <v>1339</v>
      </c>
      <c r="H1549" s="254"/>
      <c r="I1549" s="202" t="s">
        <v>58</v>
      </c>
      <c r="J1549" s="252">
        <v>20</v>
      </c>
      <c r="K1549" s="107">
        <v>11.39</v>
      </c>
      <c r="L1549" s="107">
        <f t="shared" si="923"/>
        <v>13.67</v>
      </c>
      <c r="M1549" s="107">
        <f t="shared" si="929"/>
        <v>0</v>
      </c>
      <c r="N1549" s="107">
        <f t="shared" si="925"/>
        <v>11.39</v>
      </c>
      <c r="O1549" s="107">
        <f t="shared" si="930"/>
        <v>0</v>
      </c>
      <c r="P1549" s="337">
        <f t="shared" si="927"/>
        <v>13.67</v>
      </c>
      <c r="Q1549" s="108">
        <f t="shared" si="931"/>
        <v>0</v>
      </c>
      <c r="R1549" s="3"/>
      <c r="S1549" s="560">
        <f t="shared" si="921"/>
        <v>1094</v>
      </c>
      <c r="AL1549" s="556">
        <f t="shared" si="922"/>
        <v>1093.6000000000001</v>
      </c>
    </row>
    <row r="1550" spans="2:39" s="288" customFormat="1" ht="25.5" outlineLevel="1">
      <c r="B1550" s="250" t="s">
        <v>27</v>
      </c>
      <c r="C1550" s="251" t="s">
        <v>1305</v>
      </c>
      <c r="D1550" s="252"/>
      <c r="E1550" s="102">
        <v>11232041200</v>
      </c>
      <c r="F1550" s="454"/>
      <c r="G1550" s="253" t="s">
        <v>1340</v>
      </c>
      <c r="H1550" s="254"/>
      <c r="I1550" s="202" t="s">
        <v>58</v>
      </c>
      <c r="J1550" s="252">
        <v>4</v>
      </c>
      <c r="K1550" s="107">
        <v>19.47</v>
      </c>
      <c r="L1550" s="107">
        <f t="shared" si="923"/>
        <v>23.36</v>
      </c>
      <c r="M1550" s="107">
        <f t="shared" si="929"/>
        <v>0</v>
      </c>
      <c r="N1550" s="107">
        <f t="shared" si="925"/>
        <v>19.47</v>
      </c>
      <c r="O1550" s="107">
        <f t="shared" si="930"/>
        <v>0</v>
      </c>
      <c r="P1550" s="337">
        <f t="shared" si="927"/>
        <v>23.36</v>
      </c>
      <c r="Q1550" s="108">
        <f t="shared" si="931"/>
        <v>0</v>
      </c>
      <c r="R1550" s="3"/>
      <c r="S1550" s="560">
        <f t="shared" ref="S1550:S1612" si="932">ROUND(AL1550,0)</f>
        <v>1869</v>
      </c>
      <c r="AL1550" s="556">
        <f t="shared" ref="AL1550:AL1612" si="933">L1550*$AL$11*(1-$AL$10)</f>
        <v>1868.8000000000002</v>
      </c>
    </row>
    <row r="1551" spans="2:39" s="288" customFormat="1" ht="25.5" outlineLevel="1">
      <c r="B1551" s="250" t="s">
        <v>27</v>
      </c>
      <c r="C1551" s="251" t="s">
        <v>1305</v>
      </c>
      <c r="D1551" s="252"/>
      <c r="E1551" s="102">
        <v>11239941200</v>
      </c>
      <c r="F1551" s="454"/>
      <c r="G1551" s="253" t="s">
        <v>1341</v>
      </c>
      <c r="H1551" s="254"/>
      <c r="I1551" s="202" t="s">
        <v>58</v>
      </c>
      <c r="J1551" s="252">
        <v>4</v>
      </c>
      <c r="K1551" s="107">
        <v>36.020000000000003</v>
      </c>
      <c r="L1551" s="107">
        <f t="shared" si="923"/>
        <v>43.22</v>
      </c>
      <c r="M1551" s="107">
        <f t="shared" si="929"/>
        <v>0</v>
      </c>
      <c r="N1551" s="107">
        <f t="shared" si="925"/>
        <v>36.020000000000003</v>
      </c>
      <c r="O1551" s="107">
        <f t="shared" si="930"/>
        <v>0</v>
      </c>
      <c r="P1551" s="337">
        <f t="shared" si="927"/>
        <v>43.22</v>
      </c>
      <c r="Q1551" s="108">
        <f t="shared" si="931"/>
        <v>0</v>
      </c>
      <c r="R1551" s="3"/>
      <c r="S1551" s="560">
        <f t="shared" si="932"/>
        <v>3458</v>
      </c>
      <c r="AL1551" s="556">
        <f t="shared" si="933"/>
        <v>3457.6000000000004</v>
      </c>
      <c r="AM1551"/>
    </row>
    <row r="1552" spans="2:39" s="288" customFormat="1" ht="25.5" outlineLevel="1">
      <c r="B1552" s="250" t="s">
        <v>27</v>
      </c>
      <c r="C1552" s="251" t="s">
        <v>1305</v>
      </c>
      <c r="D1552" s="252"/>
      <c r="E1552" s="102">
        <v>11232141200</v>
      </c>
      <c r="F1552" s="454"/>
      <c r="G1552" s="253" t="s">
        <v>1342</v>
      </c>
      <c r="H1552" s="254"/>
      <c r="I1552" s="202" t="s">
        <v>58</v>
      </c>
      <c r="J1552" s="252">
        <v>4</v>
      </c>
      <c r="K1552" s="107">
        <v>33.43</v>
      </c>
      <c r="L1552" s="107">
        <f t="shared" si="923"/>
        <v>40.119999999999997</v>
      </c>
      <c r="M1552" s="107">
        <f t="shared" si="929"/>
        <v>0</v>
      </c>
      <c r="N1552" s="107">
        <f t="shared" si="925"/>
        <v>33.43</v>
      </c>
      <c r="O1552" s="107">
        <f t="shared" si="930"/>
        <v>0</v>
      </c>
      <c r="P1552" s="337">
        <f t="shared" si="927"/>
        <v>40.119999999999997</v>
      </c>
      <c r="Q1552" s="108">
        <f t="shared" si="931"/>
        <v>0</v>
      </c>
      <c r="R1552" s="3"/>
      <c r="S1552" s="560">
        <f t="shared" si="932"/>
        <v>3210</v>
      </c>
      <c r="AL1552" s="556">
        <f t="shared" si="933"/>
        <v>3209.6</v>
      </c>
    </row>
    <row r="1553" spans="2:39" s="288" customFormat="1" ht="25.5" outlineLevel="1">
      <c r="B1553" s="250" t="s">
        <v>27</v>
      </c>
      <c r="C1553" s="251" t="s">
        <v>1305</v>
      </c>
      <c r="D1553" s="252"/>
      <c r="E1553" s="102">
        <v>11232241200</v>
      </c>
      <c r="F1553" s="454"/>
      <c r="G1553" s="253" t="s">
        <v>1343</v>
      </c>
      <c r="H1553" s="254"/>
      <c r="I1553" s="202" t="s">
        <v>58</v>
      </c>
      <c r="J1553" s="252">
        <v>4</v>
      </c>
      <c r="K1553" s="107">
        <v>48.7</v>
      </c>
      <c r="L1553" s="107">
        <f t="shared" si="923"/>
        <v>58.44</v>
      </c>
      <c r="M1553" s="107">
        <f t="shared" si="929"/>
        <v>0</v>
      </c>
      <c r="N1553" s="107">
        <f t="shared" si="925"/>
        <v>48.7</v>
      </c>
      <c r="O1553" s="107">
        <f t="shared" si="930"/>
        <v>0</v>
      </c>
      <c r="P1553" s="337">
        <f t="shared" si="927"/>
        <v>58.44</v>
      </c>
      <c r="Q1553" s="108">
        <f t="shared" si="931"/>
        <v>0</v>
      </c>
      <c r="R1553" s="3"/>
      <c r="S1553" s="560">
        <f t="shared" si="932"/>
        <v>4675</v>
      </c>
      <c r="AL1553" s="556">
        <f t="shared" si="933"/>
        <v>4675.2</v>
      </c>
    </row>
    <row r="1554" spans="2:39" outlineLevel="1">
      <c r="B1554" s="245"/>
      <c r="C1554" s="241"/>
      <c r="D1554" s="244"/>
      <c r="E1554" s="69"/>
      <c r="F1554" s="454"/>
      <c r="G1554" s="242"/>
      <c r="H1554" s="243"/>
      <c r="I1554" s="170"/>
      <c r="J1554" s="244"/>
      <c r="K1554" s="74"/>
      <c r="L1554" s="74"/>
      <c r="M1554" s="74"/>
      <c r="N1554" s="74"/>
      <c r="O1554" s="74"/>
      <c r="P1554" s="336"/>
      <c r="Q1554" s="128"/>
      <c r="R1554" s="3"/>
      <c r="S1554" s="559"/>
      <c r="AL1554" s="556"/>
      <c r="AM1554" s="288"/>
    </row>
    <row r="1555" spans="2:39" s="288" customFormat="1" outlineLevel="1">
      <c r="B1555" s="102" t="s">
        <v>27</v>
      </c>
      <c r="C1555" s="251" t="s">
        <v>1305</v>
      </c>
      <c r="D1555" s="252">
        <v>11231941004</v>
      </c>
      <c r="E1555" s="102">
        <v>11231941222</v>
      </c>
      <c r="F1555" s="454"/>
      <c r="G1555" s="253" t="s">
        <v>1344</v>
      </c>
      <c r="H1555" s="254"/>
      <c r="I1555" s="202" t="s">
        <v>58</v>
      </c>
      <c r="J1555" s="252">
        <v>20</v>
      </c>
      <c r="K1555" s="107">
        <v>11.39</v>
      </c>
      <c r="L1555" s="107">
        <f t="shared" si="923"/>
        <v>13.67</v>
      </c>
      <c r="M1555" s="107">
        <f>L1555*H1555</f>
        <v>0</v>
      </c>
      <c r="N1555" s="107">
        <f t="shared" si="925"/>
        <v>11.39</v>
      </c>
      <c r="O1555" s="107">
        <f>N1555*H1555</f>
        <v>0</v>
      </c>
      <c r="P1555" s="337">
        <f t="shared" si="927"/>
        <v>13.67</v>
      </c>
      <c r="Q1555" s="108">
        <f>P1555*H1555</f>
        <v>0</v>
      </c>
      <c r="R1555" s="3"/>
      <c r="S1555" s="560">
        <f t="shared" si="932"/>
        <v>1094</v>
      </c>
      <c r="AL1555" s="556">
        <f t="shared" si="933"/>
        <v>1093.6000000000001</v>
      </c>
    </row>
    <row r="1556" spans="2:39" s="288" customFormat="1" outlineLevel="1">
      <c r="B1556" s="102" t="s">
        <v>27</v>
      </c>
      <c r="C1556" s="251" t="s">
        <v>1305</v>
      </c>
      <c r="D1556" s="252">
        <v>11232041200</v>
      </c>
      <c r="E1556" s="102">
        <v>11232041222</v>
      </c>
      <c r="F1556" s="454"/>
      <c r="G1556" s="253" t="s">
        <v>1345</v>
      </c>
      <c r="H1556" s="254"/>
      <c r="I1556" s="202" t="s">
        <v>58</v>
      </c>
      <c r="J1556" s="252">
        <v>4</v>
      </c>
      <c r="K1556" s="107">
        <v>19.47</v>
      </c>
      <c r="L1556" s="107">
        <f t="shared" si="923"/>
        <v>23.36</v>
      </c>
      <c r="M1556" s="107">
        <f>L1556*H1556</f>
        <v>0</v>
      </c>
      <c r="N1556" s="107">
        <f t="shared" si="925"/>
        <v>19.47</v>
      </c>
      <c r="O1556" s="107">
        <f>N1556*H1556</f>
        <v>0</v>
      </c>
      <c r="P1556" s="337">
        <f t="shared" si="927"/>
        <v>23.36</v>
      </c>
      <c r="Q1556" s="108">
        <f>P1556*H1556</f>
        <v>0</v>
      </c>
      <c r="R1556" s="3"/>
      <c r="S1556" s="560">
        <f t="shared" si="932"/>
        <v>1869</v>
      </c>
      <c r="AL1556" s="556">
        <f t="shared" si="933"/>
        <v>1868.8000000000002</v>
      </c>
    </row>
    <row r="1557" spans="2:39" s="288" customFormat="1" outlineLevel="1">
      <c r="B1557" s="102" t="s">
        <v>27</v>
      </c>
      <c r="C1557" s="251" t="s">
        <v>1305</v>
      </c>
      <c r="D1557" s="252">
        <v>11239941200</v>
      </c>
      <c r="E1557" s="102">
        <v>11239941222</v>
      </c>
      <c r="F1557" s="454"/>
      <c r="G1557" s="253" t="s">
        <v>1346</v>
      </c>
      <c r="H1557" s="254"/>
      <c r="I1557" s="202" t="s">
        <v>58</v>
      </c>
      <c r="J1557" s="252">
        <v>4</v>
      </c>
      <c r="K1557" s="107">
        <v>36.020000000000003</v>
      </c>
      <c r="L1557" s="107">
        <f t="shared" si="923"/>
        <v>43.22</v>
      </c>
      <c r="M1557" s="107">
        <f>L1557*H1557</f>
        <v>0</v>
      </c>
      <c r="N1557" s="107">
        <f t="shared" si="925"/>
        <v>36.020000000000003</v>
      </c>
      <c r="O1557" s="107">
        <f>N1557*H1557</f>
        <v>0</v>
      </c>
      <c r="P1557" s="337">
        <f t="shared" si="927"/>
        <v>43.22</v>
      </c>
      <c r="Q1557" s="108">
        <f>P1557*H1557</f>
        <v>0</v>
      </c>
      <c r="R1557" s="3"/>
      <c r="S1557" s="560">
        <f t="shared" si="932"/>
        <v>3458</v>
      </c>
      <c r="AL1557" s="556">
        <f t="shared" si="933"/>
        <v>3457.6000000000004</v>
      </c>
      <c r="AM1557"/>
    </row>
    <row r="1558" spans="2:39" s="288" customFormat="1" outlineLevel="1">
      <c r="B1558" s="102" t="s">
        <v>27</v>
      </c>
      <c r="C1558" s="251" t="s">
        <v>1305</v>
      </c>
      <c r="D1558" s="252">
        <v>11232141200</v>
      </c>
      <c r="E1558" s="102">
        <v>11232141222</v>
      </c>
      <c r="F1558" s="454"/>
      <c r="G1558" s="253" t="s">
        <v>1347</v>
      </c>
      <c r="H1558" s="254"/>
      <c r="I1558" s="202" t="s">
        <v>58</v>
      </c>
      <c r="J1558" s="252">
        <v>4</v>
      </c>
      <c r="K1558" s="107">
        <v>33.43</v>
      </c>
      <c r="L1558" s="107">
        <f t="shared" si="923"/>
        <v>40.119999999999997</v>
      </c>
      <c r="M1558" s="107">
        <f>L1558*H1558</f>
        <v>0</v>
      </c>
      <c r="N1558" s="107">
        <f t="shared" si="925"/>
        <v>33.43</v>
      </c>
      <c r="O1558" s="107">
        <f>N1558*H1558</f>
        <v>0</v>
      </c>
      <c r="P1558" s="337">
        <f t="shared" si="927"/>
        <v>40.119999999999997</v>
      </c>
      <c r="Q1558" s="108">
        <f>P1558*H1558</f>
        <v>0</v>
      </c>
      <c r="R1558" s="3"/>
      <c r="S1558" s="560">
        <f t="shared" si="932"/>
        <v>3210</v>
      </c>
      <c r="AL1558" s="556">
        <f t="shared" si="933"/>
        <v>3209.6</v>
      </c>
    </row>
    <row r="1559" spans="2:39" s="288" customFormat="1" outlineLevel="1">
      <c r="B1559" s="102" t="s">
        <v>27</v>
      </c>
      <c r="C1559" s="251" t="s">
        <v>1305</v>
      </c>
      <c r="D1559" s="252">
        <v>11232241200</v>
      </c>
      <c r="E1559" s="102">
        <v>11232241222</v>
      </c>
      <c r="F1559" s="454"/>
      <c r="G1559" s="253" t="s">
        <v>1348</v>
      </c>
      <c r="H1559" s="254"/>
      <c r="I1559" s="202" t="s">
        <v>58</v>
      </c>
      <c r="J1559" s="252">
        <v>4</v>
      </c>
      <c r="K1559" s="107">
        <v>48.7</v>
      </c>
      <c r="L1559" s="107">
        <f t="shared" si="923"/>
        <v>58.44</v>
      </c>
      <c r="M1559" s="107">
        <f>L1559*H1559</f>
        <v>0</v>
      </c>
      <c r="N1559" s="107">
        <f t="shared" si="925"/>
        <v>48.7</v>
      </c>
      <c r="O1559" s="107">
        <f>N1559*H1559</f>
        <v>0</v>
      </c>
      <c r="P1559" s="337">
        <f t="shared" si="927"/>
        <v>58.44</v>
      </c>
      <c r="Q1559" s="108">
        <f>P1559*H1559</f>
        <v>0</v>
      </c>
      <c r="R1559" s="3"/>
      <c r="S1559" s="560">
        <f t="shared" si="932"/>
        <v>4675</v>
      </c>
      <c r="AL1559" s="556">
        <f t="shared" si="933"/>
        <v>4675.2</v>
      </c>
    </row>
    <row r="1560" spans="2:39" outlineLevel="1">
      <c r="B1560" s="245"/>
      <c r="C1560" s="241"/>
      <c r="D1560" s="244"/>
      <c r="E1560" s="69"/>
      <c r="F1560" s="454"/>
      <c r="G1560" s="242"/>
      <c r="H1560" s="243"/>
      <c r="I1560" s="170"/>
      <c r="J1560" s="244"/>
      <c r="K1560" s="74"/>
      <c r="L1560" s="74"/>
      <c r="M1560" s="74"/>
      <c r="N1560" s="74"/>
      <c r="O1560" s="74"/>
      <c r="P1560" s="336"/>
      <c r="Q1560" s="128"/>
      <c r="R1560" s="3"/>
      <c r="S1560" s="559"/>
      <c r="AL1560" s="556"/>
    </row>
    <row r="1561" spans="2:39" s="288" customFormat="1" outlineLevel="1">
      <c r="B1561" s="102" t="s">
        <v>27</v>
      </c>
      <c r="C1561" s="251" t="s">
        <v>1305</v>
      </c>
      <c r="D1561" s="252"/>
      <c r="E1561" s="102">
        <v>11202541003</v>
      </c>
      <c r="F1561" s="454"/>
      <c r="G1561" s="253" t="s">
        <v>1349</v>
      </c>
      <c r="H1561" s="254"/>
      <c r="I1561" s="202" t="s">
        <v>58</v>
      </c>
      <c r="J1561" s="252">
        <v>20</v>
      </c>
      <c r="K1561" s="107">
        <v>6.68</v>
      </c>
      <c r="L1561" s="107">
        <f t="shared" si="923"/>
        <v>8.02</v>
      </c>
      <c r="M1561" s="107">
        <f>L1561*H1561</f>
        <v>0</v>
      </c>
      <c r="N1561" s="107">
        <f t="shared" si="925"/>
        <v>6.68</v>
      </c>
      <c r="O1561" s="107">
        <f>N1561*H1561</f>
        <v>0</v>
      </c>
      <c r="P1561" s="337">
        <f t="shared" si="927"/>
        <v>8.02</v>
      </c>
      <c r="Q1561" s="108">
        <f>P1561*H1561</f>
        <v>0</v>
      </c>
      <c r="R1561" s="3"/>
      <c r="S1561" s="560">
        <f t="shared" si="932"/>
        <v>642</v>
      </c>
      <c r="AL1561" s="556">
        <f t="shared" si="933"/>
        <v>641.6</v>
      </c>
      <c r="AM1561"/>
    </row>
    <row r="1562" spans="2:39" s="288" customFormat="1" outlineLevel="1">
      <c r="B1562" s="102" t="s">
        <v>27</v>
      </c>
      <c r="C1562" s="251" t="s">
        <v>1305</v>
      </c>
      <c r="D1562" s="252"/>
      <c r="E1562" s="102">
        <v>11202641003</v>
      </c>
      <c r="F1562" s="454"/>
      <c r="G1562" s="253" t="s">
        <v>1350</v>
      </c>
      <c r="H1562" s="254"/>
      <c r="I1562" s="202" t="s">
        <v>58</v>
      </c>
      <c r="J1562" s="252">
        <v>20</v>
      </c>
      <c r="K1562" s="107">
        <v>8.75</v>
      </c>
      <c r="L1562" s="107">
        <f t="shared" si="923"/>
        <v>10.5</v>
      </c>
      <c r="M1562" s="107">
        <f>L1562*H1562</f>
        <v>0</v>
      </c>
      <c r="N1562" s="107">
        <f t="shared" si="925"/>
        <v>8.75</v>
      </c>
      <c r="O1562" s="107">
        <f>N1562*H1562</f>
        <v>0</v>
      </c>
      <c r="P1562" s="337">
        <f t="shared" si="927"/>
        <v>10.5</v>
      </c>
      <c r="Q1562" s="108">
        <f>P1562*H1562</f>
        <v>0</v>
      </c>
      <c r="R1562" s="3"/>
      <c r="S1562" s="560">
        <f t="shared" si="932"/>
        <v>840</v>
      </c>
      <c r="AL1562" s="556">
        <f t="shared" si="933"/>
        <v>840</v>
      </c>
    </row>
    <row r="1563" spans="2:39" s="288" customFormat="1" outlineLevel="1">
      <c r="B1563" s="250" t="s">
        <v>27</v>
      </c>
      <c r="C1563" s="251" t="s">
        <v>1305</v>
      </c>
      <c r="D1563" s="252"/>
      <c r="E1563" s="102">
        <v>11202841006</v>
      </c>
      <c r="F1563" s="454"/>
      <c r="G1563" s="253" t="s">
        <v>1351</v>
      </c>
      <c r="H1563" s="254"/>
      <c r="I1563" s="202" t="s">
        <v>58</v>
      </c>
      <c r="J1563" s="252">
        <v>4</v>
      </c>
      <c r="K1563" s="107">
        <v>19.059999999999999</v>
      </c>
      <c r="L1563" s="107">
        <f t="shared" si="923"/>
        <v>22.87</v>
      </c>
      <c r="M1563" s="107">
        <f>L1563*H1563</f>
        <v>0</v>
      </c>
      <c r="N1563" s="107">
        <f t="shared" si="925"/>
        <v>19.059999999999999</v>
      </c>
      <c r="O1563" s="107">
        <f>N1563*H1563</f>
        <v>0</v>
      </c>
      <c r="P1563" s="337">
        <f t="shared" si="927"/>
        <v>22.87</v>
      </c>
      <c r="Q1563" s="108">
        <f>P1563*H1563</f>
        <v>0</v>
      </c>
      <c r="R1563" s="3"/>
      <c r="S1563" s="560">
        <f t="shared" si="932"/>
        <v>1830</v>
      </c>
      <c r="T1563"/>
      <c r="AL1563" s="556">
        <f t="shared" si="933"/>
        <v>1829.6000000000001</v>
      </c>
    </row>
    <row r="1564" spans="2:39" outlineLevel="1">
      <c r="B1564" s="245"/>
      <c r="C1564" s="255"/>
      <c r="D1564" s="256"/>
      <c r="E1564" s="256"/>
      <c r="F1564" s="454"/>
      <c r="G1564" s="257"/>
      <c r="H1564" s="258"/>
      <c r="I1564" s="210"/>
      <c r="J1564" s="259"/>
      <c r="K1564" s="74"/>
      <c r="L1564" s="74"/>
      <c r="M1564" s="74"/>
      <c r="N1564" s="74"/>
      <c r="O1564" s="74"/>
      <c r="P1564" s="339"/>
      <c r="Q1564" s="128"/>
      <c r="R1564" s="3"/>
      <c r="S1564" s="559"/>
      <c r="AL1564" s="556"/>
      <c r="AM1564" s="288"/>
    </row>
    <row r="1565" spans="2:39" s="288" customFormat="1" ht="25.5" outlineLevel="1">
      <c r="B1565" s="102" t="s">
        <v>27</v>
      </c>
      <c r="C1565" s="251" t="s">
        <v>1305</v>
      </c>
      <c r="D1565" s="454" t="s">
        <v>1352</v>
      </c>
      <c r="E1565" s="102">
        <v>11202741222</v>
      </c>
      <c r="F1565" s="454"/>
      <c r="G1565" s="253" t="s">
        <v>1353</v>
      </c>
      <c r="H1565" s="254"/>
      <c r="I1565" s="202" t="s">
        <v>58</v>
      </c>
      <c r="J1565" s="252">
        <v>12</v>
      </c>
      <c r="K1565" s="107">
        <v>12.86</v>
      </c>
      <c r="L1565" s="107">
        <f t="shared" si="923"/>
        <v>15.43</v>
      </c>
      <c r="M1565" s="107">
        <f>L1565*H1565</f>
        <v>0</v>
      </c>
      <c r="N1565" s="107">
        <f t="shared" si="925"/>
        <v>12.86</v>
      </c>
      <c r="O1565" s="107">
        <f>N1565*H1565</f>
        <v>0</v>
      </c>
      <c r="P1565" s="337">
        <f t="shared" si="927"/>
        <v>15.43</v>
      </c>
      <c r="Q1565" s="108">
        <f>P1565*H1565</f>
        <v>0</v>
      </c>
      <c r="R1565" s="3"/>
      <c r="S1565" s="560">
        <f t="shared" si="932"/>
        <v>1234</v>
      </c>
      <c r="AL1565" s="556">
        <f t="shared" si="933"/>
        <v>1234.4000000000001</v>
      </c>
    </row>
    <row r="1566" spans="2:39" s="288" customFormat="1" outlineLevel="1">
      <c r="B1566" s="102" t="s">
        <v>27</v>
      </c>
      <c r="C1566" s="251" t="s">
        <v>1305</v>
      </c>
      <c r="D1566" s="103">
        <v>11202941200</v>
      </c>
      <c r="E1566" s="102">
        <v>11202941222</v>
      </c>
      <c r="F1566" s="454"/>
      <c r="G1566" s="253" t="s">
        <v>1354</v>
      </c>
      <c r="H1566" s="254"/>
      <c r="I1566" s="202" t="s">
        <v>58</v>
      </c>
      <c r="J1566" s="252">
        <v>4</v>
      </c>
      <c r="K1566" s="107">
        <v>21.46</v>
      </c>
      <c r="L1566" s="107">
        <f t="shared" si="923"/>
        <v>25.75</v>
      </c>
      <c r="M1566" s="107">
        <f>L1566*H1566</f>
        <v>0</v>
      </c>
      <c r="N1566" s="107">
        <f t="shared" si="925"/>
        <v>21.46</v>
      </c>
      <c r="O1566" s="107">
        <f>N1566*H1566</f>
        <v>0</v>
      </c>
      <c r="P1566" s="337">
        <f t="shared" si="927"/>
        <v>25.75</v>
      </c>
      <c r="Q1566" s="108">
        <f>P1566*H1566</f>
        <v>0</v>
      </c>
      <c r="R1566" s="3"/>
      <c r="S1566" s="560">
        <f t="shared" si="932"/>
        <v>2060</v>
      </c>
      <c r="AL1566" s="556">
        <f t="shared" si="933"/>
        <v>2060</v>
      </c>
    </row>
    <row r="1567" spans="2:39" s="288" customFormat="1" outlineLevel="1">
      <c r="B1567" s="102" t="s">
        <v>27</v>
      </c>
      <c r="C1567" s="251" t="s">
        <v>1305</v>
      </c>
      <c r="D1567" s="103">
        <v>11203041200</v>
      </c>
      <c r="E1567" s="102">
        <v>11203041222</v>
      </c>
      <c r="F1567" s="454"/>
      <c r="G1567" s="253" t="s">
        <v>1355</v>
      </c>
      <c r="H1567" s="254"/>
      <c r="I1567" s="202" t="s">
        <v>58</v>
      </c>
      <c r="J1567" s="252">
        <v>4</v>
      </c>
      <c r="K1567" s="107">
        <v>33.590000000000003</v>
      </c>
      <c r="L1567" s="107">
        <f t="shared" si="923"/>
        <v>40.31</v>
      </c>
      <c r="M1567" s="107">
        <f>L1567*H1567</f>
        <v>0</v>
      </c>
      <c r="N1567" s="107">
        <f t="shared" si="925"/>
        <v>33.590000000000003</v>
      </c>
      <c r="O1567" s="107">
        <f>N1567*H1567</f>
        <v>0</v>
      </c>
      <c r="P1567" s="337">
        <f t="shared" si="927"/>
        <v>40.31</v>
      </c>
      <c r="Q1567" s="108">
        <f>P1567*H1567</f>
        <v>0</v>
      </c>
      <c r="R1567" s="3"/>
      <c r="S1567" s="560">
        <f t="shared" si="932"/>
        <v>3225</v>
      </c>
      <c r="AL1567" s="556">
        <f t="shared" si="933"/>
        <v>3224.8</v>
      </c>
      <c r="AM1567"/>
    </row>
    <row r="1568" spans="2:39" s="288" customFormat="1" outlineLevel="1">
      <c r="B1568" s="102" t="s">
        <v>27</v>
      </c>
      <c r="C1568" s="251" t="s">
        <v>1305</v>
      </c>
      <c r="D1568" s="103">
        <v>11203141200</v>
      </c>
      <c r="E1568" s="102">
        <v>11203141222</v>
      </c>
      <c r="F1568" s="454"/>
      <c r="G1568" s="253" t="s">
        <v>1356</v>
      </c>
      <c r="H1568" s="254"/>
      <c r="I1568" s="202" t="s">
        <v>58</v>
      </c>
      <c r="J1568" s="252">
        <v>4</v>
      </c>
      <c r="K1568" s="107">
        <v>37.47</v>
      </c>
      <c r="L1568" s="107">
        <f t="shared" si="923"/>
        <v>44.96</v>
      </c>
      <c r="M1568" s="107">
        <f>L1568*H1568</f>
        <v>0</v>
      </c>
      <c r="N1568" s="107">
        <f t="shared" si="925"/>
        <v>37.47</v>
      </c>
      <c r="O1568" s="107">
        <f>N1568*H1568</f>
        <v>0</v>
      </c>
      <c r="P1568" s="337">
        <f t="shared" si="927"/>
        <v>44.96</v>
      </c>
      <c r="Q1568" s="108">
        <f>P1568*H1568</f>
        <v>0</v>
      </c>
      <c r="R1568" s="3"/>
      <c r="S1568" s="560">
        <f t="shared" si="932"/>
        <v>3597</v>
      </c>
      <c r="AL1568" s="556">
        <f t="shared" si="933"/>
        <v>3596.8</v>
      </c>
    </row>
    <row r="1569" spans="2:39" s="288" customFormat="1" outlineLevel="1">
      <c r="B1569" s="102" t="s">
        <v>27</v>
      </c>
      <c r="C1569" s="251" t="s">
        <v>1305</v>
      </c>
      <c r="D1569" s="103">
        <v>11203241200</v>
      </c>
      <c r="E1569" s="102">
        <v>11203241222</v>
      </c>
      <c r="F1569" s="454"/>
      <c r="G1569" s="253" t="s">
        <v>1357</v>
      </c>
      <c r="H1569" s="254"/>
      <c r="I1569" s="202" t="s">
        <v>58</v>
      </c>
      <c r="J1569" s="252">
        <v>4</v>
      </c>
      <c r="K1569" s="107">
        <v>57.28</v>
      </c>
      <c r="L1569" s="107">
        <f t="shared" si="923"/>
        <v>68.739999999999995</v>
      </c>
      <c r="M1569" s="107">
        <f>L1569*H1569</f>
        <v>0</v>
      </c>
      <c r="N1569" s="107">
        <f t="shared" si="925"/>
        <v>57.28</v>
      </c>
      <c r="O1569" s="107">
        <f>N1569*H1569</f>
        <v>0</v>
      </c>
      <c r="P1569" s="337">
        <f t="shared" si="927"/>
        <v>68.739999999999995</v>
      </c>
      <c r="Q1569" s="108">
        <f>P1569*H1569</f>
        <v>0</v>
      </c>
      <c r="R1569" s="3"/>
      <c r="S1569" s="560">
        <f t="shared" si="932"/>
        <v>5499</v>
      </c>
      <c r="AL1569" s="556">
        <f t="shared" si="933"/>
        <v>5499.2</v>
      </c>
    </row>
    <row r="1570" spans="2:39" outlineLevel="1">
      <c r="B1570" s="245"/>
      <c r="C1570" s="255"/>
      <c r="D1570" s="256"/>
      <c r="E1570" s="256"/>
      <c r="F1570" s="454"/>
      <c r="G1570" s="257"/>
      <c r="H1570" s="258"/>
      <c r="I1570" s="210"/>
      <c r="J1570" s="259"/>
      <c r="K1570" s="74"/>
      <c r="L1570" s="74"/>
      <c r="M1570" s="74"/>
      <c r="N1570" s="74"/>
      <c r="O1570" s="74"/>
      <c r="P1570" s="339"/>
      <c r="Q1570" s="128"/>
      <c r="R1570" s="3"/>
      <c r="S1570" s="559"/>
      <c r="AL1570" s="556"/>
      <c r="AM1570" s="288"/>
    </row>
    <row r="1571" spans="2:39" s="288" customFormat="1" outlineLevel="1">
      <c r="B1571" s="102" t="s">
        <v>27</v>
      </c>
      <c r="C1571" s="251" t="s">
        <v>1305</v>
      </c>
      <c r="D1571" s="252"/>
      <c r="E1571" s="102">
        <v>11206541003</v>
      </c>
      <c r="F1571" s="454"/>
      <c r="G1571" s="253" t="s">
        <v>1358</v>
      </c>
      <c r="H1571" s="254"/>
      <c r="I1571" s="202" t="s">
        <v>58</v>
      </c>
      <c r="J1571" s="252">
        <v>6</v>
      </c>
      <c r="K1571" s="107">
        <v>18.8</v>
      </c>
      <c r="L1571" s="107">
        <f t="shared" si="923"/>
        <v>22.56</v>
      </c>
      <c r="M1571" s="107">
        <f t="shared" ref="M1571:M1576" si="934">L1571*H1571</f>
        <v>0</v>
      </c>
      <c r="N1571" s="107">
        <f t="shared" si="925"/>
        <v>18.8</v>
      </c>
      <c r="O1571" s="107">
        <f t="shared" ref="O1571:O1576" si="935">N1571*H1571</f>
        <v>0</v>
      </c>
      <c r="P1571" s="337">
        <f t="shared" si="927"/>
        <v>22.56</v>
      </c>
      <c r="Q1571" s="108">
        <f t="shared" ref="Q1571:Q1576" si="936">P1571*H1571</f>
        <v>0</v>
      </c>
      <c r="R1571" s="3"/>
      <c r="S1571" s="560">
        <f t="shared" si="932"/>
        <v>1805</v>
      </c>
      <c r="AL1571" s="556">
        <f t="shared" si="933"/>
        <v>1804.8000000000002</v>
      </c>
    </row>
    <row r="1572" spans="2:39" s="288" customFormat="1" outlineLevel="1">
      <c r="B1572" s="102" t="s">
        <v>27</v>
      </c>
      <c r="C1572" s="251" t="s">
        <v>1305</v>
      </c>
      <c r="D1572" s="252"/>
      <c r="E1572" s="102">
        <v>11206641001</v>
      </c>
      <c r="F1572" s="454"/>
      <c r="G1572" s="253" t="s">
        <v>1359</v>
      </c>
      <c r="H1572" s="254"/>
      <c r="I1572" s="202" t="s">
        <v>58</v>
      </c>
      <c r="J1572" s="252">
        <v>10</v>
      </c>
      <c r="K1572" s="107">
        <v>20.22</v>
      </c>
      <c r="L1572" s="107">
        <f t="shared" si="923"/>
        <v>24.26</v>
      </c>
      <c r="M1572" s="107">
        <f t="shared" si="934"/>
        <v>0</v>
      </c>
      <c r="N1572" s="107">
        <f t="shared" si="925"/>
        <v>20.22</v>
      </c>
      <c r="O1572" s="107">
        <f t="shared" si="935"/>
        <v>0</v>
      </c>
      <c r="P1572" s="337">
        <f t="shared" si="927"/>
        <v>24.26</v>
      </c>
      <c r="Q1572" s="108">
        <f t="shared" si="936"/>
        <v>0</v>
      </c>
      <c r="R1572" s="3"/>
      <c r="S1572" s="560">
        <f t="shared" si="932"/>
        <v>1941</v>
      </c>
      <c r="AL1572" s="556">
        <f t="shared" si="933"/>
        <v>1940.8000000000002</v>
      </c>
    </row>
    <row r="1573" spans="2:39" s="288" customFormat="1" ht="25.5" outlineLevel="1">
      <c r="B1573" s="250" t="s">
        <v>27</v>
      </c>
      <c r="C1573" s="251" t="s">
        <v>1305</v>
      </c>
      <c r="D1573" s="252"/>
      <c r="E1573" s="102">
        <v>11206741005</v>
      </c>
      <c r="F1573" s="454"/>
      <c r="G1573" s="253" t="s">
        <v>1360</v>
      </c>
      <c r="H1573" s="254"/>
      <c r="I1573" s="202" t="s">
        <v>58</v>
      </c>
      <c r="J1573" s="252">
        <v>6</v>
      </c>
      <c r="K1573" s="107">
        <v>23.1</v>
      </c>
      <c r="L1573" s="107">
        <f t="shared" si="923"/>
        <v>27.72</v>
      </c>
      <c r="M1573" s="107">
        <f t="shared" si="934"/>
        <v>0</v>
      </c>
      <c r="N1573" s="107">
        <f t="shared" si="925"/>
        <v>23.1</v>
      </c>
      <c r="O1573" s="107">
        <f t="shared" si="935"/>
        <v>0</v>
      </c>
      <c r="P1573" s="337">
        <f t="shared" si="927"/>
        <v>27.72</v>
      </c>
      <c r="Q1573" s="108">
        <f t="shared" si="936"/>
        <v>0</v>
      </c>
      <c r="R1573" s="3"/>
      <c r="S1573" s="560">
        <f t="shared" si="932"/>
        <v>2218</v>
      </c>
      <c r="AL1573" s="556">
        <f t="shared" si="933"/>
        <v>2217.6</v>
      </c>
    </row>
    <row r="1574" spans="2:39" s="288" customFormat="1" ht="25.5" outlineLevel="1">
      <c r="B1574" s="250" t="s">
        <v>27</v>
      </c>
      <c r="C1574" s="251" t="s">
        <v>1305</v>
      </c>
      <c r="D1574" s="252"/>
      <c r="E1574" s="102">
        <v>11206941200</v>
      </c>
      <c r="F1574" s="454"/>
      <c r="G1574" s="253" t="s">
        <v>1361</v>
      </c>
      <c r="H1574" s="254"/>
      <c r="I1574" s="202" t="s">
        <v>58</v>
      </c>
      <c r="J1574" s="252">
        <v>2</v>
      </c>
      <c r="K1574" s="107">
        <v>41.26</v>
      </c>
      <c r="L1574" s="107">
        <f t="shared" si="923"/>
        <v>49.51</v>
      </c>
      <c r="M1574" s="107">
        <f t="shared" si="934"/>
        <v>0</v>
      </c>
      <c r="N1574" s="107">
        <f t="shared" si="925"/>
        <v>41.26</v>
      </c>
      <c r="O1574" s="107">
        <f t="shared" si="935"/>
        <v>0</v>
      </c>
      <c r="P1574" s="337">
        <f t="shared" si="927"/>
        <v>49.51</v>
      </c>
      <c r="Q1574" s="108">
        <f t="shared" si="936"/>
        <v>0</v>
      </c>
      <c r="R1574" s="3"/>
      <c r="S1574" s="560">
        <f t="shared" si="932"/>
        <v>3961</v>
      </c>
      <c r="AL1574" s="556">
        <f t="shared" si="933"/>
        <v>3960.8</v>
      </c>
      <c r="AM1574"/>
    </row>
    <row r="1575" spans="2:39" s="288" customFormat="1" ht="25.5" outlineLevel="1">
      <c r="B1575" s="250" t="s">
        <v>27</v>
      </c>
      <c r="C1575" s="251" t="s">
        <v>1305</v>
      </c>
      <c r="D1575" s="252"/>
      <c r="E1575" s="102">
        <v>11207141200</v>
      </c>
      <c r="F1575" s="454"/>
      <c r="G1575" s="253" t="s">
        <v>1362</v>
      </c>
      <c r="H1575" s="254"/>
      <c r="I1575" s="202" t="s">
        <v>58</v>
      </c>
      <c r="J1575" s="252">
        <v>2</v>
      </c>
      <c r="K1575" s="107">
        <v>74.27</v>
      </c>
      <c r="L1575" s="107">
        <f t="shared" si="923"/>
        <v>89.12</v>
      </c>
      <c r="M1575" s="107">
        <f t="shared" si="934"/>
        <v>0</v>
      </c>
      <c r="N1575" s="107">
        <f t="shared" si="925"/>
        <v>74.27</v>
      </c>
      <c r="O1575" s="107">
        <f t="shared" si="935"/>
        <v>0</v>
      </c>
      <c r="P1575" s="337">
        <f t="shared" si="927"/>
        <v>89.12</v>
      </c>
      <c r="Q1575" s="108">
        <f t="shared" si="936"/>
        <v>0</v>
      </c>
      <c r="R1575" s="3"/>
      <c r="S1575" s="560">
        <f t="shared" si="932"/>
        <v>7130</v>
      </c>
      <c r="AL1575" s="556">
        <f t="shared" si="933"/>
        <v>7129.6</v>
      </c>
    </row>
    <row r="1576" spans="2:39" s="288" customFormat="1" ht="25.5" outlineLevel="1">
      <c r="B1576" s="250" t="s">
        <v>27</v>
      </c>
      <c r="C1576" s="251" t="s">
        <v>1305</v>
      </c>
      <c r="D1576" s="252"/>
      <c r="E1576" s="102">
        <v>11207241200</v>
      </c>
      <c r="F1576" s="454"/>
      <c r="G1576" s="253" t="s">
        <v>1363</v>
      </c>
      <c r="H1576" s="254"/>
      <c r="I1576" s="202" t="s">
        <v>58</v>
      </c>
      <c r="J1576" s="252">
        <v>2</v>
      </c>
      <c r="K1576" s="107">
        <v>105.62</v>
      </c>
      <c r="L1576" s="107">
        <f t="shared" si="923"/>
        <v>126.74</v>
      </c>
      <c r="M1576" s="107">
        <f t="shared" si="934"/>
        <v>0</v>
      </c>
      <c r="N1576" s="107">
        <f t="shared" si="925"/>
        <v>105.62</v>
      </c>
      <c r="O1576" s="107">
        <f t="shared" si="935"/>
        <v>0</v>
      </c>
      <c r="P1576" s="337">
        <f t="shared" si="927"/>
        <v>126.74</v>
      </c>
      <c r="Q1576" s="108">
        <f t="shared" si="936"/>
        <v>0</v>
      </c>
      <c r="R1576" s="3"/>
      <c r="S1576" s="560">
        <f t="shared" si="932"/>
        <v>10139</v>
      </c>
      <c r="AL1576" s="556">
        <f t="shared" si="933"/>
        <v>10139.200000000001</v>
      </c>
    </row>
    <row r="1577" spans="2:39" outlineLevel="1">
      <c r="B1577" s="245"/>
      <c r="C1577" s="241"/>
      <c r="D1577" s="244"/>
      <c r="E1577" s="69"/>
      <c r="F1577" s="454"/>
      <c r="G1577" s="242"/>
      <c r="H1577" s="243"/>
      <c r="I1577" s="170"/>
      <c r="J1577" s="244"/>
      <c r="K1577" s="74"/>
      <c r="L1577" s="74"/>
      <c r="M1577" s="74"/>
      <c r="N1577" s="74"/>
      <c r="O1577" s="74"/>
      <c r="P1577" s="336"/>
      <c r="Q1577" s="128"/>
      <c r="R1577" s="3"/>
      <c r="S1577" s="559"/>
      <c r="AL1577" s="556"/>
      <c r="AM1577" s="288"/>
    </row>
    <row r="1578" spans="2:39" s="288" customFormat="1" outlineLevel="1">
      <c r="B1578" s="102" t="s">
        <v>27</v>
      </c>
      <c r="C1578" s="251" t="s">
        <v>1305</v>
      </c>
      <c r="D1578" s="103">
        <v>11206741005</v>
      </c>
      <c r="E1578" s="102">
        <v>11206741222</v>
      </c>
      <c r="F1578" s="454"/>
      <c r="G1578" s="253" t="s">
        <v>1364</v>
      </c>
      <c r="H1578" s="254"/>
      <c r="I1578" s="202" t="s">
        <v>58</v>
      </c>
      <c r="J1578" s="252">
        <v>6</v>
      </c>
      <c r="K1578" s="107">
        <v>23.1</v>
      </c>
      <c r="L1578" s="107">
        <f t="shared" ref="L1578:L1640" si="937">ROUND((K1578*$C$3),2)</f>
        <v>27.72</v>
      </c>
      <c r="M1578" s="107">
        <f>L1578*H1578</f>
        <v>0</v>
      </c>
      <c r="N1578" s="107">
        <f t="shared" ref="N1578:N1640" si="938">K1578*(1-$E$5-$E$7)*(1-$E$9)*(1+$E$11)</f>
        <v>23.1</v>
      </c>
      <c r="O1578" s="107">
        <f>N1578*H1578</f>
        <v>0</v>
      </c>
      <c r="P1578" s="337">
        <f t="shared" ref="P1578:P1640" si="939">ROUND((N1578*$C$3),2)</f>
        <v>27.72</v>
      </c>
      <c r="Q1578" s="108">
        <f>P1578*H1578</f>
        <v>0</v>
      </c>
      <c r="R1578" s="3"/>
      <c r="S1578" s="560">
        <f t="shared" si="932"/>
        <v>2218</v>
      </c>
      <c r="AL1578" s="556">
        <f t="shared" si="933"/>
        <v>2217.6</v>
      </c>
    </row>
    <row r="1579" spans="2:39" s="288" customFormat="1" outlineLevel="1">
      <c r="B1579" s="102" t="s">
        <v>27</v>
      </c>
      <c r="C1579" s="251" t="s">
        <v>1305</v>
      </c>
      <c r="D1579" s="103">
        <v>11206941200</v>
      </c>
      <c r="E1579" s="102">
        <v>11206941222</v>
      </c>
      <c r="F1579" s="454"/>
      <c r="G1579" s="253" t="s">
        <v>1365</v>
      </c>
      <c r="H1579" s="254"/>
      <c r="I1579" s="202" t="s">
        <v>58</v>
      </c>
      <c r="J1579" s="252">
        <v>2</v>
      </c>
      <c r="K1579" s="107">
        <v>41.26</v>
      </c>
      <c r="L1579" s="107">
        <f t="shared" si="937"/>
        <v>49.51</v>
      </c>
      <c r="M1579" s="107">
        <f>L1579*H1579</f>
        <v>0</v>
      </c>
      <c r="N1579" s="107">
        <f t="shared" si="938"/>
        <v>41.26</v>
      </c>
      <c r="O1579" s="107">
        <f>N1579*H1579</f>
        <v>0</v>
      </c>
      <c r="P1579" s="337">
        <f t="shared" si="939"/>
        <v>49.51</v>
      </c>
      <c r="Q1579" s="108">
        <f>P1579*H1579</f>
        <v>0</v>
      </c>
      <c r="R1579" s="3"/>
      <c r="S1579" s="560">
        <f t="shared" si="932"/>
        <v>3961</v>
      </c>
      <c r="AL1579" s="556">
        <f t="shared" si="933"/>
        <v>3960.8</v>
      </c>
      <c r="AM1579"/>
    </row>
    <row r="1580" spans="2:39" s="288" customFormat="1" outlineLevel="1">
      <c r="B1580" s="102" t="s">
        <v>27</v>
      </c>
      <c r="C1580" s="251" t="s">
        <v>1305</v>
      </c>
      <c r="D1580" s="103">
        <v>11207141200</v>
      </c>
      <c r="E1580" s="102">
        <v>11207141222</v>
      </c>
      <c r="F1580" s="454"/>
      <c r="G1580" s="253" t="s">
        <v>1366</v>
      </c>
      <c r="H1580" s="254"/>
      <c r="I1580" s="202" t="s">
        <v>58</v>
      </c>
      <c r="J1580" s="252">
        <v>2</v>
      </c>
      <c r="K1580" s="107">
        <v>74.27</v>
      </c>
      <c r="L1580" s="107">
        <f t="shared" si="937"/>
        <v>89.12</v>
      </c>
      <c r="M1580" s="107">
        <f>L1580*H1580</f>
        <v>0</v>
      </c>
      <c r="N1580" s="107">
        <f t="shared" si="938"/>
        <v>74.27</v>
      </c>
      <c r="O1580" s="107">
        <f>N1580*H1580</f>
        <v>0</v>
      </c>
      <c r="P1580" s="337">
        <f t="shared" si="939"/>
        <v>89.12</v>
      </c>
      <c r="Q1580" s="108">
        <f>P1580*H1580</f>
        <v>0</v>
      </c>
      <c r="R1580" s="3"/>
      <c r="S1580" s="560">
        <f t="shared" si="932"/>
        <v>7130</v>
      </c>
      <c r="AL1580" s="556">
        <f t="shared" si="933"/>
        <v>7129.6</v>
      </c>
      <c r="AM1580"/>
    </row>
    <row r="1581" spans="2:39" s="288" customFormat="1" outlineLevel="1">
      <c r="B1581" s="102" t="s">
        <v>27</v>
      </c>
      <c r="C1581" s="251" t="s">
        <v>1305</v>
      </c>
      <c r="D1581" s="103">
        <v>11207241200</v>
      </c>
      <c r="E1581" s="102">
        <v>11207241222</v>
      </c>
      <c r="F1581" s="454"/>
      <c r="G1581" s="253" t="s">
        <v>1367</v>
      </c>
      <c r="H1581" s="254"/>
      <c r="I1581" s="202" t="s">
        <v>58</v>
      </c>
      <c r="J1581" s="252">
        <v>2</v>
      </c>
      <c r="K1581" s="107">
        <v>105.62</v>
      </c>
      <c r="L1581" s="107">
        <f t="shared" si="937"/>
        <v>126.74</v>
      </c>
      <c r="M1581" s="107">
        <f>L1581*H1581</f>
        <v>0</v>
      </c>
      <c r="N1581" s="107">
        <f t="shared" si="938"/>
        <v>105.62</v>
      </c>
      <c r="O1581" s="107">
        <f>N1581*H1581</f>
        <v>0</v>
      </c>
      <c r="P1581" s="337">
        <f t="shared" si="939"/>
        <v>126.74</v>
      </c>
      <c r="Q1581" s="108">
        <f>P1581*H1581</f>
        <v>0</v>
      </c>
      <c r="R1581" s="3"/>
      <c r="S1581" s="560">
        <f t="shared" si="932"/>
        <v>10139</v>
      </c>
      <c r="AL1581" s="556">
        <f t="shared" si="933"/>
        <v>10139.200000000001</v>
      </c>
    </row>
    <row r="1582" spans="2:39" outlineLevel="1">
      <c r="B1582" s="245"/>
      <c r="C1582" s="241"/>
      <c r="D1582" s="244"/>
      <c r="E1582" s="69"/>
      <c r="F1582" s="454"/>
      <c r="G1582" s="242"/>
      <c r="H1582" s="243"/>
      <c r="I1582" s="170"/>
      <c r="J1582" s="244"/>
      <c r="K1582" s="74"/>
      <c r="L1582" s="74"/>
      <c r="M1582" s="74"/>
      <c r="N1582" s="74"/>
      <c r="O1582" s="74"/>
      <c r="P1582" s="336"/>
      <c r="Q1582" s="128"/>
      <c r="R1582" s="3"/>
      <c r="S1582" s="559"/>
      <c r="AL1582" s="556"/>
      <c r="AM1582" s="288"/>
    </row>
    <row r="1583" spans="2:39" outlineLevel="1">
      <c r="B1583" s="245"/>
      <c r="C1583" s="241"/>
      <c r="D1583" s="244"/>
      <c r="E1583" s="69"/>
      <c r="F1583" s="454"/>
      <c r="G1583" s="242"/>
      <c r="H1583" s="243"/>
      <c r="I1583" s="170"/>
      <c r="J1583" s="244"/>
      <c r="K1583" s="74"/>
      <c r="L1583" s="74"/>
      <c r="M1583" s="74"/>
      <c r="N1583" s="74"/>
      <c r="O1583" s="74"/>
      <c r="P1583" s="336"/>
      <c r="Q1583" s="128"/>
      <c r="R1583" s="3"/>
      <c r="S1583" s="559"/>
      <c r="AL1583" s="556"/>
      <c r="AM1583" s="288"/>
    </row>
    <row r="1584" spans="2:39" s="288" customFormat="1" ht="25.5" outlineLevel="1">
      <c r="B1584" s="250" t="s">
        <v>27</v>
      </c>
      <c r="C1584" s="251" t="s">
        <v>1305</v>
      </c>
      <c r="D1584" s="252"/>
      <c r="E1584" s="102">
        <v>11229541004</v>
      </c>
      <c r="F1584" s="454"/>
      <c r="G1584" s="253" t="s">
        <v>1368</v>
      </c>
      <c r="H1584" s="254"/>
      <c r="I1584" s="202" t="s">
        <v>58</v>
      </c>
      <c r="J1584" s="252">
        <v>8</v>
      </c>
      <c r="K1584" s="107">
        <v>29.72</v>
      </c>
      <c r="L1584" s="107">
        <f t="shared" si="937"/>
        <v>35.659999999999997</v>
      </c>
      <c r="M1584" s="107">
        <f>L1584*H1584</f>
        <v>0</v>
      </c>
      <c r="N1584" s="107">
        <f t="shared" si="938"/>
        <v>29.72</v>
      </c>
      <c r="O1584" s="107">
        <f>N1584*H1584</f>
        <v>0</v>
      </c>
      <c r="P1584" s="337">
        <f t="shared" si="939"/>
        <v>35.659999999999997</v>
      </c>
      <c r="Q1584" s="108">
        <f>P1584*H1584</f>
        <v>0</v>
      </c>
      <c r="R1584" s="3"/>
      <c r="S1584" s="560">
        <f t="shared" si="932"/>
        <v>2853</v>
      </c>
      <c r="AL1584" s="556">
        <f t="shared" si="933"/>
        <v>2852.7999999999997</v>
      </c>
    </row>
    <row r="1585" spans="2:39" s="288" customFormat="1" ht="25.5" outlineLevel="1">
      <c r="B1585" s="250" t="s">
        <v>27</v>
      </c>
      <c r="C1585" s="251" t="s">
        <v>1305</v>
      </c>
      <c r="D1585" s="252"/>
      <c r="E1585" s="102">
        <v>11216641005</v>
      </c>
      <c r="F1585" s="454"/>
      <c r="G1585" s="253" t="s">
        <v>1369</v>
      </c>
      <c r="H1585" s="254"/>
      <c r="I1585" s="202" t="s">
        <v>58</v>
      </c>
      <c r="J1585" s="252">
        <v>1</v>
      </c>
      <c r="K1585" s="107">
        <v>52.81</v>
      </c>
      <c r="L1585" s="107">
        <f t="shared" si="937"/>
        <v>63.37</v>
      </c>
      <c r="M1585" s="107">
        <f>L1585*H1585</f>
        <v>0</v>
      </c>
      <c r="N1585" s="107">
        <f t="shared" si="938"/>
        <v>52.81</v>
      </c>
      <c r="O1585" s="107">
        <f>N1585*H1585</f>
        <v>0</v>
      </c>
      <c r="P1585" s="337">
        <f t="shared" si="939"/>
        <v>63.37</v>
      </c>
      <c r="Q1585" s="108">
        <f>P1585*H1585</f>
        <v>0</v>
      </c>
      <c r="R1585" s="3"/>
      <c r="S1585" s="560">
        <f t="shared" si="932"/>
        <v>5070</v>
      </c>
      <c r="AL1585" s="556">
        <f t="shared" si="933"/>
        <v>5069.6000000000004</v>
      </c>
      <c r="AM1585"/>
    </row>
    <row r="1586" spans="2:39" s="288" customFormat="1" ht="25.5" outlineLevel="1">
      <c r="B1586" s="250" t="s">
        <v>27</v>
      </c>
      <c r="C1586" s="251" t="s">
        <v>1305</v>
      </c>
      <c r="D1586" s="252"/>
      <c r="E1586" s="102">
        <v>11216741005</v>
      </c>
      <c r="F1586" s="454"/>
      <c r="G1586" s="253" t="s">
        <v>1370</v>
      </c>
      <c r="H1586" s="254"/>
      <c r="I1586" s="202" t="s">
        <v>58</v>
      </c>
      <c r="J1586" s="252">
        <v>1</v>
      </c>
      <c r="K1586" s="107">
        <v>90.77</v>
      </c>
      <c r="L1586" s="107">
        <f t="shared" si="937"/>
        <v>108.92</v>
      </c>
      <c r="M1586" s="107">
        <f>L1586*H1586</f>
        <v>0</v>
      </c>
      <c r="N1586" s="107">
        <f t="shared" si="938"/>
        <v>90.77</v>
      </c>
      <c r="O1586" s="107">
        <f>N1586*H1586</f>
        <v>0</v>
      </c>
      <c r="P1586" s="337">
        <f t="shared" si="939"/>
        <v>108.92</v>
      </c>
      <c r="Q1586" s="108">
        <f>P1586*H1586</f>
        <v>0</v>
      </c>
      <c r="R1586" s="3"/>
      <c r="S1586" s="560">
        <f t="shared" si="932"/>
        <v>8714</v>
      </c>
      <c r="AL1586" s="556">
        <f t="shared" si="933"/>
        <v>8713.6</v>
      </c>
    </row>
    <row r="1587" spans="2:39" s="288" customFormat="1" ht="25.5" outlineLevel="1">
      <c r="B1587" s="250" t="s">
        <v>27</v>
      </c>
      <c r="C1587" s="251" t="s">
        <v>1305</v>
      </c>
      <c r="D1587" s="252"/>
      <c r="E1587" s="102">
        <v>11216841005</v>
      </c>
      <c r="F1587" s="454"/>
      <c r="G1587" s="253" t="s">
        <v>1371</v>
      </c>
      <c r="H1587" s="254"/>
      <c r="I1587" s="202" t="s">
        <v>58</v>
      </c>
      <c r="J1587" s="252">
        <v>1</v>
      </c>
      <c r="K1587" s="107">
        <v>132.03</v>
      </c>
      <c r="L1587" s="107">
        <f t="shared" si="937"/>
        <v>158.44</v>
      </c>
      <c r="M1587" s="107">
        <f>L1587*H1587</f>
        <v>0</v>
      </c>
      <c r="N1587" s="107">
        <f t="shared" si="938"/>
        <v>132.03</v>
      </c>
      <c r="O1587" s="107">
        <f>N1587*H1587</f>
        <v>0</v>
      </c>
      <c r="P1587" s="337">
        <f t="shared" si="939"/>
        <v>158.44</v>
      </c>
      <c r="Q1587" s="108">
        <f>P1587*H1587</f>
        <v>0</v>
      </c>
      <c r="R1587" s="3"/>
      <c r="S1587" s="560">
        <f t="shared" si="932"/>
        <v>12675</v>
      </c>
      <c r="AL1587" s="556">
        <f t="shared" si="933"/>
        <v>12675.2</v>
      </c>
    </row>
    <row r="1588" spans="2:39" outlineLevel="1">
      <c r="B1588" s="240"/>
      <c r="C1588" s="241"/>
      <c r="D1588" s="244"/>
      <c r="E1588" s="69"/>
      <c r="F1588" s="454"/>
      <c r="G1588" s="242"/>
      <c r="H1588" s="243"/>
      <c r="I1588" s="170"/>
      <c r="J1588" s="244"/>
      <c r="K1588" s="74"/>
      <c r="L1588" s="74"/>
      <c r="M1588" s="74"/>
      <c r="N1588" s="74"/>
      <c r="O1588" s="74"/>
      <c r="P1588" s="336"/>
      <c r="Q1588" s="128"/>
      <c r="R1588" s="3"/>
      <c r="S1588" s="559"/>
      <c r="AL1588" s="556"/>
      <c r="AM1588" s="288"/>
    </row>
    <row r="1589" spans="2:39" s="288" customFormat="1" outlineLevel="1">
      <c r="B1589" s="102" t="s">
        <v>27</v>
      </c>
      <c r="C1589" s="251" t="s">
        <v>1305</v>
      </c>
      <c r="D1589" s="103">
        <v>11229541004</v>
      </c>
      <c r="E1589" s="102">
        <v>11229541222</v>
      </c>
      <c r="F1589" s="454"/>
      <c r="G1589" s="253" t="s">
        <v>1372</v>
      </c>
      <c r="H1589" s="254"/>
      <c r="I1589" s="202" t="s">
        <v>58</v>
      </c>
      <c r="J1589" s="252">
        <v>8</v>
      </c>
      <c r="K1589" s="107">
        <v>29.72</v>
      </c>
      <c r="L1589" s="107">
        <f t="shared" si="937"/>
        <v>35.659999999999997</v>
      </c>
      <c r="M1589" s="107">
        <f>L1589*H1589</f>
        <v>0</v>
      </c>
      <c r="N1589" s="107">
        <f t="shared" si="938"/>
        <v>29.72</v>
      </c>
      <c r="O1589" s="107">
        <f>N1589*H1589</f>
        <v>0</v>
      </c>
      <c r="P1589" s="337">
        <f t="shared" si="939"/>
        <v>35.659999999999997</v>
      </c>
      <c r="Q1589" s="108">
        <f>P1589*H1589</f>
        <v>0</v>
      </c>
      <c r="R1589" s="3"/>
      <c r="S1589" s="560">
        <f t="shared" si="932"/>
        <v>2853</v>
      </c>
      <c r="AL1589" s="556">
        <f t="shared" si="933"/>
        <v>2852.7999999999997</v>
      </c>
    </row>
    <row r="1590" spans="2:39" s="288" customFormat="1" outlineLevel="1">
      <c r="B1590" s="102" t="s">
        <v>27</v>
      </c>
      <c r="C1590" s="251" t="s">
        <v>1305</v>
      </c>
      <c r="D1590" s="103">
        <v>11216641005</v>
      </c>
      <c r="E1590" s="102">
        <v>11216641222</v>
      </c>
      <c r="F1590" s="454"/>
      <c r="G1590" s="253" t="s">
        <v>1373</v>
      </c>
      <c r="H1590" s="254"/>
      <c r="I1590" s="202" t="s">
        <v>58</v>
      </c>
      <c r="J1590" s="252">
        <v>1</v>
      </c>
      <c r="K1590" s="107">
        <v>52.81</v>
      </c>
      <c r="L1590" s="107">
        <f t="shared" si="937"/>
        <v>63.37</v>
      </c>
      <c r="M1590" s="107">
        <f>L1590*H1590</f>
        <v>0</v>
      </c>
      <c r="N1590" s="107">
        <f t="shared" si="938"/>
        <v>52.81</v>
      </c>
      <c r="O1590" s="107">
        <f>N1590*H1590</f>
        <v>0</v>
      </c>
      <c r="P1590" s="337">
        <f t="shared" si="939"/>
        <v>63.37</v>
      </c>
      <c r="Q1590" s="108">
        <f>P1590*H1590</f>
        <v>0</v>
      </c>
      <c r="R1590" s="3"/>
      <c r="S1590" s="560">
        <f t="shared" si="932"/>
        <v>5070</v>
      </c>
      <c r="AL1590" s="556">
        <f t="shared" si="933"/>
        <v>5069.6000000000004</v>
      </c>
      <c r="AM1590"/>
    </row>
    <row r="1591" spans="2:39" s="288" customFormat="1" outlineLevel="1">
      <c r="B1591" s="102" t="s">
        <v>27</v>
      </c>
      <c r="C1591" s="251" t="s">
        <v>1305</v>
      </c>
      <c r="D1591" s="103">
        <v>11216741005</v>
      </c>
      <c r="E1591" s="102">
        <v>11216741222</v>
      </c>
      <c r="F1591" s="454"/>
      <c r="G1591" s="253" t="s">
        <v>1374</v>
      </c>
      <c r="H1591" s="254"/>
      <c r="I1591" s="202" t="s">
        <v>58</v>
      </c>
      <c r="J1591" s="252">
        <v>1</v>
      </c>
      <c r="K1591" s="107">
        <v>90.77</v>
      </c>
      <c r="L1591" s="107">
        <f t="shared" si="937"/>
        <v>108.92</v>
      </c>
      <c r="M1591" s="107">
        <f>L1591*H1591</f>
        <v>0</v>
      </c>
      <c r="N1591" s="107">
        <f t="shared" si="938"/>
        <v>90.77</v>
      </c>
      <c r="O1591" s="107">
        <f>N1591*H1591</f>
        <v>0</v>
      </c>
      <c r="P1591" s="337">
        <f t="shared" si="939"/>
        <v>108.92</v>
      </c>
      <c r="Q1591" s="108">
        <f>P1591*H1591</f>
        <v>0</v>
      </c>
      <c r="R1591" s="3"/>
      <c r="S1591" s="560">
        <f t="shared" si="932"/>
        <v>8714</v>
      </c>
      <c r="AL1591" s="556">
        <f t="shared" si="933"/>
        <v>8713.6</v>
      </c>
    </row>
    <row r="1592" spans="2:39" s="288" customFormat="1" outlineLevel="1">
      <c r="B1592" s="102" t="s">
        <v>27</v>
      </c>
      <c r="C1592" s="251" t="s">
        <v>1305</v>
      </c>
      <c r="D1592" s="103">
        <v>11216841005</v>
      </c>
      <c r="E1592" s="102">
        <v>11216841222</v>
      </c>
      <c r="F1592" s="454"/>
      <c r="G1592" s="253" t="s">
        <v>1375</v>
      </c>
      <c r="H1592" s="254"/>
      <c r="I1592" s="202" t="s">
        <v>58</v>
      </c>
      <c r="J1592" s="252">
        <v>1</v>
      </c>
      <c r="K1592" s="107">
        <v>132.03</v>
      </c>
      <c r="L1592" s="107">
        <f t="shared" si="937"/>
        <v>158.44</v>
      </c>
      <c r="M1592" s="107">
        <f>L1592*H1592</f>
        <v>0</v>
      </c>
      <c r="N1592" s="107">
        <f t="shared" si="938"/>
        <v>132.03</v>
      </c>
      <c r="O1592" s="107">
        <f>N1592*H1592</f>
        <v>0</v>
      </c>
      <c r="P1592" s="337">
        <f t="shared" si="939"/>
        <v>158.44</v>
      </c>
      <c r="Q1592" s="108">
        <f>P1592*H1592</f>
        <v>0</v>
      </c>
      <c r="R1592" s="3"/>
      <c r="S1592" s="560">
        <f t="shared" si="932"/>
        <v>12675</v>
      </c>
      <c r="AL1592" s="556">
        <f t="shared" si="933"/>
        <v>12675.2</v>
      </c>
    </row>
    <row r="1593" spans="2:39" outlineLevel="1">
      <c r="B1593" s="240"/>
      <c r="C1593" s="241"/>
      <c r="D1593" s="244"/>
      <c r="E1593" s="69"/>
      <c r="F1593" s="454"/>
      <c r="G1593" s="242"/>
      <c r="H1593" s="243"/>
      <c r="I1593" s="170"/>
      <c r="J1593" s="244"/>
      <c r="K1593" s="74"/>
      <c r="L1593" s="74"/>
      <c r="M1593" s="74"/>
      <c r="N1593" s="74"/>
      <c r="O1593" s="74"/>
      <c r="P1593" s="336"/>
      <c r="Q1593" s="128"/>
      <c r="R1593" s="3"/>
      <c r="S1593" s="559"/>
      <c r="AL1593" s="556"/>
      <c r="AM1593" s="288"/>
    </row>
    <row r="1594" spans="2:39" s="288" customFormat="1" ht="25.5" outlineLevel="1">
      <c r="B1594" s="285" t="s">
        <v>27</v>
      </c>
      <c r="C1594" s="251" t="s">
        <v>1305</v>
      </c>
      <c r="D1594" s="252"/>
      <c r="E1594" s="102">
        <v>11230151400</v>
      </c>
      <c r="F1594" s="454"/>
      <c r="G1594" s="253" t="s">
        <v>1376</v>
      </c>
      <c r="H1594" s="254"/>
      <c r="I1594" s="202" t="s">
        <v>58</v>
      </c>
      <c r="J1594" s="252">
        <v>1</v>
      </c>
      <c r="K1594" s="107">
        <v>159.94</v>
      </c>
      <c r="L1594" s="107">
        <f t="shared" si="937"/>
        <v>191.93</v>
      </c>
      <c r="M1594" s="107">
        <f>L1594*H1594</f>
        <v>0</v>
      </c>
      <c r="N1594" s="107">
        <f t="shared" si="938"/>
        <v>159.94</v>
      </c>
      <c r="O1594" s="107">
        <f>N1594*H1594</f>
        <v>0</v>
      </c>
      <c r="P1594" s="337">
        <f t="shared" si="939"/>
        <v>191.93</v>
      </c>
      <c r="Q1594" s="108">
        <f>P1594*H1594</f>
        <v>0</v>
      </c>
      <c r="R1594" s="3"/>
      <c r="S1594" s="560">
        <f t="shared" si="932"/>
        <v>15354</v>
      </c>
      <c r="AL1594" s="556">
        <f t="shared" si="933"/>
        <v>15354.400000000001</v>
      </c>
      <c r="AM1594"/>
    </row>
    <row r="1595" spans="2:39" s="288" customFormat="1" ht="25.5" outlineLevel="1">
      <c r="B1595" s="285" t="s">
        <v>27</v>
      </c>
      <c r="C1595" s="251" t="s">
        <v>1305</v>
      </c>
      <c r="D1595" s="252"/>
      <c r="E1595" s="102">
        <v>11230251400</v>
      </c>
      <c r="F1595" s="454"/>
      <c r="G1595" s="253" t="s">
        <v>1377</v>
      </c>
      <c r="H1595" s="254"/>
      <c r="I1595" s="202" t="s">
        <v>58</v>
      </c>
      <c r="J1595" s="252">
        <v>1</v>
      </c>
      <c r="K1595" s="107">
        <v>250.39</v>
      </c>
      <c r="L1595" s="107">
        <f t="shared" si="937"/>
        <v>300.47000000000003</v>
      </c>
      <c r="M1595" s="107">
        <f>L1595*H1595</f>
        <v>0</v>
      </c>
      <c r="N1595" s="107">
        <f t="shared" si="938"/>
        <v>250.39</v>
      </c>
      <c r="O1595" s="107">
        <f>N1595*H1595</f>
        <v>0</v>
      </c>
      <c r="P1595" s="337">
        <f t="shared" si="939"/>
        <v>300.47000000000003</v>
      </c>
      <c r="Q1595" s="108">
        <f>P1595*H1595</f>
        <v>0</v>
      </c>
      <c r="R1595" s="3"/>
      <c r="S1595" s="560">
        <f t="shared" si="932"/>
        <v>24038</v>
      </c>
      <c r="AL1595" s="556">
        <f t="shared" si="933"/>
        <v>24037.600000000006</v>
      </c>
    </row>
    <row r="1596" spans="2:39" s="288" customFormat="1" ht="25.5" outlineLevel="1">
      <c r="B1596" s="285" t="s">
        <v>27</v>
      </c>
      <c r="C1596" s="251" t="s">
        <v>1305</v>
      </c>
      <c r="D1596" s="252"/>
      <c r="E1596" s="102">
        <v>11230351400</v>
      </c>
      <c r="F1596" s="454"/>
      <c r="G1596" s="253" t="s">
        <v>1378</v>
      </c>
      <c r="H1596" s="254"/>
      <c r="I1596" s="202" t="s">
        <v>58</v>
      </c>
      <c r="J1596" s="252">
        <v>1</v>
      </c>
      <c r="K1596" s="107">
        <v>349.84</v>
      </c>
      <c r="L1596" s="107">
        <f t="shared" si="937"/>
        <v>419.81</v>
      </c>
      <c r="M1596" s="107">
        <f>L1596*H1596</f>
        <v>0</v>
      </c>
      <c r="N1596" s="107">
        <f t="shared" si="938"/>
        <v>349.84</v>
      </c>
      <c r="O1596" s="107">
        <f>N1596*H1596</f>
        <v>0</v>
      </c>
      <c r="P1596" s="337">
        <f t="shared" si="939"/>
        <v>419.81</v>
      </c>
      <c r="Q1596" s="108">
        <f>P1596*H1596</f>
        <v>0</v>
      </c>
      <c r="R1596" s="3"/>
      <c r="S1596" s="560">
        <f t="shared" si="932"/>
        <v>33585</v>
      </c>
      <c r="AL1596" s="556">
        <f t="shared" si="933"/>
        <v>33584.800000000003</v>
      </c>
    </row>
    <row r="1597" spans="2:39" outlineLevel="1">
      <c r="B1597" s="236"/>
      <c r="C1597" s="241"/>
      <c r="D1597" s="244"/>
      <c r="E1597" s="69"/>
      <c r="F1597" s="454"/>
      <c r="G1597" s="242"/>
      <c r="H1597" s="243"/>
      <c r="I1597" s="170"/>
      <c r="J1597" s="244"/>
      <c r="K1597" s="74"/>
      <c r="L1597" s="74"/>
      <c r="M1597" s="74"/>
      <c r="N1597" s="74"/>
      <c r="O1597" s="74"/>
      <c r="P1597" s="336"/>
      <c r="Q1597" s="128"/>
      <c r="R1597" s="3"/>
      <c r="S1597" s="559"/>
      <c r="AL1597" s="556"/>
      <c r="AM1597" s="288"/>
    </row>
    <row r="1598" spans="2:39" s="288" customFormat="1" outlineLevel="1">
      <c r="B1598" s="102" t="s">
        <v>27</v>
      </c>
      <c r="C1598" s="251" t="s">
        <v>1305</v>
      </c>
      <c r="D1598" s="103">
        <v>11230151400</v>
      </c>
      <c r="E1598" s="102">
        <v>11230151222</v>
      </c>
      <c r="F1598" s="454"/>
      <c r="G1598" s="253" t="s">
        <v>1379</v>
      </c>
      <c r="H1598" s="254"/>
      <c r="I1598" s="202" t="s">
        <v>58</v>
      </c>
      <c r="J1598" s="252">
        <v>1</v>
      </c>
      <c r="K1598" s="107">
        <v>159.94</v>
      </c>
      <c r="L1598" s="107">
        <f t="shared" si="937"/>
        <v>191.93</v>
      </c>
      <c r="M1598" s="107">
        <f>L1598*H1598</f>
        <v>0</v>
      </c>
      <c r="N1598" s="107">
        <f t="shared" si="938"/>
        <v>159.94</v>
      </c>
      <c r="O1598" s="107">
        <f>N1598*H1598</f>
        <v>0</v>
      </c>
      <c r="P1598" s="337">
        <f t="shared" si="939"/>
        <v>191.93</v>
      </c>
      <c r="Q1598" s="108">
        <f>P1598*H1598</f>
        <v>0</v>
      </c>
      <c r="R1598" s="3"/>
      <c r="S1598" s="560">
        <f t="shared" si="932"/>
        <v>15354</v>
      </c>
      <c r="AL1598" s="556">
        <f t="shared" si="933"/>
        <v>15354.400000000001</v>
      </c>
      <c r="AM1598"/>
    </row>
    <row r="1599" spans="2:39" s="288" customFormat="1" outlineLevel="1">
      <c r="B1599" s="102" t="s">
        <v>27</v>
      </c>
      <c r="C1599" s="251" t="s">
        <v>1305</v>
      </c>
      <c r="D1599" s="103">
        <v>11230251400</v>
      </c>
      <c r="E1599" s="102">
        <v>11230251222</v>
      </c>
      <c r="F1599" s="454"/>
      <c r="G1599" s="253" t="s">
        <v>1380</v>
      </c>
      <c r="H1599" s="254"/>
      <c r="I1599" s="202" t="s">
        <v>58</v>
      </c>
      <c r="J1599" s="252">
        <v>1</v>
      </c>
      <c r="K1599" s="107">
        <v>250.39</v>
      </c>
      <c r="L1599" s="107">
        <f t="shared" si="937"/>
        <v>300.47000000000003</v>
      </c>
      <c r="M1599" s="107">
        <f>L1599*H1599</f>
        <v>0</v>
      </c>
      <c r="N1599" s="107">
        <f t="shared" si="938"/>
        <v>250.39</v>
      </c>
      <c r="O1599" s="107">
        <f>N1599*H1599</f>
        <v>0</v>
      </c>
      <c r="P1599" s="337">
        <f t="shared" si="939"/>
        <v>300.47000000000003</v>
      </c>
      <c r="Q1599" s="108">
        <f>P1599*H1599</f>
        <v>0</v>
      </c>
      <c r="R1599" s="3"/>
      <c r="S1599" s="560">
        <f t="shared" si="932"/>
        <v>24038</v>
      </c>
      <c r="AL1599" s="556">
        <f t="shared" si="933"/>
        <v>24037.600000000006</v>
      </c>
    </row>
    <row r="1600" spans="2:39" s="288" customFormat="1" outlineLevel="1">
      <c r="B1600" s="102" t="s">
        <v>27</v>
      </c>
      <c r="C1600" s="251" t="s">
        <v>1305</v>
      </c>
      <c r="D1600" s="103">
        <v>11230351400</v>
      </c>
      <c r="E1600" s="102">
        <v>11230351222</v>
      </c>
      <c r="F1600" s="454"/>
      <c r="G1600" s="253" t="s">
        <v>1381</v>
      </c>
      <c r="H1600" s="254"/>
      <c r="I1600" s="202" t="s">
        <v>58</v>
      </c>
      <c r="J1600" s="252">
        <v>1</v>
      </c>
      <c r="K1600" s="107">
        <v>349.84</v>
      </c>
      <c r="L1600" s="107">
        <f t="shared" si="937"/>
        <v>419.81</v>
      </c>
      <c r="M1600" s="107">
        <f>L1600*H1600</f>
        <v>0</v>
      </c>
      <c r="N1600" s="107">
        <f t="shared" si="938"/>
        <v>349.84</v>
      </c>
      <c r="O1600" s="107">
        <f>N1600*H1600</f>
        <v>0</v>
      </c>
      <c r="P1600" s="337">
        <f t="shared" si="939"/>
        <v>419.81</v>
      </c>
      <c r="Q1600" s="108">
        <f>P1600*H1600</f>
        <v>0</v>
      </c>
      <c r="R1600" s="3"/>
      <c r="S1600" s="560">
        <f t="shared" si="932"/>
        <v>33585</v>
      </c>
      <c r="AL1600" s="556">
        <f t="shared" si="933"/>
        <v>33584.800000000003</v>
      </c>
    </row>
    <row r="1601" spans="2:39" outlineLevel="1">
      <c r="B1601" s="236"/>
      <c r="C1601" s="241"/>
      <c r="D1601" s="244"/>
      <c r="E1601" s="69"/>
      <c r="F1601" s="454"/>
      <c r="G1601" s="242"/>
      <c r="H1601" s="243"/>
      <c r="I1601" s="170"/>
      <c r="J1601" s="244"/>
      <c r="K1601" s="74"/>
      <c r="L1601" s="74"/>
      <c r="M1601" s="74"/>
      <c r="N1601" s="74"/>
      <c r="O1601" s="74"/>
      <c r="P1601" s="336"/>
      <c r="Q1601" s="128"/>
      <c r="R1601" s="3"/>
      <c r="S1601" s="559"/>
      <c r="AL1601" s="556"/>
      <c r="AM1601" s="288"/>
    </row>
    <row r="1602" spans="2:39" s="288" customFormat="1" outlineLevel="1">
      <c r="B1602" s="102" t="s">
        <v>27</v>
      </c>
      <c r="C1602" s="251" t="s">
        <v>1305</v>
      </c>
      <c r="D1602" s="252"/>
      <c r="E1602" s="102">
        <v>11230641001</v>
      </c>
      <c r="F1602" s="454"/>
      <c r="G1602" s="253" t="s">
        <v>1382</v>
      </c>
      <c r="H1602" s="254"/>
      <c r="I1602" s="202" t="s">
        <v>58</v>
      </c>
      <c r="J1602" s="252">
        <v>20</v>
      </c>
      <c r="K1602" s="107">
        <v>2.31</v>
      </c>
      <c r="L1602" s="107">
        <f t="shared" si="937"/>
        <v>2.77</v>
      </c>
      <c r="M1602" s="107">
        <f>L1602*H1602</f>
        <v>0</v>
      </c>
      <c r="N1602" s="107">
        <f t="shared" si="938"/>
        <v>2.31</v>
      </c>
      <c r="O1602" s="107">
        <f>N1602*H1602</f>
        <v>0</v>
      </c>
      <c r="P1602" s="337">
        <f t="shared" si="939"/>
        <v>2.77</v>
      </c>
      <c r="Q1602" s="108">
        <f>P1602*H1602</f>
        <v>0</v>
      </c>
      <c r="R1602" s="3"/>
      <c r="S1602" s="560">
        <f t="shared" si="932"/>
        <v>222</v>
      </c>
      <c r="AL1602" s="556">
        <f t="shared" si="933"/>
        <v>221.60000000000002</v>
      </c>
    </row>
    <row r="1603" spans="2:39" s="288" customFormat="1" outlineLevel="1">
      <c r="B1603" s="102" t="s">
        <v>27</v>
      </c>
      <c r="C1603" s="251" t="s">
        <v>1305</v>
      </c>
      <c r="D1603" s="252"/>
      <c r="E1603" s="102">
        <v>11230741001</v>
      </c>
      <c r="F1603" s="454"/>
      <c r="G1603" s="253" t="s">
        <v>1383</v>
      </c>
      <c r="H1603" s="254"/>
      <c r="I1603" s="202" t="s">
        <v>58</v>
      </c>
      <c r="J1603" s="252">
        <v>20</v>
      </c>
      <c r="K1603" s="107">
        <v>2.31</v>
      </c>
      <c r="L1603" s="107">
        <f t="shared" si="937"/>
        <v>2.77</v>
      </c>
      <c r="M1603" s="107">
        <f>L1603*H1603</f>
        <v>0</v>
      </c>
      <c r="N1603" s="107">
        <f t="shared" si="938"/>
        <v>2.31</v>
      </c>
      <c r="O1603" s="107">
        <f>N1603*H1603</f>
        <v>0</v>
      </c>
      <c r="P1603" s="337">
        <f t="shared" si="939"/>
        <v>2.77</v>
      </c>
      <c r="Q1603" s="108">
        <f>P1603*H1603</f>
        <v>0</v>
      </c>
      <c r="R1603" s="3"/>
      <c r="S1603" s="560">
        <f t="shared" si="932"/>
        <v>222</v>
      </c>
      <c r="AL1603" s="556">
        <f t="shared" si="933"/>
        <v>221.60000000000002</v>
      </c>
    </row>
    <row r="1604" spans="2:39" s="288" customFormat="1" outlineLevel="1">
      <c r="B1604" s="102" t="s">
        <v>27</v>
      </c>
      <c r="C1604" s="251" t="s">
        <v>1305</v>
      </c>
      <c r="D1604" s="103">
        <v>11230841001</v>
      </c>
      <c r="E1604" s="102">
        <v>11230841002</v>
      </c>
      <c r="F1604" s="454"/>
      <c r="G1604" s="253" t="s">
        <v>1384</v>
      </c>
      <c r="H1604" s="254"/>
      <c r="I1604" s="202" t="s">
        <v>58</v>
      </c>
      <c r="J1604" s="252">
        <v>20</v>
      </c>
      <c r="K1604" s="107">
        <v>2.31</v>
      </c>
      <c r="L1604" s="107">
        <f t="shared" si="937"/>
        <v>2.77</v>
      </c>
      <c r="M1604" s="107">
        <f>L1604*H1604</f>
        <v>0</v>
      </c>
      <c r="N1604" s="107">
        <f t="shared" si="938"/>
        <v>2.31</v>
      </c>
      <c r="O1604" s="107">
        <f>N1604*H1604</f>
        <v>0</v>
      </c>
      <c r="P1604" s="337">
        <f t="shared" si="939"/>
        <v>2.77</v>
      </c>
      <c r="Q1604" s="108">
        <f>P1604*H1604</f>
        <v>0</v>
      </c>
      <c r="R1604" s="3"/>
      <c r="S1604" s="560">
        <f t="shared" si="932"/>
        <v>222</v>
      </c>
      <c r="AL1604" s="556">
        <f t="shared" si="933"/>
        <v>221.60000000000002</v>
      </c>
      <c r="AM1604"/>
    </row>
    <row r="1605" spans="2:39" s="288" customFormat="1" outlineLevel="1">
      <c r="B1605" s="102" t="s">
        <v>27</v>
      </c>
      <c r="C1605" s="251" t="s">
        <v>1305</v>
      </c>
      <c r="D1605" s="252"/>
      <c r="E1605" s="102">
        <v>11240871001</v>
      </c>
      <c r="F1605" s="454"/>
      <c r="G1605" s="253" t="s">
        <v>1385</v>
      </c>
      <c r="H1605" s="254"/>
      <c r="I1605" s="202" t="s">
        <v>58</v>
      </c>
      <c r="J1605" s="252">
        <v>20</v>
      </c>
      <c r="K1605" s="107">
        <v>2.31</v>
      </c>
      <c r="L1605" s="107">
        <f t="shared" si="937"/>
        <v>2.77</v>
      </c>
      <c r="M1605" s="107">
        <f>L1605*H1605</f>
        <v>0</v>
      </c>
      <c r="N1605" s="107">
        <f t="shared" si="938"/>
        <v>2.31</v>
      </c>
      <c r="O1605" s="107">
        <f>N1605*H1605</f>
        <v>0</v>
      </c>
      <c r="P1605" s="337">
        <f t="shared" si="939"/>
        <v>2.77</v>
      </c>
      <c r="Q1605" s="108">
        <f>P1605*H1605</f>
        <v>0</v>
      </c>
      <c r="R1605" s="3"/>
      <c r="S1605" s="560">
        <f t="shared" si="932"/>
        <v>222</v>
      </c>
      <c r="AL1605" s="556">
        <f t="shared" si="933"/>
        <v>221.60000000000002</v>
      </c>
    </row>
    <row r="1606" spans="2:39" s="288" customFormat="1" outlineLevel="1">
      <c r="B1606" s="102" t="s">
        <v>27</v>
      </c>
      <c r="C1606" s="251" t="s">
        <v>1305</v>
      </c>
      <c r="D1606" s="102"/>
      <c r="E1606" s="102">
        <v>11230941001</v>
      </c>
      <c r="F1606" s="454"/>
      <c r="G1606" s="253" t="s">
        <v>1386</v>
      </c>
      <c r="H1606" s="254"/>
      <c r="I1606" s="202" t="s">
        <v>58</v>
      </c>
      <c r="J1606" s="252">
        <v>20</v>
      </c>
      <c r="K1606" s="107">
        <v>2.31</v>
      </c>
      <c r="L1606" s="107">
        <f t="shared" si="937"/>
        <v>2.77</v>
      </c>
      <c r="M1606" s="107">
        <f>L1606*H1606</f>
        <v>0</v>
      </c>
      <c r="N1606" s="107">
        <f t="shared" si="938"/>
        <v>2.31</v>
      </c>
      <c r="O1606" s="107">
        <f>N1606*H1606</f>
        <v>0</v>
      </c>
      <c r="P1606" s="337">
        <f t="shared" si="939"/>
        <v>2.77</v>
      </c>
      <c r="Q1606" s="108">
        <f>P1606*H1606</f>
        <v>0</v>
      </c>
      <c r="R1606" s="3"/>
      <c r="S1606" s="560">
        <f t="shared" si="932"/>
        <v>222</v>
      </c>
      <c r="AL1606" s="556">
        <f t="shared" si="933"/>
        <v>221.60000000000002</v>
      </c>
    </row>
    <row r="1607" spans="2:39" outlineLevel="1">
      <c r="B1607" s="240"/>
      <c r="C1607" s="241"/>
      <c r="D1607" s="69"/>
      <c r="E1607" s="69"/>
      <c r="F1607" s="454"/>
      <c r="G1607" s="242"/>
      <c r="H1607" s="243"/>
      <c r="I1607" s="170"/>
      <c r="J1607" s="244"/>
      <c r="K1607" s="74"/>
      <c r="L1607" s="74"/>
      <c r="M1607" s="74"/>
      <c r="N1607" s="74"/>
      <c r="O1607" s="74"/>
      <c r="P1607" s="336"/>
      <c r="Q1607" s="128"/>
      <c r="R1607" s="3"/>
      <c r="S1607" s="559"/>
      <c r="AL1607" s="556"/>
      <c r="AM1607" s="288"/>
    </row>
    <row r="1608" spans="2:39" s="288" customFormat="1" ht="25.5" outlineLevel="1">
      <c r="B1608" s="102" t="s">
        <v>27</v>
      </c>
      <c r="C1608" s="251" t="s">
        <v>1305</v>
      </c>
      <c r="D1608" s="454" t="s">
        <v>1387</v>
      </c>
      <c r="E1608" s="456">
        <v>11210941003</v>
      </c>
      <c r="F1608" s="454"/>
      <c r="G1608" s="253" t="s">
        <v>1388</v>
      </c>
      <c r="H1608" s="254"/>
      <c r="I1608" s="202" t="s">
        <v>58</v>
      </c>
      <c r="J1608" s="252">
        <v>20</v>
      </c>
      <c r="K1608" s="107">
        <v>2.73</v>
      </c>
      <c r="L1608" s="107">
        <f t="shared" si="937"/>
        <v>3.28</v>
      </c>
      <c r="M1608" s="107">
        <f>L1608*H1608</f>
        <v>0</v>
      </c>
      <c r="N1608" s="107">
        <f t="shared" si="938"/>
        <v>2.73</v>
      </c>
      <c r="O1608" s="107">
        <f>N1608*H1608</f>
        <v>0</v>
      </c>
      <c r="P1608" s="337">
        <f t="shared" si="939"/>
        <v>3.28</v>
      </c>
      <c r="Q1608" s="108">
        <f>P1608*H1608</f>
        <v>0</v>
      </c>
      <c r="R1608" s="3"/>
      <c r="S1608" s="560">
        <f t="shared" si="932"/>
        <v>262</v>
      </c>
      <c r="AL1608" s="556">
        <f t="shared" si="933"/>
        <v>262.40000000000003</v>
      </c>
    </row>
    <row r="1609" spans="2:39" s="288" customFormat="1" ht="25.5" outlineLevel="1">
      <c r="B1609" s="102" t="s">
        <v>27</v>
      </c>
      <c r="C1609" s="251" t="s">
        <v>1305</v>
      </c>
      <c r="D1609" s="454" t="s">
        <v>1389</v>
      </c>
      <c r="E1609" s="456">
        <v>11211041003</v>
      </c>
      <c r="F1609" s="454"/>
      <c r="G1609" s="253" t="s">
        <v>1390</v>
      </c>
      <c r="H1609" s="254"/>
      <c r="I1609" s="202" t="s">
        <v>58</v>
      </c>
      <c r="J1609" s="252">
        <v>20</v>
      </c>
      <c r="K1609" s="107">
        <v>2.73</v>
      </c>
      <c r="L1609" s="107">
        <f t="shared" si="937"/>
        <v>3.28</v>
      </c>
      <c r="M1609" s="107">
        <f>L1609*H1609</f>
        <v>0</v>
      </c>
      <c r="N1609" s="107">
        <f t="shared" si="938"/>
        <v>2.73</v>
      </c>
      <c r="O1609" s="107">
        <f>N1609*H1609</f>
        <v>0</v>
      </c>
      <c r="P1609" s="337">
        <f t="shared" si="939"/>
        <v>3.28</v>
      </c>
      <c r="Q1609" s="108">
        <f>P1609*H1609</f>
        <v>0</v>
      </c>
      <c r="R1609" s="3"/>
      <c r="S1609" s="560">
        <f t="shared" si="932"/>
        <v>262</v>
      </c>
      <c r="AL1609" s="556">
        <f t="shared" si="933"/>
        <v>262.40000000000003</v>
      </c>
    </row>
    <row r="1610" spans="2:39" s="288" customFormat="1" outlineLevel="1">
      <c r="B1610" s="102" t="s">
        <v>27</v>
      </c>
      <c r="C1610" s="251" t="s">
        <v>1305</v>
      </c>
      <c r="D1610" s="103">
        <v>11211141001</v>
      </c>
      <c r="E1610" s="456">
        <v>11211141003</v>
      </c>
      <c r="F1610" s="454"/>
      <c r="G1610" s="253" t="s">
        <v>1391</v>
      </c>
      <c r="H1610" s="254"/>
      <c r="I1610" s="202" t="s">
        <v>58</v>
      </c>
      <c r="J1610" s="252">
        <v>20</v>
      </c>
      <c r="K1610" s="107">
        <v>2.73</v>
      </c>
      <c r="L1610" s="107">
        <f t="shared" si="937"/>
        <v>3.28</v>
      </c>
      <c r="M1610" s="107">
        <f>L1610*H1610</f>
        <v>0</v>
      </c>
      <c r="N1610" s="107">
        <f t="shared" si="938"/>
        <v>2.73</v>
      </c>
      <c r="O1610" s="107">
        <f>N1610*H1610</f>
        <v>0</v>
      </c>
      <c r="P1610" s="337">
        <f t="shared" si="939"/>
        <v>3.28</v>
      </c>
      <c r="Q1610" s="108">
        <f>P1610*H1610</f>
        <v>0</v>
      </c>
      <c r="R1610" s="3"/>
      <c r="S1610" s="560">
        <f t="shared" si="932"/>
        <v>262</v>
      </c>
      <c r="AL1610" s="556">
        <f t="shared" si="933"/>
        <v>262.40000000000003</v>
      </c>
      <c r="AM1610"/>
    </row>
    <row r="1611" spans="2:39" s="288" customFormat="1" ht="25.5" outlineLevel="1">
      <c r="B1611" s="102" t="s">
        <v>27</v>
      </c>
      <c r="C1611" s="251" t="s">
        <v>1305</v>
      </c>
      <c r="D1611" s="454" t="s">
        <v>1392</v>
      </c>
      <c r="E1611" s="456">
        <v>11211241003</v>
      </c>
      <c r="F1611" s="454"/>
      <c r="G1611" s="253" t="s">
        <v>1393</v>
      </c>
      <c r="H1611" s="254"/>
      <c r="I1611" s="202" t="s">
        <v>58</v>
      </c>
      <c r="J1611" s="252">
        <v>20</v>
      </c>
      <c r="K1611" s="107">
        <v>2.73</v>
      </c>
      <c r="L1611" s="107">
        <f t="shared" si="937"/>
        <v>3.28</v>
      </c>
      <c r="M1611" s="107">
        <f>L1611*H1611</f>
        <v>0</v>
      </c>
      <c r="N1611" s="107">
        <f t="shared" si="938"/>
        <v>2.73</v>
      </c>
      <c r="O1611" s="107">
        <f>N1611*H1611</f>
        <v>0</v>
      </c>
      <c r="P1611" s="337">
        <f t="shared" si="939"/>
        <v>3.28</v>
      </c>
      <c r="Q1611" s="108">
        <f>P1611*H1611</f>
        <v>0</v>
      </c>
      <c r="R1611" s="3"/>
      <c r="S1611" s="560">
        <f t="shared" si="932"/>
        <v>262</v>
      </c>
      <c r="AL1611" s="556">
        <f t="shared" si="933"/>
        <v>262.40000000000003</v>
      </c>
    </row>
    <row r="1612" spans="2:39" s="288" customFormat="1" outlineLevel="1">
      <c r="B1612" s="102" t="s">
        <v>27</v>
      </c>
      <c r="C1612" s="251" t="s">
        <v>1305</v>
      </c>
      <c r="D1612" s="103">
        <v>11211341001</v>
      </c>
      <c r="E1612" s="456">
        <v>11211341003</v>
      </c>
      <c r="F1612" s="454"/>
      <c r="G1612" s="253" t="s">
        <v>1394</v>
      </c>
      <c r="H1612" s="254"/>
      <c r="I1612" s="202" t="s">
        <v>58</v>
      </c>
      <c r="J1612" s="252">
        <v>20</v>
      </c>
      <c r="K1612" s="107">
        <v>2.73</v>
      </c>
      <c r="L1612" s="107">
        <f t="shared" si="937"/>
        <v>3.28</v>
      </c>
      <c r="M1612" s="107">
        <f>L1612*H1612</f>
        <v>0</v>
      </c>
      <c r="N1612" s="107">
        <f t="shared" si="938"/>
        <v>2.73</v>
      </c>
      <c r="O1612" s="107">
        <f>N1612*H1612</f>
        <v>0</v>
      </c>
      <c r="P1612" s="337">
        <f t="shared" si="939"/>
        <v>3.28</v>
      </c>
      <c r="Q1612" s="108">
        <f>P1612*H1612</f>
        <v>0</v>
      </c>
      <c r="R1612" s="3"/>
      <c r="S1612" s="560">
        <f t="shared" si="932"/>
        <v>262</v>
      </c>
      <c r="AL1612" s="556">
        <f t="shared" si="933"/>
        <v>262.40000000000003</v>
      </c>
    </row>
    <row r="1613" spans="2:39" outlineLevel="1">
      <c r="B1613" s="249"/>
      <c r="C1613" s="246"/>
      <c r="D1613" s="248"/>
      <c r="E1613" s="90"/>
      <c r="F1613" s="454"/>
      <c r="G1613" s="247"/>
      <c r="H1613" s="243"/>
      <c r="I1613" s="213"/>
      <c r="J1613" s="248"/>
      <c r="K1613" s="93"/>
      <c r="L1613" s="93"/>
      <c r="M1613" s="93"/>
      <c r="N1613" s="93"/>
      <c r="O1613" s="93"/>
      <c r="P1613" s="338"/>
      <c r="Q1613" s="94"/>
      <c r="R1613" s="3"/>
      <c r="S1613" s="559"/>
      <c r="AL1613" s="556"/>
      <c r="AM1613" s="288"/>
    </row>
    <row r="1614" spans="2:39" s="288" customFormat="1" outlineLevel="1">
      <c r="B1614" s="102" t="s">
        <v>27</v>
      </c>
      <c r="C1614" s="251" t="s">
        <v>1305</v>
      </c>
      <c r="D1614" s="103">
        <v>11211441001</v>
      </c>
      <c r="E1614" s="102">
        <v>11211441002</v>
      </c>
      <c r="F1614" s="454"/>
      <c r="G1614" s="253" t="s">
        <v>1395</v>
      </c>
      <c r="H1614" s="254"/>
      <c r="I1614" s="202" t="s">
        <v>58</v>
      </c>
      <c r="J1614" s="252">
        <v>20</v>
      </c>
      <c r="K1614" s="107">
        <v>4.2</v>
      </c>
      <c r="L1614" s="107">
        <f t="shared" si="937"/>
        <v>5.04</v>
      </c>
      <c r="M1614" s="107">
        <f t="shared" ref="M1614:M1619" si="940">L1614*H1614</f>
        <v>0</v>
      </c>
      <c r="N1614" s="107">
        <f t="shared" si="938"/>
        <v>4.2</v>
      </c>
      <c r="O1614" s="107">
        <f t="shared" ref="O1614:O1619" si="941">N1614*H1614</f>
        <v>0</v>
      </c>
      <c r="P1614" s="337">
        <f t="shared" si="939"/>
        <v>5.04</v>
      </c>
      <c r="Q1614" s="108">
        <f t="shared" ref="Q1614:Q1619" si="942">P1614*H1614</f>
        <v>0</v>
      </c>
      <c r="R1614" s="3"/>
      <c r="S1614" s="560">
        <f t="shared" ref="S1614:S1677" si="943">ROUND(AL1614,0)</f>
        <v>403</v>
      </c>
      <c r="AL1614" s="556">
        <f t="shared" ref="AL1614:AL1677" si="944">L1614*$AL$11*(1-$AL$10)</f>
        <v>403.20000000000005</v>
      </c>
    </row>
    <row r="1615" spans="2:39" s="288" customFormat="1" outlineLevel="1">
      <c r="B1615" s="102" t="s">
        <v>27</v>
      </c>
      <c r="C1615" s="251" t="s">
        <v>1305</v>
      </c>
      <c r="D1615" s="103">
        <v>11211541001</v>
      </c>
      <c r="E1615" s="102">
        <v>11211541002</v>
      </c>
      <c r="F1615" s="454"/>
      <c r="G1615" s="253" t="s">
        <v>1396</v>
      </c>
      <c r="H1615" s="254"/>
      <c r="I1615" s="202" t="s">
        <v>58</v>
      </c>
      <c r="J1615" s="252">
        <v>20</v>
      </c>
      <c r="K1615" s="107">
        <v>4.2</v>
      </c>
      <c r="L1615" s="107">
        <f t="shared" si="937"/>
        <v>5.04</v>
      </c>
      <c r="M1615" s="107">
        <f t="shared" si="940"/>
        <v>0</v>
      </c>
      <c r="N1615" s="107">
        <f t="shared" si="938"/>
        <v>4.2</v>
      </c>
      <c r="O1615" s="107">
        <f t="shared" si="941"/>
        <v>0</v>
      </c>
      <c r="P1615" s="337">
        <f t="shared" si="939"/>
        <v>5.04</v>
      </c>
      <c r="Q1615" s="108">
        <f t="shared" si="942"/>
        <v>0</v>
      </c>
      <c r="R1615" s="3"/>
      <c r="S1615" s="560">
        <f t="shared" si="943"/>
        <v>403</v>
      </c>
      <c r="AL1615" s="556">
        <f t="shared" si="944"/>
        <v>403.20000000000005</v>
      </c>
    </row>
    <row r="1616" spans="2:39" s="288" customFormat="1" outlineLevel="1">
      <c r="B1616" s="102" t="s">
        <v>27</v>
      </c>
      <c r="C1616" s="251" t="s">
        <v>1305</v>
      </c>
      <c r="D1616" s="103">
        <v>11211641001</v>
      </c>
      <c r="E1616" s="102">
        <v>11211641002</v>
      </c>
      <c r="F1616" s="454"/>
      <c r="G1616" s="253" t="s">
        <v>1397</v>
      </c>
      <c r="H1616" s="254"/>
      <c r="I1616" s="202" t="s">
        <v>58</v>
      </c>
      <c r="J1616" s="252">
        <v>20</v>
      </c>
      <c r="K1616" s="107">
        <v>4.2</v>
      </c>
      <c r="L1616" s="107">
        <f t="shared" si="937"/>
        <v>5.04</v>
      </c>
      <c r="M1616" s="107">
        <f t="shared" si="940"/>
        <v>0</v>
      </c>
      <c r="N1616" s="107">
        <f t="shared" si="938"/>
        <v>4.2</v>
      </c>
      <c r="O1616" s="107">
        <f t="shared" si="941"/>
        <v>0</v>
      </c>
      <c r="P1616" s="337">
        <f t="shared" si="939"/>
        <v>5.04</v>
      </c>
      <c r="Q1616" s="108">
        <f t="shared" si="942"/>
        <v>0</v>
      </c>
      <c r="R1616" s="3"/>
      <c r="S1616" s="560">
        <f t="shared" si="943"/>
        <v>403</v>
      </c>
      <c r="AL1616" s="556">
        <f t="shared" si="944"/>
        <v>403.20000000000005</v>
      </c>
    </row>
    <row r="1617" spans="2:39" s="288" customFormat="1" ht="25.5" outlineLevel="1">
      <c r="B1617" s="250" t="s">
        <v>27</v>
      </c>
      <c r="C1617" s="251" t="s">
        <v>1305</v>
      </c>
      <c r="D1617" s="252"/>
      <c r="E1617" s="102">
        <v>11211741001</v>
      </c>
      <c r="F1617" s="454"/>
      <c r="G1617" s="253" t="s">
        <v>1398</v>
      </c>
      <c r="H1617" s="254"/>
      <c r="I1617" s="202" t="s">
        <v>58</v>
      </c>
      <c r="J1617" s="252">
        <v>20</v>
      </c>
      <c r="K1617" s="107">
        <v>4.2</v>
      </c>
      <c r="L1617" s="107">
        <f t="shared" si="937"/>
        <v>5.04</v>
      </c>
      <c r="M1617" s="107">
        <f t="shared" si="940"/>
        <v>0</v>
      </c>
      <c r="N1617" s="107">
        <f t="shared" si="938"/>
        <v>4.2</v>
      </c>
      <c r="O1617" s="107">
        <f t="shared" si="941"/>
        <v>0</v>
      </c>
      <c r="P1617" s="337">
        <f t="shared" si="939"/>
        <v>5.04</v>
      </c>
      <c r="Q1617" s="108">
        <f t="shared" si="942"/>
        <v>0</v>
      </c>
      <c r="R1617" s="3"/>
      <c r="S1617" s="560">
        <f t="shared" si="943"/>
        <v>403</v>
      </c>
      <c r="AL1617" s="556">
        <f t="shared" si="944"/>
        <v>403.20000000000005</v>
      </c>
      <c r="AM1617"/>
    </row>
    <row r="1618" spans="2:39" s="288" customFormat="1" outlineLevel="1">
      <c r="B1618" s="102" t="s">
        <v>27</v>
      </c>
      <c r="C1618" s="251" t="s">
        <v>1305</v>
      </c>
      <c r="D1618" s="103">
        <v>11211741001</v>
      </c>
      <c r="E1618" s="102">
        <v>11211741002</v>
      </c>
      <c r="F1618" s="454"/>
      <c r="G1618" s="253" t="s">
        <v>1399</v>
      </c>
      <c r="H1618" s="254"/>
      <c r="I1618" s="202" t="s">
        <v>58</v>
      </c>
      <c r="J1618" s="252">
        <v>20</v>
      </c>
      <c r="K1618" s="107">
        <v>4.2</v>
      </c>
      <c r="L1618" s="107">
        <f t="shared" si="937"/>
        <v>5.04</v>
      </c>
      <c r="M1618" s="107">
        <f t="shared" si="940"/>
        <v>0</v>
      </c>
      <c r="N1618" s="107">
        <f t="shared" si="938"/>
        <v>4.2</v>
      </c>
      <c r="O1618" s="107">
        <f t="shared" si="941"/>
        <v>0</v>
      </c>
      <c r="P1618" s="337">
        <f t="shared" si="939"/>
        <v>5.04</v>
      </c>
      <c r="Q1618" s="108">
        <f t="shared" si="942"/>
        <v>0</v>
      </c>
      <c r="R1618" s="3"/>
      <c r="S1618" s="560">
        <f t="shared" si="943"/>
        <v>403</v>
      </c>
      <c r="AL1618" s="556">
        <f t="shared" si="944"/>
        <v>403.20000000000005</v>
      </c>
    </row>
    <row r="1619" spans="2:39" s="288" customFormat="1" outlineLevel="1">
      <c r="B1619" s="102" t="s">
        <v>27</v>
      </c>
      <c r="C1619" s="251" t="s">
        <v>1305</v>
      </c>
      <c r="D1619" s="103">
        <v>11211841001</v>
      </c>
      <c r="E1619" s="102">
        <v>11211841002</v>
      </c>
      <c r="F1619" s="454"/>
      <c r="G1619" s="457" t="s">
        <v>1400</v>
      </c>
      <c r="H1619" s="254"/>
      <c r="I1619" s="202" t="s">
        <v>58</v>
      </c>
      <c r="J1619" s="252">
        <v>20</v>
      </c>
      <c r="K1619" s="107">
        <v>4.2</v>
      </c>
      <c r="L1619" s="107">
        <f t="shared" si="937"/>
        <v>5.04</v>
      </c>
      <c r="M1619" s="107">
        <f t="shared" si="940"/>
        <v>0</v>
      </c>
      <c r="N1619" s="107">
        <f t="shared" si="938"/>
        <v>4.2</v>
      </c>
      <c r="O1619" s="107">
        <f t="shared" si="941"/>
        <v>0</v>
      </c>
      <c r="P1619" s="337">
        <f t="shared" si="939"/>
        <v>5.04</v>
      </c>
      <c r="Q1619" s="108">
        <f t="shared" si="942"/>
        <v>0</v>
      </c>
      <c r="R1619" s="3"/>
      <c r="S1619" s="560">
        <f t="shared" si="943"/>
        <v>403</v>
      </c>
      <c r="AL1619" s="556">
        <f t="shared" si="944"/>
        <v>403.20000000000005</v>
      </c>
    </row>
    <row r="1620" spans="2:39" outlineLevel="1">
      <c r="B1620" s="240"/>
      <c r="C1620" s="241"/>
      <c r="D1620" s="244"/>
      <c r="E1620" s="69"/>
      <c r="F1620" s="454"/>
      <c r="G1620" s="242"/>
      <c r="H1620" s="243"/>
      <c r="I1620" s="170"/>
      <c r="J1620" s="244"/>
      <c r="K1620" s="74"/>
      <c r="L1620" s="74"/>
      <c r="M1620" s="74"/>
      <c r="N1620" s="74"/>
      <c r="O1620" s="74"/>
      <c r="P1620" s="336"/>
      <c r="Q1620" s="128"/>
      <c r="R1620" s="3"/>
      <c r="S1620" s="559"/>
      <c r="AL1620" s="556"/>
      <c r="AM1620" s="288"/>
    </row>
    <row r="1621" spans="2:39" s="288" customFormat="1" outlineLevel="1">
      <c r="B1621" s="102" t="s">
        <v>27</v>
      </c>
      <c r="C1621" s="251" t="s">
        <v>1305</v>
      </c>
      <c r="D1621" s="252">
        <v>11233841001</v>
      </c>
      <c r="E1621" s="102">
        <v>11233841002</v>
      </c>
      <c r="F1621" s="454"/>
      <c r="G1621" s="253" t="s">
        <v>1401</v>
      </c>
      <c r="H1621" s="254"/>
      <c r="I1621" s="202" t="s">
        <v>58</v>
      </c>
      <c r="J1621" s="252">
        <v>20</v>
      </c>
      <c r="K1621" s="107">
        <v>7.34</v>
      </c>
      <c r="L1621" s="107">
        <f t="shared" si="937"/>
        <v>8.81</v>
      </c>
      <c r="M1621" s="107">
        <f>L1621*H1621</f>
        <v>0</v>
      </c>
      <c r="N1621" s="107">
        <f t="shared" si="938"/>
        <v>7.34</v>
      </c>
      <c r="O1621" s="107">
        <f>N1621*H1621</f>
        <v>0</v>
      </c>
      <c r="P1621" s="337">
        <f t="shared" si="939"/>
        <v>8.81</v>
      </c>
      <c r="Q1621" s="108">
        <f>P1621*H1621</f>
        <v>0</v>
      </c>
      <c r="R1621" s="3"/>
      <c r="S1621" s="560">
        <f t="shared" si="943"/>
        <v>705</v>
      </c>
      <c r="AL1621" s="556">
        <f t="shared" si="944"/>
        <v>704.80000000000007</v>
      </c>
    </row>
    <row r="1622" spans="2:39" s="288" customFormat="1" outlineLevel="1">
      <c r="B1622" s="102" t="s">
        <v>27</v>
      </c>
      <c r="C1622" s="251" t="s">
        <v>1305</v>
      </c>
      <c r="D1622" s="252">
        <v>11233941001</v>
      </c>
      <c r="E1622" s="102">
        <v>11233941002</v>
      </c>
      <c r="F1622" s="454"/>
      <c r="G1622" s="253" t="s">
        <v>1402</v>
      </c>
      <c r="H1622" s="254"/>
      <c r="I1622" s="202" t="s">
        <v>58</v>
      </c>
      <c r="J1622" s="252">
        <v>20</v>
      </c>
      <c r="K1622" s="107">
        <v>7.34</v>
      </c>
      <c r="L1622" s="107">
        <f t="shared" si="937"/>
        <v>8.81</v>
      </c>
      <c r="M1622" s="107">
        <f>L1622*H1622</f>
        <v>0</v>
      </c>
      <c r="N1622" s="107">
        <f t="shared" si="938"/>
        <v>7.34</v>
      </c>
      <c r="O1622" s="107">
        <f>N1622*H1622</f>
        <v>0</v>
      </c>
      <c r="P1622" s="337">
        <f t="shared" si="939"/>
        <v>8.81</v>
      </c>
      <c r="Q1622" s="108">
        <f>P1622*H1622</f>
        <v>0</v>
      </c>
      <c r="R1622" s="3"/>
      <c r="S1622" s="560">
        <f t="shared" si="943"/>
        <v>705</v>
      </c>
      <c r="AL1622" s="556">
        <f t="shared" si="944"/>
        <v>704.80000000000007</v>
      </c>
    </row>
    <row r="1623" spans="2:39" s="288" customFormat="1" outlineLevel="1">
      <c r="B1623" s="102" t="s">
        <v>27</v>
      </c>
      <c r="C1623" s="251" t="s">
        <v>1305</v>
      </c>
      <c r="D1623" s="252">
        <v>11234041001</v>
      </c>
      <c r="E1623" s="102">
        <v>11234041002</v>
      </c>
      <c r="F1623" s="454"/>
      <c r="G1623" s="253" t="s">
        <v>1403</v>
      </c>
      <c r="H1623" s="254"/>
      <c r="I1623" s="202" t="s">
        <v>58</v>
      </c>
      <c r="J1623" s="252">
        <v>20</v>
      </c>
      <c r="K1623" s="107">
        <v>7.34</v>
      </c>
      <c r="L1623" s="107">
        <f t="shared" si="937"/>
        <v>8.81</v>
      </c>
      <c r="M1623" s="107">
        <f>L1623*H1623</f>
        <v>0</v>
      </c>
      <c r="N1623" s="107">
        <f t="shared" si="938"/>
        <v>7.34</v>
      </c>
      <c r="O1623" s="107">
        <f>N1623*H1623</f>
        <v>0</v>
      </c>
      <c r="P1623" s="337">
        <f t="shared" si="939"/>
        <v>8.81</v>
      </c>
      <c r="Q1623" s="108">
        <f>P1623*H1623</f>
        <v>0</v>
      </c>
      <c r="R1623" s="3"/>
      <c r="S1623" s="560">
        <f t="shared" si="943"/>
        <v>705</v>
      </c>
      <c r="AL1623" s="556">
        <f t="shared" si="944"/>
        <v>704.80000000000007</v>
      </c>
      <c r="AM1623"/>
    </row>
    <row r="1624" spans="2:39" s="288" customFormat="1" outlineLevel="1">
      <c r="B1624" s="102" t="s">
        <v>27</v>
      </c>
      <c r="C1624" s="251" t="s">
        <v>1305</v>
      </c>
      <c r="D1624" s="252"/>
      <c r="E1624" s="102">
        <v>11230781001</v>
      </c>
      <c r="F1624" s="454"/>
      <c r="G1624" s="253" t="s">
        <v>1404</v>
      </c>
      <c r="H1624" s="254"/>
      <c r="I1624" s="202" t="s">
        <v>58</v>
      </c>
      <c r="J1624" s="252">
        <v>20</v>
      </c>
      <c r="K1624" s="107">
        <v>7.34</v>
      </c>
      <c r="L1624" s="107">
        <f t="shared" si="937"/>
        <v>8.81</v>
      </c>
      <c r="M1624" s="107">
        <f>L1624*H1624</f>
        <v>0</v>
      </c>
      <c r="N1624" s="107">
        <f t="shared" si="938"/>
        <v>7.34</v>
      </c>
      <c r="O1624" s="107">
        <f>N1624*H1624</f>
        <v>0</v>
      </c>
      <c r="P1624" s="337">
        <f t="shared" si="939"/>
        <v>8.81</v>
      </c>
      <c r="Q1624" s="108">
        <f>P1624*H1624</f>
        <v>0</v>
      </c>
      <c r="R1624" s="3"/>
      <c r="S1624" s="560">
        <f t="shared" si="943"/>
        <v>705</v>
      </c>
      <c r="AL1624" s="556">
        <f t="shared" si="944"/>
        <v>704.80000000000007</v>
      </c>
    </row>
    <row r="1625" spans="2:39" s="288" customFormat="1" outlineLevel="1">
      <c r="B1625" s="102" t="s">
        <v>27</v>
      </c>
      <c r="C1625" s="251" t="s">
        <v>1305</v>
      </c>
      <c r="D1625" s="252"/>
      <c r="E1625" s="102">
        <v>11234141001</v>
      </c>
      <c r="F1625" s="454"/>
      <c r="G1625" s="253" t="s">
        <v>1405</v>
      </c>
      <c r="H1625" s="254"/>
      <c r="I1625" s="202" t="s">
        <v>58</v>
      </c>
      <c r="J1625" s="252">
        <v>20</v>
      </c>
      <c r="K1625" s="107">
        <v>7.34</v>
      </c>
      <c r="L1625" s="107">
        <f t="shared" si="937"/>
        <v>8.81</v>
      </c>
      <c r="M1625" s="107">
        <f>L1625*H1625</f>
        <v>0</v>
      </c>
      <c r="N1625" s="107">
        <f t="shared" si="938"/>
        <v>7.34</v>
      </c>
      <c r="O1625" s="107">
        <f>N1625*H1625</f>
        <v>0</v>
      </c>
      <c r="P1625" s="337">
        <f t="shared" si="939"/>
        <v>8.81</v>
      </c>
      <c r="Q1625" s="108">
        <f>P1625*H1625</f>
        <v>0</v>
      </c>
      <c r="R1625" s="3"/>
      <c r="S1625" s="560">
        <f t="shared" si="943"/>
        <v>705</v>
      </c>
      <c r="AL1625" s="556">
        <f t="shared" si="944"/>
        <v>704.80000000000007</v>
      </c>
    </row>
    <row r="1626" spans="2:39" outlineLevel="1">
      <c r="B1626" s="240"/>
      <c r="C1626" s="241"/>
      <c r="D1626" s="244"/>
      <c r="E1626" s="69"/>
      <c r="F1626" s="454"/>
      <c r="G1626" s="242"/>
      <c r="H1626" s="243"/>
      <c r="I1626" s="170"/>
      <c r="J1626" s="244"/>
      <c r="K1626" s="74"/>
      <c r="L1626" s="74"/>
      <c r="M1626" s="74"/>
      <c r="N1626" s="74"/>
      <c r="O1626" s="74"/>
      <c r="P1626" s="336"/>
      <c r="Q1626" s="128"/>
      <c r="R1626" s="3"/>
      <c r="S1626" s="559"/>
      <c r="AL1626" s="556"/>
      <c r="AM1626" s="288"/>
    </row>
    <row r="1627" spans="2:39" s="288" customFormat="1" outlineLevel="1">
      <c r="B1627" s="102" t="s">
        <v>27</v>
      </c>
      <c r="C1627" s="458" t="s">
        <v>1305</v>
      </c>
      <c r="D1627" s="130">
        <v>11234241001</v>
      </c>
      <c r="E1627" s="109">
        <v>11231321001</v>
      </c>
      <c r="F1627" s="454"/>
      <c r="G1627" s="459" t="s">
        <v>1406</v>
      </c>
      <c r="H1627" s="254"/>
      <c r="I1627" s="202" t="s">
        <v>58</v>
      </c>
      <c r="J1627" s="252">
        <v>20</v>
      </c>
      <c r="K1627" s="107">
        <v>9.91</v>
      </c>
      <c r="L1627" s="107">
        <f t="shared" si="937"/>
        <v>11.89</v>
      </c>
      <c r="M1627" s="107">
        <f>L1627*H1627</f>
        <v>0</v>
      </c>
      <c r="N1627" s="107">
        <f t="shared" si="938"/>
        <v>9.91</v>
      </c>
      <c r="O1627" s="107">
        <f>N1627*H1627</f>
        <v>0</v>
      </c>
      <c r="P1627" s="337">
        <f t="shared" si="939"/>
        <v>11.89</v>
      </c>
      <c r="Q1627" s="108">
        <f>P1627*H1627</f>
        <v>0</v>
      </c>
      <c r="R1627" s="3"/>
      <c r="S1627" s="560">
        <f t="shared" si="943"/>
        <v>951</v>
      </c>
      <c r="AL1627" s="556">
        <f t="shared" si="944"/>
        <v>951.2</v>
      </c>
    </row>
    <row r="1628" spans="2:39" s="288" customFormat="1" outlineLevel="1">
      <c r="B1628" s="102" t="s">
        <v>27</v>
      </c>
      <c r="C1628" s="251" t="s">
        <v>1305</v>
      </c>
      <c r="D1628" s="130">
        <v>11234341001</v>
      </c>
      <c r="E1628" s="109">
        <v>11231351001</v>
      </c>
      <c r="F1628" s="454"/>
      <c r="G1628" s="253" t="s">
        <v>1407</v>
      </c>
      <c r="H1628" s="254"/>
      <c r="I1628" s="202" t="s">
        <v>58</v>
      </c>
      <c r="J1628" s="252">
        <v>20</v>
      </c>
      <c r="K1628" s="107">
        <v>9.91</v>
      </c>
      <c r="L1628" s="107">
        <f t="shared" si="937"/>
        <v>11.89</v>
      </c>
      <c r="M1628" s="107">
        <f>L1628*H1628</f>
        <v>0</v>
      </c>
      <c r="N1628" s="107">
        <f t="shared" si="938"/>
        <v>9.91</v>
      </c>
      <c r="O1628" s="107">
        <f>N1628*H1628</f>
        <v>0</v>
      </c>
      <c r="P1628" s="337">
        <f t="shared" si="939"/>
        <v>11.89</v>
      </c>
      <c r="Q1628" s="108">
        <f>P1628*H1628</f>
        <v>0</v>
      </c>
      <c r="R1628" s="3"/>
      <c r="S1628" s="560">
        <f t="shared" si="943"/>
        <v>951</v>
      </c>
      <c r="AL1628" s="556">
        <f t="shared" si="944"/>
        <v>951.2</v>
      </c>
    </row>
    <row r="1629" spans="2:39" s="288" customFormat="1" outlineLevel="1">
      <c r="B1629" s="102" t="s">
        <v>27</v>
      </c>
      <c r="C1629" s="251" t="s">
        <v>1305</v>
      </c>
      <c r="D1629" s="103">
        <v>11234441001</v>
      </c>
      <c r="E1629" s="102">
        <v>11231361001</v>
      </c>
      <c r="F1629" s="454"/>
      <c r="G1629" s="253" t="s">
        <v>1408</v>
      </c>
      <c r="H1629" s="254"/>
      <c r="I1629" s="202" t="s">
        <v>58</v>
      </c>
      <c r="J1629" s="252">
        <v>20</v>
      </c>
      <c r="K1629" s="107">
        <v>9.91</v>
      </c>
      <c r="L1629" s="107">
        <f t="shared" si="937"/>
        <v>11.89</v>
      </c>
      <c r="M1629" s="107">
        <f>L1629*H1629</f>
        <v>0</v>
      </c>
      <c r="N1629" s="107">
        <f t="shared" si="938"/>
        <v>9.91</v>
      </c>
      <c r="O1629" s="107">
        <f>N1629*H1629</f>
        <v>0</v>
      </c>
      <c r="P1629" s="337">
        <f t="shared" si="939"/>
        <v>11.89</v>
      </c>
      <c r="Q1629" s="108">
        <f>P1629*H1629</f>
        <v>0</v>
      </c>
      <c r="R1629" s="3"/>
      <c r="S1629" s="560">
        <f t="shared" si="943"/>
        <v>951</v>
      </c>
      <c r="AL1629" s="556">
        <f t="shared" si="944"/>
        <v>951.2</v>
      </c>
      <c r="AM1629"/>
    </row>
    <row r="1630" spans="2:39" s="288" customFormat="1" outlineLevel="1">
      <c r="B1630" s="102" t="s">
        <v>27</v>
      </c>
      <c r="C1630" s="251" t="s">
        <v>1305</v>
      </c>
      <c r="D1630" s="252"/>
      <c r="E1630" s="102">
        <v>11234541001</v>
      </c>
      <c r="F1630" s="454"/>
      <c r="G1630" s="253" t="s">
        <v>1409</v>
      </c>
      <c r="H1630" s="254"/>
      <c r="I1630" s="202" t="s">
        <v>58</v>
      </c>
      <c r="J1630" s="252">
        <v>20</v>
      </c>
      <c r="K1630" s="107">
        <v>9.91</v>
      </c>
      <c r="L1630" s="107">
        <f t="shared" si="937"/>
        <v>11.89</v>
      </c>
      <c r="M1630" s="107">
        <f>L1630*H1630</f>
        <v>0</v>
      </c>
      <c r="N1630" s="107">
        <f t="shared" si="938"/>
        <v>9.91</v>
      </c>
      <c r="O1630" s="107">
        <f>N1630*H1630</f>
        <v>0</v>
      </c>
      <c r="P1630" s="337">
        <f t="shared" si="939"/>
        <v>11.89</v>
      </c>
      <c r="Q1630" s="108">
        <f>P1630*H1630</f>
        <v>0</v>
      </c>
      <c r="R1630" s="3"/>
      <c r="S1630" s="560">
        <f t="shared" si="943"/>
        <v>951</v>
      </c>
      <c r="AL1630" s="556">
        <f t="shared" si="944"/>
        <v>951.2</v>
      </c>
    </row>
    <row r="1631" spans="2:39" s="288" customFormat="1" outlineLevel="1">
      <c r="B1631" s="102" t="s">
        <v>27</v>
      </c>
      <c r="C1631" s="251" t="s">
        <v>1305</v>
      </c>
      <c r="D1631" s="252"/>
      <c r="E1631" s="102">
        <v>11234641001</v>
      </c>
      <c r="F1631" s="454"/>
      <c r="G1631" s="253" t="s">
        <v>1410</v>
      </c>
      <c r="H1631" s="254"/>
      <c r="I1631" s="202" t="s">
        <v>58</v>
      </c>
      <c r="J1631" s="252">
        <v>20</v>
      </c>
      <c r="K1631" s="107">
        <v>9.91</v>
      </c>
      <c r="L1631" s="107">
        <f t="shared" si="937"/>
        <v>11.89</v>
      </c>
      <c r="M1631" s="107">
        <f>L1631*H1631</f>
        <v>0</v>
      </c>
      <c r="N1631" s="107">
        <f t="shared" si="938"/>
        <v>9.91</v>
      </c>
      <c r="O1631" s="107">
        <f>N1631*H1631</f>
        <v>0</v>
      </c>
      <c r="P1631" s="337">
        <f t="shared" si="939"/>
        <v>11.89</v>
      </c>
      <c r="Q1631" s="108">
        <f>P1631*H1631</f>
        <v>0</v>
      </c>
      <c r="R1631" s="3"/>
      <c r="S1631" s="560">
        <f t="shared" si="943"/>
        <v>951</v>
      </c>
      <c r="AL1631" s="556">
        <f t="shared" si="944"/>
        <v>951.2</v>
      </c>
    </row>
    <row r="1632" spans="2:39" outlineLevel="1">
      <c r="B1632" s="249"/>
      <c r="C1632" s="246"/>
      <c r="D1632" s="248"/>
      <c r="E1632" s="90"/>
      <c r="F1632" s="454"/>
      <c r="G1632" s="247"/>
      <c r="H1632" s="243"/>
      <c r="I1632" s="213"/>
      <c r="J1632" s="248"/>
      <c r="K1632" s="93"/>
      <c r="L1632" s="93"/>
      <c r="M1632" s="93"/>
      <c r="N1632" s="93"/>
      <c r="O1632" s="93"/>
      <c r="P1632" s="338"/>
      <c r="Q1632" s="94"/>
      <c r="R1632" s="3"/>
      <c r="S1632" s="559"/>
      <c r="AL1632" s="556"/>
      <c r="AM1632" s="288"/>
    </row>
    <row r="1633" spans="2:39" s="288" customFormat="1" outlineLevel="1">
      <c r="B1633" s="102" t="s">
        <v>27</v>
      </c>
      <c r="C1633" s="251" t="s">
        <v>1305</v>
      </c>
      <c r="D1633" s="252"/>
      <c r="E1633" s="102">
        <v>11234741001</v>
      </c>
      <c r="F1633" s="454"/>
      <c r="G1633" s="253" t="s">
        <v>1411</v>
      </c>
      <c r="H1633" s="254"/>
      <c r="I1633" s="202" t="s">
        <v>58</v>
      </c>
      <c r="J1633" s="252">
        <v>20</v>
      </c>
      <c r="K1633" s="107">
        <v>23.1</v>
      </c>
      <c r="L1633" s="107">
        <f t="shared" si="937"/>
        <v>27.72</v>
      </c>
      <c r="M1633" s="107">
        <f>L1633*H1633</f>
        <v>0</v>
      </c>
      <c r="N1633" s="107">
        <f t="shared" si="938"/>
        <v>23.1</v>
      </c>
      <c r="O1633" s="107">
        <f>N1633*H1633</f>
        <v>0</v>
      </c>
      <c r="P1633" s="337">
        <f t="shared" si="939"/>
        <v>27.72</v>
      </c>
      <c r="Q1633" s="108">
        <f>P1633*H1633</f>
        <v>0</v>
      </c>
      <c r="R1633" s="3"/>
      <c r="S1633" s="560">
        <f t="shared" si="943"/>
        <v>2218</v>
      </c>
      <c r="AL1633" s="556">
        <f t="shared" si="944"/>
        <v>2217.6</v>
      </c>
    </row>
    <row r="1634" spans="2:39" s="288" customFormat="1" outlineLevel="1">
      <c r="B1634" s="102" t="s">
        <v>27</v>
      </c>
      <c r="C1634" s="251" t="s">
        <v>1305</v>
      </c>
      <c r="D1634" s="252"/>
      <c r="E1634" s="102">
        <v>11234841001</v>
      </c>
      <c r="F1634" s="454"/>
      <c r="G1634" s="253" t="s">
        <v>1412</v>
      </c>
      <c r="H1634" s="254"/>
      <c r="I1634" s="202" t="s">
        <v>58</v>
      </c>
      <c r="J1634" s="252">
        <v>20</v>
      </c>
      <c r="K1634" s="107">
        <v>23.1</v>
      </c>
      <c r="L1634" s="107">
        <f t="shared" si="937"/>
        <v>27.72</v>
      </c>
      <c r="M1634" s="107">
        <f>L1634*H1634</f>
        <v>0</v>
      </c>
      <c r="N1634" s="107">
        <f t="shared" si="938"/>
        <v>23.1</v>
      </c>
      <c r="O1634" s="107">
        <f>N1634*H1634</f>
        <v>0</v>
      </c>
      <c r="P1634" s="337">
        <f t="shared" si="939"/>
        <v>27.72</v>
      </c>
      <c r="Q1634" s="108">
        <f>P1634*H1634</f>
        <v>0</v>
      </c>
      <c r="R1634" s="3"/>
      <c r="S1634" s="560">
        <f t="shared" si="943"/>
        <v>2218</v>
      </c>
      <c r="AL1634" s="556">
        <f t="shared" si="944"/>
        <v>2217.6</v>
      </c>
    </row>
    <row r="1635" spans="2:39" s="288" customFormat="1" outlineLevel="1">
      <c r="B1635" s="102" t="s">
        <v>27</v>
      </c>
      <c r="C1635" s="251" t="s">
        <v>1305</v>
      </c>
      <c r="D1635" s="252"/>
      <c r="E1635" s="102">
        <v>11234941001</v>
      </c>
      <c r="F1635" s="454"/>
      <c r="G1635" s="253" t="s">
        <v>1413</v>
      </c>
      <c r="H1635" s="254"/>
      <c r="I1635" s="202" t="s">
        <v>58</v>
      </c>
      <c r="J1635" s="252">
        <v>20</v>
      </c>
      <c r="K1635" s="107">
        <v>23.1</v>
      </c>
      <c r="L1635" s="107">
        <f t="shared" si="937"/>
        <v>27.72</v>
      </c>
      <c r="M1635" s="107">
        <f>L1635*H1635</f>
        <v>0</v>
      </c>
      <c r="N1635" s="107">
        <f t="shared" si="938"/>
        <v>23.1</v>
      </c>
      <c r="O1635" s="107">
        <f>N1635*H1635</f>
        <v>0</v>
      </c>
      <c r="P1635" s="337">
        <f t="shared" si="939"/>
        <v>27.72</v>
      </c>
      <c r="Q1635" s="108">
        <f>P1635*H1635</f>
        <v>0</v>
      </c>
      <c r="R1635" s="3"/>
      <c r="S1635" s="560">
        <f t="shared" si="943"/>
        <v>2218</v>
      </c>
      <c r="AL1635" s="556">
        <f t="shared" si="944"/>
        <v>2217.6</v>
      </c>
      <c r="AM1635"/>
    </row>
    <row r="1636" spans="2:39" s="288" customFormat="1" outlineLevel="1">
      <c r="B1636" s="102" t="s">
        <v>27</v>
      </c>
      <c r="C1636" s="251" t="s">
        <v>1305</v>
      </c>
      <c r="D1636" s="252"/>
      <c r="E1636" s="102">
        <v>11235041001</v>
      </c>
      <c r="F1636" s="454"/>
      <c r="G1636" s="253" t="s">
        <v>1414</v>
      </c>
      <c r="H1636" s="254"/>
      <c r="I1636" s="202" t="s">
        <v>58</v>
      </c>
      <c r="J1636" s="252">
        <v>20</v>
      </c>
      <c r="K1636" s="107">
        <v>23.1</v>
      </c>
      <c r="L1636" s="107">
        <f t="shared" si="937"/>
        <v>27.72</v>
      </c>
      <c r="M1636" s="107">
        <f>L1636*H1636</f>
        <v>0</v>
      </c>
      <c r="N1636" s="107">
        <f t="shared" si="938"/>
        <v>23.1</v>
      </c>
      <c r="O1636" s="107">
        <f>N1636*H1636</f>
        <v>0</v>
      </c>
      <c r="P1636" s="337">
        <f t="shared" si="939"/>
        <v>27.72</v>
      </c>
      <c r="Q1636" s="108">
        <f>P1636*H1636</f>
        <v>0</v>
      </c>
      <c r="R1636" s="3"/>
      <c r="S1636" s="560">
        <f t="shared" si="943"/>
        <v>2218</v>
      </c>
      <c r="AL1636" s="556">
        <f t="shared" si="944"/>
        <v>2217.6</v>
      </c>
    </row>
    <row r="1637" spans="2:39" s="288" customFormat="1" outlineLevel="1">
      <c r="B1637" s="102" t="s">
        <v>27</v>
      </c>
      <c r="C1637" s="251" t="s">
        <v>1305</v>
      </c>
      <c r="D1637" s="252"/>
      <c r="E1637" s="102">
        <v>11235141001</v>
      </c>
      <c r="F1637" s="454"/>
      <c r="G1637" s="253" t="s">
        <v>1415</v>
      </c>
      <c r="H1637" s="254"/>
      <c r="I1637" s="202" t="s">
        <v>58</v>
      </c>
      <c r="J1637" s="252">
        <v>20</v>
      </c>
      <c r="K1637" s="107">
        <v>23.1</v>
      </c>
      <c r="L1637" s="107">
        <f t="shared" si="937"/>
        <v>27.72</v>
      </c>
      <c r="M1637" s="107">
        <f>L1637*H1637</f>
        <v>0</v>
      </c>
      <c r="N1637" s="107">
        <f t="shared" si="938"/>
        <v>23.1</v>
      </c>
      <c r="O1637" s="107">
        <f>N1637*H1637</f>
        <v>0</v>
      </c>
      <c r="P1637" s="337">
        <f t="shared" si="939"/>
        <v>27.72</v>
      </c>
      <c r="Q1637" s="108">
        <f>P1637*H1637</f>
        <v>0</v>
      </c>
      <c r="R1637" s="3"/>
      <c r="S1637" s="560">
        <f t="shared" si="943"/>
        <v>2218</v>
      </c>
      <c r="AL1637" s="556">
        <f t="shared" si="944"/>
        <v>2217.6</v>
      </c>
    </row>
    <row r="1638" spans="2:39" outlineLevel="1">
      <c r="B1638" s="240"/>
      <c r="C1638" s="241"/>
      <c r="D1638" s="244"/>
      <c r="E1638" s="69"/>
      <c r="F1638" s="454"/>
      <c r="G1638" s="242"/>
      <c r="H1638" s="243"/>
      <c r="I1638" s="170"/>
      <c r="J1638" s="244"/>
      <c r="K1638" s="74"/>
      <c r="L1638" s="74"/>
      <c r="M1638" s="74"/>
      <c r="N1638" s="74"/>
      <c r="O1638" s="74"/>
      <c r="P1638" s="336"/>
      <c r="Q1638" s="128"/>
      <c r="R1638" s="3"/>
      <c r="S1638" s="559"/>
      <c r="AL1638" s="556"/>
      <c r="AM1638" s="288"/>
    </row>
    <row r="1639" spans="2:39" s="288" customFormat="1" outlineLevel="1">
      <c r="B1639" s="102" t="s">
        <v>27</v>
      </c>
      <c r="C1639" s="251" t="s">
        <v>1305</v>
      </c>
      <c r="D1639" s="103">
        <v>11240591001</v>
      </c>
      <c r="E1639" s="102">
        <v>11230921001</v>
      </c>
      <c r="F1639" s="454"/>
      <c r="G1639" s="253" t="s">
        <v>1416</v>
      </c>
      <c r="H1639" s="254"/>
      <c r="I1639" s="202" t="s">
        <v>58</v>
      </c>
      <c r="J1639" s="252">
        <v>10</v>
      </c>
      <c r="K1639" s="107">
        <v>37.58</v>
      </c>
      <c r="L1639" s="107">
        <f t="shared" si="937"/>
        <v>45.1</v>
      </c>
      <c r="M1639" s="107">
        <f>L1639*H1639</f>
        <v>0</v>
      </c>
      <c r="N1639" s="107">
        <f t="shared" si="938"/>
        <v>37.58</v>
      </c>
      <c r="O1639" s="107">
        <f>N1639*H1639</f>
        <v>0</v>
      </c>
      <c r="P1639" s="337">
        <f t="shared" si="939"/>
        <v>45.1</v>
      </c>
      <c r="Q1639" s="108">
        <f>P1639*H1639</f>
        <v>0</v>
      </c>
      <c r="R1639" s="3"/>
      <c r="S1639" s="560">
        <f t="shared" si="943"/>
        <v>3608</v>
      </c>
      <c r="AL1639" s="556">
        <f t="shared" si="944"/>
        <v>3608</v>
      </c>
    </row>
    <row r="1640" spans="2:39" s="288" customFormat="1" outlineLevel="1">
      <c r="B1640" s="102" t="s">
        <v>27</v>
      </c>
      <c r="C1640" s="251" t="s">
        <v>1305</v>
      </c>
      <c r="D1640" s="103">
        <v>11240671001</v>
      </c>
      <c r="E1640" s="102">
        <v>11230961001</v>
      </c>
      <c r="F1640" s="454"/>
      <c r="G1640" s="253" t="s">
        <v>1417</v>
      </c>
      <c r="H1640" s="254"/>
      <c r="I1640" s="202" t="s">
        <v>58</v>
      </c>
      <c r="J1640" s="252">
        <v>10</v>
      </c>
      <c r="K1640" s="107">
        <v>44.47</v>
      </c>
      <c r="L1640" s="107">
        <f t="shared" si="937"/>
        <v>53.36</v>
      </c>
      <c r="M1640" s="107">
        <f>L1640*H1640</f>
        <v>0</v>
      </c>
      <c r="N1640" s="107">
        <f t="shared" si="938"/>
        <v>44.47</v>
      </c>
      <c r="O1640" s="107">
        <f>N1640*H1640</f>
        <v>0</v>
      </c>
      <c r="P1640" s="337">
        <f t="shared" si="939"/>
        <v>53.36</v>
      </c>
      <c r="Q1640" s="108">
        <f>P1640*H1640</f>
        <v>0</v>
      </c>
      <c r="R1640" s="3"/>
      <c r="S1640" s="560">
        <f t="shared" si="943"/>
        <v>4269</v>
      </c>
      <c r="AL1640" s="556">
        <f t="shared" si="944"/>
        <v>4268.8</v>
      </c>
      <c r="AM1640"/>
    </row>
    <row r="1641" spans="2:39" s="288" customFormat="1" outlineLevel="1">
      <c r="B1641" s="102" t="s">
        <v>27</v>
      </c>
      <c r="C1641" s="251" t="s">
        <v>1305</v>
      </c>
      <c r="D1641" s="252"/>
      <c r="E1641" s="102">
        <v>11240281001</v>
      </c>
      <c r="F1641" s="454"/>
      <c r="G1641" s="253" t="s">
        <v>1418</v>
      </c>
      <c r="H1641" s="254"/>
      <c r="I1641" s="202" t="s">
        <v>58</v>
      </c>
      <c r="J1641" s="252">
        <v>10</v>
      </c>
      <c r="K1641" s="107">
        <v>56.42</v>
      </c>
      <c r="L1641" s="107">
        <f t="shared" ref="L1641:L1704" si="945">ROUND((K1641*$C$3),2)</f>
        <v>67.7</v>
      </c>
      <c r="M1641" s="107">
        <f>L1641*H1641</f>
        <v>0</v>
      </c>
      <c r="N1641" s="107">
        <f t="shared" ref="N1641:N1704" si="946">K1641*(1-$E$5-$E$7)*(1-$E$9)*(1+$E$11)</f>
        <v>56.42</v>
      </c>
      <c r="O1641" s="107">
        <f>N1641*H1641</f>
        <v>0</v>
      </c>
      <c r="P1641" s="337">
        <f t="shared" ref="P1641:P1704" si="947">ROUND((N1641*$C$3),2)</f>
        <v>67.7</v>
      </c>
      <c r="Q1641" s="108">
        <f>P1641*H1641</f>
        <v>0</v>
      </c>
      <c r="R1641" s="3"/>
      <c r="S1641" s="560">
        <f t="shared" si="943"/>
        <v>5416</v>
      </c>
      <c r="AL1641" s="556">
        <f t="shared" si="944"/>
        <v>5416</v>
      </c>
    </row>
    <row r="1642" spans="2:39" s="288" customFormat="1" outlineLevel="1">
      <c r="B1642" s="102" t="s">
        <v>27</v>
      </c>
      <c r="C1642" s="251" t="s">
        <v>1305</v>
      </c>
      <c r="D1642" s="252"/>
      <c r="E1642" s="102">
        <v>11240291001</v>
      </c>
      <c r="F1642" s="454"/>
      <c r="G1642" s="253" t="s">
        <v>1419</v>
      </c>
      <c r="H1642" s="254"/>
      <c r="I1642" s="202" t="s">
        <v>58</v>
      </c>
      <c r="J1642" s="252">
        <v>10</v>
      </c>
      <c r="K1642" s="107">
        <v>84.49</v>
      </c>
      <c r="L1642" s="107">
        <f t="shared" si="945"/>
        <v>101.39</v>
      </c>
      <c r="M1642" s="107">
        <f>L1642*H1642</f>
        <v>0</v>
      </c>
      <c r="N1642" s="107">
        <f t="shared" si="946"/>
        <v>84.49</v>
      </c>
      <c r="O1642" s="107">
        <f>N1642*H1642</f>
        <v>0</v>
      </c>
      <c r="P1642" s="337">
        <f t="shared" si="947"/>
        <v>101.39</v>
      </c>
      <c r="Q1642" s="108">
        <f>P1642*H1642</f>
        <v>0</v>
      </c>
      <c r="R1642" s="3"/>
      <c r="S1642" s="560">
        <f t="shared" si="943"/>
        <v>8111</v>
      </c>
      <c r="AL1642" s="556">
        <f t="shared" si="944"/>
        <v>8111.2000000000007</v>
      </c>
    </row>
    <row r="1643" spans="2:39" outlineLevel="1">
      <c r="B1643" s="240"/>
      <c r="C1643" s="241"/>
      <c r="D1643" s="244"/>
      <c r="E1643" s="69"/>
      <c r="F1643" s="454"/>
      <c r="G1643" s="242"/>
      <c r="H1643" s="243"/>
      <c r="I1643" s="170"/>
      <c r="J1643" s="244"/>
      <c r="K1643" s="74"/>
      <c r="L1643" s="74"/>
      <c r="M1643" s="74"/>
      <c r="N1643" s="74"/>
      <c r="O1643" s="74"/>
      <c r="P1643" s="336"/>
      <c r="Q1643" s="128"/>
      <c r="R1643" s="3"/>
      <c r="S1643" s="559"/>
      <c r="AL1643" s="556"/>
    </row>
    <row r="1644" spans="2:39" s="288" customFormat="1" outlineLevel="1">
      <c r="B1644" s="102" t="s">
        <v>27</v>
      </c>
      <c r="C1644" s="251" t="s">
        <v>1305</v>
      </c>
      <c r="D1644" s="103">
        <v>11236541001</v>
      </c>
      <c r="E1644" s="102">
        <v>11230971001</v>
      </c>
      <c r="F1644" s="454"/>
      <c r="G1644" s="253" t="s">
        <v>1420</v>
      </c>
      <c r="H1644" s="254"/>
      <c r="I1644" s="202" t="s">
        <v>58</v>
      </c>
      <c r="J1644" s="252">
        <v>10</v>
      </c>
      <c r="K1644" s="107">
        <v>73.73</v>
      </c>
      <c r="L1644" s="107">
        <f t="shared" si="945"/>
        <v>88.48</v>
      </c>
      <c r="M1644" s="107">
        <f>L1644*H1644</f>
        <v>0</v>
      </c>
      <c r="N1644" s="107">
        <f t="shared" si="946"/>
        <v>73.73</v>
      </c>
      <c r="O1644" s="107">
        <f>N1644*H1644</f>
        <v>0</v>
      </c>
      <c r="P1644" s="337">
        <f t="shared" si="947"/>
        <v>88.48</v>
      </c>
      <c r="Q1644" s="108">
        <f>P1644*H1644</f>
        <v>0</v>
      </c>
      <c r="R1644" s="3"/>
      <c r="S1644" s="560">
        <f t="shared" si="943"/>
        <v>7078</v>
      </c>
      <c r="AL1644" s="556">
        <f t="shared" si="944"/>
        <v>7078.4000000000005</v>
      </c>
    </row>
    <row r="1645" spans="2:39" s="288" customFormat="1" outlineLevel="1">
      <c r="B1645" s="102" t="s">
        <v>27</v>
      </c>
      <c r="C1645" s="251" t="s">
        <v>1305</v>
      </c>
      <c r="D1645" s="103">
        <v>123664</v>
      </c>
      <c r="E1645" s="102">
        <v>11230891001</v>
      </c>
      <c r="F1645" s="454"/>
      <c r="G1645" s="253" t="s">
        <v>1421</v>
      </c>
      <c r="H1645" s="254"/>
      <c r="I1645" s="202" t="s">
        <v>58</v>
      </c>
      <c r="J1645" s="252">
        <v>10</v>
      </c>
      <c r="K1645" s="107">
        <v>82.92</v>
      </c>
      <c r="L1645" s="107">
        <f t="shared" si="945"/>
        <v>99.5</v>
      </c>
      <c r="M1645" s="107">
        <f>L1645*H1645</f>
        <v>0</v>
      </c>
      <c r="N1645" s="107">
        <f t="shared" si="946"/>
        <v>82.92</v>
      </c>
      <c r="O1645" s="107">
        <f>N1645*H1645</f>
        <v>0</v>
      </c>
      <c r="P1645" s="337">
        <f t="shared" si="947"/>
        <v>99.5</v>
      </c>
      <c r="Q1645" s="108">
        <f>P1645*H1645</f>
        <v>0</v>
      </c>
      <c r="R1645" s="3"/>
      <c r="S1645" s="560">
        <f t="shared" si="943"/>
        <v>7960</v>
      </c>
      <c r="AL1645" s="556">
        <f t="shared" si="944"/>
        <v>7960</v>
      </c>
      <c r="AM1645"/>
    </row>
    <row r="1646" spans="2:39" outlineLevel="1">
      <c r="B1646" s="240"/>
      <c r="C1646" s="241"/>
      <c r="D1646" s="71"/>
      <c r="E1646" s="69"/>
      <c r="F1646" s="454"/>
      <c r="G1646" s="242"/>
      <c r="H1646" s="243"/>
      <c r="I1646" s="170"/>
      <c r="J1646" s="244"/>
      <c r="K1646" s="74"/>
      <c r="L1646" s="74"/>
      <c r="M1646" s="74"/>
      <c r="N1646" s="74"/>
      <c r="O1646" s="74"/>
      <c r="P1646" s="336"/>
      <c r="Q1646" s="128"/>
      <c r="R1646" s="3"/>
      <c r="S1646" s="559"/>
      <c r="AL1646" s="556"/>
      <c r="AM1646" s="288"/>
    </row>
    <row r="1647" spans="2:39" s="288" customFormat="1" outlineLevel="1">
      <c r="B1647" s="102" t="s">
        <v>27</v>
      </c>
      <c r="C1647" s="251" t="s">
        <v>1305</v>
      </c>
      <c r="D1647" s="252"/>
      <c r="E1647" s="102">
        <v>11002591001</v>
      </c>
      <c r="F1647" s="454"/>
      <c r="G1647" s="253" t="s">
        <v>1422</v>
      </c>
      <c r="H1647" s="254"/>
      <c r="I1647" s="202" t="s">
        <v>58</v>
      </c>
      <c r="J1647" s="252">
        <v>10</v>
      </c>
      <c r="K1647" s="107">
        <v>11.47</v>
      </c>
      <c r="L1647" s="107">
        <f t="shared" si="945"/>
        <v>13.76</v>
      </c>
      <c r="M1647" s="107">
        <f>L1647*H1647</f>
        <v>0</v>
      </c>
      <c r="N1647" s="107">
        <f t="shared" si="946"/>
        <v>11.47</v>
      </c>
      <c r="O1647" s="107">
        <f>N1647*H1647</f>
        <v>0</v>
      </c>
      <c r="P1647" s="337">
        <f t="shared" si="947"/>
        <v>13.76</v>
      </c>
      <c r="Q1647" s="108">
        <f>P1647*H1647</f>
        <v>0</v>
      </c>
      <c r="R1647" s="3"/>
      <c r="S1647" s="560">
        <f t="shared" si="943"/>
        <v>1101</v>
      </c>
      <c r="AL1647" s="556">
        <f t="shared" si="944"/>
        <v>1100.8</v>
      </c>
    </row>
    <row r="1648" spans="2:39" outlineLevel="1">
      <c r="B1648" s="249"/>
      <c r="C1648" s="241"/>
      <c r="D1648" s="244"/>
      <c r="E1648" s="69"/>
      <c r="F1648" s="454"/>
      <c r="G1648" s="242"/>
      <c r="H1648" s="243"/>
      <c r="I1648" s="170"/>
      <c r="J1648" s="244"/>
      <c r="K1648" s="74"/>
      <c r="L1648" s="74"/>
      <c r="M1648" s="74"/>
      <c r="N1648" s="74"/>
      <c r="O1648" s="74"/>
      <c r="P1648" s="336"/>
      <c r="Q1648" s="128"/>
      <c r="R1648" s="3"/>
      <c r="S1648" s="559"/>
      <c r="AL1648" s="556"/>
      <c r="AM1648" s="288"/>
    </row>
    <row r="1649" spans="2:39" s="288" customFormat="1" outlineLevel="1">
      <c r="B1649" s="102" t="s">
        <v>27</v>
      </c>
      <c r="C1649" s="251" t="s">
        <v>1305</v>
      </c>
      <c r="D1649" s="103">
        <v>11230561001</v>
      </c>
      <c r="E1649" s="102">
        <v>11230561002</v>
      </c>
      <c r="F1649" s="454"/>
      <c r="G1649" s="253" t="s">
        <v>1423</v>
      </c>
      <c r="H1649" s="254"/>
      <c r="I1649" s="202" t="s">
        <v>58</v>
      </c>
      <c r="J1649" s="252">
        <v>10</v>
      </c>
      <c r="K1649" s="107">
        <v>131.87</v>
      </c>
      <c r="L1649" s="107">
        <f t="shared" si="945"/>
        <v>158.24</v>
      </c>
      <c r="M1649" s="107">
        <f>L1649*H1649</f>
        <v>0</v>
      </c>
      <c r="N1649" s="107">
        <f t="shared" si="946"/>
        <v>131.87</v>
      </c>
      <c r="O1649" s="107">
        <f>N1649*H1649</f>
        <v>0</v>
      </c>
      <c r="P1649" s="337">
        <f t="shared" si="947"/>
        <v>158.24</v>
      </c>
      <c r="Q1649" s="108">
        <f>P1649*H1649</f>
        <v>0</v>
      </c>
      <c r="R1649" s="3"/>
      <c r="S1649" s="560">
        <f t="shared" si="943"/>
        <v>12659</v>
      </c>
      <c r="AL1649" s="556">
        <f t="shared" si="944"/>
        <v>12659.2</v>
      </c>
      <c r="AM1649"/>
    </row>
    <row r="1650" spans="2:39" s="288" customFormat="1" outlineLevel="1">
      <c r="B1650" s="102" t="s">
        <v>27</v>
      </c>
      <c r="C1650" s="251" t="s">
        <v>1305</v>
      </c>
      <c r="D1650" s="103">
        <v>11230571001</v>
      </c>
      <c r="E1650" s="102">
        <v>11230571002</v>
      </c>
      <c r="F1650" s="454"/>
      <c r="G1650" s="253" t="s">
        <v>1424</v>
      </c>
      <c r="H1650" s="254"/>
      <c r="I1650" s="202" t="s">
        <v>58</v>
      </c>
      <c r="J1650" s="252">
        <v>10</v>
      </c>
      <c r="K1650" s="107">
        <v>143.97</v>
      </c>
      <c r="L1650" s="107">
        <f t="shared" si="945"/>
        <v>172.76</v>
      </c>
      <c r="M1650" s="107">
        <f>L1650*H1650</f>
        <v>0</v>
      </c>
      <c r="N1650" s="107">
        <f t="shared" si="946"/>
        <v>143.97</v>
      </c>
      <c r="O1650" s="107">
        <f>N1650*H1650</f>
        <v>0</v>
      </c>
      <c r="P1650" s="337">
        <f t="shared" si="947"/>
        <v>172.76</v>
      </c>
      <c r="Q1650" s="108">
        <f>P1650*H1650</f>
        <v>0</v>
      </c>
      <c r="R1650" s="3"/>
      <c r="S1650" s="560">
        <f t="shared" si="943"/>
        <v>13821</v>
      </c>
      <c r="AL1650" s="556">
        <f t="shared" si="944"/>
        <v>13820.800000000001</v>
      </c>
    </row>
    <row r="1651" spans="2:39" s="288" customFormat="1" outlineLevel="1">
      <c r="B1651" s="102" t="s">
        <v>27</v>
      </c>
      <c r="C1651" s="251" t="s">
        <v>1305</v>
      </c>
      <c r="D1651" s="103">
        <v>11230581001</v>
      </c>
      <c r="E1651" s="102">
        <v>11230581002</v>
      </c>
      <c r="F1651" s="454"/>
      <c r="G1651" s="253" t="s">
        <v>1425</v>
      </c>
      <c r="H1651" s="254"/>
      <c r="I1651" s="202" t="s">
        <v>58</v>
      </c>
      <c r="J1651" s="252">
        <v>10</v>
      </c>
      <c r="K1651" s="107">
        <v>149.28</v>
      </c>
      <c r="L1651" s="107">
        <f t="shared" si="945"/>
        <v>179.14</v>
      </c>
      <c r="M1651" s="107">
        <f>L1651*H1651</f>
        <v>0</v>
      </c>
      <c r="N1651" s="107">
        <f t="shared" si="946"/>
        <v>149.28</v>
      </c>
      <c r="O1651" s="107">
        <f>N1651*H1651</f>
        <v>0</v>
      </c>
      <c r="P1651" s="337">
        <f t="shared" si="947"/>
        <v>179.14</v>
      </c>
      <c r="Q1651" s="108">
        <f>P1651*H1651</f>
        <v>0</v>
      </c>
      <c r="R1651" s="3"/>
      <c r="S1651" s="560">
        <f t="shared" si="943"/>
        <v>14331</v>
      </c>
      <c r="AL1651" s="556">
        <f t="shared" si="944"/>
        <v>14331.2</v>
      </c>
    </row>
    <row r="1652" spans="2:39" outlineLevel="1">
      <c r="B1652" s="240"/>
      <c r="C1652" s="241"/>
      <c r="D1652" s="71"/>
      <c r="E1652" s="69"/>
      <c r="F1652" s="454"/>
      <c r="G1652" s="242"/>
      <c r="H1652" s="243"/>
      <c r="I1652" s="170"/>
      <c r="J1652" s="244"/>
      <c r="K1652" s="74"/>
      <c r="L1652" s="74"/>
      <c r="M1652" s="74"/>
      <c r="N1652" s="74"/>
      <c r="O1652" s="74"/>
      <c r="P1652" s="336"/>
      <c r="Q1652" s="128"/>
      <c r="R1652" s="3"/>
      <c r="S1652" s="559"/>
      <c r="AL1652" s="556"/>
      <c r="AM1652" s="288"/>
    </row>
    <row r="1653" spans="2:39" s="288" customFormat="1" outlineLevel="1">
      <c r="B1653" s="102" t="s">
        <v>27</v>
      </c>
      <c r="C1653" s="251" t="s">
        <v>1305</v>
      </c>
      <c r="D1653" s="103">
        <v>11230751001</v>
      </c>
      <c r="E1653" s="102">
        <v>11230751002</v>
      </c>
      <c r="F1653" s="454"/>
      <c r="G1653" s="253" t="s">
        <v>1426</v>
      </c>
      <c r="H1653" s="254"/>
      <c r="I1653" s="202" t="s">
        <v>58</v>
      </c>
      <c r="J1653" s="252">
        <v>10</v>
      </c>
      <c r="K1653" s="107">
        <v>131.87</v>
      </c>
      <c r="L1653" s="107">
        <f t="shared" si="945"/>
        <v>158.24</v>
      </c>
      <c r="M1653" s="107">
        <f>L1653*H1653</f>
        <v>0</v>
      </c>
      <c r="N1653" s="107">
        <f t="shared" si="946"/>
        <v>131.87</v>
      </c>
      <c r="O1653" s="107">
        <f>N1653*H1653</f>
        <v>0</v>
      </c>
      <c r="P1653" s="337">
        <f t="shared" si="947"/>
        <v>158.24</v>
      </c>
      <c r="Q1653" s="108">
        <f>P1653*H1653</f>
        <v>0</v>
      </c>
      <c r="R1653" s="3"/>
      <c r="S1653" s="560">
        <f t="shared" si="943"/>
        <v>12659</v>
      </c>
      <c r="AL1653" s="556">
        <f t="shared" si="944"/>
        <v>12659.2</v>
      </c>
      <c r="AM1653"/>
    </row>
    <row r="1654" spans="2:39" s="288" customFormat="1" outlineLevel="1">
      <c r="B1654" s="102" t="s">
        <v>27</v>
      </c>
      <c r="C1654" s="251" t="s">
        <v>1305</v>
      </c>
      <c r="D1654" s="103">
        <v>11230851001</v>
      </c>
      <c r="E1654" s="102">
        <v>11230851002</v>
      </c>
      <c r="F1654" s="454"/>
      <c r="G1654" s="253" t="s">
        <v>1427</v>
      </c>
      <c r="H1654" s="254"/>
      <c r="I1654" s="202" t="s">
        <v>58</v>
      </c>
      <c r="J1654" s="252">
        <v>10</v>
      </c>
      <c r="K1654" s="107">
        <v>143.97</v>
      </c>
      <c r="L1654" s="107">
        <f t="shared" si="945"/>
        <v>172.76</v>
      </c>
      <c r="M1654" s="107">
        <f>L1654*H1654</f>
        <v>0</v>
      </c>
      <c r="N1654" s="107">
        <f t="shared" si="946"/>
        <v>143.97</v>
      </c>
      <c r="O1654" s="107">
        <f>N1654*H1654</f>
        <v>0</v>
      </c>
      <c r="P1654" s="337">
        <f t="shared" si="947"/>
        <v>172.76</v>
      </c>
      <c r="Q1654" s="108">
        <f>P1654*H1654</f>
        <v>0</v>
      </c>
      <c r="R1654" s="3"/>
      <c r="S1654" s="560">
        <f t="shared" si="943"/>
        <v>13821</v>
      </c>
      <c r="AL1654" s="556">
        <f t="shared" si="944"/>
        <v>13820.800000000001</v>
      </c>
    </row>
    <row r="1655" spans="2:39" s="288" customFormat="1" outlineLevel="1">
      <c r="B1655" s="102" t="s">
        <v>27</v>
      </c>
      <c r="C1655" s="251" t="s">
        <v>1305</v>
      </c>
      <c r="D1655" s="103">
        <v>11230951001</v>
      </c>
      <c r="E1655" s="102">
        <v>11230951002</v>
      </c>
      <c r="F1655" s="454"/>
      <c r="G1655" s="253" t="s">
        <v>1428</v>
      </c>
      <c r="H1655" s="254"/>
      <c r="I1655" s="202" t="s">
        <v>58</v>
      </c>
      <c r="J1655" s="252">
        <v>10</v>
      </c>
      <c r="K1655" s="107">
        <v>149.28</v>
      </c>
      <c r="L1655" s="107">
        <f t="shared" si="945"/>
        <v>179.14</v>
      </c>
      <c r="M1655" s="107">
        <f>L1655*H1655</f>
        <v>0</v>
      </c>
      <c r="N1655" s="107">
        <f t="shared" si="946"/>
        <v>149.28</v>
      </c>
      <c r="O1655" s="107">
        <f>N1655*H1655</f>
        <v>0</v>
      </c>
      <c r="P1655" s="337">
        <f t="shared" si="947"/>
        <v>179.14</v>
      </c>
      <c r="Q1655" s="108">
        <f>P1655*H1655</f>
        <v>0</v>
      </c>
      <c r="R1655" s="3"/>
      <c r="S1655" s="560">
        <f t="shared" si="943"/>
        <v>14331</v>
      </c>
      <c r="AL1655" s="556">
        <f t="shared" si="944"/>
        <v>14331.2</v>
      </c>
    </row>
    <row r="1656" spans="2:39" outlineLevel="1">
      <c r="B1656" s="249"/>
      <c r="C1656" s="241"/>
      <c r="D1656" s="71"/>
      <c r="E1656" s="69"/>
      <c r="F1656" s="454"/>
      <c r="G1656" s="242"/>
      <c r="H1656" s="243"/>
      <c r="I1656" s="170"/>
      <c r="J1656" s="244"/>
      <c r="K1656" s="74"/>
      <c r="L1656" s="74"/>
      <c r="M1656" s="74"/>
      <c r="N1656" s="74"/>
      <c r="O1656" s="74"/>
      <c r="P1656" s="336"/>
      <c r="Q1656" s="128"/>
      <c r="R1656" s="3"/>
      <c r="S1656" s="559"/>
      <c r="AL1656" s="556"/>
      <c r="AM1656" s="288"/>
    </row>
    <row r="1657" spans="2:39" s="288" customFormat="1" outlineLevel="1">
      <c r="B1657" s="102" t="s">
        <v>27</v>
      </c>
      <c r="C1657" s="251" t="s">
        <v>1305</v>
      </c>
      <c r="D1657" s="103">
        <v>11231041001</v>
      </c>
      <c r="E1657" s="102">
        <v>11231041002</v>
      </c>
      <c r="F1657" s="454"/>
      <c r="G1657" s="253" t="s">
        <v>1429</v>
      </c>
      <c r="H1657" s="254"/>
      <c r="I1657" s="202" t="s">
        <v>58</v>
      </c>
      <c r="J1657" s="252">
        <v>20</v>
      </c>
      <c r="K1657" s="107">
        <v>4.38</v>
      </c>
      <c r="L1657" s="107">
        <f t="shared" si="945"/>
        <v>5.26</v>
      </c>
      <c r="M1657" s="107">
        <f t="shared" ref="M1657:M1693" si="948">L1657*H1657</f>
        <v>0</v>
      </c>
      <c r="N1657" s="107">
        <f t="shared" si="946"/>
        <v>4.38</v>
      </c>
      <c r="O1657" s="107">
        <f t="shared" ref="O1657:O1693" si="949">N1657*H1657</f>
        <v>0</v>
      </c>
      <c r="P1657" s="337">
        <f t="shared" si="947"/>
        <v>5.26</v>
      </c>
      <c r="Q1657" s="108">
        <f t="shared" ref="Q1657:Q1693" si="950">P1657*H1657</f>
        <v>0</v>
      </c>
      <c r="R1657" s="3"/>
      <c r="S1657" s="560">
        <f t="shared" si="943"/>
        <v>421</v>
      </c>
      <c r="AL1657" s="556">
        <f t="shared" si="944"/>
        <v>420.8</v>
      </c>
    </row>
    <row r="1658" spans="2:39" s="288" customFormat="1" outlineLevel="1">
      <c r="B1658" s="102" t="s">
        <v>27</v>
      </c>
      <c r="C1658" s="251" t="s">
        <v>1305</v>
      </c>
      <c r="D1658" s="103">
        <v>11231141001</v>
      </c>
      <c r="E1658" s="102">
        <v>11231141002</v>
      </c>
      <c r="F1658" s="454"/>
      <c r="G1658" s="253" t="s">
        <v>1430</v>
      </c>
      <c r="H1658" s="254"/>
      <c r="I1658" s="251" t="s">
        <v>58</v>
      </c>
      <c r="J1658" s="252">
        <v>20</v>
      </c>
      <c r="K1658" s="107">
        <v>4.38</v>
      </c>
      <c r="L1658" s="107">
        <f t="shared" si="945"/>
        <v>5.26</v>
      </c>
      <c r="M1658" s="107">
        <f t="shared" si="948"/>
        <v>0</v>
      </c>
      <c r="N1658" s="107">
        <f t="shared" si="946"/>
        <v>4.38</v>
      </c>
      <c r="O1658" s="107">
        <f t="shared" si="949"/>
        <v>0</v>
      </c>
      <c r="P1658" s="337">
        <f t="shared" si="947"/>
        <v>5.26</v>
      </c>
      <c r="Q1658" s="108">
        <f t="shared" si="950"/>
        <v>0</v>
      </c>
      <c r="R1658" s="3"/>
      <c r="S1658" s="560">
        <f t="shared" si="943"/>
        <v>421</v>
      </c>
      <c r="AL1658" s="556">
        <f t="shared" si="944"/>
        <v>420.8</v>
      </c>
    </row>
    <row r="1659" spans="2:39" s="288" customFormat="1" outlineLevel="1">
      <c r="B1659" s="102" t="s">
        <v>27</v>
      </c>
      <c r="C1659" s="251" t="s">
        <v>1305</v>
      </c>
      <c r="D1659" s="252"/>
      <c r="E1659" s="102">
        <v>11240891001</v>
      </c>
      <c r="F1659" s="454"/>
      <c r="G1659" s="253" t="s">
        <v>1431</v>
      </c>
      <c r="H1659" s="254"/>
      <c r="I1659" s="251" t="s">
        <v>58</v>
      </c>
      <c r="J1659" s="252">
        <v>20</v>
      </c>
      <c r="K1659" s="107">
        <v>4.68</v>
      </c>
      <c r="L1659" s="107">
        <f t="shared" si="945"/>
        <v>5.62</v>
      </c>
      <c r="M1659" s="107">
        <f t="shared" si="948"/>
        <v>0</v>
      </c>
      <c r="N1659" s="107">
        <f t="shared" si="946"/>
        <v>4.68</v>
      </c>
      <c r="O1659" s="107">
        <f t="shared" si="949"/>
        <v>0</v>
      </c>
      <c r="P1659" s="337">
        <f t="shared" si="947"/>
        <v>5.62</v>
      </c>
      <c r="Q1659" s="108">
        <f t="shared" si="950"/>
        <v>0</v>
      </c>
      <c r="R1659" s="3"/>
      <c r="S1659" s="560">
        <f t="shared" si="943"/>
        <v>450</v>
      </c>
      <c r="AL1659" s="556">
        <f t="shared" si="944"/>
        <v>449.6</v>
      </c>
    </row>
    <row r="1660" spans="2:39" s="288" customFormat="1" outlineLevel="1">
      <c r="B1660" s="102" t="s">
        <v>27</v>
      </c>
      <c r="C1660" s="251" t="s">
        <v>1305</v>
      </c>
      <c r="D1660" s="252"/>
      <c r="E1660" s="102">
        <v>11240971001</v>
      </c>
      <c r="F1660" s="454"/>
      <c r="G1660" s="253" t="s">
        <v>1432</v>
      </c>
      <c r="H1660" s="254"/>
      <c r="I1660" s="251" t="s">
        <v>58</v>
      </c>
      <c r="J1660" s="252">
        <v>20</v>
      </c>
      <c r="K1660" s="107">
        <v>4.68</v>
      </c>
      <c r="L1660" s="107">
        <f t="shared" si="945"/>
        <v>5.62</v>
      </c>
      <c r="M1660" s="107">
        <f t="shared" si="948"/>
        <v>0</v>
      </c>
      <c r="N1660" s="107">
        <f t="shared" si="946"/>
        <v>4.68</v>
      </c>
      <c r="O1660" s="107">
        <f t="shared" si="949"/>
        <v>0</v>
      </c>
      <c r="P1660" s="337">
        <f t="shared" si="947"/>
        <v>5.62</v>
      </c>
      <c r="Q1660" s="108">
        <f t="shared" si="950"/>
        <v>0</v>
      </c>
      <c r="R1660" s="3"/>
      <c r="S1660" s="560">
        <f t="shared" si="943"/>
        <v>450</v>
      </c>
      <c r="AL1660" s="556">
        <f t="shared" si="944"/>
        <v>449.6</v>
      </c>
    </row>
    <row r="1661" spans="2:39" s="288" customFormat="1" outlineLevel="1">
      <c r="B1661" s="102" t="s">
        <v>27</v>
      </c>
      <c r="C1661" s="251" t="s">
        <v>1305</v>
      </c>
      <c r="D1661" s="252"/>
      <c r="E1661" s="102">
        <v>11212341001</v>
      </c>
      <c r="F1661" s="454"/>
      <c r="G1661" s="253" t="s">
        <v>1433</v>
      </c>
      <c r="H1661" s="254"/>
      <c r="I1661" s="202" t="s">
        <v>58</v>
      </c>
      <c r="J1661" s="252">
        <v>20</v>
      </c>
      <c r="K1661" s="107">
        <v>5.03</v>
      </c>
      <c r="L1661" s="107">
        <f t="shared" si="945"/>
        <v>6.04</v>
      </c>
      <c r="M1661" s="107">
        <f t="shared" si="948"/>
        <v>0</v>
      </c>
      <c r="N1661" s="107">
        <f t="shared" si="946"/>
        <v>5.03</v>
      </c>
      <c r="O1661" s="107">
        <f t="shared" si="949"/>
        <v>0</v>
      </c>
      <c r="P1661" s="337">
        <f t="shared" si="947"/>
        <v>6.04</v>
      </c>
      <c r="Q1661" s="108">
        <f t="shared" si="950"/>
        <v>0</v>
      </c>
      <c r="R1661" s="3"/>
      <c r="S1661" s="560">
        <f t="shared" si="943"/>
        <v>483</v>
      </c>
      <c r="AL1661" s="556">
        <f t="shared" si="944"/>
        <v>483.20000000000005</v>
      </c>
    </row>
    <row r="1662" spans="2:39" s="288" customFormat="1" outlineLevel="1">
      <c r="B1662" s="102" t="s">
        <v>27</v>
      </c>
      <c r="C1662" s="251" t="s">
        <v>1305</v>
      </c>
      <c r="D1662" s="252"/>
      <c r="E1662" s="102">
        <v>11212541001</v>
      </c>
      <c r="F1662" s="454"/>
      <c r="G1662" s="253" t="s">
        <v>1434</v>
      </c>
      <c r="H1662" s="254"/>
      <c r="I1662" s="202" t="s">
        <v>58</v>
      </c>
      <c r="J1662" s="252">
        <v>20</v>
      </c>
      <c r="K1662" s="107">
        <v>5.03</v>
      </c>
      <c r="L1662" s="107">
        <f t="shared" si="945"/>
        <v>6.04</v>
      </c>
      <c r="M1662" s="107">
        <f t="shared" si="948"/>
        <v>0</v>
      </c>
      <c r="N1662" s="107">
        <f t="shared" si="946"/>
        <v>5.03</v>
      </c>
      <c r="O1662" s="107">
        <f t="shared" si="949"/>
        <v>0</v>
      </c>
      <c r="P1662" s="337">
        <f t="shared" si="947"/>
        <v>6.04</v>
      </c>
      <c r="Q1662" s="108">
        <f t="shared" si="950"/>
        <v>0</v>
      </c>
      <c r="R1662" s="3"/>
      <c r="S1662" s="560">
        <f t="shared" si="943"/>
        <v>483</v>
      </c>
      <c r="AL1662" s="556">
        <f t="shared" si="944"/>
        <v>483.20000000000005</v>
      </c>
    </row>
    <row r="1663" spans="2:39" s="288" customFormat="1" outlineLevel="1">
      <c r="B1663" s="102" t="s">
        <v>27</v>
      </c>
      <c r="C1663" s="251" t="s">
        <v>1305</v>
      </c>
      <c r="D1663" s="103">
        <v>11212641001</v>
      </c>
      <c r="E1663" s="102">
        <v>11212641002</v>
      </c>
      <c r="F1663" s="454"/>
      <c r="G1663" s="253" t="s">
        <v>1435</v>
      </c>
      <c r="H1663" s="254"/>
      <c r="I1663" s="202" t="s">
        <v>58</v>
      </c>
      <c r="J1663" s="252">
        <v>20</v>
      </c>
      <c r="K1663" s="107">
        <v>6.93</v>
      </c>
      <c r="L1663" s="107">
        <f t="shared" si="945"/>
        <v>8.32</v>
      </c>
      <c r="M1663" s="107">
        <f t="shared" si="948"/>
        <v>0</v>
      </c>
      <c r="N1663" s="107">
        <f t="shared" si="946"/>
        <v>6.93</v>
      </c>
      <c r="O1663" s="107">
        <f t="shared" si="949"/>
        <v>0</v>
      </c>
      <c r="P1663" s="337">
        <f t="shared" si="947"/>
        <v>8.32</v>
      </c>
      <c r="Q1663" s="108">
        <f t="shared" si="950"/>
        <v>0</v>
      </c>
      <c r="R1663" s="3"/>
      <c r="S1663" s="560">
        <f t="shared" si="943"/>
        <v>666</v>
      </c>
      <c r="AL1663" s="556">
        <f t="shared" si="944"/>
        <v>665.6</v>
      </c>
    </row>
    <row r="1664" spans="2:39" s="288" customFormat="1" outlineLevel="1">
      <c r="B1664" s="102" t="s">
        <v>27</v>
      </c>
      <c r="C1664" s="251" t="s">
        <v>1305</v>
      </c>
      <c r="D1664" s="103">
        <v>11212841001</v>
      </c>
      <c r="E1664" s="102">
        <v>11212841002</v>
      </c>
      <c r="F1664" s="454"/>
      <c r="G1664" s="253" t="s">
        <v>1436</v>
      </c>
      <c r="H1664" s="254"/>
      <c r="I1664" s="202" t="s">
        <v>58</v>
      </c>
      <c r="J1664" s="252">
        <v>20</v>
      </c>
      <c r="K1664" s="107">
        <v>6.93</v>
      </c>
      <c r="L1664" s="107">
        <f t="shared" si="945"/>
        <v>8.32</v>
      </c>
      <c r="M1664" s="107">
        <f t="shared" si="948"/>
        <v>0</v>
      </c>
      <c r="N1664" s="107">
        <f t="shared" si="946"/>
        <v>6.93</v>
      </c>
      <c r="O1664" s="107">
        <f t="shared" si="949"/>
        <v>0</v>
      </c>
      <c r="P1664" s="337">
        <f t="shared" si="947"/>
        <v>8.32</v>
      </c>
      <c r="Q1664" s="108">
        <f t="shared" si="950"/>
        <v>0</v>
      </c>
      <c r="R1664" s="3"/>
      <c r="S1664" s="560">
        <f t="shared" si="943"/>
        <v>666</v>
      </c>
      <c r="AL1664" s="556">
        <f t="shared" si="944"/>
        <v>665.6</v>
      </c>
    </row>
    <row r="1665" spans="2:38" s="288" customFormat="1" outlineLevel="1">
      <c r="B1665" s="102" t="s">
        <v>27</v>
      </c>
      <c r="C1665" s="251" t="s">
        <v>1305</v>
      </c>
      <c r="D1665" s="252"/>
      <c r="E1665" s="102">
        <v>11212941001</v>
      </c>
      <c r="F1665" s="454"/>
      <c r="G1665" s="253" t="s">
        <v>1437</v>
      </c>
      <c r="H1665" s="254"/>
      <c r="I1665" s="202" t="s">
        <v>58</v>
      </c>
      <c r="J1665" s="252">
        <v>20</v>
      </c>
      <c r="K1665" s="107">
        <v>11.06</v>
      </c>
      <c r="L1665" s="107">
        <f t="shared" si="945"/>
        <v>13.27</v>
      </c>
      <c r="M1665" s="107">
        <f t="shared" si="948"/>
        <v>0</v>
      </c>
      <c r="N1665" s="107">
        <f t="shared" si="946"/>
        <v>11.06</v>
      </c>
      <c r="O1665" s="107">
        <f t="shared" si="949"/>
        <v>0</v>
      </c>
      <c r="P1665" s="337">
        <f t="shared" si="947"/>
        <v>13.27</v>
      </c>
      <c r="Q1665" s="108">
        <f t="shared" si="950"/>
        <v>0</v>
      </c>
      <c r="R1665" s="3"/>
      <c r="S1665" s="560">
        <f t="shared" si="943"/>
        <v>1062</v>
      </c>
      <c r="AL1665" s="556">
        <f t="shared" si="944"/>
        <v>1061.6000000000001</v>
      </c>
    </row>
    <row r="1666" spans="2:38" s="288" customFormat="1" outlineLevel="1">
      <c r="B1666" s="102" t="s">
        <v>27</v>
      </c>
      <c r="C1666" s="251" t="s">
        <v>1305</v>
      </c>
      <c r="D1666" s="252"/>
      <c r="E1666" s="102">
        <v>11215441001</v>
      </c>
      <c r="F1666" s="454"/>
      <c r="G1666" s="253" t="s">
        <v>1438</v>
      </c>
      <c r="H1666" s="254"/>
      <c r="I1666" s="202" t="s">
        <v>58</v>
      </c>
      <c r="J1666" s="252">
        <v>20</v>
      </c>
      <c r="K1666" s="107">
        <v>11.06</v>
      </c>
      <c r="L1666" s="107">
        <f t="shared" si="945"/>
        <v>13.27</v>
      </c>
      <c r="M1666" s="107">
        <f t="shared" si="948"/>
        <v>0</v>
      </c>
      <c r="N1666" s="107">
        <f t="shared" si="946"/>
        <v>11.06</v>
      </c>
      <c r="O1666" s="107">
        <f t="shared" si="949"/>
        <v>0</v>
      </c>
      <c r="P1666" s="337">
        <f t="shared" si="947"/>
        <v>13.27</v>
      </c>
      <c r="Q1666" s="108">
        <f t="shared" si="950"/>
        <v>0</v>
      </c>
      <c r="R1666" s="3"/>
      <c r="S1666" s="560">
        <f t="shared" si="943"/>
        <v>1062</v>
      </c>
      <c r="AL1666" s="556">
        <f t="shared" si="944"/>
        <v>1061.6000000000001</v>
      </c>
    </row>
    <row r="1667" spans="2:38" s="288" customFormat="1" outlineLevel="1">
      <c r="B1667" s="102" t="s">
        <v>27</v>
      </c>
      <c r="C1667" s="251" t="s">
        <v>1305</v>
      </c>
      <c r="D1667" s="252"/>
      <c r="E1667" s="102">
        <v>11232741001</v>
      </c>
      <c r="F1667" s="454"/>
      <c r="G1667" s="253" t="s">
        <v>1439</v>
      </c>
      <c r="H1667" s="254"/>
      <c r="I1667" s="202" t="s">
        <v>58</v>
      </c>
      <c r="J1667" s="252">
        <v>20</v>
      </c>
      <c r="K1667" s="107">
        <v>11.56</v>
      </c>
      <c r="L1667" s="107">
        <f t="shared" si="945"/>
        <v>13.87</v>
      </c>
      <c r="M1667" s="107">
        <f t="shared" si="948"/>
        <v>0</v>
      </c>
      <c r="N1667" s="107">
        <f t="shared" si="946"/>
        <v>11.56</v>
      </c>
      <c r="O1667" s="107">
        <f t="shared" si="949"/>
        <v>0</v>
      </c>
      <c r="P1667" s="337">
        <f t="shared" si="947"/>
        <v>13.87</v>
      </c>
      <c r="Q1667" s="108">
        <f t="shared" si="950"/>
        <v>0</v>
      </c>
      <c r="R1667" s="3"/>
      <c r="S1667" s="560">
        <f t="shared" si="943"/>
        <v>1110</v>
      </c>
      <c r="AL1667" s="556">
        <f t="shared" si="944"/>
        <v>1109.6000000000001</v>
      </c>
    </row>
    <row r="1668" spans="2:38" s="288" customFormat="1" outlineLevel="1">
      <c r="B1668" s="102" t="s">
        <v>27</v>
      </c>
      <c r="C1668" s="251" t="s">
        <v>1305</v>
      </c>
      <c r="D1668" s="252"/>
      <c r="E1668" s="102">
        <v>11232841001</v>
      </c>
      <c r="F1668" s="454"/>
      <c r="G1668" s="253" t="s">
        <v>1440</v>
      </c>
      <c r="H1668" s="254"/>
      <c r="I1668" s="202" t="s">
        <v>58</v>
      </c>
      <c r="J1668" s="252">
        <v>20</v>
      </c>
      <c r="K1668" s="107">
        <v>11.56</v>
      </c>
      <c r="L1668" s="107">
        <f t="shared" si="945"/>
        <v>13.87</v>
      </c>
      <c r="M1668" s="107">
        <f t="shared" si="948"/>
        <v>0</v>
      </c>
      <c r="N1668" s="107">
        <f t="shared" si="946"/>
        <v>11.56</v>
      </c>
      <c r="O1668" s="107">
        <f t="shared" si="949"/>
        <v>0</v>
      </c>
      <c r="P1668" s="337">
        <f t="shared" si="947"/>
        <v>13.87</v>
      </c>
      <c r="Q1668" s="108">
        <f t="shared" si="950"/>
        <v>0</v>
      </c>
      <c r="R1668" s="3"/>
      <c r="S1668" s="560">
        <f t="shared" si="943"/>
        <v>1110</v>
      </c>
      <c r="AL1668" s="556">
        <f t="shared" si="944"/>
        <v>1109.6000000000001</v>
      </c>
    </row>
    <row r="1669" spans="2:38" s="288" customFormat="1" outlineLevel="1">
      <c r="B1669" s="102" t="s">
        <v>27</v>
      </c>
      <c r="C1669" s="251" t="s">
        <v>1305</v>
      </c>
      <c r="D1669" s="252"/>
      <c r="E1669" s="102">
        <v>11238341001</v>
      </c>
      <c r="F1669" s="454"/>
      <c r="G1669" s="253" t="s">
        <v>1441</v>
      </c>
      <c r="H1669" s="254"/>
      <c r="I1669" s="202" t="s">
        <v>58</v>
      </c>
      <c r="J1669" s="252">
        <v>20</v>
      </c>
      <c r="K1669" s="107">
        <v>13.27</v>
      </c>
      <c r="L1669" s="107">
        <f t="shared" si="945"/>
        <v>15.92</v>
      </c>
      <c r="M1669" s="107">
        <f t="shared" si="948"/>
        <v>0</v>
      </c>
      <c r="N1669" s="107">
        <f t="shared" si="946"/>
        <v>13.27</v>
      </c>
      <c r="O1669" s="107">
        <f t="shared" si="949"/>
        <v>0</v>
      </c>
      <c r="P1669" s="337">
        <f t="shared" si="947"/>
        <v>15.92</v>
      </c>
      <c r="Q1669" s="108">
        <f t="shared" si="950"/>
        <v>0</v>
      </c>
      <c r="R1669" s="3"/>
      <c r="S1669" s="560">
        <f t="shared" si="943"/>
        <v>1274</v>
      </c>
      <c r="AL1669" s="556">
        <f t="shared" si="944"/>
        <v>1273.6000000000001</v>
      </c>
    </row>
    <row r="1670" spans="2:38" s="288" customFormat="1" outlineLevel="1">
      <c r="B1670" s="102" t="s">
        <v>27</v>
      </c>
      <c r="C1670" s="251" t="s">
        <v>1305</v>
      </c>
      <c r="D1670" s="252"/>
      <c r="E1670" s="102">
        <v>11238441001</v>
      </c>
      <c r="F1670" s="454"/>
      <c r="G1670" s="253" t="s">
        <v>1442</v>
      </c>
      <c r="H1670" s="254"/>
      <c r="I1670" s="202" t="s">
        <v>58</v>
      </c>
      <c r="J1670" s="252">
        <v>20</v>
      </c>
      <c r="K1670" s="107">
        <v>21.72</v>
      </c>
      <c r="L1670" s="107">
        <f t="shared" si="945"/>
        <v>26.06</v>
      </c>
      <c r="M1670" s="107">
        <f t="shared" si="948"/>
        <v>0</v>
      </c>
      <c r="N1670" s="107">
        <f t="shared" si="946"/>
        <v>21.72</v>
      </c>
      <c r="O1670" s="107">
        <f t="shared" si="949"/>
        <v>0</v>
      </c>
      <c r="P1670" s="337">
        <f t="shared" si="947"/>
        <v>26.06</v>
      </c>
      <c r="Q1670" s="108">
        <f t="shared" si="950"/>
        <v>0</v>
      </c>
      <c r="R1670" s="3"/>
      <c r="S1670" s="560">
        <f t="shared" si="943"/>
        <v>2085</v>
      </c>
      <c r="AL1670" s="556">
        <f t="shared" si="944"/>
        <v>2084.8000000000002</v>
      </c>
    </row>
    <row r="1671" spans="2:38" s="288" customFormat="1" outlineLevel="1">
      <c r="B1671" s="102" t="s">
        <v>27</v>
      </c>
      <c r="C1671" s="251" t="s">
        <v>1305</v>
      </c>
      <c r="D1671" s="252"/>
      <c r="E1671" s="102">
        <v>11232941001</v>
      </c>
      <c r="F1671" s="454"/>
      <c r="G1671" s="253" t="s">
        <v>1443</v>
      </c>
      <c r="H1671" s="254"/>
      <c r="I1671" s="202" t="s">
        <v>58</v>
      </c>
      <c r="J1671" s="252">
        <v>20</v>
      </c>
      <c r="K1671" s="107">
        <v>13.7</v>
      </c>
      <c r="L1671" s="107">
        <f t="shared" si="945"/>
        <v>16.440000000000001</v>
      </c>
      <c r="M1671" s="107">
        <f t="shared" si="948"/>
        <v>0</v>
      </c>
      <c r="N1671" s="107">
        <f t="shared" si="946"/>
        <v>13.7</v>
      </c>
      <c r="O1671" s="107">
        <f t="shared" si="949"/>
        <v>0</v>
      </c>
      <c r="P1671" s="337">
        <f t="shared" si="947"/>
        <v>16.440000000000001</v>
      </c>
      <c r="Q1671" s="108">
        <f t="shared" si="950"/>
        <v>0</v>
      </c>
      <c r="R1671" s="3"/>
      <c r="S1671" s="560">
        <f t="shared" si="943"/>
        <v>1315</v>
      </c>
      <c r="AL1671" s="556">
        <f t="shared" si="944"/>
        <v>1315.2000000000003</v>
      </c>
    </row>
    <row r="1672" spans="2:38" s="288" customFormat="1" outlineLevel="1">
      <c r="B1672" s="102" t="s">
        <v>27</v>
      </c>
      <c r="C1672" s="251" t="s">
        <v>1305</v>
      </c>
      <c r="D1672" s="252"/>
      <c r="E1672" s="102">
        <v>11233041001</v>
      </c>
      <c r="F1672" s="454"/>
      <c r="G1672" s="253" t="s">
        <v>1444</v>
      </c>
      <c r="H1672" s="254"/>
      <c r="I1672" s="202" t="s">
        <v>58</v>
      </c>
      <c r="J1672" s="252">
        <v>20</v>
      </c>
      <c r="K1672" s="107">
        <v>15.54</v>
      </c>
      <c r="L1672" s="107">
        <f t="shared" si="945"/>
        <v>18.649999999999999</v>
      </c>
      <c r="M1672" s="107">
        <f t="shared" si="948"/>
        <v>0</v>
      </c>
      <c r="N1672" s="107">
        <f t="shared" si="946"/>
        <v>15.54</v>
      </c>
      <c r="O1672" s="107">
        <f t="shared" si="949"/>
        <v>0</v>
      </c>
      <c r="P1672" s="337">
        <f t="shared" si="947"/>
        <v>18.649999999999999</v>
      </c>
      <c r="Q1672" s="108">
        <f t="shared" si="950"/>
        <v>0</v>
      </c>
      <c r="R1672" s="3"/>
      <c r="S1672" s="560">
        <f t="shared" si="943"/>
        <v>1492</v>
      </c>
      <c r="AL1672" s="556">
        <f t="shared" si="944"/>
        <v>1492</v>
      </c>
    </row>
    <row r="1673" spans="2:38" s="288" customFormat="1" outlineLevel="1">
      <c r="B1673" s="102" t="s">
        <v>27</v>
      </c>
      <c r="C1673" s="251" t="s">
        <v>1305</v>
      </c>
      <c r="D1673" s="252"/>
      <c r="E1673" s="102">
        <v>11213041001</v>
      </c>
      <c r="F1673" s="454"/>
      <c r="G1673" s="253" t="s">
        <v>1445</v>
      </c>
      <c r="H1673" s="254"/>
      <c r="I1673" s="202" t="s">
        <v>58</v>
      </c>
      <c r="J1673" s="252">
        <v>20</v>
      </c>
      <c r="K1673" s="107">
        <v>11.8</v>
      </c>
      <c r="L1673" s="107">
        <f t="shared" si="945"/>
        <v>14.16</v>
      </c>
      <c r="M1673" s="107">
        <f t="shared" si="948"/>
        <v>0</v>
      </c>
      <c r="N1673" s="107">
        <f t="shared" si="946"/>
        <v>11.8</v>
      </c>
      <c r="O1673" s="107">
        <f t="shared" si="949"/>
        <v>0</v>
      </c>
      <c r="P1673" s="337">
        <f t="shared" si="947"/>
        <v>14.16</v>
      </c>
      <c r="Q1673" s="108">
        <f t="shared" si="950"/>
        <v>0</v>
      </c>
      <c r="R1673" s="3"/>
      <c r="S1673" s="560">
        <f t="shared" si="943"/>
        <v>1133</v>
      </c>
      <c r="AL1673" s="556">
        <f t="shared" si="944"/>
        <v>1132.8</v>
      </c>
    </row>
    <row r="1674" spans="2:38" s="288" customFormat="1" outlineLevel="1">
      <c r="B1674" s="102" t="s">
        <v>27</v>
      </c>
      <c r="C1674" s="251" t="s">
        <v>1305</v>
      </c>
      <c r="D1674" s="130">
        <v>11213241001</v>
      </c>
      <c r="E1674" s="109">
        <v>11213241002</v>
      </c>
      <c r="F1674" s="454"/>
      <c r="G1674" s="459" t="s">
        <v>1446</v>
      </c>
      <c r="H1674" s="254"/>
      <c r="I1674" s="202" t="s">
        <v>58</v>
      </c>
      <c r="J1674" s="252">
        <v>20</v>
      </c>
      <c r="K1674" s="107">
        <v>11.8</v>
      </c>
      <c r="L1674" s="107">
        <f t="shared" si="945"/>
        <v>14.16</v>
      </c>
      <c r="M1674" s="107">
        <f t="shared" si="948"/>
        <v>0</v>
      </c>
      <c r="N1674" s="107">
        <f t="shared" si="946"/>
        <v>11.8</v>
      </c>
      <c r="O1674" s="107">
        <f t="shared" si="949"/>
        <v>0</v>
      </c>
      <c r="P1674" s="337">
        <f t="shared" si="947"/>
        <v>14.16</v>
      </c>
      <c r="Q1674" s="108">
        <f t="shared" si="950"/>
        <v>0</v>
      </c>
      <c r="R1674" s="3"/>
      <c r="S1674" s="560">
        <f t="shared" si="943"/>
        <v>1133</v>
      </c>
      <c r="AL1674" s="556">
        <f t="shared" si="944"/>
        <v>1132.8</v>
      </c>
    </row>
    <row r="1675" spans="2:38" s="288" customFormat="1" outlineLevel="1">
      <c r="B1675" s="102" t="s">
        <v>27</v>
      </c>
      <c r="C1675" s="251" t="s">
        <v>1305</v>
      </c>
      <c r="D1675" s="252"/>
      <c r="E1675" s="102">
        <v>11213341001</v>
      </c>
      <c r="F1675" s="454"/>
      <c r="G1675" s="253" t="s">
        <v>1447</v>
      </c>
      <c r="H1675" s="254"/>
      <c r="I1675" s="202" t="s">
        <v>58</v>
      </c>
      <c r="J1675" s="252">
        <v>20</v>
      </c>
      <c r="K1675" s="107">
        <v>15.1</v>
      </c>
      <c r="L1675" s="107">
        <f t="shared" si="945"/>
        <v>18.12</v>
      </c>
      <c r="M1675" s="107">
        <f t="shared" si="948"/>
        <v>0</v>
      </c>
      <c r="N1675" s="107">
        <f t="shared" si="946"/>
        <v>15.1</v>
      </c>
      <c r="O1675" s="107">
        <f t="shared" si="949"/>
        <v>0</v>
      </c>
      <c r="P1675" s="337">
        <f t="shared" si="947"/>
        <v>18.12</v>
      </c>
      <c r="Q1675" s="108">
        <f t="shared" si="950"/>
        <v>0</v>
      </c>
      <c r="R1675" s="3"/>
      <c r="S1675" s="560">
        <f t="shared" si="943"/>
        <v>1450</v>
      </c>
      <c r="AL1675" s="556">
        <f t="shared" si="944"/>
        <v>1449.6000000000001</v>
      </c>
    </row>
    <row r="1676" spans="2:38" s="288" customFormat="1" outlineLevel="1">
      <c r="B1676" s="102" t="s">
        <v>27</v>
      </c>
      <c r="C1676" s="251" t="s">
        <v>1305</v>
      </c>
      <c r="D1676" s="252"/>
      <c r="E1676" s="102">
        <v>11213441001</v>
      </c>
      <c r="F1676" s="454"/>
      <c r="G1676" s="253" t="s">
        <v>1448</v>
      </c>
      <c r="H1676" s="254"/>
      <c r="I1676" s="202" t="s">
        <v>58</v>
      </c>
      <c r="J1676" s="252">
        <v>20</v>
      </c>
      <c r="K1676" s="107">
        <v>15.1</v>
      </c>
      <c r="L1676" s="107">
        <f t="shared" si="945"/>
        <v>18.12</v>
      </c>
      <c r="M1676" s="107">
        <f t="shared" si="948"/>
        <v>0</v>
      </c>
      <c r="N1676" s="107">
        <f t="shared" si="946"/>
        <v>15.1</v>
      </c>
      <c r="O1676" s="107">
        <f t="shared" si="949"/>
        <v>0</v>
      </c>
      <c r="P1676" s="337">
        <f t="shared" si="947"/>
        <v>18.12</v>
      </c>
      <c r="Q1676" s="108">
        <f t="shared" si="950"/>
        <v>0</v>
      </c>
      <c r="R1676" s="3"/>
      <c r="S1676" s="560">
        <f t="shared" si="943"/>
        <v>1450</v>
      </c>
      <c r="AL1676" s="556">
        <f t="shared" si="944"/>
        <v>1449.6000000000001</v>
      </c>
    </row>
    <row r="1677" spans="2:38" s="288" customFormat="1" outlineLevel="1">
      <c r="B1677" s="102" t="s">
        <v>27</v>
      </c>
      <c r="C1677" s="251" t="s">
        <v>1305</v>
      </c>
      <c r="D1677" s="252"/>
      <c r="E1677" s="102">
        <v>11002571001</v>
      </c>
      <c r="F1677" s="454"/>
      <c r="G1677" s="253" t="s">
        <v>1449</v>
      </c>
      <c r="H1677" s="254"/>
      <c r="I1677" s="202" t="s">
        <v>58</v>
      </c>
      <c r="J1677" s="252">
        <v>20</v>
      </c>
      <c r="K1677" s="107">
        <v>16.79</v>
      </c>
      <c r="L1677" s="107">
        <f t="shared" si="945"/>
        <v>20.149999999999999</v>
      </c>
      <c r="M1677" s="107">
        <f t="shared" si="948"/>
        <v>0</v>
      </c>
      <c r="N1677" s="107">
        <f t="shared" si="946"/>
        <v>16.79</v>
      </c>
      <c r="O1677" s="107">
        <f t="shared" si="949"/>
        <v>0</v>
      </c>
      <c r="P1677" s="337">
        <f t="shared" si="947"/>
        <v>20.149999999999999</v>
      </c>
      <c r="Q1677" s="108">
        <f t="shared" si="950"/>
        <v>0</v>
      </c>
      <c r="R1677" s="3"/>
      <c r="S1677" s="560">
        <f t="shared" si="943"/>
        <v>1612</v>
      </c>
      <c r="AL1677" s="556">
        <f t="shared" si="944"/>
        <v>1612</v>
      </c>
    </row>
    <row r="1678" spans="2:38" s="288" customFormat="1" outlineLevel="1">
      <c r="B1678" s="102" t="s">
        <v>27</v>
      </c>
      <c r="C1678" s="251" t="s">
        <v>1305</v>
      </c>
      <c r="D1678" s="252"/>
      <c r="E1678" s="102">
        <v>11002581001</v>
      </c>
      <c r="F1678" s="454"/>
      <c r="G1678" s="253" t="s">
        <v>1450</v>
      </c>
      <c r="H1678" s="254"/>
      <c r="I1678" s="202" t="s">
        <v>58</v>
      </c>
      <c r="J1678" s="252">
        <v>20</v>
      </c>
      <c r="K1678" s="107">
        <v>16.79</v>
      </c>
      <c r="L1678" s="107">
        <f t="shared" si="945"/>
        <v>20.149999999999999</v>
      </c>
      <c r="M1678" s="107">
        <f t="shared" si="948"/>
        <v>0</v>
      </c>
      <c r="N1678" s="107">
        <f t="shared" si="946"/>
        <v>16.79</v>
      </c>
      <c r="O1678" s="107">
        <f t="shared" si="949"/>
        <v>0</v>
      </c>
      <c r="P1678" s="337">
        <f t="shared" si="947"/>
        <v>20.149999999999999</v>
      </c>
      <c r="Q1678" s="108">
        <f t="shared" si="950"/>
        <v>0</v>
      </c>
      <c r="R1678" s="3"/>
      <c r="S1678" s="560">
        <f t="shared" ref="S1678:S1741" si="951">ROUND(AL1678,0)</f>
        <v>1612</v>
      </c>
      <c r="AL1678" s="556">
        <f t="shared" ref="AL1678:AL1741" si="952">L1678*$AL$11*(1-$AL$10)</f>
        <v>1612</v>
      </c>
    </row>
    <row r="1679" spans="2:38" s="288" customFormat="1" outlineLevel="1">
      <c r="B1679" s="102" t="s">
        <v>27</v>
      </c>
      <c r="C1679" s="251" t="s">
        <v>1305</v>
      </c>
      <c r="D1679" s="252"/>
      <c r="E1679" s="102">
        <v>11229841001</v>
      </c>
      <c r="F1679" s="454"/>
      <c r="G1679" s="253" t="s">
        <v>1451</v>
      </c>
      <c r="H1679" s="254"/>
      <c r="I1679" s="202" t="s">
        <v>58</v>
      </c>
      <c r="J1679" s="252">
        <v>20</v>
      </c>
      <c r="K1679" s="107">
        <v>18.16</v>
      </c>
      <c r="L1679" s="107">
        <f t="shared" si="945"/>
        <v>21.79</v>
      </c>
      <c r="M1679" s="107">
        <f t="shared" si="948"/>
        <v>0</v>
      </c>
      <c r="N1679" s="107">
        <f t="shared" si="946"/>
        <v>18.16</v>
      </c>
      <c r="O1679" s="107">
        <f t="shared" si="949"/>
        <v>0</v>
      </c>
      <c r="P1679" s="337">
        <f t="shared" si="947"/>
        <v>21.79</v>
      </c>
      <c r="Q1679" s="108">
        <f t="shared" si="950"/>
        <v>0</v>
      </c>
      <c r="R1679" s="3"/>
      <c r="S1679" s="560">
        <f t="shared" si="951"/>
        <v>1743</v>
      </c>
      <c r="AL1679" s="556">
        <f t="shared" si="952"/>
        <v>1743.2</v>
      </c>
    </row>
    <row r="1680" spans="2:38" s="288" customFormat="1" outlineLevel="1">
      <c r="B1680" s="102" t="s">
        <v>27</v>
      </c>
      <c r="C1680" s="251" t="s">
        <v>1305</v>
      </c>
      <c r="D1680" s="252"/>
      <c r="E1680" s="102">
        <v>11230051001</v>
      </c>
      <c r="F1680" s="454"/>
      <c r="G1680" s="253" t="s">
        <v>1452</v>
      </c>
      <c r="H1680" s="254"/>
      <c r="I1680" s="202" t="s">
        <v>58</v>
      </c>
      <c r="J1680" s="252">
        <v>20</v>
      </c>
      <c r="K1680" s="107">
        <v>19.79</v>
      </c>
      <c r="L1680" s="107">
        <f t="shared" si="945"/>
        <v>23.75</v>
      </c>
      <c r="M1680" s="107">
        <f t="shared" si="948"/>
        <v>0</v>
      </c>
      <c r="N1680" s="107">
        <f t="shared" si="946"/>
        <v>19.79</v>
      </c>
      <c r="O1680" s="107">
        <f t="shared" si="949"/>
        <v>0</v>
      </c>
      <c r="P1680" s="337">
        <f t="shared" si="947"/>
        <v>23.75</v>
      </c>
      <c r="Q1680" s="108">
        <f t="shared" si="950"/>
        <v>0</v>
      </c>
      <c r="R1680" s="3"/>
      <c r="S1680" s="560">
        <f t="shared" si="951"/>
        <v>1900</v>
      </c>
      <c r="AL1680" s="556">
        <f t="shared" si="952"/>
        <v>1900</v>
      </c>
    </row>
    <row r="1681" spans="2:39" s="288" customFormat="1" outlineLevel="1">
      <c r="B1681" s="102" t="s">
        <v>27</v>
      </c>
      <c r="C1681" s="251" t="s">
        <v>1305</v>
      </c>
      <c r="D1681" s="252"/>
      <c r="E1681" s="102">
        <v>11205741001</v>
      </c>
      <c r="F1681" s="454"/>
      <c r="G1681" s="253" t="s">
        <v>1453</v>
      </c>
      <c r="H1681" s="254"/>
      <c r="I1681" s="202" t="s">
        <v>58</v>
      </c>
      <c r="J1681" s="252">
        <v>10</v>
      </c>
      <c r="K1681" s="107">
        <v>33.020000000000003</v>
      </c>
      <c r="L1681" s="107">
        <f t="shared" si="945"/>
        <v>39.619999999999997</v>
      </c>
      <c r="M1681" s="107">
        <f t="shared" si="948"/>
        <v>0</v>
      </c>
      <c r="N1681" s="107">
        <f t="shared" si="946"/>
        <v>33.020000000000003</v>
      </c>
      <c r="O1681" s="107">
        <f t="shared" si="949"/>
        <v>0</v>
      </c>
      <c r="P1681" s="337">
        <f t="shared" si="947"/>
        <v>39.619999999999997</v>
      </c>
      <c r="Q1681" s="108">
        <f t="shared" si="950"/>
        <v>0</v>
      </c>
      <c r="R1681" s="3"/>
      <c r="S1681" s="560">
        <f t="shared" si="951"/>
        <v>3170</v>
      </c>
      <c r="AL1681" s="556">
        <f t="shared" si="952"/>
        <v>3169.6</v>
      </c>
    </row>
    <row r="1682" spans="2:39" s="288" customFormat="1" outlineLevel="1">
      <c r="B1682" s="102" t="s">
        <v>27</v>
      </c>
      <c r="C1682" s="251" t="s">
        <v>1305</v>
      </c>
      <c r="D1682" s="252"/>
      <c r="E1682" s="102">
        <v>11205941001</v>
      </c>
      <c r="F1682" s="454"/>
      <c r="G1682" s="253" t="s">
        <v>1454</v>
      </c>
      <c r="H1682" s="254"/>
      <c r="I1682" s="202" t="s">
        <v>58</v>
      </c>
      <c r="J1682" s="252">
        <v>10</v>
      </c>
      <c r="K1682" s="107">
        <v>33.020000000000003</v>
      </c>
      <c r="L1682" s="107">
        <f t="shared" si="945"/>
        <v>39.619999999999997</v>
      </c>
      <c r="M1682" s="107">
        <f t="shared" si="948"/>
        <v>0</v>
      </c>
      <c r="N1682" s="107">
        <f t="shared" si="946"/>
        <v>33.020000000000003</v>
      </c>
      <c r="O1682" s="107">
        <f t="shared" si="949"/>
        <v>0</v>
      </c>
      <c r="P1682" s="337">
        <f t="shared" si="947"/>
        <v>39.619999999999997</v>
      </c>
      <c r="Q1682" s="108">
        <f t="shared" si="950"/>
        <v>0</v>
      </c>
      <c r="R1682" s="3"/>
      <c r="S1682" s="560">
        <f t="shared" si="951"/>
        <v>3170</v>
      </c>
      <c r="AL1682" s="556">
        <f t="shared" si="952"/>
        <v>3169.6</v>
      </c>
    </row>
    <row r="1683" spans="2:39" s="288" customFormat="1" outlineLevel="1">
      <c r="B1683" s="102" t="s">
        <v>27</v>
      </c>
      <c r="C1683" s="251" t="s">
        <v>1305</v>
      </c>
      <c r="D1683" s="252"/>
      <c r="E1683" s="102">
        <v>11205841001</v>
      </c>
      <c r="F1683" s="454"/>
      <c r="G1683" s="253" t="s">
        <v>1455</v>
      </c>
      <c r="H1683" s="254"/>
      <c r="I1683" s="202" t="s">
        <v>58</v>
      </c>
      <c r="J1683" s="252">
        <v>10</v>
      </c>
      <c r="K1683" s="107">
        <v>39.630000000000003</v>
      </c>
      <c r="L1683" s="107">
        <f t="shared" si="945"/>
        <v>47.56</v>
      </c>
      <c r="M1683" s="107">
        <f t="shared" si="948"/>
        <v>0</v>
      </c>
      <c r="N1683" s="107">
        <f t="shared" si="946"/>
        <v>39.630000000000003</v>
      </c>
      <c r="O1683" s="107">
        <f t="shared" si="949"/>
        <v>0</v>
      </c>
      <c r="P1683" s="337">
        <f t="shared" si="947"/>
        <v>47.56</v>
      </c>
      <c r="Q1683" s="108">
        <f t="shared" si="950"/>
        <v>0</v>
      </c>
      <c r="R1683" s="3"/>
      <c r="S1683" s="560">
        <f t="shared" si="951"/>
        <v>3805</v>
      </c>
      <c r="AL1683" s="556">
        <f t="shared" si="952"/>
        <v>3804.8</v>
      </c>
    </row>
    <row r="1684" spans="2:39" s="288" customFormat="1" outlineLevel="1">
      <c r="B1684" s="102" t="s">
        <v>27</v>
      </c>
      <c r="C1684" s="251" t="s">
        <v>1305</v>
      </c>
      <c r="D1684" s="252"/>
      <c r="E1684" s="102">
        <v>11206041001</v>
      </c>
      <c r="F1684" s="454"/>
      <c r="G1684" s="253" t="s">
        <v>1456</v>
      </c>
      <c r="H1684" s="254"/>
      <c r="I1684" s="202" t="s">
        <v>58</v>
      </c>
      <c r="J1684" s="252">
        <v>10</v>
      </c>
      <c r="K1684" s="107">
        <v>39.630000000000003</v>
      </c>
      <c r="L1684" s="107">
        <f t="shared" si="945"/>
        <v>47.56</v>
      </c>
      <c r="M1684" s="107">
        <f t="shared" si="948"/>
        <v>0</v>
      </c>
      <c r="N1684" s="107">
        <f t="shared" si="946"/>
        <v>39.630000000000003</v>
      </c>
      <c r="O1684" s="107">
        <f t="shared" si="949"/>
        <v>0</v>
      </c>
      <c r="P1684" s="337">
        <f t="shared" si="947"/>
        <v>47.56</v>
      </c>
      <c r="Q1684" s="108">
        <f t="shared" si="950"/>
        <v>0</v>
      </c>
      <c r="R1684" s="3"/>
      <c r="S1684" s="560">
        <f t="shared" si="951"/>
        <v>3805</v>
      </c>
      <c r="AL1684" s="556">
        <f t="shared" si="952"/>
        <v>3804.8</v>
      </c>
    </row>
    <row r="1685" spans="2:39" s="288" customFormat="1" outlineLevel="1">
      <c r="B1685" s="102" t="s">
        <v>27</v>
      </c>
      <c r="C1685" s="251" t="s">
        <v>1305</v>
      </c>
      <c r="D1685" s="252"/>
      <c r="E1685" s="102">
        <v>11240371001</v>
      </c>
      <c r="F1685" s="454"/>
      <c r="G1685" s="253" t="s">
        <v>1457</v>
      </c>
      <c r="H1685" s="254"/>
      <c r="I1685" s="202" t="s">
        <v>58</v>
      </c>
      <c r="J1685" s="252">
        <v>10</v>
      </c>
      <c r="K1685" s="107">
        <v>76.61</v>
      </c>
      <c r="L1685" s="107">
        <f t="shared" si="945"/>
        <v>91.93</v>
      </c>
      <c r="M1685" s="107">
        <f t="shared" si="948"/>
        <v>0</v>
      </c>
      <c r="N1685" s="107">
        <f t="shared" si="946"/>
        <v>76.61</v>
      </c>
      <c r="O1685" s="107">
        <f t="shared" si="949"/>
        <v>0</v>
      </c>
      <c r="P1685" s="337">
        <f t="shared" si="947"/>
        <v>91.93</v>
      </c>
      <c r="Q1685" s="108">
        <f t="shared" si="950"/>
        <v>0</v>
      </c>
      <c r="R1685" s="3"/>
      <c r="S1685" s="560">
        <f t="shared" si="951"/>
        <v>7354</v>
      </c>
      <c r="AL1685" s="556">
        <f t="shared" si="952"/>
        <v>7354.4000000000005</v>
      </c>
    </row>
    <row r="1686" spans="2:39" s="288" customFormat="1" outlineLevel="1">
      <c r="B1686" s="102" t="s">
        <v>27</v>
      </c>
      <c r="C1686" s="251" t="s">
        <v>1305</v>
      </c>
      <c r="D1686" s="252">
        <v>121744</v>
      </c>
      <c r="E1686" s="102">
        <v>11240691001</v>
      </c>
      <c r="F1686" s="454"/>
      <c r="G1686" s="253" t="s">
        <v>1458</v>
      </c>
      <c r="H1686" s="254"/>
      <c r="I1686" s="202" t="s">
        <v>58</v>
      </c>
      <c r="J1686" s="252">
        <v>10</v>
      </c>
      <c r="K1686" s="107">
        <v>57.75</v>
      </c>
      <c r="L1686" s="107">
        <f t="shared" si="945"/>
        <v>69.3</v>
      </c>
      <c r="M1686" s="107">
        <f t="shared" si="948"/>
        <v>0</v>
      </c>
      <c r="N1686" s="107">
        <f t="shared" si="946"/>
        <v>57.75</v>
      </c>
      <c r="O1686" s="107">
        <f t="shared" si="949"/>
        <v>0</v>
      </c>
      <c r="P1686" s="337">
        <f t="shared" si="947"/>
        <v>69.3</v>
      </c>
      <c r="Q1686" s="108">
        <f t="shared" si="950"/>
        <v>0</v>
      </c>
      <c r="R1686" s="3"/>
      <c r="S1686" s="560">
        <f t="shared" si="951"/>
        <v>5544</v>
      </c>
      <c r="AL1686" s="556">
        <f t="shared" si="952"/>
        <v>5544</v>
      </c>
    </row>
    <row r="1687" spans="2:39" s="288" customFormat="1" ht="25.5" outlineLevel="1">
      <c r="B1687" s="102" t="s">
        <v>27</v>
      </c>
      <c r="C1687" s="251" t="s">
        <v>1305</v>
      </c>
      <c r="D1687" s="454" t="s">
        <v>1459</v>
      </c>
      <c r="E1687" s="102">
        <v>11241271001</v>
      </c>
      <c r="F1687" s="454"/>
      <c r="G1687" s="253" t="s">
        <v>1460</v>
      </c>
      <c r="H1687" s="254"/>
      <c r="I1687" s="202" t="s">
        <v>58</v>
      </c>
      <c r="J1687" s="252">
        <v>10</v>
      </c>
      <c r="K1687" s="107">
        <v>69.3</v>
      </c>
      <c r="L1687" s="107">
        <f t="shared" si="945"/>
        <v>83.16</v>
      </c>
      <c r="M1687" s="107">
        <f t="shared" si="948"/>
        <v>0</v>
      </c>
      <c r="N1687" s="107">
        <f t="shared" si="946"/>
        <v>69.3</v>
      </c>
      <c r="O1687" s="107">
        <f t="shared" si="949"/>
        <v>0</v>
      </c>
      <c r="P1687" s="337">
        <f t="shared" si="947"/>
        <v>83.16</v>
      </c>
      <c r="Q1687" s="108">
        <f t="shared" si="950"/>
        <v>0</v>
      </c>
      <c r="R1687" s="3"/>
      <c r="S1687" s="560">
        <f t="shared" si="951"/>
        <v>6653</v>
      </c>
      <c r="AL1687" s="556">
        <f t="shared" si="952"/>
        <v>6652.8</v>
      </c>
    </row>
    <row r="1688" spans="2:39" s="288" customFormat="1" ht="25.5" outlineLevel="1">
      <c r="B1688" s="102" t="s">
        <v>27</v>
      </c>
      <c r="C1688" s="251" t="s">
        <v>1305</v>
      </c>
      <c r="D1688" s="454" t="s">
        <v>1461</v>
      </c>
      <c r="E1688" s="102">
        <v>11241281001</v>
      </c>
      <c r="F1688" s="454"/>
      <c r="G1688" s="253" t="s">
        <v>1462</v>
      </c>
      <c r="H1688" s="254"/>
      <c r="I1688" s="202" t="s">
        <v>58</v>
      </c>
      <c r="J1688" s="252">
        <v>10</v>
      </c>
      <c r="K1688" s="107">
        <v>69.3</v>
      </c>
      <c r="L1688" s="107">
        <f t="shared" si="945"/>
        <v>83.16</v>
      </c>
      <c r="M1688" s="107">
        <f t="shared" si="948"/>
        <v>0</v>
      </c>
      <c r="N1688" s="107">
        <f t="shared" si="946"/>
        <v>69.3</v>
      </c>
      <c r="O1688" s="107">
        <f t="shared" si="949"/>
        <v>0</v>
      </c>
      <c r="P1688" s="337">
        <f t="shared" si="947"/>
        <v>83.16</v>
      </c>
      <c r="Q1688" s="108">
        <f t="shared" si="950"/>
        <v>0</v>
      </c>
      <c r="R1688" s="3"/>
      <c r="S1688" s="560">
        <f t="shared" si="951"/>
        <v>6653</v>
      </c>
      <c r="AL1688" s="556">
        <f t="shared" si="952"/>
        <v>6652.8</v>
      </c>
    </row>
    <row r="1689" spans="2:39" s="288" customFormat="1" outlineLevel="1">
      <c r="B1689" s="102" t="s">
        <v>27</v>
      </c>
      <c r="C1689" s="251" t="s">
        <v>1305</v>
      </c>
      <c r="D1689" s="252"/>
      <c r="E1689" s="102">
        <v>11240381001</v>
      </c>
      <c r="F1689" s="454"/>
      <c r="G1689" s="253" t="s">
        <v>1463</v>
      </c>
      <c r="H1689" s="254"/>
      <c r="I1689" s="202" t="s">
        <v>58</v>
      </c>
      <c r="J1689" s="252">
        <v>10</v>
      </c>
      <c r="K1689" s="107">
        <v>121.29</v>
      </c>
      <c r="L1689" s="107">
        <f t="shared" si="945"/>
        <v>145.55000000000001</v>
      </c>
      <c r="M1689" s="107">
        <f t="shared" si="948"/>
        <v>0</v>
      </c>
      <c r="N1689" s="107">
        <f t="shared" si="946"/>
        <v>121.29</v>
      </c>
      <c r="O1689" s="107">
        <f t="shared" si="949"/>
        <v>0</v>
      </c>
      <c r="P1689" s="337">
        <f t="shared" si="947"/>
        <v>145.55000000000001</v>
      </c>
      <c r="Q1689" s="108">
        <f t="shared" si="950"/>
        <v>0</v>
      </c>
      <c r="R1689" s="3"/>
      <c r="S1689" s="560">
        <f t="shared" si="951"/>
        <v>11644</v>
      </c>
      <c r="AL1689" s="556">
        <f t="shared" si="952"/>
        <v>11644.000000000002</v>
      </c>
    </row>
    <row r="1690" spans="2:39" s="288" customFormat="1" outlineLevel="1">
      <c r="B1690" s="102" t="s">
        <v>27</v>
      </c>
      <c r="C1690" s="251" t="s">
        <v>1305</v>
      </c>
      <c r="D1690" s="252">
        <v>121784</v>
      </c>
      <c r="E1690" s="102">
        <v>11240771001</v>
      </c>
      <c r="F1690" s="454"/>
      <c r="G1690" s="253" t="s">
        <v>1464</v>
      </c>
      <c r="H1690" s="254"/>
      <c r="I1690" s="202" t="s">
        <v>58</v>
      </c>
      <c r="J1690" s="252">
        <v>10</v>
      </c>
      <c r="K1690" s="107">
        <v>87.46</v>
      </c>
      <c r="L1690" s="107">
        <f t="shared" si="945"/>
        <v>104.95</v>
      </c>
      <c r="M1690" s="107">
        <f t="shared" si="948"/>
        <v>0</v>
      </c>
      <c r="N1690" s="107">
        <f t="shared" si="946"/>
        <v>87.46</v>
      </c>
      <c r="O1690" s="107">
        <f t="shared" si="949"/>
        <v>0</v>
      </c>
      <c r="P1690" s="337">
        <f t="shared" si="947"/>
        <v>104.95</v>
      </c>
      <c r="Q1690" s="108">
        <f t="shared" si="950"/>
        <v>0</v>
      </c>
      <c r="R1690" s="3"/>
      <c r="S1690" s="560">
        <f t="shared" si="951"/>
        <v>8396</v>
      </c>
      <c r="AL1690" s="556">
        <f t="shared" si="952"/>
        <v>8396</v>
      </c>
    </row>
    <row r="1691" spans="2:39" s="288" customFormat="1" ht="25.5" outlineLevel="1">
      <c r="B1691" s="102" t="s">
        <v>27</v>
      </c>
      <c r="C1691" s="251" t="s">
        <v>1305</v>
      </c>
      <c r="D1691" s="460" t="s">
        <v>1465</v>
      </c>
      <c r="E1691" s="102">
        <v>11231171001</v>
      </c>
      <c r="F1691" s="454"/>
      <c r="G1691" s="461" t="s">
        <v>1466</v>
      </c>
      <c r="H1691" s="462"/>
      <c r="I1691" s="202" t="s">
        <v>58</v>
      </c>
      <c r="J1691" s="463">
        <v>5</v>
      </c>
      <c r="K1691" s="107">
        <v>122.19</v>
      </c>
      <c r="L1691" s="107">
        <f t="shared" si="945"/>
        <v>146.63</v>
      </c>
      <c r="M1691" s="107">
        <f t="shared" si="948"/>
        <v>0</v>
      </c>
      <c r="N1691" s="107">
        <f t="shared" si="946"/>
        <v>122.19</v>
      </c>
      <c r="O1691" s="107">
        <f t="shared" si="949"/>
        <v>0</v>
      </c>
      <c r="P1691" s="464">
        <f t="shared" si="947"/>
        <v>146.63</v>
      </c>
      <c r="Q1691" s="108">
        <f t="shared" si="950"/>
        <v>0</v>
      </c>
      <c r="R1691" s="3"/>
      <c r="S1691" s="560">
        <f t="shared" si="951"/>
        <v>11730</v>
      </c>
      <c r="AL1691" s="556">
        <f t="shared" si="952"/>
        <v>11730.400000000001</v>
      </c>
      <c r="AM1691"/>
    </row>
    <row r="1692" spans="2:39" s="288" customFormat="1" outlineLevel="1">
      <c r="B1692" s="102" t="s">
        <v>27</v>
      </c>
      <c r="C1692" s="251" t="s">
        <v>1305</v>
      </c>
      <c r="D1692" s="103">
        <v>11237041001</v>
      </c>
      <c r="E1692" s="102">
        <v>11231191001</v>
      </c>
      <c r="F1692" s="454"/>
      <c r="G1692" s="253" t="s">
        <v>1467</v>
      </c>
      <c r="H1692" s="254"/>
      <c r="I1692" s="202" t="s">
        <v>58</v>
      </c>
      <c r="J1692" s="252">
        <v>5</v>
      </c>
      <c r="K1692" s="107">
        <v>198.66</v>
      </c>
      <c r="L1692" s="107">
        <f t="shared" si="945"/>
        <v>238.39</v>
      </c>
      <c r="M1692" s="107">
        <f t="shared" si="948"/>
        <v>0</v>
      </c>
      <c r="N1692" s="107">
        <f t="shared" si="946"/>
        <v>198.66</v>
      </c>
      <c r="O1692" s="107">
        <f t="shared" si="949"/>
        <v>0</v>
      </c>
      <c r="P1692" s="337">
        <f t="shared" si="947"/>
        <v>238.39</v>
      </c>
      <c r="Q1692" s="108">
        <f t="shared" si="950"/>
        <v>0</v>
      </c>
      <c r="R1692" s="3"/>
      <c r="S1692" s="560">
        <f t="shared" si="951"/>
        <v>19071</v>
      </c>
      <c r="AL1692" s="556">
        <f t="shared" si="952"/>
        <v>19071.2</v>
      </c>
    </row>
    <row r="1693" spans="2:39" s="288" customFormat="1" outlineLevel="1">
      <c r="B1693" s="102" t="s">
        <v>27</v>
      </c>
      <c r="C1693" s="251" t="s">
        <v>1305</v>
      </c>
      <c r="D1693" s="130">
        <v>11231161001</v>
      </c>
      <c r="E1693" s="109">
        <v>11231181001</v>
      </c>
      <c r="F1693" s="454"/>
      <c r="G1693" s="459" t="s">
        <v>1468</v>
      </c>
      <c r="H1693" s="254"/>
      <c r="I1693" s="202" t="s">
        <v>58</v>
      </c>
      <c r="J1693" s="252">
        <v>5</v>
      </c>
      <c r="K1693" s="107">
        <v>136.16</v>
      </c>
      <c r="L1693" s="107">
        <f t="shared" si="945"/>
        <v>163.38999999999999</v>
      </c>
      <c r="M1693" s="107">
        <f t="shared" si="948"/>
        <v>0</v>
      </c>
      <c r="N1693" s="107">
        <f t="shared" si="946"/>
        <v>136.16</v>
      </c>
      <c r="O1693" s="107">
        <f t="shared" si="949"/>
        <v>0</v>
      </c>
      <c r="P1693" s="337">
        <f t="shared" si="947"/>
        <v>163.38999999999999</v>
      </c>
      <c r="Q1693" s="108">
        <f t="shared" si="950"/>
        <v>0</v>
      </c>
      <c r="R1693" s="3"/>
      <c r="S1693" s="560">
        <f t="shared" si="951"/>
        <v>13071</v>
      </c>
      <c r="AL1693" s="556">
        <f t="shared" si="952"/>
        <v>13071.199999999999</v>
      </c>
    </row>
    <row r="1694" spans="2:39" outlineLevel="1">
      <c r="B1694" s="236"/>
      <c r="C1694" s="241"/>
      <c r="D1694" s="113"/>
      <c r="E1694" s="110"/>
      <c r="F1694" s="454"/>
      <c r="G1694" s="260"/>
      <c r="H1694" s="243"/>
      <c r="I1694" s="170"/>
      <c r="J1694" s="244"/>
      <c r="K1694" s="74"/>
      <c r="L1694" s="74"/>
      <c r="M1694" s="74"/>
      <c r="N1694" s="74"/>
      <c r="O1694" s="74"/>
      <c r="P1694" s="336"/>
      <c r="Q1694" s="128"/>
      <c r="R1694" s="3"/>
      <c r="S1694" s="559"/>
      <c r="AL1694" s="556"/>
    </row>
    <row r="1695" spans="2:39" s="288" customFormat="1" outlineLevel="1">
      <c r="B1695" s="102" t="s">
        <v>27</v>
      </c>
      <c r="C1695" s="251" t="s">
        <v>1305</v>
      </c>
      <c r="D1695" s="103">
        <v>11009281001</v>
      </c>
      <c r="E1695" s="102">
        <v>11009281002</v>
      </c>
      <c r="F1695" s="454"/>
      <c r="G1695" s="253" t="s">
        <v>1469</v>
      </c>
      <c r="H1695" s="254"/>
      <c r="I1695" s="202" t="s">
        <v>58</v>
      </c>
      <c r="J1695" s="252">
        <v>10</v>
      </c>
      <c r="K1695" s="107">
        <v>50.39</v>
      </c>
      <c r="L1695" s="107">
        <f t="shared" si="945"/>
        <v>60.47</v>
      </c>
      <c r="M1695" s="107">
        <f>L1695*H1695</f>
        <v>0</v>
      </c>
      <c r="N1695" s="107">
        <f t="shared" si="946"/>
        <v>50.39</v>
      </c>
      <c r="O1695" s="107">
        <f>N1695*H1695</f>
        <v>0</v>
      </c>
      <c r="P1695" s="337">
        <f t="shared" si="947"/>
        <v>60.47</v>
      </c>
      <c r="Q1695" s="108">
        <f>P1695*H1695</f>
        <v>0</v>
      </c>
      <c r="R1695" s="3"/>
      <c r="S1695" s="560">
        <f t="shared" si="951"/>
        <v>4838</v>
      </c>
      <c r="AL1695" s="556">
        <f t="shared" si="952"/>
        <v>4837.6000000000004</v>
      </c>
    </row>
    <row r="1696" spans="2:39" s="288" customFormat="1" outlineLevel="1">
      <c r="B1696" s="102" t="s">
        <v>27</v>
      </c>
      <c r="C1696" s="251" t="s">
        <v>1305</v>
      </c>
      <c r="D1696" s="103">
        <v>11009291001</v>
      </c>
      <c r="E1696" s="102">
        <v>11009291002</v>
      </c>
      <c r="F1696" s="454"/>
      <c r="G1696" s="253" t="s">
        <v>1470</v>
      </c>
      <c r="H1696" s="254"/>
      <c r="I1696" s="202" t="s">
        <v>58</v>
      </c>
      <c r="J1696" s="252">
        <v>10</v>
      </c>
      <c r="K1696" s="107">
        <v>52.49</v>
      </c>
      <c r="L1696" s="107">
        <f t="shared" si="945"/>
        <v>62.99</v>
      </c>
      <c r="M1696" s="107">
        <f>L1696*H1696</f>
        <v>0</v>
      </c>
      <c r="N1696" s="107">
        <f t="shared" si="946"/>
        <v>52.49</v>
      </c>
      <c r="O1696" s="107">
        <f>N1696*H1696</f>
        <v>0</v>
      </c>
      <c r="P1696" s="337">
        <f t="shared" si="947"/>
        <v>62.99</v>
      </c>
      <c r="Q1696" s="108">
        <f>P1696*H1696</f>
        <v>0</v>
      </c>
      <c r="R1696" s="3"/>
      <c r="S1696" s="560">
        <f t="shared" si="951"/>
        <v>5039</v>
      </c>
      <c r="AL1696" s="556">
        <f t="shared" si="952"/>
        <v>5039.2000000000007</v>
      </c>
    </row>
    <row r="1697" spans="2:39" outlineLevel="1">
      <c r="B1697" s="236"/>
      <c r="C1697" s="241"/>
      <c r="D1697" s="71"/>
      <c r="E1697" s="69"/>
      <c r="F1697" s="454"/>
      <c r="G1697" s="242"/>
      <c r="H1697" s="243"/>
      <c r="I1697" s="170"/>
      <c r="J1697" s="244"/>
      <c r="K1697" s="74"/>
      <c r="L1697" s="74"/>
      <c r="M1697" s="74"/>
      <c r="N1697" s="74"/>
      <c r="O1697" s="74"/>
      <c r="P1697" s="336"/>
      <c r="Q1697" s="128"/>
      <c r="R1697" s="3"/>
      <c r="S1697" s="559"/>
      <c r="AL1697" s="556"/>
    </row>
    <row r="1698" spans="2:39" s="288" customFormat="1" outlineLevel="1">
      <c r="B1698" s="102" t="s">
        <v>27</v>
      </c>
      <c r="C1698" s="251" t="s">
        <v>1305</v>
      </c>
      <c r="D1698" s="103">
        <v>11026791001</v>
      </c>
      <c r="E1698" s="102">
        <v>11026791002</v>
      </c>
      <c r="F1698" s="454"/>
      <c r="G1698" s="253" t="s">
        <v>1471</v>
      </c>
      <c r="H1698" s="254"/>
      <c r="I1698" s="202" t="s">
        <v>58</v>
      </c>
      <c r="J1698" s="252">
        <v>10</v>
      </c>
      <c r="K1698" s="107">
        <v>49.59</v>
      </c>
      <c r="L1698" s="107">
        <f t="shared" si="945"/>
        <v>59.51</v>
      </c>
      <c r="M1698" s="107">
        <f>L1698*H1698</f>
        <v>0</v>
      </c>
      <c r="N1698" s="107">
        <f t="shared" si="946"/>
        <v>49.59</v>
      </c>
      <c r="O1698" s="107">
        <f>N1698*H1698</f>
        <v>0</v>
      </c>
      <c r="P1698" s="337">
        <f t="shared" si="947"/>
        <v>59.51</v>
      </c>
      <c r="Q1698" s="108">
        <f>P1698*H1698</f>
        <v>0</v>
      </c>
      <c r="R1698" s="3"/>
      <c r="S1698" s="560">
        <f t="shared" si="951"/>
        <v>4761</v>
      </c>
      <c r="AL1698" s="556">
        <f t="shared" si="952"/>
        <v>4760.8</v>
      </c>
    </row>
    <row r="1699" spans="2:39" s="288" customFormat="1" outlineLevel="1">
      <c r="B1699" s="102" t="s">
        <v>27</v>
      </c>
      <c r="C1699" s="251" t="s">
        <v>1305</v>
      </c>
      <c r="D1699" s="103">
        <v>11026771001</v>
      </c>
      <c r="E1699" s="102">
        <v>11026771002</v>
      </c>
      <c r="F1699" s="454"/>
      <c r="G1699" s="253" t="s">
        <v>1472</v>
      </c>
      <c r="H1699" s="254"/>
      <c r="I1699" s="202" t="s">
        <v>58</v>
      </c>
      <c r="J1699" s="252">
        <v>10</v>
      </c>
      <c r="K1699" s="107">
        <v>53.33</v>
      </c>
      <c r="L1699" s="107">
        <f t="shared" si="945"/>
        <v>64</v>
      </c>
      <c r="M1699" s="107">
        <f>L1699*H1699</f>
        <v>0</v>
      </c>
      <c r="N1699" s="107">
        <f t="shared" si="946"/>
        <v>53.33</v>
      </c>
      <c r="O1699" s="107">
        <f>N1699*H1699</f>
        <v>0</v>
      </c>
      <c r="P1699" s="337">
        <f t="shared" si="947"/>
        <v>64</v>
      </c>
      <c r="Q1699" s="108">
        <f>P1699*H1699</f>
        <v>0</v>
      </c>
      <c r="R1699" s="3"/>
      <c r="S1699" s="560">
        <f t="shared" si="951"/>
        <v>5120</v>
      </c>
      <c r="AL1699" s="556">
        <f t="shared" si="952"/>
        <v>5120</v>
      </c>
    </row>
    <row r="1700" spans="2:39" outlineLevel="1">
      <c r="B1700" s="236"/>
      <c r="C1700" s="241"/>
      <c r="D1700" s="71"/>
      <c r="E1700" s="69"/>
      <c r="F1700" s="454"/>
      <c r="G1700" s="242"/>
      <c r="H1700" s="243"/>
      <c r="I1700" s="170"/>
      <c r="J1700" s="244"/>
      <c r="K1700" s="74"/>
      <c r="L1700" s="74"/>
      <c r="M1700" s="74"/>
      <c r="N1700" s="74"/>
      <c r="O1700" s="74"/>
      <c r="P1700" s="336"/>
      <c r="Q1700" s="128"/>
      <c r="R1700" s="3"/>
      <c r="S1700" s="559"/>
      <c r="AL1700" s="556"/>
    </row>
    <row r="1701" spans="2:39" s="288" customFormat="1" outlineLevel="1">
      <c r="B1701" s="102" t="s">
        <v>27</v>
      </c>
      <c r="C1701" s="251" t="s">
        <v>1305</v>
      </c>
      <c r="D1701" s="103">
        <v>11026891001</v>
      </c>
      <c r="E1701" s="102">
        <v>11026891002</v>
      </c>
      <c r="F1701" s="454"/>
      <c r="G1701" s="253" t="s">
        <v>1473</v>
      </c>
      <c r="H1701" s="254"/>
      <c r="I1701" s="202" t="s">
        <v>58</v>
      </c>
      <c r="J1701" s="252">
        <v>10</v>
      </c>
      <c r="K1701" s="107">
        <v>49.59</v>
      </c>
      <c r="L1701" s="107">
        <f t="shared" si="945"/>
        <v>59.51</v>
      </c>
      <c r="M1701" s="107">
        <f>L1701*H1701</f>
        <v>0</v>
      </c>
      <c r="N1701" s="107">
        <f t="shared" si="946"/>
        <v>49.59</v>
      </c>
      <c r="O1701" s="107">
        <f>N1701*H1701</f>
        <v>0</v>
      </c>
      <c r="P1701" s="337">
        <f t="shared" si="947"/>
        <v>59.51</v>
      </c>
      <c r="Q1701" s="108">
        <f>P1701*H1701</f>
        <v>0</v>
      </c>
      <c r="R1701" s="3"/>
      <c r="S1701" s="560">
        <f t="shared" si="951"/>
        <v>4761</v>
      </c>
      <c r="AL1701" s="556">
        <f t="shared" si="952"/>
        <v>4760.8</v>
      </c>
    </row>
    <row r="1702" spans="2:39" s="288" customFormat="1" outlineLevel="1">
      <c r="B1702" s="102" t="s">
        <v>27</v>
      </c>
      <c r="C1702" s="251" t="s">
        <v>1305</v>
      </c>
      <c r="D1702" s="103">
        <v>11026781001</v>
      </c>
      <c r="E1702" s="102">
        <v>11026781002</v>
      </c>
      <c r="F1702" s="454"/>
      <c r="G1702" s="253" t="s">
        <v>1474</v>
      </c>
      <c r="H1702" s="254"/>
      <c r="I1702" s="202" t="s">
        <v>58</v>
      </c>
      <c r="J1702" s="252">
        <v>10</v>
      </c>
      <c r="K1702" s="107">
        <v>53.33</v>
      </c>
      <c r="L1702" s="107">
        <f t="shared" si="945"/>
        <v>64</v>
      </c>
      <c r="M1702" s="107">
        <f>L1702*H1702</f>
        <v>0</v>
      </c>
      <c r="N1702" s="107">
        <f t="shared" si="946"/>
        <v>53.33</v>
      </c>
      <c r="O1702" s="107">
        <f>N1702*H1702</f>
        <v>0</v>
      </c>
      <c r="P1702" s="337">
        <f t="shared" si="947"/>
        <v>64</v>
      </c>
      <c r="Q1702" s="108">
        <f>P1702*H1702</f>
        <v>0</v>
      </c>
      <c r="R1702" s="3"/>
      <c r="S1702" s="560">
        <f t="shared" si="951"/>
        <v>5120</v>
      </c>
      <c r="AL1702" s="556">
        <f t="shared" si="952"/>
        <v>5120</v>
      </c>
    </row>
    <row r="1703" spans="2:39" outlineLevel="1">
      <c r="B1703" s="240"/>
      <c r="C1703" s="241"/>
      <c r="D1703" s="71"/>
      <c r="E1703" s="69"/>
      <c r="F1703" s="454"/>
      <c r="G1703" s="242"/>
      <c r="H1703" s="243"/>
      <c r="I1703" s="170"/>
      <c r="J1703" s="244"/>
      <c r="K1703" s="74"/>
      <c r="L1703" s="74"/>
      <c r="M1703" s="74"/>
      <c r="N1703" s="74"/>
      <c r="O1703" s="74"/>
      <c r="P1703" s="336"/>
      <c r="Q1703" s="128"/>
      <c r="R1703" s="3"/>
      <c r="S1703" s="559"/>
      <c r="AL1703" s="556"/>
    </row>
    <row r="1704" spans="2:39" s="288" customFormat="1" outlineLevel="1">
      <c r="B1704" s="102" t="s">
        <v>27</v>
      </c>
      <c r="C1704" s="251" t="s">
        <v>1305</v>
      </c>
      <c r="D1704" s="252"/>
      <c r="E1704" s="102">
        <v>11230451001</v>
      </c>
      <c r="F1704" s="454"/>
      <c r="G1704" s="253" t="s">
        <v>1475</v>
      </c>
      <c r="H1704" s="254"/>
      <c r="I1704" s="202" t="s">
        <v>58</v>
      </c>
      <c r="J1704" s="252">
        <v>10</v>
      </c>
      <c r="K1704" s="107">
        <v>160.03</v>
      </c>
      <c r="L1704" s="107">
        <f t="shared" si="945"/>
        <v>192.04</v>
      </c>
      <c r="M1704" s="107">
        <f>L1704*H1704</f>
        <v>0</v>
      </c>
      <c r="N1704" s="107">
        <f t="shared" si="946"/>
        <v>160.03</v>
      </c>
      <c r="O1704" s="107">
        <f>N1704*H1704</f>
        <v>0</v>
      </c>
      <c r="P1704" s="337">
        <f t="shared" si="947"/>
        <v>192.04</v>
      </c>
      <c r="Q1704" s="108">
        <f>P1704*H1704</f>
        <v>0</v>
      </c>
      <c r="R1704" s="3"/>
      <c r="S1704" s="560">
        <f t="shared" si="951"/>
        <v>15363</v>
      </c>
      <c r="AL1704" s="556">
        <f t="shared" si="952"/>
        <v>15363.2</v>
      </c>
    </row>
    <row r="1705" spans="2:39" s="288" customFormat="1" outlineLevel="1">
      <c r="B1705" s="102" t="s">
        <v>27</v>
      </c>
      <c r="C1705" s="251" t="s">
        <v>1305</v>
      </c>
      <c r="D1705" s="252"/>
      <c r="E1705" s="102">
        <v>11237611001</v>
      </c>
      <c r="F1705" s="454"/>
      <c r="G1705" s="253" t="s">
        <v>1476</v>
      </c>
      <c r="H1705" s="254"/>
      <c r="I1705" s="202" t="s">
        <v>58</v>
      </c>
      <c r="J1705" s="252">
        <v>10</v>
      </c>
      <c r="K1705" s="107">
        <v>165.47</v>
      </c>
      <c r="L1705" s="107">
        <f t="shared" ref="L1705:L1768" si="953">ROUND((K1705*$C$3),2)</f>
        <v>198.56</v>
      </c>
      <c r="M1705" s="107">
        <f>L1705*H1705</f>
        <v>0</v>
      </c>
      <c r="N1705" s="107">
        <f t="shared" ref="N1705:N1768" si="954">K1705*(1-$E$5-$E$7)*(1-$E$9)*(1+$E$11)</f>
        <v>165.47</v>
      </c>
      <c r="O1705" s="107">
        <f>N1705*H1705</f>
        <v>0</v>
      </c>
      <c r="P1705" s="337">
        <f t="shared" ref="P1705:P1768" si="955">ROUND((N1705*$C$3),2)</f>
        <v>198.56</v>
      </c>
      <c r="Q1705" s="108">
        <f>P1705*H1705</f>
        <v>0</v>
      </c>
      <c r="R1705" s="3"/>
      <c r="S1705" s="560">
        <f t="shared" si="951"/>
        <v>15885</v>
      </c>
      <c r="AL1705" s="556">
        <f t="shared" si="952"/>
        <v>15884.800000000001</v>
      </c>
    </row>
    <row r="1706" spans="2:39" outlineLevel="1">
      <c r="B1706" s="240"/>
      <c r="C1706" s="241"/>
      <c r="D1706" s="244"/>
      <c r="E1706" s="69"/>
      <c r="F1706" s="454"/>
      <c r="G1706" s="242"/>
      <c r="H1706" s="243"/>
      <c r="I1706" s="170"/>
      <c r="J1706" s="244"/>
      <c r="K1706" s="74"/>
      <c r="L1706" s="74"/>
      <c r="M1706" s="74"/>
      <c r="N1706" s="74"/>
      <c r="O1706" s="74"/>
      <c r="P1706" s="336"/>
      <c r="Q1706" s="128"/>
      <c r="R1706" s="3"/>
      <c r="S1706" s="559"/>
      <c r="AL1706" s="556"/>
    </row>
    <row r="1707" spans="2:39" s="288" customFormat="1" outlineLevel="1">
      <c r="B1707" s="102" t="s">
        <v>27</v>
      </c>
      <c r="C1707" s="251" t="s">
        <v>1305</v>
      </c>
      <c r="D1707" s="252"/>
      <c r="E1707" s="102">
        <v>11230551001</v>
      </c>
      <c r="F1707" s="454"/>
      <c r="G1707" s="253" t="s">
        <v>1477</v>
      </c>
      <c r="H1707" s="254"/>
      <c r="I1707" s="202" t="s">
        <v>58</v>
      </c>
      <c r="J1707" s="252">
        <v>10</v>
      </c>
      <c r="K1707" s="107">
        <v>160.03</v>
      </c>
      <c r="L1707" s="107">
        <f t="shared" si="953"/>
        <v>192.04</v>
      </c>
      <c r="M1707" s="107">
        <f>L1707*H1707</f>
        <v>0</v>
      </c>
      <c r="N1707" s="107">
        <f t="shared" si="954"/>
        <v>160.03</v>
      </c>
      <c r="O1707" s="107">
        <f>N1707*H1707</f>
        <v>0</v>
      </c>
      <c r="P1707" s="337">
        <f t="shared" si="955"/>
        <v>192.04</v>
      </c>
      <c r="Q1707" s="108">
        <f>P1707*H1707</f>
        <v>0</v>
      </c>
      <c r="R1707" s="3"/>
      <c r="S1707" s="560">
        <f t="shared" si="951"/>
        <v>15363</v>
      </c>
      <c r="AL1707" s="556">
        <f t="shared" si="952"/>
        <v>15363.2</v>
      </c>
    </row>
    <row r="1708" spans="2:39" s="288" customFormat="1" outlineLevel="1">
      <c r="B1708" s="102" t="s">
        <v>27</v>
      </c>
      <c r="C1708" s="251" t="s">
        <v>1305</v>
      </c>
      <c r="D1708" s="252"/>
      <c r="E1708" s="102">
        <v>11237711001</v>
      </c>
      <c r="F1708" s="454"/>
      <c r="G1708" s="253" t="s">
        <v>1478</v>
      </c>
      <c r="H1708" s="254"/>
      <c r="I1708" s="202" t="s">
        <v>58</v>
      </c>
      <c r="J1708" s="252">
        <v>10</v>
      </c>
      <c r="K1708" s="107">
        <v>165.47</v>
      </c>
      <c r="L1708" s="107">
        <f t="shared" si="953"/>
        <v>198.56</v>
      </c>
      <c r="M1708" s="107">
        <f>L1708*H1708</f>
        <v>0</v>
      </c>
      <c r="N1708" s="107">
        <f t="shared" si="954"/>
        <v>165.47</v>
      </c>
      <c r="O1708" s="107">
        <f>N1708*H1708</f>
        <v>0</v>
      </c>
      <c r="P1708" s="337">
        <f t="shared" si="955"/>
        <v>198.56</v>
      </c>
      <c r="Q1708" s="108">
        <f>P1708*H1708</f>
        <v>0</v>
      </c>
      <c r="R1708" s="3"/>
      <c r="S1708" s="560">
        <f t="shared" si="951"/>
        <v>15885</v>
      </c>
      <c r="AL1708" s="556">
        <f t="shared" si="952"/>
        <v>15884.800000000001</v>
      </c>
      <c r="AM1708"/>
    </row>
    <row r="1709" spans="2:39" outlineLevel="1">
      <c r="B1709" s="240"/>
      <c r="C1709" s="241"/>
      <c r="D1709" s="244"/>
      <c r="E1709" s="69"/>
      <c r="F1709" s="454"/>
      <c r="G1709" s="242"/>
      <c r="H1709" s="243"/>
      <c r="I1709" s="170"/>
      <c r="J1709" s="244"/>
      <c r="K1709" s="74"/>
      <c r="L1709" s="74"/>
      <c r="M1709" s="74"/>
      <c r="N1709" s="74"/>
      <c r="O1709" s="74"/>
      <c r="P1709" s="336"/>
      <c r="Q1709" s="128"/>
      <c r="R1709" s="3"/>
      <c r="S1709" s="559"/>
      <c r="AL1709" s="556"/>
      <c r="AM1709" s="288"/>
    </row>
    <row r="1710" spans="2:39" s="288" customFormat="1" outlineLevel="1">
      <c r="B1710" s="102" t="s">
        <v>27</v>
      </c>
      <c r="C1710" s="251" t="s">
        <v>1305</v>
      </c>
      <c r="D1710" s="252"/>
      <c r="E1710" s="102">
        <v>11237141001</v>
      </c>
      <c r="F1710" s="454"/>
      <c r="G1710" s="253" t="s">
        <v>1479</v>
      </c>
      <c r="H1710" s="254"/>
      <c r="I1710" s="202" t="s">
        <v>58</v>
      </c>
      <c r="J1710" s="252">
        <v>10</v>
      </c>
      <c r="K1710" s="107">
        <v>34.950000000000003</v>
      </c>
      <c r="L1710" s="107">
        <f t="shared" si="953"/>
        <v>41.94</v>
      </c>
      <c r="M1710" s="107">
        <f>L1710*H1710</f>
        <v>0</v>
      </c>
      <c r="N1710" s="107">
        <f t="shared" si="954"/>
        <v>34.950000000000003</v>
      </c>
      <c r="O1710" s="107">
        <f>N1710*H1710</f>
        <v>0</v>
      </c>
      <c r="P1710" s="337">
        <f t="shared" si="955"/>
        <v>41.94</v>
      </c>
      <c r="Q1710" s="108">
        <f>P1710*H1710</f>
        <v>0</v>
      </c>
      <c r="R1710" s="3"/>
      <c r="S1710" s="560">
        <f t="shared" si="951"/>
        <v>3355</v>
      </c>
      <c r="AL1710" s="556">
        <f t="shared" si="952"/>
        <v>3355.2000000000003</v>
      </c>
    </row>
    <row r="1711" spans="2:39" outlineLevel="1">
      <c r="B1711" s="261"/>
      <c r="C1711" s="241"/>
      <c r="D1711" s="244"/>
      <c r="E1711" s="69"/>
      <c r="F1711" s="454"/>
      <c r="G1711" s="242"/>
      <c r="H1711" s="243"/>
      <c r="I1711" s="170"/>
      <c r="J1711" s="244"/>
      <c r="K1711" s="74"/>
      <c r="L1711" s="74"/>
      <c r="M1711" s="74"/>
      <c r="N1711" s="74"/>
      <c r="O1711" s="74"/>
      <c r="P1711" s="336"/>
      <c r="Q1711" s="128"/>
      <c r="R1711" s="3"/>
      <c r="S1711" s="559"/>
      <c r="AL1711" s="556"/>
      <c r="AM1711" s="288"/>
    </row>
    <row r="1712" spans="2:39" s="288" customFormat="1" outlineLevel="1">
      <c r="B1712" s="102" t="s">
        <v>27</v>
      </c>
      <c r="C1712" s="251" t="s">
        <v>1305</v>
      </c>
      <c r="D1712" s="252"/>
      <c r="E1712" s="102">
        <v>11229641001</v>
      </c>
      <c r="F1712" s="454"/>
      <c r="G1712" s="253" t="s">
        <v>1480</v>
      </c>
      <c r="H1712" s="254"/>
      <c r="I1712" s="202" t="s">
        <v>58</v>
      </c>
      <c r="J1712" s="252">
        <v>10</v>
      </c>
      <c r="K1712" s="107">
        <v>23.1</v>
      </c>
      <c r="L1712" s="107">
        <f t="shared" si="953"/>
        <v>27.72</v>
      </c>
      <c r="M1712" s="107">
        <f>L1712*H1712</f>
        <v>0</v>
      </c>
      <c r="N1712" s="107">
        <f t="shared" si="954"/>
        <v>23.1</v>
      </c>
      <c r="O1712" s="107">
        <f>N1712*H1712</f>
        <v>0</v>
      </c>
      <c r="P1712" s="337">
        <f t="shared" si="955"/>
        <v>27.72</v>
      </c>
      <c r="Q1712" s="108">
        <f>P1712*H1712</f>
        <v>0</v>
      </c>
      <c r="R1712" s="3"/>
      <c r="S1712" s="560">
        <f t="shared" si="951"/>
        <v>2218</v>
      </c>
      <c r="AL1712" s="556">
        <f t="shared" si="952"/>
        <v>2217.6</v>
      </c>
    </row>
    <row r="1713" spans="2:39" s="288" customFormat="1" outlineLevel="1">
      <c r="B1713" s="102" t="s">
        <v>27</v>
      </c>
      <c r="C1713" s="251" t="s">
        <v>1305</v>
      </c>
      <c r="D1713" s="252"/>
      <c r="E1713" s="102">
        <v>11215541001</v>
      </c>
      <c r="F1713" s="454"/>
      <c r="G1713" s="253" t="s">
        <v>1481</v>
      </c>
      <c r="H1713" s="254"/>
      <c r="I1713" s="202" t="s">
        <v>58</v>
      </c>
      <c r="J1713" s="252">
        <v>20</v>
      </c>
      <c r="K1713" s="107">
        <v>23.1</v>
      </c>
      <c r="L1713" s="107">
        <f t="shared" si="953"/>
        <v>27.72</v>
      </c>
      <c r="M1713" s="107">
        <f>L1713*H1713</f>
        <v>0</v>
      </c>
      <c r="N1713" s="107">
        <f t="shared" si="954"/>
        <v>23.1</v>
      </c>
      <c r="O1713" s="107">
        <f>N1713*H1713</f>
        <v>0</v>
      </c>
      <c r="P1713" s="337">
        <f t="shared" si="955"/>
        <v>27.72</v>
      </c>
      <c r="Q1713" s="108">
        <f>P1713*H1713</f>
        <v>0</v>
      </c>
      <c r="R1713" s="3"/>
      <c r="S1713" s="560">
        <f t="shared" si="951"/>
        <v>2218</v>
      </c>
      <c r="AL1713" s="556">
        <f t="shared" si="952"/>
        <v>2217.6</v>
      </c>
      <c r="AM1713"/>
    </row>
    <row r="1714" spans="2:39" s="288" customFormat="1" outlineLevel="1">
      <c r="B1714" s="102" t="s">
        <v>27</v>
      </c>
      <c r="C1714" s="251" t="s">
        <v>1305</v>
      </c>
      <c r="D1714" s="252"/>
      <c r="E1714" s="102">
        <v>11235941001</v>
      </c>
      <c r="F1714" s="454"/>
      <c r="G1714" s="253" t="s">
        <v>1482</v>
      </c>
      <c r="H1714" s="254"/>
      <c r="I1714" s="202" t="s">
        <v>58</v>
      </c>
      <c r="J1714" s="252">
        <v>10</v>
      </c>
      <c r="K1714" s="107">
        <v>225.37</v>
      </c>
      <c r="L1714" s="107">
        <f t="shared" si="953"/>
        <v>270.44</v>
      </c>
      <c r="M1714" s="107">
        <f>L1714*H1714</f>
        <v>0</v>
      </c>
      <c r="N1714" s="107">
        <f t="shared" si="954"/>
        <v>225.37</v>
      </c>
      <c r="O1714" s="107">
        <f>N1714*H1714</f>
        <v>0</v>
      </c>
      <c r="P1714" s="337">
        <f t="shared" si="955"/>
        <v>270.44</v>
      </c>
      <c r="Q1714" s="108">
        <f>P1714*H1714</f>
        <v>0</v>
      </c>
      <c r="R1714" s="3"/>
      <c r="S1714" s="560">
        <f t="shared" si="951"/>
        <v>21635</v>
      </c>
      <c r="AL1714" s="556">
        <f t="shared" si="952"/>
        <v>21635.200000000001</v>
      </c>
    </row>
    <row r="1715" spans="2:39" s="288" customFormat="1" outlineLevel="1">
      <c r="B1715" s="102" t="s">
        <v>27</v>
      </c>
      <c r="C1715" s="251" t="s">
        <v>1305</v>
      </c>
      <c r="D1715" s="252"/>
      <c r="E1715" s="102">
        <v>11236841001</v>
      </c>
      <c r="F1715" s="454"/>
      <c r="G1715" s="253" t="s">
        <v>1483</v>
      </c>
      <c r="H1715" s="254"/>
      <c r="I1715" s="202" t="s">
        <v>58</v>
      </c>
      <c r="J1715" s="252">
        <v>10</v>
      </c>
      <c r="K1715" s="107">
        <v>242.42</v>
      </c>
      <c r="L1715" s="107">
        <f t="shared" si="953"/>
        <v>290.89999999999998</v>
      </c>
      <c r="M1715" s="107">
        <f>L1715*H1715</f>
        <v>0</v>
      </c>
      <c r="N1715" s="107">
        <f t="shared" si="954"/>
        <v>242.42</v>
      </c>
      <c r="O1715" s="107">
        <f>N1715*H1715</f>
        <v>0</v>
      </c>
      <c r="P1715" s="337">
        <f t="shared" si="955"/>
        <v>290.89999999999998</v>
      </c>
      <c r="Q1715" s="108">
        <f>P1715*H1715</f>
        <v>0</v>
      </c>
      <c r="R1715" s="3"/>
      <c r="S1715" s="560">
        <f t="shared" si="951"/>
        <v>23272</v>
      </c>
      <c r="AL1715" s="556">
        <f t="shared" si="952"/>
        <v>23272</v>
      </c>
      <c r="AM1715"/>
    </row>
    <row r="1716" spans="2:39" outlineLevel="1">
      <c r="B1716" s="261"/>
      <c r="C1716" s="241"/>
      <c r="D1716" s="244"/>
      <c r="E1716" s="69"/>
      <c r="F1716" s="454"/>
      <c r="G1716" s="242"/>
      <c r="H1716" s="243"/>
      <c r="I1716" s="170"/>
      <c r="J1716" s="244"/>
      <c r="K1716" s="74"/>
      <c r="L1716" s="74"/>
      <c r="M1716" s="74"/>
      <c r="N1716" s="74"/>
      <c r="O1716" s="74"/>
      <c r="P1716" s="336"/>
      <c r="Q1716" s="128"/>
      <c r="R1716" s="3"/>
      <c r="S1716" s="559"/>
      <c r="AL1716" s="556"/>
      <c r="AM1716" s="288"/>
    </row>
    <row r="1717" spans="2:39" s="288" customFormat="1" ht="25.5" outlineLevel="1">
      <c r="B1717" s="102" t="s">
        <v>27</v>
      </c>
      <c r="C1717" s="251" t="s">
        <v>1305</v>
      </c>
      <c r="D1717" s="103">
        <v>11237241002</v>
      </c>
      <c r="E1717" s="102">
        <v>11237241003</v>
      </c>
      <c r="F1717" s="454"/>
      <c r="G1717" s="253" t="s">
        <v>1484</v>
      </c>
      <c r="H1717" s="254"/>
      <c r="I1717" s="202" t="s">
        <v>58</v>
      </c>
      <c r="J1717" s="252">
        <v>10</v>
      </c>
      <c r="K1717" s="107">
        <v>43.8</v>
      </c>
      <c r="L1717" s="107">
        <f t="shared" si="953"/>
        <v>52.56</v>
      </c>
      <c r="M1717" s="107">
        <f>L1717*H1717</f>
        <v>0</v>
      </c>
      <c r="N1717" s="107">
        <f t="shared" si="954"/>
        <v>43.8</v>
      </c>
      <c r="O1717" s="107">
        <f>N1717*H1717</f>
        <v>0</v>
      </c>
      <c r="P1717" s="337">
        <f t="shared" si="955"/>
        <v>52.56</v>
      </c>
      <c r="Q1717" s="108">
        <f>P1717*H1717</f>
        <v>0</v>
      </c>
      <c r="R1717" s="3"/>
      <c r="S1717" s="560">
        <f t="shared" si="951"/>
        <v>4205</v>
      </c>
      <c r="AL1717" s="556">
        <f t="shared" si="952"/>
        <v>4204.8</v>
      </c>
      <c r="AM1717"/>
    </row>
    <row r="1718" spans="2:39" outlineLevel="1">
      <c r="B1718" s="240"/>
      <c r="C1718" s="241"/>
      <c r="D1718" s="71"/>
      <c r="E1718" s="69"/>
      <c r="F1718" s="454"/>
      <c r="G1718" s="242"/>
      <c r="H1718" s="243"/>
      <c r="I1718" s="170"/>
      <c r="J1718" s="244"/>
      <c r="K1718" s="74"/>
      <c r="L1718" s="74"/>
      <c r="M1718" s="74"/>
      <c r="N1718" s="74"/>
      <c r="O1718" s="74"/>
      <c r="P1718" s="336"/>
      <c r="Q1718" s="128"/>
      <c r="R1718" s="3"/>
      <c r="S1718" s="559"/>
      <c r="AL1718" s="556"/>
      <c r="AM1718" s="288"/>
    </row>
    <row r="1719" spans="2:39" s="288" customFormat="1" outlineLevel="1">
      <c r="B1719" s="102" t="s">
        <v>27</v>
      </c>
      <c r="C1719" s="251" t="s">
        <v>1305</v>
      </c>
      <c r="D1719" s="385"/>
      <c r="E1719" s="102">
        <v>11215641003</v>
      </c>
      <c r="F1719" s="454"/>
      <c r="G1719" s="253" t="s">
        <v>1485</v>
      </c>
      <c r="H1719" s="254"/>
      <c r="I1719" s="202" t="s">
        <v>58</v>
      </c>
      <c r="J1719" s="252">
        <v>20</v>
      </c>
      <c r="K1719" s="107">
        <v>63.53</v>
      </c>
      <c r="L1719" s="107">
        <f t="shared" si="953"/>
        <v>76.239999999999995</v>
      </c>
      <c r="M1719" s="107">
        <f>L1719*H1719</f>
        <v>0</v>
      </c>
      <c r="N1719" s="107">
        <f t="shared" si="954"/>
        <v>63.53</v>
      </c>
      <c r="O1719" s="107">
        <f>N1719*H1719</f>
        <v>0</v>
      </c>
      <c r="P1719" s="337">
        <f t="shared" si="955"/>
        <v>76.239999999999995</v>
      </c>
      <c r="Q1719" s="108">
        <f>P1719*H1719</f>
        <v>0</v>
      </c>
      <c r="R1719" s="3"/>
      <c r="S1719" s="560">
        <f t="shared" si="951"/>
        <v>6099</v>
      </c>
      <c r="AL1719" s="556">
        <f t="shared" si="952"/>
        <v>6099.2</v>
      </c>
    </row>
    <row r="1720" spans="2:39" outlineLevel="1">
      <c r="B1720" s="236"/>
      <c r="C1720" s="246"/>
      <c r="D1720" s="89"/>
      <c r="E1720" s="90"/>
      <c r="F1720" s="454"/>
      <c r="G1720" s="247"/>
      <c r="H1720" s="243"/>
      <c r="I1720" s="213"/>
      <c r="J1720" s="248"/>
      <c r="K1720" s="93"/>
      <c r="L1720" s="93"/>
      <c r="M1720" s="93"/>
      <c r="N1720" s="93"/>
      <c r="O1720" s="93"/>
      <c r="P1720" s="338"/>
      <c r="Q1720" s="94"/>
      <c r="R1720" s="3"/>
      <c r="S1720" s="559"/>
      <c r="AL1720" s="556"/>
    </row>
    <row r="1721" spans="2:39" s="288" customFormat="1" outlineLevel="1">
      <c r="B1721" s="102" t="s">
        <v>27</v>
      </c>
      <c r="C1721" s="251" t="s">
        <v>1305</v>
      </c>
      <c r="D1721" s="103">
        <v>11237341001</v>
      </c>
      <c r="E1721" s="102">
        <v>11237341002</v>
      </c>
      <c r="F1721" s="454"/>
      <c r="G1721" s="253" t="s">
        <v>1486</v>
      </c>
      <c r="H1721" s="254"/>
      <c r="I1721" s="202" t="s">
        <v>58</v>
      </c>
      <c r="J1721" s="252">
        <v>10</v>
      </c>
      <c r="K1721" s="107">
        <v>70.760000000000005</v>
      </c>
      <c r="L1721" s="107">
        <f t="shared" si="953"/>
        <v>84.91</v>
      </c>
      <c r="M1721" s="107">
        <f>L1721*H1721</f>
        <v>0</v>
      </c>
      <c r="N1721" s="107">
        <f t="shared" si="954"/>
        <v>70.760000000000005</v>
      </c>
      <c r="O1721" s="107">
        <f>N1721*H1721</f>
        <v>0</v>
      </c>
      <c r="P1721" s="337">
        <f t="shared" si="955"/>
        <v>84.91</v>
      </c>
      <c r="Q1721" s="108">
        <f>P1721*H1721</f>
        <v>0</v>
      </c>
      <c r="R1721" s="3"/>
      <c r="S1721" s="560">
        <f t="shared" si="951"/>
        <v>6793</v>
      </c>
      <c r="AL1721" s="556">
        <f t="shared" si="952"/>
        <v>6792.8</v>
      </c>
    </row>
    <row r="1722" spans="2:39" s="288" customFormat="1" outlineLevel="1">
      <c r="B1722" s="102" t="s">
        <v>27</v>
      </c>
      <c r="C1722" s="251" t="s">
        <v>1305</v>
      </c>
      <c r="D1722" s="103">
        <v>11205641002</v>
      </c>
      <c r="E1722" s="102">
        <v>11205641003</v>
      </c>
      <c r="F1722" s="454"/>
      <c r="G1722" s="253" t="s">
        <v>1487</v>
      </c>
      <c r="H1722" s="254"/>
      <c r="I1722" s="202" t="s">
        <v>58</v>
      </c>
      <c r="J1722" s="252">
        <v>9</v>
      </c>
      <c r="K1722" s="107">
        <v>85.82</v>
      </c>
      <c r="L1722" s="107">
        <f t="shared" si="953"/>
        <v>102.98</v>
      </c>
      <c r="M1722" s="107">
        <f>L1722*H1722</f>
        <v>0</v>
      </c>
      <c r="N1722" s="107">
        <f t="shared" si="954"/>
        <v>85.82</v>
      </c>
      <c r="O1722" s="107">
        <f>N1722*H1722</f>
        <v>0</v>
      </c>
      <c r="P1722" s="337">
        <f t="shared" si="955"/>
        <v>102.98</v>
      </c>
      <c r="Q1722" s="108">
        <f>P1722*H1722</f>
        <v>0</v>
      </c>
      <c r="R1722" s="3"/>
      <c r="S1722" s="560">
        <f t="shared" si="951"/>
        <v>8238</v>
      </c>
      <c r="AL1722" s="556">
        <f t="shared" si="952"/>
        <v>8238.4</v>
      </c>
    </row>
    <row r="1723" spans="2:39" outlineLevel="1">
      <c r="B1723" s="236"/>
      <c r="C1723" s="241"/>
      <c r="D1723" s="71"/>
      <c r="E1723" s="69"/>
      <c r="F1723" s="454"/>
      <c r="G1723" s="242"/>
      <c r="H1723" s="243"/>
      <c r="I1723" s="170"/>
      <c r="J1723" s="244"/>
      <c r="K1723" s="74"/>
      <c r="L1723" s="74"/>
      <c r="M1723" s="74"/>
      <c r="N1723" s="74"/>
      <c r="O1723" s="74"/>
      <c r="P1723" s="336"/>
      <c r="Q1723" s="128"/>
      <c r="R1723" s="3"/>
      <c r="S1723" s="559"/>
      <c r="AL1723" s="556"/>
      <c r="AM1723" s="288"/>
    </row>
    <row r="1724" spans="2:39" s="288" customFormat="1" outlineLevel="1">
      <c r="B1724" s="102" t="s">
        <v>27</v>
      </c>
      <c r="C1724" s="251" t="s">
        <v>1305</v>
      </c>
      <c r="D1724" s="103">
        <v>11231241001</v>
      </c>
      <c r="E1724" s="102">
        <v>11231241002</v>
      </c>
      <c r="F1724" s="454"/>
      <c r="G1724" s="253" t="s">
        <v>1488</v>
      </c>
      <c r="H1724" s="254"/>
      <c r="I1724" s="202" t="s">
        <v>58</v>
      </c>
      <c r="J1724" s="252">
        <v>20</v>
      </c>
      <c r="K1724" s="107">
        <v>2.89</v>
      </c>
      <c r="L1724" s="107">
        <f t="shared" si="953"/>
        <v>3.47</v>
      </c>
      <c r="M1724" s="107">
        <f t="shared" ref="M1724:M1735" si="956">L1724*H1724</f>
        <v>0</v>
      </c>
      <c r="N1724" s="107">
        <f t="shared" si="954"/>
        <v>2.89</v>
      </c>
      <c r="O1724" s="107">
        <f t="shared" ref="O1724:O1735" si="957">N1724*H1724</f>
        <v>0</v>
      </c>
      <c r="P1724" s="337">
        <f t="shared" si="955"/>
        <v>3.47</v>
      </c>
      <c r="Q1724" s="108">
        <f t="shared" ref="Q1724:Q1735" si="958">P1724*H1724</f>
        <v>0</v>
      </c>
      <c r="R1724" s="3"/>
      <c r="S1724" s="560">
        <f t="shared" si="951"/>
        <v>278</v>
      </c>
      <c r="AL1724" s="556">
        <f t="shared" si="952"/>
        <v>277.60000000000002</v>
      </c>
    </row>
    <row r="1725" spans="2:39" s="288" customFormat="1" outlineLevel="1">
      <c r="B1725" s="102" t="s">
        <v>27</v>
      </c>
      <c r="C1725" s="251" t="s">
        <v>1305</v>
      </c>
      <c r="D1725" s="103">
        <v>11213841001</v>
      </c>
      <c r="E1725" s="102">
        <v>11213841002</v>
      </c>
      <c r="F1725" s="454"/>
      <c r="G1725" s="253" t="s">
        <v>1489</v>
      </c>
      <c r="H1725" s="254"/>
      <c r="I1725" s="251" t="s">
        <v>58</v>
      </c>
      <c r="J1725" s="252">
        <v>20</v>
      </c>
      <c r="K1725" s="107">
        <v>3.36</v>
      </c>
      <c r="L1725" s="107">
        <f t="shared" si="953"/>
        <v>4.03</v>
      </c>
      <c r="M1725" s="107">
        <f t="shared" si="956"/>
        <v>0</v>
      </c>
      <c r="N1725" s="107">
        <f t="shared" si="954"/>
        <v>3.36</v>
      </c>
      <c r="O1725" s="107">
        <f t="shared" si="957"/>
        <v>0</v>
      </c>
      <c r="P1725" s="337">
        <f t="shared" si="955"/>
        <v>4.03</v>
      </c>
      <c r="Q1725" s="108">
        <f t="shared" si="958"/>
        <v>0</v>
      </c>
      <c r="R1725" s="3"/>
      <c r="S1725" s="560">
        <f t="shared" si="951"/>
        <v>322</v>
      </c>
      <c r="AL1725" s="556">
        <f t="shared" si="952"/>
        <v>322.40000000000003</v>
      </c>
    </row>
    <row r="1726" spans="2:39" s="288" customFormat="1" outlineLevel="1">
      <c r="B1726" s="102" t="s">
        <v>27</v>
      </c>
      <c r="C1726" s="251" t="s">
        <v>1305</v>
      </c>
      <c r="D1726" s="252"/>
      <c r="E1726" s="102">
        <v>11233141001</v>
      </c>
      <c r="F1726" s="454"/>
      <c r="G1726" s="253" t="s">
        <v>1490</v>
      </c>
      <c r="H1726" s="254"/>
      <c r="I1726" s="202" t="s">
        <v>58</v>
      </c>
      <c r="J1726" s="252">
        <v>20</v>
      </c>
      <c r="K1726" s="107">
        <v>4.53</v>
      </c>
      <c r="L1726" s="107">
        <f t="shared" si="953"/>
        <v>5.44</v>
      </c>
      <c r="M1726" s="107">
        <f t="shared" si="956"/>
        <v>0</v>
      </c>
      <c r="N1726" s="107">
        <f t="shared" si="954"/>
        <v>4.53</v>
      </c>
      <c r="O1726" s="107">
        <f t="shared" si="957"/>
        <v>0</v>
      </c>
      <c r="P1726" s="337">
        <f t="shared" si="955"/>
        <v>5.44</v>
      </c>
      <c r="Q1726" s="108">
        <f t="shared" si="958"/>
        <v>0</v>
      </c>
      <c r="R1726" s="3"/>
      <c r="S1726" s="560">
        <f t="shared" si="951"/>
        <v>435</v>
      </c>
      <c r="AL1726" s="556">
        <f t="shared" si="952"/>
        <v>435.20000000000005</v>
      </c>
    </row>
    <row r="1727" spans="2:39" s="288" customFormat="1" outlineLevel="1">
      <c r="B1727" s="102" t="s">
        <v>27</v>
      </c>
      <c r="C1727" s="251" t="s">
        <v>1305</v>
      </c>
      <c r="D1727" s="252"/>
      <c r="E1727" s="102">
        <v>11233241001</v>
      </c>
      <c r="F1727" s="454"/>
      <c r="G1727" s="253" t="s">
        <v>1491</v>
      </c>
      <c r="H1727" s="254"/>
      <c r="I1727" s="202" t="s">
        <v>58</v>
      </c>
      <c r="J1727" s="252">
        <v>20</v>
      </c>
      <c r="K1727" s="107">
        <v>6.12</v>
      </c>
      <c r="L1727" s="107">
        <f t="shared" si="953"/>
        <v>7.34</v>
      </c>
      <c r="M1727" s="107">
        <f t="shared" si="956"/>
        <v>0</v>
      </c>
      <c r="N1727" s="107">
        <f t="shared" si="954"/>
        <v>6.12</v>
      </c>
      <c r="O1727" s="107">
        <f t="shared" si="957"/>
        <v>0</v>
      </c>
      <c r="P1727" s="337">
        <f t="shared" si="955"/>
        <v>7.34</v>
      </c>
      <c r="Q1727" s="108">
        <f t="shared" si="958"/>
        <v>0</v>
      </c>
      <c r="R1727" s="3"/>
      <c r="S1727" s="560">
        <f t="shared" si="951"/>
        <v>587</v>
      </c>
      <c r="AL1727" s="556">
        <f t="shared" si="952"/>
        <v>587.20000000000005</v>
      </c>
    </row>
    <row r="1728" spans="2:39" s="288" customFormat="1" ht="25.5" outlineLevel="1">
      <c r="B1728" s="250" t="s">
        <v>27</v>
      </c>
      <c r="C1728" s="251" t="s">
        <v>1305</v>
      </c>
      <c r="D1728" s="252"/>
      <c r="E1728" s="102">
        <v>11213941001</v>
      </c>
      <c r="F1728" s="454"/>
      <c r="G1728" s="253" t="s">
        <v>1492</v>
      </c>
      <c r="H1728" s="254"/>
      <c r="I1728" s="202" t="s">
        <v>58</v>
      </c>
      <c r="J1728" s="252">
        <v>20</v>
      </c>
      <c r="K1728" s="107">
        <v>5.52</v>
      </c>
      <c r="L1728" s="107">
        <f t="shared" si="953"/>
        <v>6.62</v>
      </c>
      <c r="M1728" s="107">
        <f t="shared" si="956"/>
        <v>0</v>
      </c>
      <c r="N1728" s="107">
        <f t="shared" si="954"/>
        <v>5.52</v>
      </c>
      <c r="O1728" s="107">
        <f t="shared" si="957"/>
        <v>0</v>
      </c>
      <c r="P1728" s="337">
        <f t="shared" si="955"/>
        <v>6.62</v>
      </c>
      <c r="Q1728" s="108">
        <f t="shared" si="958"/>
        <v>0</v>
      </c>
      <c r="R1728" s="3"/>
      <c r="S1728" s="560">
        <f t="shared" si="951"/>
        <v>530</v>
      </c>
      <c r="AL1728" s="556">
        <f t="shared" si="952"/>
        <v>529.6</v>
      </c>
    </row>
    <row r="1729" spans="2:39" s="288" customFormat="1" outlineLevel="1">
      <c r="B1729" s="102" t="s">
        <v>27</v>
      </c>
      <c r="C1729" s="251" t="s">
        <v>1305</v>
      </c>
      <c r="D1729" s="130">
        <v>11213941001</v>
      </c>
      <c r="E1729" s="109">
        <v>11213941002</v>
      </c>
      <c r="F1729" s="454"/>
      <c r="G1729" s="459" t="s">
        <v>1493</v>
      </c>
      <c r="H1729" s="254"/>
      <c r="I1729" s="202" t="s">
        <v>58</v>
      </c>
      <c r="J1729" s="252">
        <v>20</v>
      </c>
      <c r="K1729" s="107">
        <v>5.52</v>
      </c>
      <c r="L1729" s="107">
        <f t="shared" si="953"/>
        <v>6.62</v>
      </c>
      <c r="M1729" s="107">
        <f t="shared" si="956"/>
        <v>0</v>
      </c>
      <c r="N1729" s="107">
        <f t="shared" si="954"/>
        <v>5.52</v>
      </c>
      <c r="O1729" s="107">
        <f t="shared" si="957"/>
        <v>0</v>
      </c>
      <c r="P1729" s="337">
        <f t="shared" si="955"/>
        <v>6.62</v>
      </c>
      <c r="Q1729" s="108">
        <f t="shared" si="958"/>
        <v>0</v>
      </c>
      <c r="R1729" s="3"/>
      <c r="S1729" s="560">
        <f t="shared" si="951"/>
        <v>530</v>
      </c>
      <c r="AL1729" s="556">
        <f t="shared" si="952"/>
        <v>529.6</v>
      </c>
    </row>
    <row r="1730" spans="2:39" s="288" customFormat="1" outlineLevel="1">
      <c r="B1730" s="102" t="s">
        <v>27</v>
      </c>
      <c r="C1730" s="251" t="s">
        <v>1305</v>
      </c>
      <c r="D1730" s="103">
        <v>11214041001</v>
      </c>
      <c r="E1730" s="102">
        <v>11214041002</v>
      </c>
      <c r="F1730" s="454"/>
      <c r="G1730" s="253" t="s">
        <v>1494</v>
      </c>
      <c r="H1730" s="254"/>
      <c r="I1730" s="202" t="s">
        <v>58</v>
      </c>
      <c r="J1730" s="252">
        <v>20</v>
      </c>
      <c r="K1730" s="107">
        <v>7.27</v>
      </c>
      <c r="L1730" s="107">
        <f t="shared" si="953"/>
        <v>8.7200000000000006</v>
      </c>
      <c r="M1730" s="107">
        <f t="shared" si="956"/>
        <v>0</v>
      </c>
      <c r="N1730" s="107">
        <f t="shared" si="954"/>
        <v>7.27</v>
      </c>
      <c r="O1730" s="107">
        <f t="shared" si="957"/>
        <v>0</v>
      </c>
      <c r="P1730" s="337">
        <f t="shared" si="955"/>
        <v>8.7200000000000006</v>
      </c>
      <c r="Q1730" s="108">
        <f t="shared" si="958"/>
        <v>0</v>
      </c>
      <c r="R1730" s="3"/>
      <c r="S1730" s="560">
        <f t="shared" si="951"/>
        <v>698</v>
      </c>
      <c r="AL1730" s="556">
        <f t="shared" si="952"/>
        <v>697.60000000000014</v>
      </c>
    </row>
    <row r="1731" spans="2:39" s="288" customFormat="1" outlineLevel="1">
      <c r="B1731" s="102" t="s">
        <v>27</v>
      </c>
      <c r="C1731" s="251" t="s">
        <v>1305</v>
      </c>
      <c r="D1731" s="252"/>
      <c r="E1731" s="102">
        <v>11219941001</v>
      </c>
      <c r="F1731" s="454"/>
      <c r="G1731" s="253" t="s">
        <v>1495</v>
      </c>
      <c r="H1731" s="254"/>
      <c r="I1731" s="202" t="s">
        <v>58</v>
      </c>
      <c r="J1731" s="252">
        <v>20</v>
      </c>
      <c r="K1731" s="107">
        <v>8.25</v>
      </c>
      <c r="L1731" s="107">
        <f t="shared" si="953"/>
        <v>9.9</v>
      </c>
      <c r="M1731" s="107">
        <f t="shared" si="956"/>
        <v>0</v>
      </c>
      <c r="N1731" s="107">
        <f t="shared" si="954"/>
        <v>8.25</v>
      </c>
      <c r="O1731" s="107">
        <f t="shared" si="957"/>
        <v>0</v>
      </c>
      <c r="P1731" s="337">
        <f t="shared" si="955"/>
        <v>9.9</v>
      </c>
      <c r="Q1731" s="108">
        <f t="shared" si="958"/>
        <v>0</v>
      </c>
      <c r="R1731" s="3"/>
      <c r="S1731" s="560">
        <f t="shared" si="951"/>
        <v>792</v>
      </c>
      <c r="AL1731" s="556">
        <f t="shared" si="952"/>
        <v>792</v>
      </c>
    </row>
    <row r="1732" spans="2:39" s="288" customFormat="1" outlineLevel="1">
      <c r="B1732" s="102" t="s">
        <v>27</v>
      </c>
      <c r="C1732" s="251" t="s">
        <v>1305</v>
      </c>
      <c r="D1732" s="252"/>
      <c r="E1732" s="102">
        <v>11206141001</v>
      </c>
      <c r="F1732" s="454"/>
      <c r="G1732" s="253" t="s">
        <v>1496</v>
      </c>
      <c r="H1732" s="254"/>
      <c r="I1732" s="202" t="s">
        <v>58</v>
      </c>
      <c r="J1732" s="252">
        <v>20</v>
      </c>
      <c r="K1732" s="107">
        <v>16.329999999999998</v>
      </c>
      <c r="L1732" s="107">
        <f t="shared" si="953"/>
        <v>19.600000000000001</v>
      </c>
      <c r="M1732" s="107">
        <f t="shared" si="956"/>
        <v>0</v>
      </c>
      <c r="N1732" s="107">
        <f t="shared" si="954"/>
        <v>16.329999999999998</v>
      </c>
      <c r="O1732" s="107">
        <f t="shared" si="957"/>
        <v>0</v>
      </c>
      <c r="P1732" s="337">
        <f t="shared" si="955"/>
        <v>19.600000000000001</v>
      </c>
      <c r="Q1732" s="108">
        <f t="shared" si="958"/>
        <v>0</v>
      </c>
      <c r="R1732" s="3"/>
      <c r="S1732" s="560">
        <f t="shared" si="951"/>
        <v>1568</v>
      </c>
      <c r="AL1732" s="556">
        <f t="shared" si="952"/>
        <v>1568.0000000000002</v>
      </c>
    </row>
    <row r="1733" spans="2:39" s="288" customFormat="1" outlineLevel="1">
      <c r="B1733" s="102" t="s">
        <v>27</v>
      </c>
      <c r="C1733" s="251" t="s">
        <v>1305</v>
      </c>
      <c r="D1733" s="252"/>
      <c r="E1733" s="102">
        <v>11240391001</v>
      </c>
      <c r="F1733" s="454"/>
      <c r="G1733" s="253" t="s">
        <v>1497</v>
      </c>
      <c r="H1733" s="254"/>
      <c r="I1733" s="202" t="s">
        <v>58</v>
      </c>
      <c r="J1733" s="252">
        <v>20</v>
      </c>
      <c r="K1733" s="107">
        <v>36.92</v>
      </c>
      <c r="L1733" s="107">
        <f t="shared" si="953"/>
        <v>44.3</v>
      </c>
      <c r="M1733" s="107">
        <f t="shared" si="956"/>
        <v>0</v>
      </c>
      <c r="N1733" s="107">
        <f t="shared" si="954"/>
        <v>36.92</v>
      </c>
      <c r="O1733" s="107">
        <f t="shared" si="957"/>
        <v>0</v>
      </c>
      <c r="P1733" s="337">
        <f t="shared" si="955"/>
        <v>44.3</v>
      </c>
      <c r="Q1733" s="108">
        <f t="shared" si="958"/>
        <v>0</v>
      </c>
      <c r="R1733" s="3"/>
      <c r="S1733" s="560">
        <f t="shared" si="951"/>
        <v>3544</v>
      </c>
      <c r="AL1733" s="556">
        <f t="shared" si="952"/>
        <v>3544</v>
      </c>
      <c r="AM1733"/>
    </row>
    <row r="1734" spans="2:39" s="288" customFormat="1" outlineLevel="1">
      <c r="B1734" s="102" t="s">
        <v>27</v>
      </c>
      <c r="C1734" s="251" t="s">
        <v>1305</v>
      </c>
      <c r="D1734" s="103">
        <v>11218041002</v>
      </c>
      <c r="E1734" s="102">
        <v>11231051001</v>
      </c>
      <c r="F1734" s="454"/>
      <c r="G1734" s="253" t="s">
        <v>1498</v>
      </c>
      <c r="H1734" s="254"/>
      <c r="I1734" s="202" t="s">
        <v>58</v>
      </c>
      <c r="J1734" s="252">
        <v>20</v>
      </c>
      <c r="K1734" s="107">
        <v>22.61</v>
      </c>
      <c r="L1734" s="107">
        <f t="shared" si="953"/>
        <v>27.13</v>
      </c>
      <c r="M1734" s="107">
        <f t="shared" si="956"/>
        <v>0</v>
      </c>
      <c r="N1734" s="107">
        <f t="shared" si="954"/>
        <v>22.61</v>
      </c>
      <c r="O1734" s="107">
        <f t="shared" si="957"/>
        <v>0</v>
      </c>
      <c r="P1734" s="337">
        <f t="shared" si="955"/>
        <v>27.13</v>
      </c>
      <c r="Q1734" s="108">
        <f t="shared" si="958"/>
        <v>0</v>
      </c>
      <c r="R1734" s="3"/>
      <c r="S1734" s="560">
        <f t="shared" si="951"/>
        <v>2170</v>
      </c>
      <c r="AL1734" s="556">
        <f t="shared" si="952"/>
        <v>2170.4</v>
      </c>
    </row>
    <row r="1735" spans="2:39" s="288" customFormat="1" outlineLevel="1">
      <c r="B1735" s="102" t="s">
        <v>27</v>
      </c>
      <c r="C1735" s="251" t="s">
        <v>1305</v>
      </c>
      <c r="D1735" s="103">
        <v>11237641001</v>
      </c>
      <c r="E1735" s="102">
        <v>11231021001</v>
      </c>
      <c r="F1735" s="454"/>
      <c r="G1735" s="253" t="s">
        <v>1499</v>
      </c>
      <c r="H1735" s="254"/>
      <c r="I1735" s="202" t="s">
        <v>58</v>
      </c>
      <c r="J1735" s="252">
        <v>10</v>
      </c>
      <c r="K1735" s="107">
        <v>45.32</v>
      </c>
      <c r="L1735" s="107">
        <f t="shared" si="953"/>
        <v>54.38</v>
      </c>
      <c r="M1735" s="107">
        <f t="shared" si="956"/>
        <v>0</v>
      </c>
      <c r="N1735" s="107">
        <f t="shared" si="954"/>
        <v>45.32</v>
      </c>
      <c r="O1735" s="107">
        <f t="shared" si="957"/>
        <v>0</v>
      </c>
      <c r="P1735" s="337">
        <f t="shared" si="955"/>
        <v>54.38</v>
      </c>
      <c r="Q1735" s="108">
        <f t="shared" si="958"/>
        <v>0</v>
      </c>
      <c r="R1735" s="3"/>
      <c r="S1735" s="560">
        <f t="shared" si="951"/>
        <v>4350</v>
      </c>
      <c r="AL1735" s="556">
        <f t="shared" si="952"/>
        <v>4350.4000000000005</v>
      </c>
    </row>
    <row r="1736" spans="2:39" outlineLevel="1">
      <c r="B1736" s="236"/>
      <c r="C1736" s="241"/>
      <c r="D1736" s="71"/>
      <c r="E1736" s="69"/>
      <c r="F1736" s="454"/>
      <c r="G1736" s="242"/>
      <c r="H1736" s="243"/>
      <c r="I1736" s="170"/>
      <c r="J1736" s="244"/>
      <c r="K1736" s="74"/>
      <c r="L1736" s="74"/>
      <c r="M1736" s="74"/>
      <c r="N1736" s="74"/>
      <c r="O1736" s="74"/>
      <c r="P1736" s="336"/>
      <c r="Q1736" s="128"/>
      <c r="R1736" s="3"/>
      <c r="S1736" s="559"/>
      <c r="AL1736" s="556"/>
      <c r="AM1736" s="288"/>
    </row>
    <row r="1737" spans="2:39" s="288" customFormat="1" outlineLevel="1">
      <c r="B1737" s="102" t="s">
        <v>27</v>
      </c>
      <c r="C1737" s="251" t="s">
        <v>1305</v>
      </c>
      <c r="D1737" s="103"/>
      <c r="E1737" s="102">
        <v>11200761001</v>
      </c>
      <c r="F1737" s="454"/>
      <c r="G1737" s="253" t="s">
        <v>1500</v>
      </c>
      <c r="H1737" s="254"/>
      <c r="I1737" s="202" t="s">
        <v>58</v>
      </c>
      <c r="J1737" s="252">
        <v>20</v>
      </c>
      <c r="K1737" s="107">
        <v>3.99</v>
      </c>
      <c r="L1737" s="107">
        <f t="shared" si="953"/>
        <v>4.79</v>
      </c>
      <c r="M1737" s="107">
        <f t="shared" ref="M1737:M1743" si="959">L1737*H1737</f>
        <v>0</v>
      </c>
      <c r="N1737" s="107">
        <f t="shared" si="954"/>
        <v>3.99</v>
      </c>
      <c r="O1737" s="107">
        <f t="shared" ref="O1737:O1743" si="960">N1737*H1737</f>
        <v>0</v>
      </c>
      <c r="P1737" s="337">
        <f t="shared" si="955"/>
        <v>4.79</v>
      </c>
      <c r="Q1737" s="108">
        <f t="shared" ref="Q1737:Q1743" si="961">P1737*H1737</f>
        <v>0</v>
      </c>
      <c r="R1737" s="3"/>
      <c r="S1737" s="560">
        <f t="shared" si="951"/>
        <v>383</v>
      </c>
      <c r="AL1737" s="556">
        <f t="shared" si="952"/>
        <v>383.20000000000005</v>
      </c>
    </row>
    <row r="1738" spans="2:39" s="288" customFormat="1" outlineLevel="1">
      <c r="B1738" s="102" t="s">
        <v>27</v>
      </c>
      <c r="C1738" s="251" t="s">
        <v>1305</v>
      </c>
      <c r="D1738" s="103"/>
      <c r="E1738" s="102">
        <v>11200771001</v>
      </c>
      <c r="F1738" s="454"/>
      <c r="G1738" s="253" t="s">
        <v>1501</v>
      </c>
      <c r="H1738" s="254"/>
      <c r="I1738" s="251" t="s">
        <v>58</v>
      </c>
      <c r="J1738" s="252">
        <v>20</v>
      </c>
      <c r="K1738" s="107">
        <v>5.42</v>
      </c>
      <c r="L1738" s="107">
        <f t="shared" si="953"/>
        <v>6.5</v>
      </c>
      <c r="M1738" s="107">
        <f t="shared" si="959"/>
        <v>0</v>
      </c>
      <c r="N1738" s="107">
        <f t="shared" si="954"/>
        <v>5.42</v>
      </c>
      <c r="O1738" s="107">
        <f t="shared" si="960"/>
        <v>0</v>
      </c>
      <c r="P1738" s="337">
        <f t="shared" si="955"/>
        <v>6.5</v>
      </c>
      <c r="Q1738" s="108">
        <f t="shared" si="961"/>
        <v>0</v>
      </c>
      <c r="R1738" s="3"/>
      <c r="S1738" s="560">
        <f t="shared" si="951"/>
        <v>520</v>
      </c>
      <c r="AL1738" s="556">
        <f t="shared" si="952"/>
        <v>520</v>
      </c>
    </row>
    <row r="1739" spans="2:39" s="288" customFormat="1" outlineLevel="1">
      <c r="B1739" s="102" t="s">
        <v>27</v>
      </c>
      <c r="C1739" s="251" t="s">
        <v>1305</v>
      </c>
      <c r="D1739" s="103"/>
      <c r="E1739" s="102">
        <v>11200781001</v>
      </c>
      <c r="F1739" s="454"/>
      <c r="G1739" s="253" t="s">
        <v>1502</v>
      </c>
      <c r="H1739" s="254"/>
      <c r="I1739" s="202" t="s">
        <v>58</v>
      </c>
      <c r="J1739" s="252">
        <v>20</v>
      </c>
      <c r="K1739" s="107">
        <v>6.24</v>
      </c>
      <c r="L1739" s="107">
        <f t="shared" si="953"/>
        <v>7.49</v>
      </c>
      <c r="M1739" s="107">
        <f t="shared" si="959"/>
        <v>0</v>
      </c>
      <c r="N1739" s="107">
        <f t="shared" si="954"/>
        <v>6.24</v>
      </c>
      <c r="O1739" s="107">
        <f t="shared" si="960"/>
        <v>0</v>
      </c>
      <c r="P1739" s="337">
        <f t="shared" si="955"/>
        <v>7.49</v>
      </c>
      <c r="Q1739" s="108">
        <f t="shared" si="961"/>
        <v>0</v>
      </c>
      <c r="R1739" s="3"/>
      <c r="S1739" s="560">
        <f t="shared" si="951"/>
        <v>599</v>
      </c>
      <c r="AL1739" s="556">
        <f t="shared" si="952"/>
        <v>599.20000000000005</v>
      </c>
    </row>
    <row r="1740" spans="2:39" s="288" customFormat="1" outlineLevel="1">
      <c r="B1740" s="102" t="s">
        <v>27</v>
      </c>
      <c r="C1740" s="251" t="s">
        <v>1305</v>
      </c>
      <c r="D1740" s="103"/>
      <c r="E1740" s="102">
        <v>11200791001</v>
      </c>
      <c r="F1740" s="454"/>
      <c r="G1740" s="253" t="s">
        <v>1503</v>
      </c>
      <c r="H1740" s="254"/>
      <c r="I1740" s="202" t="s">
        <v>58</v>
      </c>
      <c r="J1740" s="252">
        <v>20</v>
      </c>
      <c r="K1740" s="107">
        <v>6.27</v>
      </c>
      <c r="L1740" s="107">
        <f t="shared" si="953"/>
        <v>7.52</v>
      </c>
      <c r="M1740" s="107">
        <f t="shared" si="959"/>
        <v>0</v>
      </c>
      <c r="N1740" s="107">
        <f t="shared" si="954"/>
        <v>6.27</v>
      </c>
      <c r="O1740" s="107">
        <f t="shared" si="960"/>
        <v>0</v>
      </c>
      <c r="P1740" s="337">
        <f t="shared" si="955"/>
        <v>7.52</v>
      </c>
      <c r="Q1740" s="108">
        <f t="shared" si="961"/>
        <v>0</v>
      </c>
      <c r="R1740" s="3"/>
      <c r="S1740" s="560">
        <f t="shared" si="951"/>
        <v>602</v>
      </c>
      <c r="AL1740" s="556">
        <f t="shared" si="952"/>
        <v>601.6</v>
      </c>
    </row>
    <row r="1741" spans="2:39" s="288" customFormat="1" outlineLevel="1">
      <c r="B1741" s="102" t="s">
        <v>27</v>
      </c>
      <c r="C1741" s="251" t="s">
        <v>1305</v>
      </c>
      <c r="D1741" s="252"/>
      <c r="E1741" s="250">
        <v>11200851001</v>
      </c>
      <c r="F1741" s="454"/>
      <c r="G1741" s="253" t="s">
        <v>1504</v>
      </c>
      <c r="H1741" s="254"/>
      <c r="I1741" s="251" t="s">
        <v>58</v>
      </c>
      <c r="J1741" s="252">
        <v>20</v>
      </c>
      <c r="K1741" s="107">
        <v>7.02</v>
      </c>
      <c r="L1741" s="107">
        <f t="shared" si="953"/>
        <v>8.42</v>
      </c>
      <c r="M1741" s="107">
        <f t="shared" si="959"/>
        <v>0</v>
      </c>
      <c r="N1741" s="107">
        <f t="shared" si="954"/>
        <v>7.02</v>
      </c>
      <c r="O1741" s="107">
        <f t="shared" si="960"/>
        <v>0</v>
      </c>
      <c r="P1741" s="337">
        <f t="shared" si="955"/>
        <v>8.42</v>
      </c>
      <c r="Q1741" s="108">
        <f t="shared" si="961"/>
        <v>0</v>
      </c>
      <c r="R1741" s="3"/>
      <c r="S1741" s="560">
        <f t="shared" si="951"/>
        <v>674</v>
      </c>
      <c r="AL1741" s="556">
        <f t="shared" si="952"/>
        <v>673.6</v>
      </c>
      <c r="AM1741"/>
    </row>
    <row r="1742" spans="2:39" s="288" customFormat="1" outlineLevel="1">
      <c r="B1742" s="102" t="s">
        <v>27</v>
      </c>
      <c r="C1742" s="251" t="s">
        <v>1305</v>
      </c>
      <c r="D1742" s="103"/>
      <c r="E1742" s="102">
        <v>11200861001</v>
      </c>
      <c r="F1742" s="454"/>
      <c r="G1742" s="253" t="s">
        <v>1505</v>
      </c>
      <c r="H1742" s="254"/>
      <c r="I1742" s="202" t="s">
        <v>58</v>
      </c>
      <c r="J1742" s="252">
        <v>20</v>
      </c>
      <c r="K1742" s="107">
        <v>7.26</v>
      </c>
      <c r="L1742" s="107">
        <f t="shared" si="953"/>
        <v>8.7100000000000009</v>
      </c>
      <c r="M1742" s="107">
        <f t="shared" si="959"/>
        <v>0</v>
      </c>
      <c r="N1742" s="107">
        <f t="shared" si="954"/>
        <v>7.26</v>
      </c>
      <c r="O1742" s="107">
        <f t="shared" si="960"/>
        <v>0</v>
      </c>
      <c r="P1742" s="337">
        <f t="shared" si="955"/>
        <v>8.7100000000000009</v>
      </c>
      <c r="Q1742" s="108">
        <f t="shared" si="961"/>
        <v>0</v>
      </c>
      <c r="R1742" s="3"/>
      <c r="S1742" s="560">
        <f t="shared" ref="S1742:S1805" si="962">ROUND(AL1742,0)</f>
        <v>697</v>
      </c>
      <c r="AL1742" s="556">
        <f t="shared" ref="AL1742:AL1805" si="963">L1742*$AL$11*(1-$AL$10)</f>
        <v>696.80000000000018</v>
      </c>
    </row>
    <row r="1743" spans="2:39" s="288" customFormat="1" outlineLevel="1">
      <c r="B1743" s="102" t="s">
        <v>27</v>
      </c>
      <c r="C1743" s="251" t="s">
        <v>1305</v>
      </c>
      <c r="D1743" s="103"/>
      <c r="E1743" s="102">
        <v>11200871001</v>
      </c>
      <c r="F1743" s="454"/>
      <c r="G1743" s="253" t="s">
        <v>1506</v>
      </c>
      <c r="H1743" s="254"/>
      <c r="I1743" s="202" t="s">
        <v>58</v>
      </c>
      <c r="J1743" s="252">
        <v>20</v>
      </c>
      <c r="K1743" s="107">
        <v>6.79</v>
      </c>
      <c r="L1743" s="107">
        <f t="shared" si="953"/>
        <v>8.15</v>
      </c>
      <c r="M1743" s="107">
        <f t="shared" si="959"/>
        <v>0</v>
      </c>
      <c r="N1743" s="107">
        <f t="shared" si="954"/>
        <v>6.79</v>
      </c>
      <c r="O1743" s="107">
        <f t="shared" si="960"/>
        <v>0</v>
      </c>
      <c r="P1743" s="337">
        <f t="shared" si="955"/>
        <v>8.15</v>
      </c>
      <c r="Q1743" s="108">
        <f t="shared" si="961"/>
        <v>0</v>
      </c>
      <c r="R1743" s="3"/>
      <c r="S1743" s="560">
        <f t="shared" si="962"/>
        <v>652</v>
      </c>
      <c r="AL1743" s="556">
        <f t="shared" si="963"/>
        <v>652</v>
      </c>
    </row>
    <row r="1744" spans="2:39" outlineLevel="1">
      <c r="B1744" s="249"/>
      <c r="C1744" s="241"/>
      <c r="D1744" s="71"/>
      <c r="E1744" s="69"/>
      <c r="F1744" s="454"/>
      <c r="G1744" s="242"/>
      <c r="H1744" s="243"/>
      <c r="I1744" s="170"/>
      <c r="J1744" s="244"/>
      <c r="K1744" s="74"/>
      <c r="L1744" s="74"/>
      <c r="M1744" s="74"/>
      <c r="N1744" s="74"/>
      <c r="O1744" s="74"/>
      <c r="P1744" s="336"/>
      <c r="Q1744" s="128"/>
      <c r="R1744" s="3"/>
      <c r="S1744" s="559"/>
      <c r="AL1744" s="556"/>
    </row>
    <row r="1745" spans="2:39" s="288" customFormat="1" outlineLevel="1">
      <c r="B1745" s="102" t="s">
        <v>27</v>
      </c>
      <c r="C1745" s="251" t="s">
        <v>1305</v>
      </c>
      <c r="D1745" s="252"/>
      <c r="E1745" s="102">
        <v>11214141001</v>
      </c>
      <c r="F1745" s="454"/>
      <c r="G1745" s="253" t="s">
        <v>1507</v>
      </c>
      <c r="H1745" s="254"/>
      <c r="I1745" s="202" t="s">
        <v>58</v>
      </c>
      <c r="J1745" s="252">
        <v>20</v>
      </c>
      <c r="K1745" s="107">
        <v>3.8</v>
      </c>
      <c r="L1745" s="107">
        <f t="shared" si="953"/>
        <v>4.5599999999999996</v>
      </c>
      <c r="M1745" s="107">
        <f>L1745*H1745</f>
        <v>0</v>
      </c>
      <c r="N1745" s="107">
        <f t="shared" si="954"/>
        <v>3.8</v>
      </c>
      <c r="O1745" s="107">
        <f>N1745*H1745</f>
        <v>0</v>
      </c>
      <c r="P1745" s="337">
        <f t="shared" si="955"/>
        <v>4.5599999999999996</v>
      </c>
      <c r="Q1745" s="108">
        <f>P1745*H1745</f>
        <v>0</v>
      </c>
      <c r="R1745" s="3"/>
      <c r="S1745" s="560">
        <f t="shared" si="962"/>
        <v>365</v>
      </c>
      <c r="AL1745" s="556">
        <f t="shared" si="963"/>
        <v>364.79999999999995</v>
      </c>
    </row>
    <row r="1746" spans="2:39" s="288" customFormat="1" outlineLevel="1">
      <c r="B1746" s="285" t="s">
        <v>27</v>
      </c>
      <c r="C1746" s="251" t="s">
        <v>1305</v>
      </c>
      <c r="D1746" s="103">
        <v>11214241001</v>
      </c>
      <c r="E1746" s="324" t="s">
        <v>1508</v>
      </c>
      <c r="F1746" s="454"/>
      <c r="G1746" s="253" t="s">
        <v>1509</v>
      </c>
      <c r="H1746" s="254"/>
      <c r="I1746" s="202" t="s">
        <v>58</v>
      </c>
      <c r="J1746" s="252">
        <v>20</v>
      </c>
      <c r="K1746" s="107">
        <v>4.01</v>
      </c>
      <c r="L1746" s="107">
        <f t="shared" si="953"/>
        <v>4.8099999999999996</v>
      </c>
      <c r="M1746" s="107">
        <f>L1746*H1746</f>
        <v>0</v>
      </c>
      <c r="N1746" s="107">
        <f t="shared" si="954"/>
        <v>4.01</v>
      </c>
      <c r="O1746" s="107">
        <f>N1746*H1746</f>
        <v>0</v>
      </c>
      <c r="P1746" s="337">
        <f t="shared" si="955"/>
        <v>4.8099999999999996</v>
      </c>
      <c r="Q1746" s="108">
        <f>P1746*H1746</f>
        <v>0</v>
      </c>
      <c r="R1746" s="3"/>
      <c r="S1746" s="560">
        <f t="shared" si="962"/>
        <v>385</v>
      </c>
      <c r="AL1746" s="556">
        <f t="shared" si="963"/>
        <v>384.79999999999995</v>
      </c>
      <c r="AM1746"/>
    </row>
    <row r="1747" spans="2:39" outlineLevel="1">
      <c r="B1747" s="236"/>
      <c r="C1747" s="241"/>
      <c r="D1747" s="71"/>
      <c r="E1747" s="262"/>
      <c r="F1747" s="454"/>
      <c r="G1747" s="242"/>
      <c r="H1747" s="243"/>
      <c r="I1747" s="170"/>
      <c r="J1747" s="244"/>
      <c r="K1747" s="74"/>
      <c r="L1747" s="74"/>
      <c r="M1747" s="74"/>
      <c r="N1747" s="74"/>
      <c r="O1747" s="74"/>
      <c r="P1747" s="336"/>
      <c r="Q1747" s="128"/>
      <c r="R1747" s="3"/>
      <c r="S1747" s="559"/>
      <c r="AL1747" s="556"/>
      <c r="AM1747" s="288"/>
    </row>
    <row r="1748" spans="2:39" s="288" customFormat="1" outlineLevel="1">
      <c r="B1748" s="102" t="s">
        <v>27</v>
      </c>
      <c r="C1748" s="251" t="s">
        <v>1305</v>
      </c>
      <c r="D1748" s="103">
        <v>11235741001</v>
      </c>
      <c r="E1748" s="102">
        <v>11235741002</v>
      </c>
      <c r="F1748" s="454"/>
      <c r="G1748" s="253" t="s">
        <v>1510</v>
      </c>
      <c r="H1748" s="254"/>
      <c r="I1748" s="202" t="s">
        <v>58</v>
      </c>
      <c r="J1748" s="252">
        <v>10</v>
      </c>
      <c r="K1748" s="107">
        <v>35.36</v>
      </c>
      <c r="L1748" s="107">
        <f t="shared" si="953"/>
        <v>42.43</v>
      </c>
      <c r="M1748" s="107">
        <f>L1748*H1748</f>
        <v>0</v>
      </c>
      <c r="N1748" s="107">
        <f t="shared" si="954"/>
        <v>35.36</v>
      </c>
      <c r="O1748" s="107">
        <f>N1748*H1748</f>
        <v>0</v>
      </c>
      <c r="P1748" s="337">
        <f t="shared" si="955"/>
        <v>42.43</v>
      </c>
      <c r="Q1748" s="108">
        <f>P1748*H1748</f>
        <v>0</v>
      </c>
      <c r="R1748" s="3"/>
      <c r="S1748" s="560">
        <f t="shared" si="962"/>
        <v>3394</v>
      </c>
      <c r="AL1748" s="556">
        <f t="shared" si="963"/>
        <v>3394.4</v>
      </c>
    </row>
    <row r="1749" spans="2:39" outlineLevel="1">
      <c r="B1749" s="236"/>
      <c r="C1749" s="241"/>
      <c r="D1749" s="71"/>
      <c r="E1749" s="69"/>
      <c r="F1749" s="454"/>
      <c r="G1749" s="242"/>
      <c r="H1749" s="243"/>
      <c r="I1749" s="170"/>
      <c r="J1749" s="244"/>
      <c r="K1749" s="74"/>
      <c r="L1749" s="74"/>
      <c r="M1749" s="74"/>
      <c r="N1749" s="74"/>
      <c r="O1749" s="74"/>
      <c r="P1749" s="336"/>
      <c r="Q1749" s="128"/>
      <c r="R1749" s="3"/>
      <c r="S1749" s="559"/>
      <c r="AL1749" s="556"/>
      <c r="AM1749" s="288"/>
    </row>
    <row r="1750" spans="2:39" s="288" customFormat="1" outlineLevel="1">
      <c r="B1750" s="102" t="s">
        <v>27</v>
      </c>
      <c r="C1750" s="251" t="s">
        <v>1305</v>
      </c>
      <c r="D1750" s="252"/>
      <c r="E1750" s="102">
        <v>11250241001</v>
      </c>
      <c r="F1750" s="454"/>
      <c r="G1750" s="253" t="s">
        <v>1511</v>
      </c>
      <c r="H1750" s="254"/>
      <c r="I1750" s="202" t="s">
        <v>58</v>
      </c>
      <c r="J1750" s="252">
        <v>1</v>
      </c>
      <c r="K1750" s="107">
        <v>25.82</v>
      </c>
      <c r="L1750" s="107">
        <f t="shared" si="953"/>
        <v>30.98</v>
      </c>
      <c r="M1750" s="107">
        <f>L1750*H1750</f>
        <v>0</v>
      </c>
      <c r="N1750" s="107">
        <f t="shared" si="954"/>
        <v>25.82</v>
      </c>
      <c r="O1750" s="107">
        <f>N1750*H1750</f>
        <v>0</v>
      </c>
      <c r="P1750" s="337">
        <f t="shared" si="955"/>
        <v>30.98</v>
      </c>
      <c r="Q1750" s="108">
        <f>P1750*H1750</f>
        <v>0</v>
      </c>
      <c r="R1750" s="3"/>
      <c r="S1750" s="560">
        <f t="shared" si="962"/>
        <v>2478</v>
      </c>
      <c r="AL1750" s="556">
        <f t="shared" si="963"/>
        <v>2478.4</v>
      </c>
    </row>
    <row r="1751" spans="2:39" s="288" customFormat="1" outlineLevel="1">
      <c r="B1751" s="102" t="s">
        <v>27</v>
      </c>
      <c r="C1751" s="251" t="s">
        <v>1305</v>
      </c>
      <c r="D1751" s="252"/>
      <c r="E1751" s="102">
        <v>11250341001</v>
      </c>
      <c r="F1751" s="454"/>
      <c r="G1751" s="253" t="s">
        <v>1512</v>
      </c>
      <c r="H1751" s="254"/>
      <c r="I1751" s="202" t="s">
        <v>58</v>
      </c>
      <c r="J1751" s="252">
        <v>1</v>
      </c>
      <c r="K1751" s="107">
        <v>31.26</v>
      </c>
      <c r="L1751" s="107">
        <f t="shared" si="953"/>
        <v>37.51</v>
      </c>
      <c r="M1751" s="107">
        <f>L1751*H1751</f>
        <v>0</v>
      </c>
      <c r="N1751" s="107">
        <f t="shared" si="954"/>
        <v>31.26</v>
      </c>
      <c r="O1751" s="107">
        <f>N1751*H1751</f>
        <v>0</v>
      </c>
      <c r="P1751" s="337">
        <f t="shared" si="955"/>
        <v>37.51</v>
      </c>
      <c r="Q1751" s="108">
        <f>P1751*H1751</f>
        <v>0</v>
      </c>
      <c r="R1751" s="3"/>
      <c r="S1751" s="560">
        <f t="shared" si="962"/>
        <v>3001</v>
      </c>
      <c r="AL1751" s="556">
        <f t="shared" si="963"/>
        <v>3000.8</v>
      </c>
      <c r="AM1751"/>
    </row>
    <row r="1752" spans="2:39" s="288" customFormat="1" outlineLevel="1">
      <c r="B1752" s="102" t="s">
        <v>27</v>
      </c>
      <c r="C1752" s="251" t="s">
        <v>1305</v>
      </c>
      <c r="D1752" s="252"/>
      <c r="E1752" s="102">
        <v>11239041001</v>
      </c>
      <c r="F1752" s="454"/>
      <c r="G1752" s="253" t="s">
        <v>1513</v>
      </c>
      <c r="H1752" s="254"/>
      <c r="I1752" s="202" t="s">
        <v>58</v>
      </c>
      <c r="J1752" s="252">
        <v>1</v>
      </c>
      <c r="K1752" s="107">
        <v>42.39</v>
      </c>
      <c r="L1752" s="107">
        <f t="shared" si="953"/>
        <v>50.87</v>
      </c>
      <c r="M1752" s="107">
        <f>L1752*H1752</f>
        <v>0</v>
      </c>
      <c r="N1752" s="107">
        <f t="shared" si="954"/>
        <v>42.39</v>
      </c>
      <c r="O1752" s="107">
        <f>N1752*H1752</f>
        <v>0</v>
      </c>
      <c r="P1752" s="337">
        <f t="shared" si="955"/>
        <v>50.87</v>
      </c>
      <c r="Q1752" s="108">
        <f>P1752*H1752</f>
        <v>0</v>
      </c>
      <c r="R1752" s="3"/>
      <c r="S1752" s="560">
        <f t="shared" si="962"/>
        <v>4070</v>
      </c>
      <c r="AL1752" s="556">
        <f t="shared" si="963"/>
        <v>4069.6000000000004</v>
      </c>
    </row>
    <row r="1753" spans="2:39" s="288" customFormat="1" outlineLevel="1">
      <c r="B1753" s="102" t="s">
        <v>27</v>
      </c>
      <c r="C1753" s="251" t="s">
        <v>1305</v>
      </c>
      <c r="D1753" s="252"/>
      <c r="E1753" s="102">
        <v>11239141001</v>
      </c>
      <c r="F1753" s="454"/>
      <c r="G1753" s="253" t="s">
        <v>1514</v>
      </c>
      <c r="H1753" s="254"/>
      <c r="I1753" s="202" t="s">
        <v>58</v>
      </c>
      <c r="J1753" s="252">
        <v>1</v>
      </c>
      <c r="K1753" s="107">
        <v>44.02</v>
      </c>
      <c r="L1753" s="107">
        <f t="shared" si="953"/>
        <v>52.82</v>
      </c>
      <c r="M1753" s="107">
        <f>L1753*H1753</f>
        <v>0</v>
      </c>
      <c r="N1753" s="107">
        <f t="shared" si="954"/>
        <v>44.02</v>
      </c>
      <c r="O1753" s="107">
        <f>N1753*H1753</f>
        <v>0</v>
      </c>
      <c r="P1753" s="337">
        <f t="shared" si="955"/>
        <v>52.82</v>
      </c>
      <c r="Q1753" s="108">
        <f>P1753*H1753</f>
        <v>0</v>
      </c>
      <c r="R1753" s="3"/>
      <c r="S1753" s="560">
        <f t="shared" si="962"/>
        <v>4226</v>
      </c>
      <c r="AL1753" s="556">
        <f t="shared" si="963"/>
        <v>4225.6000000000004</v>
      </c>
    </row>
    <row r="1754" spans="2:39" outlineLevel="1">
      <c r="B1754" s="236"/>
      <c r="C1754" s="241"/>
      <c r="D1754" s="244"/>
      <c r="E1754" s="69"/>
      <c r="F1754" s="454"/>
      <c r="G1754" s="242"/>
      <c r="H1754" s="243"/>
      <c r="I1754" s="170"/>
      <c r="J1754" s="244"/>
      <c r="K1754" s="74"/>
      <c r="L1754" s="74"/>
      <c r="M1754" s="74"/>
      <c r="N1754" s="74"/>
      <c r="O1754" s="74"/>
      <c r="P1754" s="336"/>
      <c r="Q1754" s="128"/>
      <c r="R1754" s="3"/>
      <c r="S1754" s="559"/>
      <c r="AL1754" s="556"/>
      <c r="AM1754" s="288"/>
    </row>
    <row r="1755" spans="2:39" s="288" customFormat="1" outlineLevel="1">
      <c r="B1755" s="102" t="s">
        <v>27</v>
      </c>
      <c r="C1755" s="251" t="s">
        <v>1305</v>
      </c>
      <c r="D1755" s="252"/>
      <c r="E1755" s="102">
        <v>11231741001</v>
      </c>
      <c r="F1755" s="454"/>
      <c r="G1755" s="253" t="s">
        <v>1515</v>
      </c>
      <c r="H1755" s="254"/>
      <c r="I1755" s="202" t="s">
        <v>58</v>
      </c>
      <c r="J1755" s="252">
        <v>20</v>
      </c>
      <c r="K1755" s="107">
        <v>2.39</v>
      </c>
      <c r="L1755" s="107">
        <f t="shared" si="953"/>
        <v>2.87</v>
      </c>
      <c r="M1755" s="107">
        <f>L1755*H1755</f>
        <v>0</v>
      </c>
      <c r="N1755" s="107">
        <f t="shared" si="954"/>
        <v>2.39</v>
      </c>
      <c r="O1755" s="107">
        <f>N1755*H1755</f>
        <v>0</v>
      </c>
      <c r="P1755" s="337">
        <f t="shared" si="955"/>
        <v>2.87</v>
      </c>
      <c r="Q1755" s="108">
        <f>P1755*H1755</f>
        <v>0</v>
      </c>
      <c r="R1755" s="3"/>
      <c r="S1755" s="560">
        <f t="shared" si="962"/>
        <v>230</v>
      </c>
      <c r="AL1755" s="556">
        <f t="shared" si="963"/>
        <v>229.60000000000002</v>
      </c>
      <c r="AM1755"/>
    </row>
    <row r="1756" spans="2:39" s="288" customFormat="1" outlineLevel="1">
      <c r="B1756" s="102" t="s">
        <v>27</v>
      </c>
      <c r="C1756" s="251" t="s">
        <v>1305</v>
      </c>
      <c r="D1756" s="252"/>
      <c r="E1756" s="102">
        <v>11226941001</v>
      </c>
      <c r="F1756" s="454"/>
      <c r="G1756" s="253" t="s">
        <v>1516</v>
      </c>
      <c r="H1756" s="254"/>
      <c r="I1756" s="202" t="s">
        <v>58</v>
      </c>
      <c r="J1756" s="252">
        <v>20</v>
      </c>
      <c r="K1756" s="107">
        <v>2.39</v>
      </c>
      <c r="L1756" s="107">
        <f t="shared" si="953"/>
        <v>2.87</v>
      </c>
      <c r="M1756" s="107">
        <f>L1756*H1756</f>
        <v>0</v>
      </c>
      <c r="N1756" s="107">
        <f t="shared" si="954"/>
        <v>2.39</v>
      </c>
      <c r="O1756" s="107">
        <f>N1756*H1756</f>
        <v>0</v>
      </c>
      <c r="P1756" s="337">
        <f t="shared" si="955"/>
        <v>2.87</v>
      </c>
      <c r="Q1756" s="108">
        <f>P1756*H1756</f>
        <v>0</v>
      </c>
      <c r="R1756" s="3"/>
      <c r="S1756" s="560">
        <f t="shared" si="962"/>
        <v>230</v>
      </c>
      <c r="AL1756" s="556">
        <f t="shared" si="963"/>
        <v>229.60000000000002</v>
      </c>
      <c r="AM1756"/>
    </row>
    <row r="1757" spans="2:39" s="288" customFormat="1" outlineLevel="1">
      <c r="B1757" s="102" t="s">
        <v>27</v>
      </c>
      <c r="C1757" s="251" t="s">
        <v>1305</v>
      </c>
      <c r="D1757" s="252"/>
      <c r="E1757" s="102">
        <v>11214441001</v>
      </c>
      <c r="F1757" s="454"/>
      <c r="G1757" s="253" t="s">
        <v>1517</v>
      </c>
      <c r="H1757" s="254"/>
      <c r="I1757" s="202" t="s">
        <v>58</v>
      </c>
      <c r="J1757" s="252">
        <v>20</v>
      </c>
      <c r="K1757" s="107">
        <v>3.3</v>
      </c>
      <c r="L1757" s="107">
        <f t="shared" si="953"/>
        <v>3.96</v>
      </c>
      <c r="M1757" s="107">
        <f>L1757*H1757</f>
        <v>0</v>
      </c>
      <c r="N1757" s="107">
        <f t="shared" si="954"/>
        <v>3.3</v>
      </c>
      <c r="O1757" s="107">
        <f>N1757*H1757</f>
        <v>0</v>
      </c>
      <c r="P1757" s="337">
        <f t="shared" si="955"/>
        <v>3.96</v>
      </c>
      <c r="Q1757" s="108">
        <f>P1757*H1757</f>
        <v>0</v>
      </c>
      <c r="R1757" s="3"/>
      <c r="S1757" s="560">
        <f t="shared" si="962"/>
        <v>317</v>
      </c>
      <c r="AL1757" s="556">
        <f t="shared" si="963"/>
        <v>316.8</v>
      </c>
    </row>
    <row r="1758" spans="2:39" outlineLevel="1">
      <c r="B1758" s="240"/>
      <c r="C1758" s="246"/>
      <c r="D1758" s="248"/>
      <c r="E1758" s="90"/>
      <c r="F1758" s="454"/>
      <c r="G1758" s="247"/>
      <c r="H1758" s="243"/>
      <c r="I1758" s="213"/>
      <c r="J1758" s="248"/>
      <c r="K1758" s="93"/>
      <c r="L1758" s="93"/>
      <c r="M1758" s="93"/>
      <c r="N1758" s="93"/>
      <c r="O1758" s="93"/>
      <c r="P1758" s="338"/>
      <c r="Q1758" s="94"/>
      <c r="R1758" s="3"/>
      <c r="S1758" s="559"/>
      <c r="AL1758" s="556"/>
      <c r="AM1758" s="288"/>
    </row>
    <row r="1759" spans="2:39" outlineLevel="1">
      <c r="B1759" s="240"/>
      <c r="C1759" s="246"/>
      <c r="D1759" s="90"/>
      <c r="E1759" s="90"/>
      <c r="F1759" s="454"/>
      <c r="G1759" s="247"/>
      <c r="H1759" s="243"/>
      <c r="I1759" s="246"/>
      <c r="J1759" s="248"/>
      <c r="K1759" s="93"/>
      <c r="L1759" s="93"/>
      <c r="M1759" s="93"/>
      <c r="N1759" s="93"/>
      <c r="O1759" s="93"/>
      <c r="P1759" s="338"/>
      <c r="Q1759" s="94"/>
      <c r="R1759" s="3"/>
      <c r="S1759" s="559"/>
      <c r="AL1759" s="556"/>
      <c r="AM1759" s="288"/>
    </row>
    <row r="1760" spans="2:39" s="288" customFormat="1" outlineLevel="1">
      <c r="B1760" s="102" t="s">
        <v>27</v>
      </c>
      <c r="C1760" s="251" t="s">
        <v>1305</v>
      </c>
      <c r="D1760" s="103">
        <v>11231341002</v>
      </c>
      <c r="E1760" s="102">
        <v>11231341003</v>
      </c>
      <c r="F1760" s="454"/>
      <c r="G1760" s="253" t="s">
        <v>1518</v>
      </c>
      <c r="H1760" s="254"/>
      <c r="I1760" s="202" t="s">
        <v>58</v>
      </c>
      <c r="J1760" s="252">
        <v>20</v>
      </c>
      <c r="K1760" s="107">
        <v>1.25</v>
      </c>
      <c r="L1760" s="107">
        <f t="shared" si="953"/>
        <v>1.5</v>
      </c>
      <c r="M1760" s="107">
        <f>L1760*H1760</f>
        <v>0</v>
      </c>
      <c r="N1760" s="107">
        <f t="shared" si="954"/>
        <v>1.25</v>
      </c>
      <c r="O1760" s="107">
        <f>N1760*H1760</f>
        <v>0</v>
      </c>
      <c r="P1760" s="337">
        <f t="shared" si="955"/>
        <v>1.5</v>
      </c>
      <c r="Q1760" s="108">
        <f>P1760*H1760</f>
        <v>0</v>
      </c>
      <c r="R1760" s="3"/>
      <c r="S1760" s="560">
        <f t="shared" si="962"/>
        <v>120</v>
      </c>
      <c r="AL1760" s="556">
        <f t="shared" si="963"/>
        <v>120</v>
      </c>
    </row>
    <row r="1761" spans="2:39" s="288" customFormat="1" outlineLevel="1">
      <c r="B1761" s="102" t="s">
        <v>27</v>
      </c>
      <c r="C1761" s="251" t="s">
        <v>1305</v>
      </c>
      <c r="D1761" s="103">
        <v>11214541002</v>
      </c>
      <c r="E1761" s="102">
        <v>11214541003</v>
      </c>
      <c r="F1761" s="454"/>
      <c r="G1761" s="253" t="s">
        <v>1519</v>
      </c>
      <c r="H1761" s="254"/>
      <c r="I1761" s="202" t="s">
        <v>58</v>
      </c>
      <c r="J1761" s="252">
        <v>20</v>
      </c>
      <c r="K1761" s="107">
        <v>1.39</v>
      </c>
      <c r="L1761" s="107">
        <f t="shared" si="953"/>
        <v>1.67</v>
      </c>
      <c r="M1761" s="107">
        <f>L1761*H1761</f>
        <v>0</v>
      </c>
      <c r="N1761" s="107">
        <f t="shared" si="954"/>
        <v>1.39</v>
      </c>
      <c r="O1761" s="107">
        <f>N1761*H1761</f>
        <v>0</v>
      </c>
      <c r="P1761" s="337">
        <f t="shared" si="955"/>
        <v>1.67</v>
      </c>
      <c r="Q1761" s="108">
        <f>P1761*H1761</f>
        <v>0</v>
      </c>
      <c r="R1761" s="3"/>
      <c r="S1761" s="560">
        <f t="shared" si="962"/>
        <v>134</v>
      </c>
      <c r="AL1761" s="556">
        <f t="shared" si="963"/>
        <v>133.6</v>
      </c>
    </row>
    <row r="1762" spans="2:39" s="288" customFormat="1" outlineLevel="1">
      <c r="B1762" s="102" t="s">
        <v>27</v>
      </c>
      <c r="C1762" s="251" t="s">
        <v>1305</v>
      </c>
      <c r="D1762" s="103">
        <v>11214641002</v>
      </c>
      <c r="E1762" s="102">
        <v>11214641003</v>
      </c>
      <c r="F1762" s="454"/>
      <c r="G1762" s="253" t="s">
        <v>1520</v>
      </c>
      <c r="H1762" s="254"/>
      <c r="I1762" s="202" t="s">
        <v>58</v>
      </c>
      <c r="J1762" s="252">
        <v>20</v>
      </c>
      <c r="K1762" s="107">
        <v>2.39</v>
      </c>
      <c r="L1762" s="107">
        <f t="shared" si="953"/>
        <v>2.87</v>
      </c>
      <c r="M1762" s="107">
        <f>L1762*H1762</f>
        <v>0</v>
      </c>
      <c r="N1762" s="107">
        <f t="shared" si="954"/>
        <v>2.39</v>
      </c>
      <c r="O1762" s="107">
        <f>N1762*H1762</f>
        <v>0</v>
      </c>
      <c r="P1762" s="337">
        <f t="shared" si="955"/>
        <v>2.87</v>
      </c>
      <c r="Q1762" s="108">
        <f>P1762*H1762</f>
        <v>0</v>
      </c>
      <c r="R1762" s="3"/>
      <c r="S1762" s="560">
        <f t="shared" si="962"/>
        <v>230</v>
      </c>
      <c r="AL1762" s="556">
        <f t="shared" si="963"/>
        <v>229.60000000000002</v>
      </c>
      <c r="AM1762"/>
    </row>
    <row r="1763" spans="2:39" s="288" customFormat="1" outlineLevel="1">
      <c r="B1763" s="102" t="s">
        <v>27</v>
      </c>
      <c r="C1763" s="251" t="s">
        <v>1305</v>
      </c>
      <c r="D1763" s="102">
        <v>11233341001</v>
      </c>
      <c r="E1763" s="102">
        <v>11233341003</v>
      </c>
      <c r="F1763" s="454"/>
      <c r="G1763" s="253" t="s">
        <v>1521</v>
      </c>
      <c r="H1763" s="254"/>
      <c r="I1763" s="251" t="s">
        <v>58</v>
      </c>
      <c r="J1763" s="252">
        <v>20</v>
      </c>
      <c r="K1763" s="107">
        <v>2.89</v>
      </c>
      <c r="L1763" s="107">
        <f t="shared" si="953"/>
        <v>3.47</v>
      </c>
      <c r="M1763" s="107">
        <f>L1763*H1763</f>
        <v>0</v>
      </c>
      <c r="N1763" s="107">
        <f t="shared" si="954"/>
        <v>2.89</v>
      </c>
      <c r="O1763" s="107">
        <f>N1763*H1763</f>
        <v>0</v>
      </c>
      <c r="P1763" s="337">
        <f t="shared" si="955"/>
        <v>3.47</v>
      </c>
      <c r="Q1763" s="108">
        <f>P1763*H1763</f>
        <v>0</v>
      </c>
      <c r="R1763" s="3"/>
      <c r="S1763" s="560">
        <f t="shared" si="962"/>
        <v>278</v>
      </c>
      <c r="AL1763" s="556">
        <f t="shared" si="963"/>
        <v>277.60000000000002</v>
      </c>
    </row>
    <row r="1764" spans="2:39" s="288" customFormat="1" outlineLevel="1">
      <c r="B1764" s="102" t="s">
        <v>27</v>
      </c>
      <c r="C1764" s="251" t="s">
        <v>1305</v>
      </c>
      <c r="D1764" s="103">
        <v>11214741002</v>
      </c>
      <c r="E1764" s="102">
        <v>11214741003</v>
      </c>
      <c r="F1764" s="454"/>
      <c r="G1764" s="253" t="s">
        <v>1522</v>
      </c>
      <c r="H1764" s="254"/>
      <c r="I1764" s="202" t="s">
        <v>58</v>
      </c>
      <c r="J1764" s="252">
        <v>20</v>
      </c>
      <c r="K1764" s="107">
        <v>3.14</v>
      </c>
      <c r="L1764" s="107">
        <f t="shared" si="953"/>
        <v>3.77</v>
      </c>
      <c r="M1764" s="107">
        <f>L1764*H1764</f>
        <v>0</v>
      </c>
      <c r="N1764" s="107">
        <f t="shared" si="954"/>
        <v>3.14</v>
      </c>
      <c r="O1764" s="107">
        <f>N1764*H1764</f>
        <v>0</v>
      </c>
      <c r="P1764" s="337">
        <f t="shared" si="955"/>
        <v>3.77</v>
      </c>
      <c r="Q1764" s="108">
        <f>P1764*H1764</f>
        <v>0</v>
      </c>
      <c r="R1764" s="3"/>
      <c r="S1764" s="560">
        <f t="shared" si="962"/>
        <v>302</v>
      </c>
      <c r="AL1764" s="556">
        <f t="shared" si="963"/>
        <v>301.60000000000002</v>
      </c>
    </row>
    <row r="1765" spans="2:39" outlineLevel="1">
      <c r="B1765" s="240"/>
      <c r="C1765" s="246"/>
      <c r="D1765" s="90"/>
      <c r="E1765" s="90"/>
      <c r="F1765" s="454"/>
      <c r="G1765" s="247"/>
      <c r="H1765" s="243"/>
      <c r="I1765" s="246"/>
      <c r="J1765" s="248"/>
      <c r="K1765" s="93"/>
      <c r="L1765" s="93"/>
      <c r="M1765" s="93"/>
      <c r="N1765" s="93"/>
      <c r="O1765" s="93"/>
      <c r="P1765" s="338"/>
      <c r="Q1765" s="94"/>
      <c r="R1765" s="3"/>
      <c r="S1765" s="559"/>
      <c r="AL1765" s="556"/>
      <c r="AM1765" s="288"/>
    </row>
    <row r="1766" spans="2:39" s="288" customFormat="1" outlineLevel="1">
      <c r="B1766" s="102" t="s">
        <v>27</v>
      </c>
      <c r="C1766" s="251" t="s">
        <v>1305</v>
      </c>
      <c r="D1766" s="252"/>
      <c r="E1766" s="102">
        <v>11206241001</v>
      </c>
      <c r="F1766" s="454"/>
      <c r="G1766" s="253" t="s">
        <v>1523</v>
      </c>
      <c r="H1766" s="254"/>
      <c r="I1766" s="202" t="s">
        <v>58</v>
      </c>
      <c r="J1766" s="252">
        <v>20</v>
      </c>
      <c r="K1766" s="107">
        <v>10.74</v>
      </c>
      <c r="L1766" s="107">
        <f t="shared" si="953"/>
        <v>12.89</v>
      </c>
      <c r="M1766" s="107">
        <f t="shared" ref="M1766:M1771" si="964">L1766*H1766</f>
        <v>0</v>
      </c>
      <c r="N1766" s="107">
        <f t="shared" si="954"/>
        <v>10.74</v>
      </c>
      <c r="O1766" s="107">
        <f t="shared" ref="O1766:O1771" si="965">N1766*H1766</f>
        <v>0</v>
      </c>
      <c r="P1766" s="337">
        <f t="shared" si="955"/>
        <v>12.89</v>
      </c>
      <c r="Q1766" s="108">
        <f t="shared" ref="Q1766:Q1771" si="966">P1766*H1766</f>
        <v>0</v>
      </c>
      <c r="R1766" s="3"/>
      <c r="S1766" s="560">
        <f t="shared" si="962"/>
        <v>1031</v>
      </c>
      <c r="AL1766" s="556">
        <f t="shared" si="963"/>
        <v>1031.2</v>
      </c>
    </row>
    <row r="1767" spans="2:39" s="288" customFormat="1" outlineLevel="1">
      <c r="B1767" s="102" t="s">
        <v>27</v>
      </c>
      <c r="C1767" s="251" t="s">
        <v>1305</v>
      </c>
      <c r="D1767" s="103">
        <v>11237741002</v>
      </c>
      <c r="E1767" s="102">
        <v>11231061001</v>
      </c>
      <c r="F1767" s="454"/>
      <c r="G1767" s="253" t="s">
        <v>1524</v>
      </c>
      <c r="H1767" s="254"/>
      <c r="I1767" s="202" t="s">
        <v>58</v>
      </c>
      <c r="J1767" s="252">
        <v>10</v>
      </c>
      <c r="K1767" s="107">
        <v>15.99</v>
      </c>
      <c r="L1767" s="107">
        <f t="shared" si="953"/>
        <v>19.190000000000001</v>
      </c>
      <c r="M1767" s="107">
        <f t="shared" si="964"/>
        <v>0</v>
      </c>
      <c r="N1767" s="107">
        <f t="shared" si="954"/>
        <v>15.99</v>
      </c>
      <c r="O1767" s="107">
        <f t="shared" si="965"/>
        <v>0</v>
      </c>
      <c r="P1767" s="337">
        <f t="shared" si="955"/>
        <v>19.190000000000001</v>
      </c>
      <c r="Q1767" s="108">
        <f t="shared" si="966"/>
        <v>0</v>
      </c>
      <c r="R1767" s="3"/>
      <c r="S1767" s="560">
        <f t="shared" si="962"/>
        <v>1535</v>
      </c>
      <c r="AL1767" s="556">
        <f t="shared" si="963"/>
        <v>1535.2000000000003</v>
      </c>
    </row>
    <row r="1768" spans="2:39" s="288" customFormat="1" outlineLevel="1">
      <c r="B1768" s="102" t="s">
        <v>27</v>
      </c>
      <c r="C1768" s="251" t="s">
        <v>1305</v>
      </c>
      <c r="D1768" s="103">
        <v>11239741001</v>
      </c>
      <c r="E1768" s="102">
        <v>11231091001</v>
      </c>
      <c r="F1768" s="454"/>
      <c r="G1768" s="253" t="s">
        <v>1525</v>
      </c>
      <c r="H1768" s="254"/>
      <c r="I1768" s="202" t="s">
        <v>58</v>
      </c>
      <c r="J1768" s="252">
        <v>10</v>
      </c>
      <c r="K1768" s="107">
        <v>29.73</v>
      </c>
      <c r="L1768" s="107">
        <f t="shared" si="953"/>
        <v>35.68</v>
      </c>
      <c r="M1768" s="107">
        <f t="shared" si="964"/>
        <v>0</v>
      </c>
      <c r="N1768" s="107">
        <f t="shared" si="954"/>
        <v>29.73</v>
      </c>
      <c r="O1768" s="107">
        <f t="shared" si="965"/>
        <v>0</v>
      </c>
      <c r="P1768" s="337">
        <f t="shared" si="955"/>
        <v>35.68</v>
      </c>
      <c r="Q1768" s="108">
        <f t="shared" si="966"/>
        <v>0</v>
      </c>
      <c r="R1768" s="3"/>
      <c r="S1768" s="560">
        <f t="shared" si="962"/>
        <v>2854</v>
      </c>
      <c r="AL1768" s="556">
        <f t="shared" si="963"/>
        <v>2854.4</v>
      </c>
    </row>
    <row r="1769" spans="2:39" s="288" customFormat="1" outlineLevel="1">
      <c r="B1769" s="102" t="s">
        <v>27</v>
      </c>
      <c r="C1769" s="251" t="s">
        <v>1305</v>
      </c>
      <c r="D1769" s="469"/>
      <c r="E1769" s="102">
        <v>11230001001</v>
      </c>
      <c r="F1769" s="454"/>
      <c r="G1769" s="253" t="s">
        <v>1526</v>
      </c>
      <c r="H1769" s="254"/>
      <c r="I1769" s="202" t="s">
        <v>58</v>
      </c>
      <c r="J1769" s="252">
        <v>5</v>
      </c>
      <c r="K1769" s="107">
        <v>13.29</v>
      </c>
      <c r="L1769" s="107">
        <f t="shared" ref="L1769:L1832" si="967">ROUND((K1769*$C$3),2)</f>
        <v>15.95</v>
      </c>
      <c r="M1769" s="107">
        <f t="shared" si="964"/>
        <v>0</v>
      </c>
      <c r="N1769" s="107">
        <f t="shared" ref="N1769:N1832" si="968">K1769*(1-$E$5-$E$7)*(1-$E$9)*(1+$E$11)</f>
        <v>13.29</v>
      </c>
      <c r="O1769" s="107">
        <f t="shared" si="965"/>
        <v>0</v>
      </c>
      <c r="P1769" s="337">
        <f t="shared" ref="P1769:P1832" si="969">ROUND((N1769*$C$3),2)</f>
        <v>15.95</v>
      </c>
      <c r="Q1769" s="108">
        <f t="shared" si="966"/>
        <v>0</v>
      </c>
      <c r="R1769" s="3"/>
      <c r="S1769" s="560">
        <f t="shared" si="962"/>
        <v>1276</v>
      </c>
      <c r="AL1769" s="556">
        <f t="shared" si="963"/>
        <v>1276</v>
      </c>
      <c r="AM1769"/>
    </row>
    <row r="1770" spans="2:39" s="288" customFormat="1" outlineLevel="1">
      <c r="B1770" s="102" t="s">
        <v>27</v>
      </c>
      <c r="C1770" s="251" t="s">
        <v>1305</v>
      </c>
      <c r="D1770" s="252"/>
      <c r="E1770" s="102">
        <v>11230021001</v>
      </c>
      <c r="F1770" s="454"/>
      <c r="G1770" s="253" t="s">
        <v>1527</v>
      </c>
      <c r="H1770" s="254"/>
      <c r="I1770" s="202" t="s">
        <v>58</v>
      </c>
      <c r="J1770" s="252">
        <v>5</v>
      </c>
      <c r="K1770" s="107">
        <v>16</v>
      </c>
      <c r="L1770" s="107">
        <f t="shared" si="967"/>
        <v>19.2</v>
      </c>
      <c r="M1770" s="107">
        <f t="shared" si="964"/>
        <v>0</v>
      </c>
      <c r="N1770" s="107">
        <f t="shared" si="968"/>
        <v>16</v>
      </c>
      <c r="O1770" s="107">
        <f t="shared" si="965"/>
        <v>0</v>
      </c>
      <c r="P1770" s="337">
        <f t="shared" si="969"/>
        <v>19.2</v>
      </c>
      <c r="Q1770" s="108">
        <f t="shared" si="966"/>
        <v>0</v>
      </c>
      <c r="R1770" s="3"/>
      <c r="S1770" s="560">
        <f t="shared" si="962"/>
        <v>1536</v>
      </c>
      <c r="AL1770" s="556">
        <f t="shared" si="963"/>
        <v>1536</v>
      </c>
    </row>
    <row r="1771" spans="2:39" s="288" customFormat="1" outlineLevel="1">
      <c r="B1771" s="102" t="s">
        <v>27</v>
      </c>
      <c r="C1771" s="251" t="s">
        <v>1305</v>
      </c>
      <c r="D1771" s="252"/>
      <c r="E1771" s="102">
        <v>11230061001</v>
      </c>
      <c r="F1771" s="454"/>
      <c r="G1771" s="253" t="s">
        <v>1528</v>
      </c>
      <c r="H1771" s="254"/>
      <c r="I1771" s="202" t="s">
        <v>58</v>
      </c>
      <c r="J1771" s="252">
        <v>5</v>
      </c>
      <c r="K1771" s="107">
        <v>18.73</v>
      </c>
      <c r="L1771" s="107">
        <f t="shared" si="967"/>
        <v>22.48</v>
      </c>
      <c r="M1771" s="107">
        <f t="shared" si="964"/>
        <v>0</v>
      </c>
      <c r="N1771" s="107">
        <f t="shared" si="968"/>
        <v>18.73</v>
      </c>
      <c r="O1771" s="107">
        <f t="shared" si="965"/>
        <v>0</v>
      </c>
      <c r="P1771" s="337">
        <f t="shared" si="969"/>
        <v>22.48</v>
      </c>
      <c r="Q1771" s="108">
        <f t="shared" si="966"/>
        <v>0</v>
      </c>
      <c r="R1771" s="3"/>
      <c r="S1771" s="560">
        <f t="shared" si="962"/>
        <v>1798</v>
      </c>
      <c r="AL1771" s="556">
        <f t="shared" si="963"/>
        <v>1798.4</v>
      </c>
    </row>
    <row r="1772" spans="2:39" outlineLevel="1">
      <c r="B1772" s="240"/>
      <c r="C1772" s="241"/>
      <c r="D1772" s="244"/>
      <c r="E1772" s="69"/>
      <c r="F1772" s="454"/>
      <c r="G1772" s="242"/>
      <c r="H1772" s="243"/>
      <c r="I1772" s="170"/>
      <c r="J1772" s="244"/>
      <c r="K1772" s="74"/>
      <c r="L1772" s="74"/>
      <c r="M1772" s="74"/>
      <c r="N1772" s="74"/>
      <c r="O1772" s="74"/>
      <c r="P1772" s="336"/>
      <c r="Q1772" s="128"/>
      <c r="R1772" s="3"/>
      <c r="S1772" s="559"/>
      <c r="AL1772" s="556"/>
      <c r="AM1772" s="288"/>
    </row>
    <row r="1773" spans="2:39" s="288" customFormat="1" outlineLevel="1">
      <c r="B1773" s="102" t="s">
        <v>27</v>
      </c>
      <c r="C1773" s="251" t="s">
        <v>1305</v>
      </c>
      <c r="D1773" s="252"/>
      <c r="E1773" s="102">
        <v>11231441001</v>
      </c>
      <c r="F1773" s="454"/>
      <c r="G1773" s="253" t="s">
        <v>1529</v>
      </c>
      <c r="H1773" s="254"/>
      <c r="I1773" s="202" t="s">
        <v>58</v>
      </c>
      <c r="J1773" s="252">
        <v>20</v>
      </c>
      <c r="K1773" s="107">
        <v>3.3</v>
      </c>
      <c r="L1773" s="107">
        <f t="shared" si="967"/>
        <v>3.96</v>
      </c>
      <c r="M1773" s="107">
        <f t="shared" ref="M1773:M1780" si="970">L1773*H1773</f>
        <v>0</v>
      </c>
      <c r="N1773" s="107">
        <f t="shared" si="968"/>
        <v>3.3</v>
      </c>
      <c r="O1773" s="107">
        <f t="shared" ref="O1773:O1780" si="971">N1773*H1773</f>
        <v>0</v>
      </c>
      <c r="P1773" s="337">
        <f t="shared" si="969"/>
        <v>3.96</v>
      </c>
      <c r="Q1773" s="108">
        <f t="shared" ref="Q1773:Q1780" si="972">P1773*H1773</f>
        <v>0</v>
      </c>
      <c r="R1773" s="3"/>
      <c r="S1773" s="560">
        <f t="shared" si="962"/>
        <v>317</v>
      </c>
      <c r="AL1773" s="556">
        <f t="shared" si="963"/>
        <v>316.8</v>
      </c>
    </row>
    <row r="1774" spans="2:39" s="288" customFormat="1" outlineLevel="1">
      <c r="B1774" s="102" t="s">
        <v>27</v>
      </c>
      <c r="C1774" s="251" t="s">
        <v>1305</v>
      </c>
      <c r="D1774" s="102">
        <v>11214841001</v>
      </c>
      <c r="E1774" s="102">
        <v>11326241001</v>
      </c>
      <c r="F1774" s="454"/>
      <c r="G1774" s="253" t="s">
        <v>1530</v>
      </c>
      <c r="H1774" s="254"/>
      <c r="I1774" s="202" t="s">
        <v>58</v>
      </c>
      <c r="J1774" s="252">
        <v>20</v>
      </c>
      <c r="K1774" s="107">
        <v>3.63</v>
      </c>
      <c r="L1774" s="107">
        <f t="shared" si="967"/>
        <v>4.3600000000000003</v>
      </c>
      <c r="M1774" s="107">
        <f t="shared" si="970"/>
        <v>0</v>
      </c>
      <c r="N1774" s="107">
        <f t="shared" si="968"/>
        <v>3.63</v>
      </c>
      <c r="O1774" s="107">
        <f t="shared" si="971"/>
        <v>0</v>
      </c>
      <c r="P1774" s="337">
        <f t="shared" si="969"/>
        <v>4.3600000000000003</v>
      </c>
      <c r="Q1774" s="108">
        <f t="shared" si="972"/>
        <v>0</v>
      </c>
      <c r="R1774" s="3"/>
      <c r="S1774" s="560">
        <f t="shared" si="962"/>
        <v>349</v>
      </c>
      <c r="AL1774" s="556">
        <f t="shared" si="963"/>
        <v>348.80000000000007</v>
      </c>
    </row>
    <row r="1775" spans="2:39" s="288" customFormat="1" outlineLevel="1">
      <c r="B1775" s="102" t="s">
        <v>27</v>
      </c>
      <c r="C1775" s="251" t="s">
        <v>1305</v>
      </c>
      <c r="D1775" s="103">
        <v>11215841001</v>
      </c>
      <c r="E1775" s="102">
        <v>11215841002</v>
      </c>
      <c r="F1775" s="454"/>
      <c r="G1775" s="253" t="s">
        <v>1531</v>
      </c>
      <c r="H1775" s="254"/>
      <c r="I1775" s="202" t="s">
        <v>58</v>
      </c>
      <c r="J1775" s="252">
        <v>20</v>
      </c>
      <c r="K1775" s="107">
        <v>8.19</v>
      </c>
      <c r="L1775" s="107">
        <f t="shared" si="967"/>
        <v>9.83</v>
      </c>
      <c r="M1775" s="107">
        <f t="shared" si="970"/>
        <v>0</v>
      </c>
      <c r="N1775" s="107">
        <f t="shared" si="968"/>
        <v>8.19</v>
      </c>
      <c r="O1775" s="107">
        <f t="shared" si="971"/>
        <v>0</v>
      </c>
      <c r="P1775" s="337">
        <f t="shared" si="969"/>
        <v>9.83</v>
      </c>
      <c r="Q1775" s="108">
        <f t="shared" si="972"/>
        <v>0</v>
      </c>
      <c r="R1775" s="3"/>
      <c r="S1775" s="560">
        <f t="shared" si="962"/>
        <v>786</v>
      </c>
      <c r="AL1775" s="556">
        <f t="shared" si="963"/>
        <v>786.40000000000009</v>
      </c>
    </row>
    <row r="1776" spans="2:39" s="288" customFormat="1" outlineLevel="1">
      <c r="B1776" s="102" t="s">
        <v>27</v>
      </c>
      <c r="C1776" s="251" t="s">
        <v>1305</v>
      </c>
      <c r="D1776" s="252"/>
      <c r="E1776" s="102">
        <v>11233441001</v>
      </c>
      <c r="F1776" s="454"/>
      <c r="G1776" s="253" t="s">
        <v>1532</v>
      </c>
      <c r="H1776" s="254"/>
      <c r="I1776" s="202" t="s">
        <v>58</v>
      </c>
      <c r="J1776" s="252">
        <v>20</v>
      </c>
      <c r="K1776" s="107">
        <v>9.09</v>
      </c>
      <c r="L1776" s="107">
        <f t="shared" si="967"/>
        <v>10.91</v>
      </c>
      <c r="M1776" s="107">
        <f t="shared" si="970"/>
        <v>0</v>
      </c>
      <c r="N1776" s="107">
        <f t="shared" si="968"/>
        <v>9.09</v>
      </c>
      <c r="O1776" s="107">
        <f t="shared" si="971"/>
        <v>0</v>
      </c>
      <c r="P1776" s="337">
        <f t="shared" si="969"/>
        <v>10.91</v>
      </c>
      <c r="Q1776" s="108">
        <f t="shared" si="972"/>
        <v>0</v>
      </c>
      <c r="R1776" s="3"/>
      <c r="S1776" s="560">
        <f t="shared" si="962"/>
        <v>873</v>
      </c>
      <c r="AL1776" s="556">
        <f t="shared" si="963"/>
        <v>872.80000000000007</v>
      </c>
    </row>
    <row r="1777" spans="2:39" s="288" customFormat="1" outlineLevel="1">
      <c r="B1777" s="102" t="s">
        <v>27</v>
      </c>
      <c r="C1777" s="251" t="s">
        <v>1305</v>
      </c>
      <c r="D1777" s="252"/>
      <c r="E1777" s="102">
        <v>11214941001</v>
      </c>
      <c r="F1777" s="454"/>
      <c r="G1777" s="253" t="s">
        <v>1533</v>
      </c>
      <c r="H1777" s="254"/>
      <c r="I1777" s="202" t="s">
        <v>58</v>
      </c>
      <c r="J1777" s="252">
        <v>20</v>
      </c>
      <c r="K1777" s="107">
        <v>10.130000000000001</v>
      </c>
      <c r="L1777" s="107">
        <f t="shared" si="967"/>
        <v>12.16</v>
      </c>
      <c r="M1777" s="107">
        <f t="shared" si="970"/>
        <v>0</v>
      </c>
      <c r="N1777" s="107">
        <f t="shared" si="968"/>
        <v>10.130000000000001</v>
      </c>
      <c r="O1777" s="107">
        <f t="shared" si="971"/>
        <v>0</v>
      </c>
      <c r="P1777" s="337">
        <f t="shared" si="969"/>
        <v>12.16</v>
      </c>
      <c r="Q1777" s="108">
        <f t="shared" si="972"/>
        <v>0</v>
      </c>
      <c r="R1777" s="3"/>
      <c r="S1777" s="560">
        <f t="shared" si="962"/>
        <v>973</v>
      </c>
      <c r="AL1777" s="556">
        <f t="shared" si="963"/>
        <v>972.80000000000007</v>
      </c>
    </row>
    <row r="1778" spans="2:39" s="288" customFormat="1" outlineLevel="1">
      <c r="B1778" s="102" t="s">
        <v>27</v>
      </c>
      <c r="C1778" s="251" t="s">
        <v>1305</v>
      </c>
      <c r="D1778" s="252"/>
      <c r="E1778" s="102">
        <v>11204741001</v>
      </c>
      <c r="F1778" s="454"/>
      <c r="G1778" s="253" t="s">
        <v>1534</v>
      </c>
      <c r="H1778" s="254"/>
      <c r="I1778" s="202" t="s">
        <v>58</v>
      </c>
      <c r="J1778" s="252">
        <v>10</v>
      </c>
      <c r="K1778" s="107">
        <v>22.28</v>
      </c>
      <c r="L1778" s="107">
        <f t="shared" si="967"/>
        <v>26.74</v>
      </c>
      <c r="M1778" s="107">
        <f t="shared" si="970"/>
        <v>0</v>
      </c>
      <c r="N1778" s="107">
        <f t="shared" si="968"/>
        <v>22.28</v>
      </c>
      <c r="O1778" s="107">
        <f t="shared" si="971"/>
        <v>0</v>
      </c>
      <c r="P1778" s="337">
        <f t="shared" si="969"/>
        <v>26.74</v>
      </c>
      <c r="Q1778" s="108">
        <f t="shared" si="972"/>
        <v>0</v>
      </c>
      <c r="R1778" s="3"/>
      <c r="S1778" s="560">
        <f t="shared" si="962"/>
        <v>2139</v>
      </c>
      <c r="AL1778" s="556">
        <f t="shared" si="963"/>
        <v>2139.2000000000003</v>
      </c>
      <c r="AM1778"/>
    </row>
    <row r="1779" spans="2:39" s="288" customFormat="1" outlineLevel="1">
      <c r="B1779" s="102" t="s">
        <v>27</v>
      </c>
      <c r="C1779" s="251" t="s">
        <v>1305</v>
      </c>
      <c r="D1779" s="252"/>
      <c r="E1779" s="102">
        <v>11240471001</v>
      </c>
      <c r="F1779" s="454"/>
      <c r="G1779" s="253" t="s">
        <v>1535</v>
      </c>
      <c r="H1779" s="254"/>
      <c r="I1779" s="202" t="s">
        <v>58</v>
      </c>
      <c r="J1779" s="252">
        <v>10</v>
      </c>
      <c r="K1779" s="107">
        <v>43.64</v>
      </c>
      <c r="L1779" s="107">
        <f t="shared" si="967"/>
        <v>52.37</v>
      </c>
      <c r="M1779" s="107">
        <f t="shared" si="970"/>
        <v>0</v>
      </c>
      <c r="N1779" s="107">
        <f t="shared" si="968"/>
        <v>43.64</v>
      </c>
      <c r="O1779" s="107">
        <f t="shared" si="971"/>
        <v>0</v>
      </c>
      <c r="P1779" s="337">
        <f t="shared" si="969"/>
        <v>52.37</v>
      </c>
      <c r="Q1779" s="108">
        <f t="shared" si="972"/>
        <v>0</v>
      </c>
      <c r="R1779" s="3"/>
      <c r="S1779" s="560">
        <f t="shared" si="962"/>
        <v>4190</v>
      </c>
      <c r="AL1779" s="556">
        <f t="shared" si="963"/>
        <v>4189.6000000000004</v>
      </c>
    </row>
    <row r="1780" spans="2:39" s="288" customFormat="1" outlineLevel="1">
      <c r="B1780" s="102" t="s">
        <v>27</v>
      </c>
      <c r="C1780" s="251" t="s">
        <v>1305</v>
      </c>
      <c r="D1780" s="103">
        <v>11237841001</v>
      </c>
      <c r="E1780" s="102">
        <v>11230981001</v>
      </c>
      <c r="F1780" s="454"/>
      <c r="G1780" s="253" t="s">
        <v>1536</v>
      </c>
      <c r="H1780" s="254"/>
      <c r="I1780" s="202" t="s">
        <v>58</v>
      </c>
      <c r="J1780" s="252">
        <v>10</v>
      </c>
      <c r="K1780" s="107">
        <v>50.3</v>
      </c>
      <c r="L1780" s="107">
        <f t="shared" si="967"/>
        <v>60.36</v>
      </c>
      <c r="M1780" s="107">
        <f t="shared" si="970"/>
        <v>0</v>
      </c>
      <c r="N1780" s="107">
        <f t="shared" si="968"/>
        <v>50.3</v>
      </c>
      <c r="O1780" s="107">
        <f t="shared" si="971"/>
        <v>0</v>
      </c>
      <c r="P1780" s="337">
        <f t="shared" si="969"/>
        <v>60.36</v>
      </c>
      <c r="Q1780" s="108">
        <f t="shared" si="972"/>
        <v>0</v>
      </c>
      <c r="R1780" s="3"/>
      <c r="S1780" s="560">
        <f t="shared" si="962"/>
        <v>4829</v>
      </c>
      <c r="AL1780" s="556">
        <f t="shared" si="963"/>
        <v>4828.8</v>
      </c>
    </row>
    <row r="1781" spans="2:39" outlineLevel="1">
      <c r="B1781" s="249"/>
      <c r="C1781" s="241"/>
      <c r="D1781" s="71"/>
      <c r="E1781" s="69"/>
      <c r="F1781" s="454"/>
      <c r="G1781" s="242"/>
      <c r="H1781" s="243"/>
      <c r="I1781" s="170"/>
      <c r="J1781" s="244"/>
      <c r="K1781" s="74"/>
      <c r="L1781" s="74"/>
      <c r="M1781" s="74"/>
      <c r="N1781" s="74"/>
      <c r="O1781" s="74"/>
      <c r="P1781" s="336"/>
      <c r="Q1781" s="128"/>
      <c r="R1781" s="3"/>
      <c r="S1781" s="559"/>
      <c r="AL1781" s="556"/>
      <c r="AM1781" s="288"/>
    </row>
    <row r="1782" spans="2:39" s="288" customFormat="1" outlineLevel="1">
      <c r="B1782" s="102" t="s">
        <v>27</v>
      </c>
      <c r="C1782" s="251" t="s">
        <v>1305</v>
      </c>
      <c r="D1782" s="252"/>
      <c r="E1782" s="102">
        <v>11231541001</v>
      </c>
      <c r="F1782" s="454"/>
      <c r="G1782" s="253" t="s">
        <v>1537</v>
      </c>
      <c r="H1782" s="254"/>
      <c r="I1782" s="202" t="s">
        <v>58</v>
      </c>
      <c r="J1782" s="252">
        <v>20</v>
      </c>
      <c r="K1782" s="107">
        <v>3.3</v>
      </c>
      <c r="L1782" s="107">
        <f t="shared" si="967"/>
        <v>3.96</v>
      </c>
      <c r="M1782" s="107">
        <f t="shared" ref="M1782:M1789" si="973">L1782*H1782</f>
        <v>0</v>
      </c>
      <c r="N1782" s="107">
        <f t="shared" si="968"/>
        <v>3.3</v>
      </c>
      <c r="O1782" s="107">
        <f t="shared" ref="O1782:O1789" si="974">N1782*H1782</f>
        <v>0</v>
      </c>
      <c r="P1782" s="337">
        <f t="shared" si="969"/>
        <v>3.96</v>
      </c>
      <c r="Q1782" s="108">
        <f t="shared" ref="Q1782:Q1789" si="975">P1782*H1782</f>
        <v>0</v>
      </c>
      <c r="R1782" s="3"/>
      <c r="S1782" s="560">
        <f t="shared" si="962"/>
        <v>317</v>
      </c>
      <c r="AL1782" s="556">
        <f t="shared" si="963"/>
        <v>316.8</v>
      </c>
    </row>
    <row r="1783" spans="2:39" s="288" customFormat="1" outlineLevel="1">
      <c r="B1783" s="102" t="s">
        <v>27</v>
      </c>
      <c r="C1783" s="251" t="s">
        <v>1305</v>
      </c>
      <c r="D1783" s="103">
        <v>11215041001</v>
      </c>
      <c r="E1783" s="102">
        <v>11326251001</v>
      </c>
      <c r="F1783" s="454"/>
      <c r="G1783" s="253" t="s">
        <v>1538</v>
      </c>
      <c r="H1783" s="254"/>
      <c r="I1783" s="202" t="s">
        <v>58</v>
      </c>
      <c r="J1783" s="252">
        <v>20</v>
      </c>
      <c r="K1783" s="107">
        <v>3.63</v>
      </c>
      <c r="L1783" s="107">
        <f t="shared" si="967"/>
        <v>4.3600000000000003</v>
      </c>
      <c r="M1783" s="107">
        <f t="shared" si="973"/>
        <v>0</v>
      </c>
      <c r="N1783" s="107">
        <f t="shared" si="968"/>
        <v>3.63</v>
      </c>
      <c r="O1783" s="107">
        <f t="shared" si="974"/>
        <v>0</v>
      </c>
      <c r="P1783" s="337">
        <f t="shared" si="969"/>
        <v>4.3600000000000003</v>
      </c>
      <c r="Q1783" s="108">
        <f t="shared" si="975"/>
        <v>0</v>
      </c>
      <c r="R1783" s="3"/>
      <c r="S1783" s="560">
        <f t="shared" si="962"/>
        <v>349</v>
      </c>
      <c r="AL1783" s="556">
        <f t="shared" si="963"/>
        <v>348.80000000000007</v>
      </c>
    </row>
    <row r="1784" spans="2:39" s="288" customFormat="1" outlineLevel="1">
      <c r="B1784" s="102" t="s">
        <v>27</v>
      </c>
      <c r="C1784" s="251" t="s">
        <v>1305</v>
      </c>
      <c r="D1784" s="103">
        <v>11215741001</v>
      </c>
      <c r="E1784" s="102">
        <v>11215741002</v>
      </c>
      <c r="F1784" s="454"/>
      <c r="G1784" s="253" t="s">
        <v>1539</v>
      </c>
      <c r="H1784" s="254"/>
      <c r="I1784" s="202" t="s">
        <v>58</v>
      </c>
      <c r="J1784" s="252">
        <v>20</v>
      </c>
      <c r="K1784" s="107">
        <v>8.19</v>
      </c>
      <c r="L1784" s="107">
        <f t="shared" si="967"/>
        <v>9.83</v>
      </c>
      <c r="M1784" s="107">
        <f t="shared" si="973"/>
        <v>0</v>
      </c>
      <c r="N1784" s="107">
        <f t="shared" si="968"/>
        <v>8.19</v>
      </c>
      <c r="O1784" s="107">
        <f t="shared" si="974"/>
        <v>0</v>
      </c>
      <c r="P1784" s="337">
        <f t="shared" si="969"/>
        <v>9.83</v>
      </c>
      <c r="Q1784" s="108">
        <f t="shared" si="975"/>
        <v>0</v>
      </c>
      <c r="R1784" s="3"/>
      <c r="S1784" s="560">
        <f t="shared" si="962"/>
        <v>786</v>
      </c>
      <c r="AL1784" s="556">
        <f t="shared" si="963"/>
        <v>786.40000000000009</v>
      </c>
    </row>
    <row r="1785" spans="2:39" s="288" customFormat="1" outlineLevel="1">
      <c r="B1785" s="102" t="s">
        <v>27</v>
      </c>
      <c r="C1785" s="251" t="s">
        <v>1305</v>
      </c>
      <c r="D1785" s="252"/>
      <c r="E1785" s="102">
        <v>11233541001</v>
      </c>
      <c r="F1785" s="454"/>
      <c r="G1785" s="253" t="s">
        <v>1540</v>
      </c>
      <c r="H1785" s="254"/>
      <c r="I1785" s="202" t="s">
        <v>58</v>
      </c>
      <c r="J1785" s="252">
        <v>20</v>
      </c>
      <c r="K1785" s="107">
        <v>9.09</v>
      </c>
      <c r="L1785" s="107">
        <f t="shared" si="967"/>
        <v>10.91</v>
      </c>
      <c r="M1785" s="107">
        <f t="shared" si="973"/>
        <v>0</v>
      </c>
      <c r="N1785" s="107">
        <f t="shared" si="968"/>
        <v>9.09</v>
      </c>
      <c r="O1785" s="107">
        <f t="shared" si="974"/>
        <v>0</v>
      </c>
      <c r="P1785" s="337">
        <f t="shared" si="969"/>
        <v>10.91</v>
      </c>
      <c r="Q1785" s="108">
        <f t="shared" si="975"/>
        <v>0</v>
      </c>
      <c r="R1785" s="3"/>
      <c r="S1785" s="560">
        <f t="shared" si="962"/>
        <v>873</v>
      </c>
      <c r="AL1785" s="556">
        <f t="shared" si="963"/>
        <v>872.80000000000007</v>
      </c>
    </row>
    <row r="1786" spans="2:39" s="288" customFormat="1" outlineLevel="1">
      <c r="B1786" s="102" t="s">
        <v>27</v>
      </c>
      <c r="C1786" s="251" t="s">
        <v>1305</v>
      </c>
      <c r="D1786" s="252"/>
      <c r="E1786" s="102">
        <v>11215141001</v>
      </c>
      <c r="F1786" s="454"/>
      <c r="G1786" s="253" t="s">
        <v>1541</v>
      </c>
      <c r="H1786" s="254"/>
      <c r="I1786" s="202" t="s">
        <v>58</v>
      </c>
      <c r="J1786" s="252">
        <v>20</v>
      </c>
      <c r="K1786" s="107">
        <v>10.130000000000001</v>
      </c>
      <c r="L1786" s="107">
        <f t="shared" si="967"/>
        <v>12.16</v>
      </c>
      <c r="M1786" s="107">
        <f t="shared" si="973"/>
        <v>0</v>
      </c>
      <c r="N1786" s="107">
        <f t="shared" si="968"/>
        <v>10.130000000000001</v>
      </c>
      <c r="O1786" s="107">
        <f t="shared" si="974"/>
        <v>0</v>
      </c>
      <c r="P1786" s="337">
        <f t="shared" si="969"/>
        <v>12.16</v>
      </c>
      <c r="Q1786" s="108">
        <f t="shared" si="975"/>
        <v>0</v>
      </c>
      <c r="R1786" s="3"/>
      <c r="S1786" s="560">
        <f t="shared" si="962"/>
        <v>973</v>
      </c>
      <c r="AL1786" s="556">
        <f t="shared" si="963"/>
        <v>972.80000000000007</v>
      </c>
    </row>
    <row r="1787" spans="2:39" s="288" customFormat="1" outlineLevel="1">
      <c r="B1787" s="102" t="s">
        <v>27</v>
      </c>
      <c r="C1787" s="251" t="s">
        <v>1305</v>
      </c>
      <c r="D1787" s="252"/>
      <c r="E1787" s="102">
        <v>11204641001</v>
      </c>
      <c r="F1787" s="454"/>
      <c r="G1787" s="253" t="s">
        <v>1542</v>
      </c>
      <c r="H1787" s="254"/>
      <c r="I1787" s="202" t="s">
        <v>58</v>
      </c>
      <c r="J1787" s="252">
        <v>10</v>
      </c>
      <c r="K1787" s="107">
        <v>22.28</v>
      </c>
      <c r="L1787" s="107">
        <f t="shared" si="967"/>
        <v>26.74</v>
      </c>
      <c r="M1787" s="107">
        <f t="shared" si="973"/>
        <v>0</v>
      </c>
      <c r="N1787" s="107">
        <f t="shared" si="968"/>
        <v>22.28</v>
      </c>
      <c r="O1787" s="107">
        <f t="shared" si="974"/>
        <v>0</v>
      </c>
      <c r="P1787" s="337">
        <f t="shared" si="969"/>
        <v>26.74</v>
      </c>
      <c r="Q1787" s="108">
        <f t="shared" si="975"/>
        <v>0</v>
      </c>
      <c r="R1787" s="3"/>
      <c r="S1787" s="560">
        <f t="shared" si="962"/>
        <v>2139</v>
      </c>
      <c r="AL1787" s="556">
        <f t="shared" si="963"/>
        <v>2139.2000000000003</v>
      </c>
      <c r="AM1787"/>
    </row>
    <row r="1788" spans="2:39" s="288" customFormat="1" outlineLevel="1">
      <c r="B1788" s="102" t="s">
        <v>27</v>
      </c>
      <c r="C1788" s="251" t="s">
        <v>1305</v>
      </c>
      <c r="D1788" s="252"/>
      <c r="E1788" s="102">
        <v>11240481001</v>
      </c>
      <c r="F1788" s="454"/>
      <c r="G1788" s="253" t="s">
        <v>1543</v>
      </c>
      <c r="H1788" s="254"/>
      <c r="I1788" s="202" t="s">
        <v>58</v>
      </c>
      <c r="J1788" s="252">
        <v>10</v>
      </c>
      <c r="K1788" s="107">
        <v>44.82</v>
      </c>
      <c r="L1788" s="107">
        <f t="shared" si="967"/>
        <v>53.78</v>
      </c>
      <c r="M1788" s="107">
        <f t="shared" si="973"/>
        <v>0</v>
      </c>
      <c r="N1788" s="107">
        <f t="shared" si="968"/>
        <v>44.82</v>
      </c>
      <c r="O1788" s="107">
        <f t="shared" si="974"/>
        <v>0</v>
      </c>
      <c r="P1788" s="337">
        <f t="shared" si="969"/>
        <v>53.78</v>
      </c>
      <c r="Q1788" s="108">
        <f t="shared" si="975"/>
        <v>0</v>
      </c>
      <c r="R1788" s="3"/>
      <c r="S1788" s="560">
        <f t="shared" si="962"/>
        <v>4302</v>
      </c>
      <c r="AL1788" s="556">
        <f t="shared" si="963"/>
        <v>4302.4000000000005</v>
      </c>
    </row>
    <row r="1789" spans="2:39" s="288" customFormat="1" outlineLevel="1">
      <c r="B1789" s="102" t="s">
        <v>27</v>
      </c>
      <c r="C1789" s="251" t="s">
        <v>1305</v>
      </c>
      <c r="D1789" s="103">
        <v>11237941001</v>
      </c>
      <c r="E1789" s="102">
        <v>11230991001</v>
      </c>
      <c r="F1789" s="454"/>
      <c r="G1789" s="253" t="s">
        <v>1544</v>
      </c>
      <c r="H1789" s="254"/>
      <c r="I1789" s="202" t="s">
        <v>58</v>
      </c>
      <c r="J1789" s="252">
        <v>10</v>
      </c>
      <c r="K1789" s="107">
        <v>53.57</v>
      </c>
      <c r="L1789" s="107">
        <f t="shared" si="967"/>
        <v>64.28</v>
      </c>
      <c r="M1789" s="107">
        <f t="shared" si="973"/>
        <v>0</v>
      </c>
      <c r="N1789" s="107">
        <f t="shared" si="968"/>
        <v>53.57</v>
      </c>
      <c r="O1789" s="107">
        <f t="shared" si="974"/>
        <v>0</v>
      </c>
      <c r="P1789" s="337">
        <f t="shared" si="969"/>
        <v>64.28</v>
      </c>
      <c r="Q1789" s="108">
        <f t="shared" si="975"/>
        <v>0</v>
      </c>
      <c r="R1789" s="3"/>
      <c r="S1789" s="560">
        <f t="shared" si="962"/>
        <v>5142</v>
      </c>
      <c r="AL1789" s="556">
        <f t="shared" si="963"/>
        <v>5142.4000000000005</v>
      </c>
    </row>
    <row r="1790" spans="2:39" outlineLevel="1">
      <c r="B1790" s="236"/>
      <c r="C1790" s="241"/>
      <c r="D1790" s="71"/>
      <c r="E1790" s="69"/>
      <c r="F1790" s="454"/>
      <c r="G1790" s="242"/>
      <c r="H1790" s="243"/>
      <c r="I1790" s="170"/>
      <c r="J1790" s="244"/>
      <c r="K1790" s="74"/>
      <c r="L1790" s="74"/>
      <c r="M1790" s="74"/>
      <c r="N1790" s="74"/>
      <c r="O1790" s="74"/>
      <c r="P1790" s="336"/>
      <c r="Q1790" s="128"/>
      <c r="R1790" s="3"/>
      <c r="S1790" s="559"/>
      <c r="AL1790" s="556"/>
      <c r="AM1790" s="288"/>
    </row>
    <row r="1791" spans="2:39" s="288" customFormat="1" outlineLevel="1">
      <c r="B1791" s="102" t="s">
        <v>27</v>
      </c>
      <c r="C1791" s="251" t="s">
        <v>1305</v>
      </c>
      <c r="D1791" s="252"/>
      <c r="E1791" s="102">
        <v>11210391001</v>
      </c>
      <c r="F1791" s="454"/>
      <c r="G1791" s="253" t="s">
        <v>1545</v>
      </c>
      <c r="H1791" s="254"/>
      <c r="I1791" s="202" t="s">
        <v>58</v>
      </c>
      <c r="J1791" s="252">
        <v>20</v>
      </c>
      <c r="K1791" s="107">
        <v>10.47</v>
      </c>
      <c r="L1791" s="107">
        <f t="shared" si="967"/>
        <v>12.56</v>
      </c>
      <c r="M1791" s="107">
        <f t="shared" ref="M1791:M1796" si="976">L1791*H1791</f>
        <v>0</v>
      </c>
      <c r="N1791" s="107">
        <f t="shared" si="968"/>
        <v>10.47</v>
      </c>
      <c r="O1791" s="107">
        <f t="shared" ref="O1791:O1796" si="977">N1791*H1791</f>
        <v>0</v>
      </c>
      <c r="P1791" s="337">
        <f t="shared" si="969"/>
        <v>12.56</v>
      </c>
      <c r="Q1791" s="108">
        <f t="shared" ref="Q1791:Q1796" si="978">P1791*H1791</f>
        <v>0</v>
      </c>
      <c r="R1791" s="3"/>
      <c r="S1791" s="560">
        <f t="shared" si="962"/>
        <v>1005</v>
      </c>
      <c r="AL1791" s="556">
        <f t="shared" si="963"/>
        <v>1004.8000000000001</v>
      </c>
    </row>
    <row r="1792" spans="2:39" s="288" customFormat="1" outlineLevel="1">
      <c r="B1792" s="102" t="s">
        <v>27</v>
      </c>
      <c r="C1792" s="251" t="s">
        <v>1305</v>
      </c>
      <c r="D1792" s="252"/>
      <c r="E1792" s="102">
        <v>11230791001</v>
      </c>
      <c r="F1792" s="454"/>
      <c r="G1792" s="253" t="s">
        <v>1546</v>
      </c>
      <c r="H1792" s="254"/>
      <c r="I1792" s="202" t="s">
        <v>58</v>
      </c>
      <c r="J1792" s="252">
        <v>20</v>
      </c>
      <c r="K1792" s="107">
        <v>13.39</v>
      </c>
      <c r="L1792" s="107">
        <f t="shared" si="967"/>
        <v>16.07</v>
      </c>
      <c r="M1792" s="107">
        <f t="shared" si="976"/>
        <v>0</v>
      </c>
      <c r="N1792" s="107">
        <f t="shared" si="968"/>
        <v>13.39</v>
      </c>
      <c r="O1792" s="107">
        <f t="shared" si="977"/>
        <v>0</v>
      </c>
      <c r="P1792" s="337">
        <f t="shared" si="969"/>
        <v>16.07</v>
      </c>
      <c r="Q1792" s="108">
        <f t="shared" si="978"/>
        <v>0</v>
      </c>
      <c r="R1792" s="3"/>
      <c r="S1792" s="560">
        <f t="shared" si="962"/>
        <v>1286</v>
      </c>
      <c r="AL1792" s="556">
        <f t="shared" si="963"/>
        <v>1285.6000000000001</v>
      </c>
    </row>
    <row r="1793" spans="2:39" s="288" customFormat="1" outlineLevel="1">
      <c r="B1793" s="102" t="s">
        <v>27</v>
      </c>
      <c r="C1793" s="251" t="s">
        <v>1305</v>
      </c>
      <c r="D1793" s="252"/>
      <c r="E1793" s="102">
        <v>11233641001</v>
      </c>
      <c r="F1793" s="454"/>
      <c r="G1793" s="253" t="s">
        <v>1547</v>
      </c>
      <c r="H1793" s="254"/>
      <c r="I1793" s="202" t="s">
        <v>58</v>
      </c>
      <c r="J1793" s="252">
        <v>20</v>
      </c>
      <c r="K1793" s="107">
        <v>15.85</v>
      </c>
      <c r="L1793" s="107">
        <f t="shared" si="967"/>
        <v>19.02</v>
      </c>
      <c r="M1793" s="107">
        <f t="shared" si="976"/>
        <v>0</v>
      </c>
      <c r="N1793" s="107">
        <f t="shared" si="968"/>
        <v>15.85</v>
      </c>
      <c r="O1793" s="107">
        <f t="shared" si="977"/>
        <v>0</v>
      </c>
      <c r="P1793" s="337">
        <f t="shared" si="969"/>
        <v>19.02</v>
      </c>
      <c r="Q1793" s="108">
        <f t="shared" si="978"/>
        <v>0</v>
      </c>
      <c r="R1793" s="3"/>
      <c r="S1793" s="560">
        <f t="shared" si="962"/>
        <v>1522</v>
      </c>
      <c r="AL1793" s="556">
        <f t="shared" si="963"/>
        <v>1521.6000000000001</v>
      </c>
    </row>
    <row r="1794" spans="2:39" s="288" customFormat="1" outlineLevel="1">
      <c r="B1794" s="102" t="s">
        <v>27</v>
      </c>
      <c r="C1794" s="458" t="s">
        <v>1305</v>
      </c>
      <c r="D1794" s="465">
        <v>11215341003</v>
      </c>
      <c r="E1794" s="109">
        <v>11215341004</v>
      </c>
      <c r="F1794" s="454"/>
      <c r="G1794" s="459" t="s">
        <v>1548</v>
      </c>
      <c r="H1794" s="254"/>
      <c r="I1794" s="466" t="s">
        <v>58</v>
      </c>
      <c r="J1794" s="465">
        <v>20</v>
      </c>
      <c r="K1794" s="107">
        <v>18.57</v>
      </c>
      <c r="L1794" s="107">
        <f t="shared" si="967"/>
        <v>22.28</v>
      </c>
      <c r="M1794" s="107">
        <f t="shared" si="976"/>
        <v>0</v>
      </c>
      <c r="N1794" s="107">
        <f t="shared" si="968"/>
        <v>18.57</v>
      </c>
      <c r="O1794" s="107">
        <f t="shared" si="977"/>
        <v>0</v>
      </c>
      <c r="P1794" s="337">
        <f t="shared" si="969"/>
        <v>22.28</v>
      </c>
      <c r="Q1794" s="108">
        <f t="shared" si="978"/>
        <v>0</v>
      </c>
      <c r="R1794" s="3"/>
      <c r="S1794" s="560">
        <f t="shared" si="962"/>
        <v>1782</v>
      </c>
      <c r="AL1794" s="556">
        <f t="shared" si="963"/>
        <v>1782.4</v>
      </c>
      <c r="AM1794"/>
    </row>
    <row r="1795" spans="2:39" s="288" customFormat="1" outlineLevel="1">
      <c r="B1795" s="102" t="s">
        <v>27</v>
      </c>
      <c r="C1795" s="251" t="s">
        <v>1305</v>
      </c>
      <c r="D1795" s="252"/>
      <c r="E1795" s="102">
        <v>11206341001</v>
      </c>
      <c r="F1795" s="454"/>
      <c r="G1795" s="253" t="s">
        <v>1549</v>
      </c>
      <c r="H1795" s="254"/>
      <c r="I1795" s="202" t="s">
        <v>58</v>
      </c>
      <c r="J1795" s="252">
        <v>20</v>
      </c>
      <c r="K1795" s="107">
        <v>46.21</v>
      </c>
      <c r="L1795" s="107">
        <f t="shared" si="967"/>
        <v>55.45</v>
      </c>
      <c r="M1795" s="107">
        <f t="shared" si="976"/>
        <v>0</v>
      </c>
      <c r="N1795" s="107">
        <f t="shared" si="968"/>
        <v>46.21</v>
      </c>
      <c r="O1795" s="107">
        <f t="shared" si="977"/>
        <v>0</v>
      </c>
      <c r="P1795" s="337">
        <f t="shared" si="969"/>
        <v>55.45</v>
      </c>
      <c r="Q1795" s="108">
        <f t="shared" si="978"/>
        <v>0</v>
      </c>
      <c r="R1795" s="3"/>
      <c r="S1795" s="560">
        <f t="shared" si="962"/>
        <v>4436</v>
      </c>
      <c r="AL1795" s="556">
        <f t="shared" si="963"/>
        <v>4436</v>
      </c>
    </row>
    <row r="1796" spans="2:39" s="288" customFormat="1" outlineLevel="1">
      <c r="B1796" s="102" t="s">
        <v>27</v>
      </c>
      <c r="C1796" s="251" t="s">
        <v>1305</v>
      </c>
      <c r="D1796" s="103">
        <v>11240491001</v>
      </c>
      <c r="E1796" s="102">
        <v>11240791001</v>
      </c>
      <c r="F1796" s="454"/>
      <c r="G1796" s="253" t="s">
        <v>1550</v>
      </c>
      <c r="H1796" s="254"/>
      <c r="I1796" s="202" t="s">
        <v>58</v>
      </c>
      <c r="J1796" s="252">
        <v>10</v>
      </c>
      <c r="K1796" s="107">
        <v>97.64</v>
      </c>
      <c r="L1796" s="107">
        <f t="shared" si="967"/>
        <v>117.17</v>
      </c>
      <c r="M1796" s="107">
        <f t="shared" si="976"/>
        <v>0</v>
      </c>
      <c r="N1796" s="107">
        <f t="shared" si="968"/>
        <v>97.64</v>
      </c>
      <c r="O1796" s="107">
        <f t="shared" si="977"/>
        <v>0</v>
      </c>
      <c r="P1796" s="337">
        <f t="shared" si="969"/>
        <v>117.17</v>
      </c>
      <c r="Q1796" s="108">
        <f t="shared" si="978"/>
        <v>0</v>
      </c>
      <c r="R1796" s="3"/>
      <c r="S1796" s="560">
        <f t="shared" si="962"/>
        <v>9374</v>
      </c>
      <c r="AL1796" s="556">
        <f t="shared" si="963"/>
        <v>9373.6</v>
      </c>
    </row>
    <row r="1797" spans="2:39" outlineLevel="1">
      <c r="B1797" s="249"/>
      <c r="C1797" s="241"/>
      <c r="D1797" s="71"/>
      <c r="E1797" s="69"/>
      <c r="F1797" s="454"/>
      <c r="G1797" s="242"/>
      <c r="H1797" s="243"/>
      <c r="I1797" s="170"/>
      <c r="J1797" s="244"/>
      <c r="K1797" s="74"/>
      <c r="L1797" s="74"/>
      <c r="M1797" s="74"/>
      <c r="N1797" s="74"/>
      <c r="O1797" s="74"/>
      <c r="P1797" s="336"/>
      <c r="Q1797" s="128"/>
      <c r="R1797" s="3"/>
      <c r="S1797" s="559"/>
      <c r="AL1797" s="556"/>
    </row>
    <row r="1798" spans="2:39" s="288" customFormat="1" outlineLevel="1">
      <c r="B1798" s="102" t="s">
        <v>27</v>
      </c>
      <c r="C1798" s="251" t="s">
        <v>1305</v>
      </c>
      <c r="D1798" s="252"/>
      <c r="E1798" s="102">
        <v>11233741001</v>
      </c>
      <c r="F1798" s="454"/>
      <c r="G1798" s="253" t="s">
        <v>1551</v>
      </c>
      <c r="H1798" s="254"/>
      <c r="I1798" s="202" t="s">
        <v>58</v>
      </c>
      <c r="J1798" s="252">
        <v>20</v>
      </c>
      <c r="K1798" s="107">
        <v>16.18</v>
      </c>
      <c r="L1798" s="107">
        <f t="shared" si="967"/>
        <v>19.420000000000002</v>
      </c>
      <c r="M1798" s="107">
        <f>L1798*H1798</f>
        <v>0</v>
      </c>
      <c r="N1798" s="107">
        <f t="shared" si="968"/>
        <v>16.18</v>
      </c>
      <c r="O1798" s="107">
        <f>N1798*H1798</f>
        <v>0</v>
      </c>
      <c r="P1798" s="337">
        <f t="shared" si="969"/>
        <v>19.420000000000002</v>
      </c>
      <c r="Q1798" s="108">
        <f>P1798*H1798</f>
        <v>0</v>
      </c>
      <c r="R1798" s="3"/>
      <c r="S1798" s="560">
        <f t="shared" si="962"/>
        <v>1554</v>
      </c>
      <c r="AL1798" s="556">
        <f t="shared" si="963"/>
        <v>1553.6000000000004</v>
      </c>
      <c r="AM1798"/>
    </row>
    <row r="1799" spans="2:39" s="288" customFormat="1" outlineLevel="1">
      <c r="B1799" s="102" t="s">
        <v>27</v>
      </c>
      <c r="C1799" s="251" t="s">
        <v>1305</v>
      </c>
      <c r="D1799" s="252"/>
      <c r="E1799" s="102">
        <v>11215941001</v>
      </c>
      <c r="F1799" s="454"/>
      <c r="G1799" s="253" t="s">
        <v>1552</v>
      </c>
      <c r="H1799" s="254"/>
      <c r="I1799" s="202" t="s">
        <v>58</v>
      </c>
      <c r="J1799" s="252">
        <v>20</v>
      </c>
      <c r="K1799" s="107">
        <v>19.47</v>
      </c>
      <c r="L1799" s="107">
        <f t="shared" si="967"/>
        <v>23.36</v>
      </c>
      <c r="M1799" s="107">
        <f>L1799*H1799</f>
        <v>0</v>
      </c>
      <c r="N1799" s="107">
        <f t="shared" si="968"/>
        <v>19.47</v>
      </c>
      <c r="O1799" s="107">
        <f>N1799*H1799</f>
        <v>0</v>
      </c>
      <c r="P1799" s="337">
        <f t="shared" si="969"/>
        <v>23.36</v>
      </c>
      <c r="Q1799" s="108">
        <f>P1799*H1799</f>
        <v>0</v>
      </c>
      <c r="R1799" s="3"/>
      <c r="S1799" s="560">
        <f t="shared" si="962"/>
        <v>1869</v>
      </c>
      <c r="AL1799" s="556">
        <f t="shared" si="963"/>
        <v>1868.8000000000002</v>
      </c>
      <c r="AM1799"/>
    </row>
    <row r="1800" spans="2:39" outlineLevel="1">
      <c r="B1800" s="240"/>
      <c r="C1800" s="246"/>
      <c r="D1800" s="248"/>
      <c r="E1800" s="90"/>
      <c r="F1800" s="454"/>
      <c r="G1800" s="247"/>
      <c r="H1800" s="243"/>
      <c r="I1800" s="213"/>
      <c r="J1800" s="248"/>
      <c r="K1800" s="93"/>
      <c r="L1800" s="93"/>
      <c r="M1800" s="93"/>
      <c r="N1800" s="93"/>
      <c r="O1800" s="93"/>
      <c r="P1800" s="338"/>
      <c r="Q1800" s="94"/>
      <c r="R1800" s="3"/>
      <c r="S1800" s="559"/>
      <c r="AL1800" s="556"/>
    </row>
    <row r="1801" spans="2:39" outlineLevel="1">
      <c r="B1801" s="250" t="s">
        <v>27</v>
      </c>
      <c r="C1801" s="251" t="s">
        <v>1305</v>
      </c>
      <c r="D1801" s="252"/>
      <c r="E1801" s="102">
        <v>11216041001</v>
      </c>
      <c r="F1801" s="454"/>
      <c r="G1801" s="253" t="s">
        <v>1553</v>
      </c>
      <c r="H1801" s="254"/>
      <c r="I1801" s="202" t="s">
        <v>58</v>
      </c>
      <c r="J1801" s="252">
        <v>12</v>
      </c>
      <c r="K1801" s="107">
        <v>8.19</v>
      </c>
      <c r="L1801" s="107">
        <f t="shared" si="967"/>
        <v>9.83</v>
      </c>
      <c r="M1801" s="107">
        <f>L1801*H1801</f>
        <v>0</v>
      </c>
      <c r="N1801" s="107">
        <f t="shared" si="968"/>
        <v>8.19</v>
      </c>
      <c r="O1801" s="107">
        <f>N1801*H1801</f>
        <v>0</v>
      </c>
      <c r="P1801" s="337">
        <f t="shared" si="969"/>
        <v>9.83</v>
      </c>
      <c r="Q1801" s="108">
        <f>P1801*H1801</f>
        <v>0</v>
      </c>
      <c r="R1801" s="3"/>
      <c r="S1801" s="560">
        <f t="shared" si="962"/>
        <v>786</v>
      </c>
      <c r="AL1801" s="556">
        <f t="shared" si="963"/>
        <v>786.40000000000009</v>
      </c>
    </row>
    <row r="1802" spans="2:39" outlineLevel="1">
      <c r="B1802" s="250" t="s">
        <v>27</v>
      </c>
      <c r="C1802" s="251" t="s">
        <v>1305</v>
      </c>
      <c r="D1802" s="252"/>
      <c r="E1802" s="102">
        <v>11216141001</v>
      </c>
      <c r="F1802" s="454"/>
      <c r="G1802" s="253" t="s">
        <v>1554</v>
      </c>
      <c r="H1802" s="254"/>
      <c r="I1802" s="202" t="s">
        <v>58</v>
      </c>
      <c r="J1802" s="252">
        <v>18</v>
      </c>
      <c r="K1802" s="107">
        <v>8.42</v>
      </c>
      <c r="L1802" s="107">
        <f t="shared" si="967"/>
        <v>10.1</v>
      </c>
      <c r="M1802" s="107">
        <f>L1802*H1802</f>
        <v>0</v>
      </c>
      <c r="N1802" s="107">
        <f t="shared" si="968"/>
        <v>8.42</v>
      </c>
      <c r="O1802" s="107">
        <f>N1802*H1802</f>
        <v>0</v>
      </c>
      <c r="P1802" s="337">
        <f t="shared" si="969"/>
        <v>10.1</v>
      </c>
      <c r="Q1802" s="108">
        <f>P1802*H1802</f>
        <v>0</v>
      </c>
      <c r="R1802" s="3"/>
      <c r="S1802" s="560">
        <f t="shared" si="962"/>
        <v>808</v>
      </c>
      <c r="AL1802" s="556">
        <f t="shared" si="963"/>
        <v>808</v>
      </c>
      <c r="AM1802" s="288"/>
    </row>
    <row r="1803" spans="2:39" outlineLevel="1">
      <c r="B1803" s="250" t="s">
        <v>27</v>
      </c>
      <c r="C1803" s="251" t="s">
        <v>1305</v>
      </c>
      <c r="D1803" s="252"/>
      <c r="E1803" s="102">
        <v>11216241001</v>
      </c>
      <c r="F1803" s="454"/>
      <c r="G1803" s="253" t="s">
        <v>1555</v>
      </c>
      <c r="H1803" s="254"/>
      <c r="I1803" s="202" t="s">
        <v>58</v>
      </c>
      <c r="J1803" s="252">
        <v>12</v>
      </c>
      <c r="K1803" s="107">
        <v>8.66</v>
      </c>
      <c r="L1803" s="107">
        <f t="shared" si="967"/>
        <v>10.39</v>
      </c>
      <c r="M1803" s="107">
        <f>L1803*H1803</f>
        <v>0</v>
      </c>
      <c r="N1803" s="107">
        <f t="shared" si="968"/>
        <v>8.66</v>
      </c>
      <c r="O1803" s="107">
        <f>N1803*H1803</f>
        <v>0</v>
      </c>
      <c r="P1803" s="337">
        <f t="shared" si="969"/>
        <v>10.39</v>
      </c>
      <c r="Q1803" s="108">
        <f>P1803*H1803</f>
        <v>0</v>
      </c>
      <c r="R1803" s="3"/>
      <c r="S1803" s="560">
        <f t="shared" si="962"/>
        <v>831</v>
      </c>
      <c r="AL1803" s="556">
        <f t="shared" si="963"/>
        <v>831.2</v>
      </c>
      <c r="AM1803" s="288"/>
    </row>
    <row r="1804" spans="2:39" outlineLevel="1">
      <c r="B1804" s="240"/>
      <c r="C1804" s="241"/>
      <c r="D1804" s="244"/>
      <c r="E1804" s="69"/>
      <c r="F1804" s="454"/>
      <c r="G1804" s="242"/>
      <c r="H1804" s="243"/>
      <c r="I1804" s="170"/>
      <c r="J1804" s="244"/>
      <c r="K1804" s="74"/>
      <c r="L1804" s="74"/>
      <c r="M1804" s="74"/>
      <c r="N1804" s="74"/>
      <c r="O1804" s="74"/>
      <c r="P1804" s="336"/>
      <c r="Q1804" s="128"/>
      <c r="R1804" s="3"/>
      <c r="S1804" s="559"/>
      <c r="AL1804" s="556"/>
      <c r="AM1804" s="288"/>
    </row>
    <row r="1805" spans="2:39" s="288" customFormat="1" outlineLevel="1">
      <c r="B1805" s="102" t="s">
        <v>27</v>
      </c>
      <c r="C1805" s="251" t="s">
        <v>1305</v>
      </c>
      <c r="D1805" s="252"/>
      <c r="E1805" s="102">
        <v>11229341001</v>
      </c>
      <c r="F1805" s="454"/>
      <c r="G1805" s="253" t="s">
        <v>1556</v>
      </c>
      <c r="H1805" s="254"/>
      <c r="I1805" s="202" t="s">
        <v>58</v>
      </c>
      <c r="J1805" s="252">
        <v>10</v>
      </c>
      <c r="K1805" s="107">
        <v>10.33</v>
      </c>
      <c r="L1805" s="107">
        <f t="shared" si="967"/>
        <v>12.4</v>
      </c>
      <c r="M1805" s="107">
        <f>L1805*H1805</f>
        <v>0</v>
      </c>
      <c r="N1805" s="107">
        <f t="shared" si="968"/>
        <v>10.33</v>
      </c>
      <c r="O1805" s="107">
        <f>N1805*H1805</f>
        <v>0</v>
      </c>
      <c r="P1805" s="337">
        <f t="shared" si="969"/>
        <v>12.4</v>
      </c>
      <c r="Q1805" s="108">
        <f>P1805*H1805</f>
        <v>0</v>
      </c>
      <c r="R1805" s="3"/>
      <c r="S1805" s="560">
        <f t="shared" si="962"/>
        <v>992</v>
      </c>
      <c r="AL1805" s="556">
        <f t="shared" si="963"/>
        <v>992</v>
      </c>
      <c r="AM1805"/>
    </row>
    <row r="1806" spans="2:39" s="288" customFormat="1" outlineLevel="1">
      <c r="B1806" s="102" t="s">
        <v>27</v>
      </c>
      <c r="C1806" s="251" t="s">
        <v>1305</v>
      </c>
      <c r="D1806" s="252"/>
      <c r="E1806" s="102">
        <v>11216341001</v>
      </c>
      <c r="F1806" s="454"/>
      <c r="G1806" s="253" t="s">
        <v>1557</v>
      </c>
      <c r="H1806" s="254"/>
      <c r="I1806" s="202" t="s">
        <v>58</v>
      </c>
      <c r="J1806" s="252">
        <v>26</v>
      </c>
      <c r="K1806" s="107">
        <v>8.66</v>
      </c>
      <c r="L1806" s="107">
        <f t="shared" si="967"/>
        <v>10.39</v>
      </c>
      <c r="M1806" s="107">
        <f>L1806*H1806</f>
        <v>0</v>
      </c>
      <c r="N1806" s="107">
        <f t="shared" si="968"/>
        <v>8.66</v>
      </c>
      <c r="O1806" s="107">
        <f>N1806*H1806</f>
        <v>0</v>
      </c>
      <c r="P1806" s="337">
        <f t="shared" si="969"/>
        <v>10.39</v>
      </c>
      <c r="Q1806" s="108">
        <f>P1806*H1806</f>
        <v>0</v>
      </c>
      <c r="R1806" s="3"/>
      <c r="S1806" s="560">
        <f t="shared" ref="S1806:S1867" si="979">ROUND(AL1806,0)</f>
        <v>831</v>
      </c>
      <c r="AL1806" s="556">
        <f t="shared" ref="AL1806:AL1867" si="980">L1806*$AL$11*(1-$AL$10)</f>
        <v>831.2</v>
      </c>
    </row>
    <row r="1807" spans="2:39" s="288" customFormat="1" outlineLevel="1">
      <c r="B1807" s="102" t="s">
        <v>27</v>
      </c>
      <c r="C1807" s="251" t="s">
        <v>1305</v>
      </c>
      <c r="D1807" s="252"/>
      <c r="E1807" s="102">
        <v>11216441001</v>
      </c>
      <c r="F1807" s="454"/>
      <c r="G1807" s="253" t="s">
        <v>1558</v>
      </c>
      <c r="H1807" s="254"/>
      <c r="I1807" s="202" t="s">
        <v>58</v>
      </c>
      <c r="J1807" s="252">
        <v>16</v>
      </c>
      <c r="K1807" s="107">
        <v>10.33</v>
      </c>
      <c r="L1807" s="107">
        <f t="shared" si="967"/>
        <v>12.4</v>
      </c>
      <c r="M1807" s="107">
        <f>L1807*H1807</f>
        <v>0</v>
      </c>
      <c r="N1807" s="107">
        <f t="shared" si="968"/>
        <v>10.33</v>
      </c>
      <c r="O1807" s="107">
        <f>N1807*H1807</f>
        <v>0</v>
      </c>
      <c r="P1807" s="337">
        <f t="shared" si="969"/>
        <v>12.4</v>
      </c>
      <c r="Q1807" s="108">
        <f>P1807*H1807</f>
        <v>0</v>
      </c>
      <c r="R1807" s="3"/>
      <c r="S1807" s="560">
        <f t="shared" si="979"/>
        <v>992</v>
      </c>
      <c r="AL1807" s="556">
        <f t="shared" si="980"/>
        <v>992</v>
      </c>
      <c r="AM1807"/>
    </row>
    <row r="1808" spans="2:39" outlineLevel="1">
      <c r="B1808" s="240"/>
      <c r="C1808" s="246"/>
      <c r="D1808" s="248"/>
      <c r="E1808" s="90"/>
      <c r="F1808" s="454"/>
      <c r="G1808" s="247"/>
      <c r="H1808" s="243"/>
      <c r="I1808" s="213"/>
      <c r="J1808" s="248"/>
      <c r="K1808" s="93"/>
      <c r="L1808" s="93"/>
      <c r="M1808" s="93"/>
      <c r="N1808" s="93"/>
      <c r="O1808" s="93"/>
      <c r="P1808" s="338"/>
      <c r="Q1808" s="94"/>
      <c r="R1808" s="3"/>
      <c r="S1808" s="559"/>
      <c r="AL1808" s="556"/>
    </row>
    <row r="1809" spans="2:39" s="288" customFormat="1" outlineLevel="1">
      <c r="B1809" s="102" t="s">
        <v>27</v>
      </c>
      <c r="C1809" s="251" t="s">
        <v>1305</v>
      </c>
      <c r="D1809" s="252"/>
      <c r="E1809" s="102">
        <v>11230071001</v>
      </c>
      <c r="F1809" s="454"/>
      <c r="G1809" s="253" t="s">
        <v>1559</v>
      </c>
      <c r="H1809" s="254"/>
      <c r="I1809" s="202" t="s">
        <v>58</v>
      </c>
      <c r="J1809" s="252">
        <v>10</v>
      </c>
      <c r="K1809" s="107">
        <v>8.9600000000000009</v>
      </c>
      <c r="L1809" s="107">
        <f t="shared" si="967"/>
        <v>10.75</v>
      </c>
      <c r="M1809" s="107">
        <f>L1809*H1809</f>
        <v>0</v>
      </c>
      <c r="N1809" s="107">
        <f t="shared" si="968"/>
        <v>8.9600000000000009</v>
      </c>
      <c r="O1809" s="107">
        <f>N1809*H1809</f>
        <v>0</v>
      </c>
      <c r="P1809" s="337">
        <f t="shared" si="969"/>
        <v>10.75</v>
      </c>
      <c r="Q1809" s="108">
        <f>P1809*H1809</f>
        <v>0</v>
      </c>
      <c r="R1809" s="3"/>
      <c r="S1809" s="560">
        <f t="shared" si="979"/>
        <v>860</v>
      </c>
      <c r="AL1809" s="556">
        <f t="shared" si="980"/>
        <v>860</v>
      </c>
    </row>
    <row r="1810" spans="2:39" outlineLevel="1">
      <c r="B1810" s="249"/>
      <c r="C1810" s="241"/>
      <c r="D1810" s="244"/>
      <c r="E1810" s="69"/>
      <c r="F1810" s="454"/>
      <c r="G1810" s="242"/>
      <c r="H1810" s="243"/>
      <c r="I1810" s="170"/>
      <c r="J1810" s="244"/>
      <c r="K1810" s="74"/>
      <c r="L1810" s="74"/>
      <c r="M1810" s="74"/>
      <c r="N1810" s="74"/>
      <c r="O1810" s="74"/>
      <c r="P1810" s="336"/>
      <c r="Q1810" s="128"/>
      <c r="R1810" s="3"/>
      <c r="S1810" s="559"/>
      <c r="AL1810" s="556"/>
      <c r="AM1810" s="288"/>
    </row>
    <row r="1811" spans="2:39" outlineLevel="1">
      <c r="B1811" s="236"/>
      <c r="C1811" s="241"/>
      <c r="D1811" s="244"/>
      <c r="E1811" s="240"/>
      <c r="F1811" s="454"/>
      <c r="G1811" s="242"/>
      <c r="H1811" s="243"/>
      <c r="I1811" s="170"/>
      <c r="J1811" s="244"/>
      <c r="K1811" s="74"/>
      <c r="L1811" s="74"/>
      <c r="M1811" s="74"/>
      <c r="N1811" s="74"/>
      <c r="O1811" s="74"/>
      <c r="P1811" s="336"/>
      <c r="Q1811" s="128"/>
      <c r="R1811" s="3"/>
      <c r="S1811" s="559"/>
      <c r="AL1811" s="556"/>
      <c r="AM1811" s="288"/>
    </row>
    <row r="1812" spans="2:39" s="288" customFormat="1" outlineLevel="1">
      <c r="B1812" s="102" t="s">
        <v>27</v>
      </c>
      <c r="C1812" s="251" t="s">
        <v>1305</v>
      </c>
      <c r="D1812" s="130">
        <v>11220041100</v>
      </c>
      <c r="E1812" s="109">
        <v>11220041200</v>
      </c>
      <c r="F1812" s="454"/>
      <c r="G1812" s="459" t="s">
        <v>1560</v>
      </c>
      <c r="H1812" s="254"/>
      <c r="I1812" s="202" t="s">
        <v>58</v>
      </c>
      <c r="J1812" s="252">
        <v>5</v>
      </c>
      <c r="K1812" s="107">
        <v>11.56</v>
      </c>
      <c r="L1812" s="107">
        <f t="shared" si="967"/>
        <v>13.87</v>
      </c>
      <c r="M1812" s="107">
        <f t="shared" ref="M1812:M1817" si="981">L1812*H1812</f>
        <v>0</v>
      </c>
      <c r="N1812" s="107">
        <f t="shared" si="968"/>
        <v>11.56</v>
      </c>
      <c r="O1812" s="107">
        <f t="shared" ref="O1812:O1817" si="982">N1812*H1812</f>
        <v>0</v>
      </c>
      <c r="P1812" s="337">
        <f t="shared" si="969"/>
        <v>13.87</v>
      </c>
      <c r="Q1812" s="108">
        <f t="shared" ref="Q1812:Q1817" si="983">P1812*H1812</f>
        <v>0</v>
      </c>
      <c r="R1812" s="3"/>
      <c r="S1812" s="560">
        <f t="shared" si="979"/>
        <v>1110</v>
      </c>
      <c r="AL1812" s="556">
        <f t="shared" si="980"/>
        <v>1109.6000000000001</v>
      </c>
    </row>
    <row r="1813" spans="2:39" s="288" customFormat="1" outlineLevel="1">
      <c r="B1813" s="102" t="s">
        <v>27</v>
      </c>
      <c r="C1813" s="251" t="s">
        <v>1305</v>
      </c>
      <c r="D1813" s="130">
        <v>11220441100</v>
      </c>
      <c r="E1813" s="109">
        <v>11220441200</v>
      </c>
      <c r="F1813" s="454"/>
      <c r="G1813" s="459" t="s">
        <v>1561</v>
      </c>
      <c r="H1813" s="254"/>
      <c r="I1813" s="202" t="s">
        <v>58</v>
      </c>
      <c r="J1813" s="252">
        <v>5</v>
      </c>
      <c r="K1813" s="107">
        <v>12.39</v>
      </c>
      <c r="L1813" s="107">
        <f t="shared" si="967"/>
        <v>14.87</v>
      </c>
      <c r="M1813" s="107">
        <f t="shared" si="981"/>
        <v>0</v>
      </c>
      <c r="N1813" s="107">
        <f t="shared" si="968"/>
        <v>12.39</v>
      </c>
      <c r="O1813" s="107">
        <f t="shared" si="982"/>
        <v>0</v>
      </c>
      <c r="P1813" s="337">
        <f t="shared" si="969"/>
        <v>14.87</v>
      </c>
      <c r="Q1813" s="108">
        <f t="shared" si="983"/>
        <v>0</v>
      </c>
      <c r="R1813" s="3"/>
      <c r="S1813" s="560">
        <f t="shared" si="979"/>
        <v>1190</v>
      </c>
      <c r="AL1813" s="556">
        <f t="shared" si="980"/>
        <v>1189.6000000000001</v>
      </c>
    </row>
    <row r="1814" spans="2:39" s="288" customFormat="1" outlineLevel="1">
      <c r="B1814" s="102" t="s">
        <v>27</v>
      </c>
      <c r="C1814" s="251" t="s">
        <v>1305</v>
      </c>
      <c r="D1814" s="130">
        <v>11220141100</v>
      </c>
      <c r="E1814" s="109">
        <v>11220141200</v>
      </c>
      <c r="F1814" s="454"/>
      <c r="G1814" s="459" t="s">
        <v>1562</v>
      </c>
      <c r="H1814" s="254"/>
      <c r="I1814" s="202" t="s">
        <v>58</v>
      </c>
      <c r="J1814" s="252">
        <v>5</v>
      </c>
      <c r="K1814" s="107">
        <v>13.86</v>
      </c>
      <c r="L1814" s="107">
        <f t="shared" si="967"/>
        <v>16.63</v>
      </c>
      <c r="M1814" s="107">
        <f t="shared" si="981"/>
        <v>0</v>
      </c>
      <c r="N1814" s="107">
        <f t="shared" si="968"/>
        <v>13.86</v>
      </c>
      <c r="O1814" s="107">
        <f t="shared" si="982"/>
        <v>0</v>
      </c>
      <c r="P1814" s="337">
        <f t="shared" si="969"/>
        <v>16.63</v>
      </c>
      <c r="Q1814" s="108">
        <f t="shared" si="983"/>
        <v>0</v>
      </c>
      <c r="R1814" s="3"/>
      <c r="S1814" s="560">
        <f t="shared" si="979"/>
        <v>1330</v>
      </c>
      <c r="AL1814" s="556">
        <f t="shared" si="980"/>
        <v>1330.4</v>
      </c>
    </row>
    <row r="1815" spans="2:39" s="288" customFormat="1" outlineLevel="1">
      <c r="B1815" s="102" t="s">
        <v>27</v>
      </c>
      <c r="C1815" s="251" t="s">
        <v>1305</v>
      </c>
      <c r="D1815" s="130">
        <v>11220241100</v>
      </c>
      <c r="E1815" s="109">
        <v>11220241200</v>
      </c>
      <c r="F1815" s="454"/>
      <c r="G1815" s="459" t="s">
        <v>1563</v>
      </c>
      <c r="H1815" s="254"/>
      <c r="I1815" s="202" t="s">
        <v>58</v>
      </c>
      <c r="J1815" s="252">
        <v>5</v>
      </c>
      <c r="K1815" s="107">
        <v>15.1</v>
      </c>
      <c r="L1815" s="107">
        <f t="shared" si="967"/>
        <v>18.12</v>
      </c>
      <c r="M1815" s="107">
        <f t="shared" si="981"/>
        <v>0</v>
      </c>
      <c r="N1815" s="107">
        <f t="shared" si="968"/>
        <v>15.1</v>
      </c>
      <c r="O1815" s="107">
        <f t="shared" si="982"/>
        <v>0</v>
      </c>
      <c r="P1815" s="337">
        <f t="shared" si="969"/>
        <v>18.12</v>
      </c>
      <c r="Q1815" s="108">
        <f t="shared" si="983"/>
        <v>0</v>
      </c>
      <c r="R1815" s="3"/>
      <c r="S1815" s="560">
        <f t="shared" si="979"/>
        <v>1450</v>
      </c>
      <c r="AL1815" s="556">
        <f t="shared" si="980"/>
        <v>1449.6000000000001</v>
      </c>
      <c r="AM1815"/>
    </row>
    <row r="1816" spans="2:39" s="288" customFormat="1" outlineLevel="1">
      <c r="B1816" s="102" t="s">
        <v>27</v>
      </c>
      <c r="C1816" s="251" t="s">
        <v>1305</v>
      </c>
      <c r="D1816" s="130">
        <v>11220341200</v>
      </c>
      <c r="E1816" s="109">
        <v>11220341300</v>
      </c>
      <c r="F1816" s="454"/>
      <c r="G1816" s="459" t="s">
        <v>1564</v>
      </c>
      <c r="H1816" s="254"/>
      <c r="I1816" s="202" t="s">
        <v>58</v>
      </c>
      <c r="J1816" s="252">
        <v>5</v>
      </c>
      <c r="K1816" s="107">
        <v>22.28</v>
      </c>
      <c r="L1816" s="107">
        <f t="shared" si="967"/>
        <v>26.74</v>
      </c>
      <c r="M1816" s="107">
        <f t="shared" si="981"/>
        <v>0</v>
      </c>
      <c r="N1816" s="107">
        <f t="shared" si="968"/>
        <v>22.28</v>
      </c>
      <c r="O1816" s="107">
        <f t="shared" si="982"/>
        <v>0</v>
      </c>
      <c r="P1816" s="337">
        <f t="shared" si="969"/>
        <v>26.74</v>
      </c>
      <c r="Q1816" s="108">
        <f t="shared" si="983"/>
        <v>0</v>
      </c>
      <c r="R1816" s="3"/>
      <c r="S1816" s="560">
        <f t="shared" si="979"/>
        <v>2139</v>
      </c>
      <c r="AL1816" s="556">
        <f t="shared" si="980"/>
        <v>2139.2000000000003</v>
      </c>
    </row>
    <row r="1817" spans="2:39" s="288" customFormat="1" ht="25.5" outlineLevel="1">
      <c r="B1817" s="102" t="s">
        <v>27</v>
      </c>
      <c r="C1817" s="251" t="s">
        <v>1305</v>
      </c>
      <c r="D1817" s="385"/>
      <c r="E1817" s="102">
        <v>11239241001</v>
      </c>
      <c r="F1817" s="454"/>
      <c r="G1817" s="253" t="s">
        <v>1565</v>
      </c>
      <c r="H1817" s="254"/>
      <c r="I1817" s="202" t="s">
        <v>58</v>
      </c>
      <c r="J1817" s="252">
        <v>5</v>
      </c>
      <c r="K1817" s="107">
        <v>44.85</v>
      </c>
      <c r="L1817" s="107">
        <f t="shared" si="967"/>
        <v>53.82</v>
      </c>
      <c r="M1817" s="107">
        <f t="shared" si="981"/>
        <v>0</v>
      </c>
      <c r="N1817" s="107">
        <f t="shared" si="968"/>
        <v>44.85</v>
      </c>
      <c r="O1817" s="107">
        <f t="shared" si="982"/>
        <v>0</v>
      </c>
      <c r="P1817" s="337">
        <f t="shared" si="969"/>
        <v>53.82</v>
      </c>
      <c r="Q1817" s="108">
        <f t="shared" si="983"/>
        <v>0</v>
      </c>
      <c r="R1817" s="3"/>
      <c r="S1817" s="560">
        <f t="shared" si="979"/>
        <v>4306</v>
      </c>
      <c r="AL1817" s="556">
        <f t="shared" si="980"/>
        <v>4305.6000000000004</v>
      </c>
    </row>
    <row r="1818" spans="2:39" outlineLevel="1">
      <c r="B1818" s="249"/>
      <c r="C1818" s="241"/>
      <c r="D1818" s="218"/>
      <c r="E1818" s="69"/>
      <c r="F1818" s="454"/>
      <c r="G1818" s="242"/>
      <c r="H1818" s="243"/>
      <c r="I1818" s="170"/>
      <c r="J1818" s="244"/>
      <c r="K1818" s="74"/>
      <c r="L1818" s="74"/>
      <c r="M1818" s="74"/>
      <c r="N1818" s="74"/>
      <c r="O1818" s="74"/>
      <c r="P1818" s="336"/>
      <c r="Q1818" s="128"/>
      <c r="R1818" s="3"/>
      <c r="S1818" s="559"/>
      <c r="AL1818" s="556"/>
      <c r="AM1818" s="288"/>
    </row>
    <row r="1819" spans="2:39" s="288" customFormat="1" outlineLevel="1">
      <c r="B1819" s="102" t="s">
        <v>27</v>
      </c>
      <c r="C1819" s="251" t="s">
        <v>1305</v>
      </c>
      <c r="D1819" s="252"/>
      <c r="E1819" s="102">
        <v>11226441001</v>
      </c>
      <c r="F1819" s="454"/>
      <c r="G1819" s="253" t="s">
        <v>1566</v>
      </c>
      <c r="H1819" s="254"/>
      <c r="I1819" s="202" t="s">
        <v>58</v>
      </c>
      <c r="J1819" s="252">
        <v>25</v>
      </c>
      <c r="K1819" s="107">
        <v>2.39</v>
      </c>
      <c r="L1819" s="107">
        <f t="shared" si="967"/>
        <v>2.87</v>
      </c>
      <c r="M1819" s="107">
        <f t="shared" ref="M1819:M1826" si="984">L1819*H1819</f>
        <v>0</v>
      </c>
      <c r="N1819" s="107">
        <f t="shared" si="968"/>
        <v>2.39</v>
      </c>
      <c r="O1819" s="107">
        <f t="shared" ref="O1819:O1826" si="985">N1819*H1819</f>
        <v>0</v>
      </c>
      <c r="P1819" s="337">
        <f t="shared" si="969"/>
        <v>2.87</v>
      </c>
      <c r="Q1819" s="108">
        <f t="shared" ref="Q1819:Q1826" si="986">P1819*H1819</f>
        <v>0</v>
      </c>
      <c r="R1819" s="3"/>
      <c r="S1819" s="560">
        <f t="shared" si="979"/>
        <v>230</v>
      </c>
      <c r="AL1819" s="556">
        <f t="shared" si="980"/>
        <v>229.60000000000002</v>
      </c>
    </row>
    <row r="1820" spans="2:39" s="288" customFormat="1" outlineLevel="1">
      <c r="B1820" s="102" t="s">
        <v>27</v>
      </c>
      <c r="C1820" s="251" t="s">
        <v>1305</v>
      </c>
      <c r="D1820" s="252"/>
      <c r="E1820" s="102">
        <v>11205041001</v>
      </c>
      <c r="F1820" s="454"/>
      <c r="G1820" s="253" t="s">
        <v>1567</v>
      </c>
      <c r="H1820" s="254"/>
      <c r="I1820" s="202" t="s">
        <v>58</v>
      </c>
      <c r="J1820" s="252">
        <v>25</v>
      </c>
      <c r="K1820" s="107">
        <v>2.82</v>
      </c>
      <c r="L1820" s="107">
        <f t="shared" si="967"/>
        <v>3.38</v>
      </c>
      <c r="M1820" s="107">
        <f t="shared" si="984"/>
        <v>0</v>
      </c>
      <c r="N1820" s="107">
        <f t="shared" si="968"/>
        <v>2.82</v>
      </c>
      <c r="O1820" s="107">
        <f t="shared" si="985"/>
        <v>0</v>
      </c>
      <c r="P1820" s="337">
        <f t="shared" si="969"/>
        <v>3.38</v>
      </c>
      <c r="Q1820" s="108">
        <f t="shared" si="986"/>
        <v>0</v>
      </c>
      <c r="R1820" s="3"/>
      <c r="S1820" s="560">
        <f t="shared" si="979"/>
        <v>270</v>
      </c>
      <c r="AL1820" s="556">
        <f t="shared" si="980"/>
        <v>270.40000000000003</v>
      </c>
    </row>
    <row r="1821" spans="2:39" s="288" customFormat="1" outlineLevel="1">
      <c r="B1821" s="102" t="s">
        <v>27</v>
      </c>
      <c r="C1821" s="251" t="s">
        <v>1305</v>
      </c>
      <c r="D1821" s="130">
        <v>11200261001</v>
      </c>
      <c r="E1821" s="109">
        <v>11200261002</v>
      </c>
      <c r="F1821" s="454"/>
      <c r="G1821" s="459" t="s">
        <v>1568</v>
      </c>
      <c r="H1821" s="254"/>
      <c r="I1821" s="202" t="s">
        <v>58</v>
      </c>
      <c r="J1821" s="252">
        <v>10</v>
      </c>
      <c r="K1821" s="107">
        <v>5.36</v>
      </c>
      <c r="L1821" s="107">
        <f t="shared" si="967"/>
        <v>6.43</v>
      </c>
      <c r="M1821" s="107">
        <f t="shared" si="984"/>
        <v>0</v>
      </c>
      <c r="N1821" s="107">
        <f t="shared" si="968"/>
        <v>5.36</v>
      </c>
      <c r="O1821" s="107">
        <f t="shared" si="985"/>
        <v>0</v>
      </c>
      <c r="P1821" s="337">
        <f t="shared" si="969"/>
        <v>6.43</v>
      </c>
      <c r="Q1821" s="108">
        <f t="shared" si="986"/>
        <v>0</v>
      </c>
      <c r="R1821" s="3"/>
      <c r="S1821" s="560">
        <f t="shared" si="979"/>
        <v>514</v>
      </c>
      <c r="AL1821" s="556">
        <f t="shared" si="980"/>
        <v>514.4</v>
      </c>
    </row>
    <row r="1822" spans="2:39" s="288" customFormat="1" outlineLevel="1">
      <c r="B1822" s="102" t="s">
        <v>27</v>
      </c>
      <c r="C1822" s="251" t="s">
        <v>1305</v>
      </c>
      <c r="D1822" s="130">
        <v>11200471001</v>
      </c>
      <c r="E1822" s="109">
        <v>11200471002</v>
      </c>
      <c r="F1822" s="454"/>
      <c r="G1822" s="459" t="s">
        <v>1569</v>
      </c>
      <c r="H1822" s="254"/>
      <c r="I1822" s="202" t="s">
        <v>58</v>
      </c>
      <c r="J1822" s="252">
        <v>10</v>
      </c>
      <c r="K1822" s="107">
        <v>5.87</v>
      </c>
      <c r="L1822" s="107">
        <f t="shared" si="967"/>
        <v>7.04</v>
      </c>
      <c r="M1822" s="107">
        <f t="shared" si="984"/>
        <v>0</v>
      </c>
      <c r="N1822" s="107">
        <f t="shared" si="968"/>
        <v>5.87</v>
      </c>
      <c r="O1822" s="107">
        <f t="shared" si="985"/>
        <v>0</v>
      </c>
      <c r="P1822" s="337">
        <f t="shared" si="969"/>
        <v>7.04</v>
      </c>
      <c r="Q1822" s="108">
        <f t="shared" si="986"/>
        <v>0</v>
      </c>
      <c r="R1822" s="3"/>
      <c r="S1822" s="560">
        <f t="shared" si="979"/>
        <v>563</v>
      </c>
      <c r="AL1822" s="556">
        <f t="shared" si="980"/>
        <v>563.20000000000005</v>
      </c>
    </row>
    <row r="1823" spans="2:39" s="288" customFormat="1" outlineLevel="1">
      <c r="B1823" s="102" t="s">
        <v>27</v>
      </c>
      <c r="C1823" s="251" t="s">
        <v>1305</v>
      </c>
      <c r="D1823" s="130">
        <v>11200291001</v>
      </c>
      <c r="E1823" s="109">
        <v>11200291002</v>
      </c>
      <c r="F1823" s="454"/>
      <c r="G1823" s="459" t="s">
        <v>1570</v>
      </c>
      <c r="H1823" s="254"/>
      <c r="I1823" s="202" t="s">
        <v>58</v>
      </c>
      <c r="J1823" s="252">
        <v>10</v>
      </c>
      <c r="K1823" s="107">
        <v>6.66</v>
      </c>
      <c r="L1823" s="107">
        <f t="shared" si="967"/>
        <v>7.99</v>
      </c>
      <c r="M1823" s="107">
        <f t="shared" si="984"/>
        <v>0</v>
      </c>
      <c r="N1823" s="107">
        <f t="shared" si="968"/>
        <v>6.66</v>
      </c>
      <c r="O1823" s="107">
        <f t="shared" si="985"/>
        <v>0</v>
      </c>
      <c r="P1823" s="337">
        <f t="shared" si="969"/>
        <v>7.99</v>
      </c>
      <c r="Q1823" s="108">
        <f t="shared" si="986"/>
        <v>0</v>
      </c>
      <c r="R1823" s="3"/>
      <c r="S1823" s="560">
        <f t="shared" si="979"/>
        <v>639</v>
      </c>
      <c r="AL1823" s="556">
        <f t="shared" si="980"/>
        <v>639.20000000000005</v>
      </c>
    </row>
    <row r="1824" spans="2:39" s="288" customFormat="1" outlineLevel="1">
      <c r="B1824" s="102" t="s">
        <v>27</v>
      </c>
      <c r="C1824" s="251" t="s">
        <v>1305</v>
      </c>
      <c r="D1824" s="130">
        <v>11200481001</v>
      </c>
      <c r="E1824" s="109">
        <v>11200481002</v>
      </c>
      <c r="F1824" s="454"/>
      <c r="G1824" s="459" t="s">
        <v>1571</v>
      </c>
      <c r="H1824" s="254"/>
      <c r="I1824" s="202" t="s">
        <v>58</v>
      </c>
      <c r="J1824" s="252">
        <v>10</v>
      </c>
      <c r="K1824" s="107">
        <v>7.11</v>
      </c>
      <c r="L1824" s="107">
        <f t="shared" si="967"/>
        <v>8.5299999999999994</v>
      </c>
      <c r="M1824" s="107">
        <f t="shared" si="984"/>
        <v>0</v>
      </c>
      <c r="N1824" s="107">
        <f t="shared" si="968"/>
        <v>7.11</v>
      </c>
      <c r="O1824" s="107">
        <f t="shared" si="985"/>
        <v>0</v>
      </c>
      <c r="P1824" s="337">
        <f t="shared" si="969"/>
        <v>8.5299999999999994</v>
      </c>
      <c r="Q1824" s="108">
        <f t="shared" si="986"/>
        <v>0</v>
      </c>
      <c r="R1824" s="3"/>
      <c r="S1824" s="560">
        <f t="shared" si="979"/>
        <v>682</v>
      </c>
      <c r="AL1824" s="556">
        <f t="shared" si="980"/>
        <v>682.4</v>
      </c>
      <c r="AM1824"/>
    </row>
    <row r="1825" spans="2:39" s="288" customFormat="1" outlineLevel="1">
      <c r="B1825" s="102" t="s">
        <v>27</v>
      </c>
      <c r="C1825" s="251" t="s">
        <v>1305</v>
      </c>
      <c r="D1825" s="130">
        <v>11200491002</v>
      </c>
      <c r="E1825" s="109">
        <v>11200491003</v>
      </c>
      <c r="F1825" s="454"/>
      <c r="G1825" s="459" t="s">
        <v>1572</v>
      </c>
      <c r="H1825" s="254"/>
      <c r="I1825" s="202" t="s">
        <v>58</v>
      </c>
      <c r="J1825" s="252">
        <v>10</v>
      </c>
      <c r="K1825" s="107">
        <v>11.22</v>
      </c>
      <c r="L1825" s="107">
        <f t="shared" si="967"/>
        <v>13.46</v>
      </c>
      <c r="M1825" s="107">
        <f t="shared" si="984"/>
        <v>0</v>
      </c>
      <c r="N1825" s="107">
        <f t="shared" si="968"/>
        <v>11.22</v>
      </c>
      <c r="O1825" s="107">
        <f t="shared" si="985"/>
        <v>0</v>
      </c>
      <c r="P1825" s="337">
        <f t="shared" si="969"/>
        <v>13.46</v>
      </c>
      <c r="Q1825" s="108">
        <f t="shared" si="986"/>
        <v>0</v>
      </c>
      <c r="R1825" s="3"/>
      <c r="S1825" s="560">
        <f t="shared" si="979"/>
        <v>1077</v>
      </c>
      <c r="AL1825" s="556">
        <f t="shared" si="980"/>
        <v>1076.8</v>
      </c>
    </row>
    <row r="1826" spans="2:39" s="288" customFormat="1" ht="25.5" outlineLevel="1">
      <c r="B1826" s="102" t="s">
        <v>27</v>
      </c>
      <c r="C1826" s="251" t="s">
        <v>1305</v>
      </c>
      <c r="D1826" s="252"/>
      <c r="E1826" s="102">
        <v>11239341001</v>
      </c>
      <c r="F1826" s="454"/>
      <c r="G1826" s="253" t="s">
        <v>1573</v>
      </c>
      <c r="H1826" s="254"/>
      <c r="I1826" s="202" t="s">
        <v>58</v>
      </c>
      <c r="J1826" s="252">
        <v>10</v>
      </c>
      <c r="K1826" s="107">
        <v>23.1</v>
      </c>
      <c r="L1826" s="107">
        <f t="shared" si="967"/>
        <v>27.72</v>
      </c>
      <c r="M1826" s="107">
        <f t="shared" si="984"/>
        <v>0</v>
      </c>
      <c r="N1826" s="107">
        <f t="shared" si="968"/>
        <v>23.1</v>
      </c>
      <c r="O1826" s="107">
        <f t="shared" si="985"/>
        <v>0</v>
      </c>
      <c r="P1826" s="337">
        <f t="shared" si="969"/>
        <v>27.72</v>
      </c>
      <c r="Q1826" s="108">
        <f t="shared" si="986"/>
        <v>0</v>
      </c>
      <c r="R1826" s="3"/>
      <c r="S1826" s="560">
        <f t="shared" si="979"/>
        <v>2218</v>
      </c>
      <c r="AL1826" s="556">
        <f t="shared" si="980"/>
        <v>2217.6</v>
      </c>
    </row>
    <row r="1827" spans="2:39" outlineLevel="1">
      <c r="B1827" s="249"/>
      <c r="C1827" s="241"/>
      <c r="D1827" s="244"/>
      <c r="E1827" s="69"/>
      <c r="F1827" s="454"/>
      <c r="G1827" s="242"/>
      <c r="H1827" s="243"/>
      <c r="I1827" s="170"/>
      <c r="J1827" s="244"/>
      <c r="K1827" s="74"/>
      <c r="L1827" s="74"/>
      <c r="M1827" s="74"/>
      <c r="N1827" s="74"/>
      <c r="O1827" s="74"/>
      <c r="P1827" s="336"/>
      <c r="Q1827" s="128"/>
      <c r="R1827" s="3"/>
      <c r="S1827" s="559"/>
      <c r="AL1827" s="556"/>
      <c r="AM1827" s="288"/>
    </row>
    <row r="1828" spans="2:39" s="288" customFormat="1" outlineLevel="1">
      <c r="B1828" s="102" t="s">
        <v>27</v>
      </c>
      <c r="C1828" s="251" t="s">
        <v>1305</v>
      </c>
      <c r="D1828" s="252"/>
      <c r="E1828" s="102">
        <v>11226541001</v>
      </c>
      <c r="F1828" s="454"/>
      <c r="G1828" s="253" t="s">
        <v>1574</v>
      </c>
      <c r="H1828" s="254"/>
      <c r="I1828" s="202" t="s">
        <v>58</v>
      </c>
      <c r="J1828" s="252">
        <v>25</v>
      </c>
      <c r="K1828" s="107">
        <v>2.39</v>
      </c>
      <c r="L1828" s="107">
        <f t="shared" si="967"/>
        <v>2.87</v>
      </c>
      <c r="M1828" s="107">
        <f t="shared" ref="M1828:M1835" si="987">L1828*H1828</f>
        <v>0</v>
      </c>
      <c r="N1828" s="107">
        <f t="shared" si="968"/>
        <v>2.39</v>
      </c>
      <c r="O1828" s="107">
        <f t="shared" ref="O1828:O1835" si="988">N1828*H1828</f>
        <v>0</v>
      </c>
      <c r="P1828" s="337">
        <f t="shared" si="969"/>
        <v>2.87</v>
      </c>
      <c r="Q1828" s="108">
        <f t="shared" ref="Q1828:Q1835" si="989">P1828*H1828</f>
        <v>0</v>
      </c>
      <c r="R1828" s="3"/>
      <c r="S1828" s="560">
        <f t="shared" si="979"/>
        <v>230</v>
      </c>
      <c r="AL1828" s="556">
        <f t="shared" si="980"/>
        <v>229.60000000000002</v>
      </c>
    </row>
    <row r="1829" spans="2:39" s="288" customFormat="1" outlineLevel="1">
      <c r="B1829" s="102" t="s">
        <v>27</v>
      </c>
      <c r="C1829" s="251" t="s">
        <v>1305</v>
      </c>
      <c r="D1829" s="252"/>
      <c r="E1829" s="102">
        <v>11205341001</v>
      </c>
      <c r="F1829" s="454"/>
      <c r="G1829" s="253" t="s">
        <v>1575</v>
      </c>
      <c r="H1829" s="254"/>
      <c r="I1829" s="202" t="s">
        <v>58</v>
      </c>
      <c r="J1829" s="252">
        <v>25</v>
      </c>
      <c r="K1829" s="107">
        <v>2.82</v>
      </c>
      <c r="L1829" s="107">
        <f t="shared" si="967"/>
        <v>3.38</v>
      </c>
      <c r="M1829" s="107">
        <f t="shared" si="987"/>
        <v>0</v>
      </c>
      <c r="N1829" s="107">
        <f t="shared" si="968"/>
        <v>2.82</v>
      </c>
      <c r="O1829" s="107">
        <f t="shared" si="988"/>
        <v>0</v>
      </c>
      <c r="P1829" s="337">
        <f t="shared" si="969"/>
        <v>3.38</v>
      </c>
      <c r="Q1829" s="108">
        <f t="shared" si="989"/>
        <v>0</v>
      </c>
      <c r="R1829" s="3"/>
      <c r="S1829" s="560">
        <f t="shared" si="979"/>
        <v>270</v>
      </c>
      <c r="AL1829" s="556">
        <f t="shared" si="980"/>
        <v>270.40000000000003</v>
      </c>
    </row>
    <row r="1830" spans="2:39" s="288" customFormat="1" outlineLevel="1">
      <c r="B1830" s="102" t="s">
        <v>27</v>
      </c>
      <c r="C1830" s="251" t="s">
        <v>1305</v>
      </c>
      <c r="D1830" s="470">
        <v>11200191001</v>
      </c>
      <c r="E1830" s="471">
        <v>11200191002</v>
      </c>
      <c r="F1830" s="454"/>
      <c r="G1830" s="459" t="s">
        <v>1576</v>
      </c>
      <c r="H1830" s="254"/>
      <c r="I1830" s="202" t="s">
        <v>58</v>
      </c>
      <c r="J1830" s="252">
        <v>10</v>
      </c>
      <c r="K1830" s="107">
        <v>5.36</v>
      </c>
      <c r="L1830" s="107">
        <f t="shared" si="967"/>
        <v>6.43</v>
      </c>
      <c r="M1830" s="107">
        <f t="shared" si="987"/>
        <v>0</v>
      </c>
      <c r="N1830" s="107">
        <f t="shared" si="968"/>
        <v>5.36</v>
      </c>
      <c r="O1830" s="107">
        <f t="shared" si="988"/>
        <v>0</v>
      </c>
      <c r="P1830" s="337">
        <f t="shared" si="969"/>
        <v>6.43</v>
      </c>
      <c r="Q1830" s="108">
        <f t="shared" si="989"/>
        <v>0</v>
      </c>
      <c r="R1830" s="3"/>
      <c r="S1830" s="560">
        <f t="shared" si="979"/>
        <v>514</v>
      </c>
      <c r="AL1830" s="556">
        <f t="shared" si="980"/>
        <v>514.4</v>
      </c>
    </row>
    <row r="1831" spans="2:39" s="288" customFormat="1" outlineLevel="1">
      <c r="B1831" s="102" t="s">
        <v>27</v>
      </c>
      <c r="C1831" s="251" t="s">
        <v>1305</v>
      </c>
      <c r="D1831" s="130">
        <v>11200551001</v>
      </c>
      <c r="E1831" s="109">
        <v>11200551002</v>
      </c>
      <c r="F1831" s="454"/>
      <c r="G1831" s="459" t="s">
        <v>1577</v>
      </c>
      <c r="H1831" s="254"/>
      <c r="I1831" s="202" t="s">
        <v>58</v>
      </c>
      <c r="J1831" s="252">
        <v>10</v>
      </c>
      <c r="K1831" s="107">
        <v>5.87</v>
      </c>
      <c r="L1831" s="107">
        <f t="shared" si="967"/>
        <v>7.04</v>
      </c>
      <c r="M1831" s="107">
        <f t="shared" si="987"/>
        <v>0</v>
      </c>
      <c r="N1831" s="107">
        <f t="shared" si="968"/>
        <v>5.87</v>
      </c>
      <c r="O1831" s="107">
        <f t="shared" si="988"/>
        <v>0</v>
      </c>
      <c r="P1831" s="337">
        <f t="shared" si="969"/>
        <v>7.04</v>
      </c>
      <c r="Q1831" s="108">
        <f t="shared" si="989"/>
        <v>0</v>
      </c>
      <c r="R1831" s="3"/>
      <c r="S1831" s="560">
        <f t="shared" si="979"/>
        <v>563</v>
      </c>
      <c r="AL1831" s="556">
        <f t="shared" si="980"/>
        <v>563.20000000000005</v>
      </c>
    </row>
    <row r="1832" spans="2:39" s="288" customFormat="1" outlineLevel="1">
      <c r="B1832" s="102" t="s">
        <v>27</v>
      </c>
      <c r="C1832" s="251" t="s">
        <v>1305</v>
      </c>
      <c r="D1832" s="130">
        <v>11200271001</v>
      </c>
      <c r="E1832" s="109">
        <v>11200271002</v>
      </c>
      <c r="F1832" s="454"/>
      <c r="G1832" s="459" t="s">
        <v>1578</v>
      </c>
      <c r="H1832" s="254"/>
      <c r="I1832" s="202" t="s">
        <v>58</v>
      </c>
      <c r="J1832" s="252">
        <v>10</v>
      </c>
      <c r="K1832" s="107">
        <v>6.66</v>
      </c>
      <c r="L1832" s="107">
        <f t="shared" si="967"/>
        <v>7.99</v>
      </c>
      <c r="M1832" s="107">
        <f t="shared" si="987"/>
        <v>0</v>
      </c>
      <c r="N1832" s="107">
        <f t="shared" si="968"/>
        <v>6.66</v>
      </c>
      <c r="O1832" s="107">
        <f t="shared" si="988"/>
        <v>0</v>
      </c>
      <c r="P1832" s="337">
        <f t="shared" si="969"/>
        <v>7.99</v>
      </c>
      <c r="Q1832" s="108">
        <f t="shared" si="989"/>
        <v>0</v>
      </c>
      <c r="R1832" s="3"/>
      <c r="S1832" s="560">
        <f t="shared" si="979"/>
        <v>639</v>
      </c>
      <c r="AL1832" s="556">
        <f t="shared" si="980"/>
        <v>639.20000000000005</v>
      </c>
    </row>
    <row r="1833" spans="2:39" s="288" customFormat="1" outlineLevel="1">
      <c r="B1833" s="102" t="s">
        <v>27</v>
      </c>
      <c r="C1833" s="251" t="s">
        <v>1305</v>
      </c>
      <c r="D1833" s="130">
        <v>11200561001</v>
      </c>
      <c r="E1833" s="109">
        <v>11200561002</v>
      </c>
      <c r="F1833" s="454"/>
      <c r="G1833" s="459" t="s">
        <v>1579</v>
      </c>
      <c r="H1833" s="254"/>
      <c r="I1833" s="202" t="s">
        <v>58</v>
      </c>
      <c r="J1833" s="252">
        <v>10</v>
      </c>
      <c r="K1833" s="107">
        <v>7.11</v>
      </c>
      <c r="L1833" s="107">
        <f t="shared" ref="L1833:L1898" si="990">ROUND((K1833*$C$3),2)</f>
        <v>8.5299999999999994</v>
      </c>
      <c r="M1833" s="107">
        <f t="shared" si="987"/>
        <v>0</v>
      </c>
      <c r="N1833" s="107">
        <f t="shared" ref="N1833:N1898" si="991">K1833*(1-$E$5-$E$7)*(1-$E$9)*(1+$E$11)</f>
        <v>7.11</v>
      </c>
      <c r="O1833" s="107">
        <f t="shared" si="988"/>
        <v>0</v>
      </c>
      <c r="P1833" s="337">
        <f t="shared" ref="P1833:P1898" si="992">ROUND((N1833*$C$3),2)</f>
        <v>8.5299999999999994</v>
      </c>
      <c r="Q1833" s="108">
        <f t="shared" si="989"/>
        <v>0</v>
      </c>
      <c r="R1833" s="3"/>
      <c r="S1833" s="560">
        <f t="shared" si="979"/>
        <v>682</v>
      </c>
      <c r="AL1833" s="556">
        <f t="shared" si="980"/>
        <v>682.4</v>
      </c>
      <c r="AM1833"/>
    </row>
    <row r="1834" spans="2:39" s="288" customFormat="1" outlineLevel="1">
      <c r="B1834" s="102" t="s">
        <v>27</v>
      </c>
      <c r="C1834" s="251" t="s">
        <v>1305</v>
      </c>
      <c r="D1834" s="130">
        <v>11200571001</v>
      </c>
      <c r="E1834" s="109">
        <v>11200571002</v>
      </c>
      <c r="F1834" s="454"/>
      <c r="G1834" s="459" t="s">
        <v>1580</v>
      </c>
      <c r="H1834" s="254"/>
      <c r="I1834" s="202" t="s">
        <v>58</v>
      </c>
      <c r="J1834" s="252">
        <v>10</v>
      </c>
      <c r="K1834" s="107">
        <v>11.22</v>
      </c>
      <c r="L1834" s="107">
        <f t="shared" si="990"/>
        <v>13.46</v>
      </c>
      <c r="M1834" s="107">
        <f t="shared" si="987"/>
        <v>0</v>
      </c>
      <c r="N1834" s="107">
        <f t="shared" si="991"/>
        <v>11.22</v>
      </c>
      <c r="O1834" s="107">
        <f t="shared" si="988"/>
        <v>0</v>
      </c>
      <c r="P1834" s="337">
        <f t="shared" si="992"/>
        <v>13.46</v>
      </c>
      <c r="Q1834" s="108">
        <f t="shared" si="989"/>
        <v>0</v>
      </c>
      <c r="R1834" s="3"/>
      <c r="S1834" s="560">
        <f t="shared" si="979"/>
        <v>1077</v>
      </c>
      <c r="AL1834" s="556">
        <f t="shared" si="980"/>
        <v>1076.8</v>
      </c>
    </row>
    <row r="1835" spans="2:39" s="288" customFormat="1" outlineLevel="1">
      <c r="B1835" s="102" t="s">
        <v>27</v>
      </c>
      <c r="C1835" s="251" t="s">
        <v>1305</v>
      </c>
      <c r="D1835" s="252"/>
      <c r="E1835" s="102">
        <v>11239441001</v>
      </c>
      <c r="F1835" s="454"/>
      <c r="G1835" s="253" t="s">
        <v>1581</v>
      </c>
      <c r="H1835" s="254"/>
      <c r="I1835" s="202" t="s">
        <v>58</v>
      </c>
      <c r="J1835" s="252">
        <v>10</v>
      </c>
      <c r="K1835" s="107">
        <v>23.1</v>
      </c>
      <c r="L1835" s="107">
        <f t="shared" si="990"/>
        <v>27.72</v>
      </c>
      <c r="M1835" s="107">
        <f t="shared" si="987"/>
        <v>0</v>
      </c>
      <c r="N1835" s="107">
        <f t="shared" si="991"/>
        <v>23.1</v>
      </c>
      <c r="O1835" s="107">
        <f t="shared" si="988"/>
        <v>0</v>
      </c>
      <c r="P1835" s="337">
        <f t="shared" si="992"/>
        <v>27.72</v>
      </c>
      <c r="Q1835" s="108">
        <f t="shared" si="989"/>
        <v>0</v>
      </c>
      <c r="R1835" s="3"/>
      <c r="S1835" s="560">
        <f t="shared" si="979"/>
        <v>2218</v>
      </c>
      <c r="AL1835" s="556">
        <f t="shared" si="980"/>
        <v>2217.6</v>
      </c>
    </row>
    <row r="1836" spans="2:39" outlineLevel="1">
      <c r="B1836" s="249"/>
      <c r="C1836" s="241"/>
      <c r="D1836" s="244"/>
      <c r="E1836" s="69"/>
      <c r="F1836" s="454"/>
      <c r="G1836" s="242"/>
      <c r="H1836" s="243"/>
      <c r="I1836" s="170"/>
      <c r="J1836" s="244"/>
      <c r="K1836" s="74"/>
      <c r="L1836" s="74"/>
      <c r="M1836" s="74"/>
      <c r="N1836" s="74"/>
      <c r="O1836" s="74"/>
      <c r="P1836" s="336"/>
      <c r="Q1836" s="128"/>
      <c r="R1836" s="3"/>
      <c r="S1836" s="559"/>
      <c r="AL1836" s="556"/>
      <c r="AM1836" s="288"/>
    </row>
    <row r="1837" spans="2:39" s="288" customFormat="1" outlineLevel="1">
      <c r="B1837" s="102" t="s">
        <v>27</v>
      </c>
      <c r="C1837" s="251" t="s">
        <v>1305</v>
      </c>
      <c r="D1837" s="252"/>
      <c r="E1837" s="102">
        <v>11006591001</v>
      </c>
      <c r="F1837" s="454"/>
      <c r="G1837" s="253" t="s">
        <v>1582</v>
      </c>
      <c r="H1837" s="254"/>
      <c r="I1837" s="202" t="s">
        <v>58</v>
      </c>
      <c r="J1837" s="252">
        <v>1</v>
      </c>
      <c r="K1837" s="107">
        <v>17.920000000000002</v>
      </c>
      <c r="L1837" s="107">
        <f t="shared" si="990"/>
        <v>21.5</v>
      </c>
      <c r="M1837" s="107">
        <f t="shared" ref="M1837:M1844" si="993">L1837*H1837</f>
        <v>0</v>
      </c>
      <c r="N1837" s="107">
        <f t="shared" si="991"/>
        <v>17.920000000000002</v>
      </c>
      <c r="O1837" s="107">
        <f t="shared" ref="O1837:O1844" si="994">N1837*H1837</f>
        <v>0</v>
      </c>
      <c r="P1837" s="337">
        <f t="shared" si="992"/>
        <v>21.5</v>
      </c>
      <c r="Q1837" s="108">
        <f t="shared" ref="Q1837:Q1844" si="995">P1837*H1837</f>
        <v>0</v>
      </c>
      <c r="R1837" s="3"/>
      <c r="S1837" s="560">
        <f t="shared" si="979"/>
        <v>1720</v>
      </c>
      <c r="AL1837" s="556">
        <f t="shared" si="980"/>
        <v>1720</v>
      </c>
    </row>
    <row r="1838" spans="2:39" s="288" customFormat="1" outlineLevel="1">
      <c r="B1838" s="102" t="s">
        <v>27</v>
      </c>
      <c r="C1838" s="251" t="s">
        <v>1305</v>
      </c>
      <c r="D1838" s="252"/>
      <c r="E1838" s="102">
        <v>11006611001</v>
      </c>
      <c r="F1838" s="454"/>
      <c r="G1838" s="253" t="s">
        <v>1583</v>
      </c>
      <c r="H1838" s="254"/>
      <c r="I1838" s="202" t="s">
        <v>58</v>
      </c>
      <c r="J1838" s="252">
        <v>1</v>
      </c>
      <c r="K1838" s="107">
        <v>18.25</v>
      </c>
      <c r="L1838" s="107">
        <f t="shared" si="990"/>
        <v>21.9</v>
      </c>
      <c r="M1838" s="107">
        <f t="shared" si="993"/>
        <v>0</v>
      </c>
      <c r="N1838" s="107">
        <f t="shared" si="991"/>
        <v>18.25</v>
      </c>
      <c r="O1838" s="107">
        <f t="shared" si="994"/>
        <v>0</v>
      </c>
      <c r="P1838" s="337">
        <f t="shared" si="992"/>
        <v>21.9</v>
      </c>
      <c r="Q1838" s="108">
        <f t="shared" si="995"/>
        <v>0</v>
      </c>
      <c r="R1838" s="3"/>
      <c r="S1838" s="560">
        <f t="shared" si="979"/>
        <v>1752</v>
      </c>
      <c r="AL1838" s="556">
        <f t="shared" si="980"/>
        <v>1752</v>
      </c>
    </row>
    <row r="1839" spans="2:39" s="288" customFormat="1" outlineLevel="1">
      <c r="B1839" s="102" t="s">
        <v>27</v>
      </c>
      <c r="C1839" s="251" t="s">
        <v>1305</v>
      </c>
      <c r="D1839" s="252"/>
      <c r="E1839" s="102">
        <v>11006621001</v>
      </c>
      <c r="F1839" s="454"/>
      <c r="G1839" s="253" t="s">
        <v>1584</v>
      </c>
      <c r="H1839" s="254"/>
      <c r="I1839" s="202" t="s">
        <v>58</v>
      </c>
      <c r="J1839" s="252">
        <v>1</v>
      </c>
      <c r="K1839" s="107">
        <v>20.13</v>
      </c>
      <c r="L1839" s="107">
        <f t="shared" si="990"/>
        <v>24.16</v>
      </c>
      <c r="M1839" s="107">
        <f t="shared" si="993"/>
        <v>0</v>
      </c>
      <c r="N1839" s="107">
        <f t="shared" si="991"/>
        <v>20.13</v>
      </c>
      <c r="O1839" s="107">
        <f t="shared" si="994"/>
        <v>0</v>
      </c>
      <c r="P1839" s="337">
        <f t="shared" si="992"/>
        <v>24.16</v>
      </c>
      <c r="Q1839" s="108">
        <f t="shared" si="995"/>
        <v>0</v>
      </c>
      <c r="R1839" s="3"/>
      <c r="S1839" s="560">
        <f t="shared" si="979"/>
        <v>1933</v>
      </c>
      <c r="AL1839" s="556">
        <f t="shared" si="980"/>
        <v>1932.8000000000002</v>
      </c>
    </row>
    <row r="1840" spans="2:39" s="288" customFormat="1" outlineLevel="1">
      <c r="B1840" s="102" t="s">
        <v>27</v>
      </c>
      <c r="C1840" s="251" t="s">
        <v>1305</v>
      </c>
      <c r="D1840" s="252"/>
      <c r="E1840" s="102">
        <v>11006631001</v>
      </c>
      <c r="F1840" s="454"/>
      <c r="G1840" s="253" t="s">
        <v>1585</v>
      </c>
      <c r="H1840" s="254"/>
      <c r="I1840" s="202" t="s">
        <v>58</v>
      </c>
      <c r="J1840" s="252">
        <v>1</v>
      </c>
      <c r="K1840" s="107">
        <v>20.84</v>
      </c>
      <c r="L1840" s="107">
        <f t="shared" si="990"/>
        <v>25.01</v>
      </c>
      <c r="M1840" s="107">
        <f t="shared" si="993"/>
        <v>0</v>
      </c>
      <c r="N1840" s="107">
        <f t="shared" si="991"/>
        <v>20.84</v>
      </c>
      <c r="O1840" s="107">
        <f t="shared" si="994"/>
        <v>0</v>
      </c>
      <c r="P1840" s="337">
        <f t="shared" si="992"/>
        <v>25.01</v>
      </c>
      <c r="Q1840" s="108">
        <f t="shared" si="995"/>
        <v>0</v>
      </c>
      <c r="R1840" s="3"/>
      <c r="S1840" s="560">
        <f t="shared" si="979"/>
        <v>2001</v>
      </c>
      <c r="AL1840" s="556">
        <f t="shared" si="980"/>
        <v>2000.8000000000002</v>
      </c>
    </row>
    <row r="1841" spans="2:39" s="288" customFormat="1" outlineLevel="1">
      <c r="B1841" s="102" t="s">
        <v>27</v>
      </c>
      <c r="C1841" s="251" t="s">
        <v>1305</v>
      </c>
      <c r="D1841" s="252"/>
      <c r="E1841" s="102">
        <v>11006641001</v>
      </c>
      <c r="F1841" s="454"/>
      <c r="G1841" s="253" t="s">
        <v>1586</v>
      </c>
      <c r="H1841" s="254"/>
      <c r="I1841" s="202" t="s">
        <v>58</v>
      </c>
      <c r="J1841" s="252">
        <v>1</v>
      </c>
      <c r="K1841" s="107">
        <v>21.77</v>
      </c>
      <c r="L1841" s="107">
        <f t="shared" si="990"/>
        <v>26.12</v>
      </c>
      <c r="M1841" s="107">
        <f t="shared" si="993"/>
        <v>0</v>
      </c>
      <c r="N1841" s="107">
        <f t="shared" si="991"/>
        <v>21.77</v>
      </c>
      <c r="O1841" s="107">
        <f t="shared" si="994"/>
        <v>0</v>
      </c>
      <c r="P1841" s="337">
        <f t="shared" si="992"/>
        <v>26.12</v>
      </c>
      <c r="Q1841" s="108">
        <f t="shared" si="995"/>
        <v>0</v>
      </c>
      <c r="R1841" s="3"/>
      <c r="S1841" s="560">
        <f t="shared" si="979"/>
        <v>2090</v>
      </c>
      <c r="AL1841" s="556">
        <f t="shared" si="980"/>
        <v>2089.6</v>
      </c>
    </row>
    <row r="1842" spans="2:39" s="288" customFormat="1" outlineLevel="1">
      <c r="B1842" s="102" t="s">
        <v>27</v>
      </c>
      <c r="C1842" s="251" t="s">
        <v>1305</v>
      </c>
      <c r="D1842" s="252"/>
      <c r="E1842" s="102">
        <v>11006651001</v>
      </c>
      <c r="F1842" s="454"/>
      <c r="G1842" s="253" t="s">
        <v>1587</v>
      </c>
      <c r="H1842" s="254"/>
      <c r="I1842" s="202" t="s">
        <v>58</v>
      </c>
      <c r="J1842" s="252">
        <v>1</v>
      </c>
      <c r="K1842" s="107">
        <v>23.18</v>
      </c>
      <c r="L1842" s="107">
        <f t="shared" si="990"/>
        <v>27.82</v>
      </c>
      <c r="M1842" s="107">
        <f t="shared" si="993"/>
        <v>0</v>
      </c>
      <c r="N1842" s="107">
        <f t="shared" si="991"/>
        <v>23.18</v>
      </c>
      <c r="O1842" s="107">
        <f t="shared" si="994"/>
        <v>0</v>
      </c>
      <c r="P1842" s="337">
        <f t="shared" si="992"/>
        <v>27.82</v>
      </c>
      <c r="Q1842" s="108">
        <f t="shared" si="995"/>
        <v>0</v>
      </c>
      <c r="R1842" s="3"/>
      <c r="S1842" s="560">
        <f t="shared" si="979"/>
        <v>2226</v>
      </c>
      <c r="AL1842" s="556">
        <f t="shared" si="980"/>
        <v>2225.6</v>
      </c>
      <c r="AM1842"/>
    </row>
    <row r="1843" spans="2:39" s="288" customFormat="1" outlineLevel="1">
      <c r="B1843" s="102" t="s">
        <v>27</v>
      </c>
      <c r="C1843" s="251" t="s">
        <v>1305</v>
      </c>
      <c r="D1843" s="252"/>
      <c r="E1843" s="102">
        <v>11029461001</v>
      </c>
      <c r="F1843" s="454"/>
      <c r="G1843" s="253" t="s">
        <v>1588</v>
      </c>
      <c r="H1843" s="254"/>
      <c r="I1843" s="202" t="s">
        <v>58</v>
      </c>
      <c r="J1843" s="252">
        <v>1</v>
      </c>
      <c r="K1843" s="107">
        <v>26.65</v>
      </c>
      <c r="L1843" s="107">
        <f t="shared" si="990"/>
        <v>31.98</v>
      </c>
      <c r="M1843" s="107">
        <f t="shared" si="993"/>
        <v>0</v>
      </c>
      <c r="N1843" s="107">
        <f t="shared" si="991"/>
        <v>26.65</v>
      </c>
      <c r="O1843" s="107">
        <f t="shared" si="994"/>
        <v>0</v>
      </c>
      <c r="P1843" s="337">
        <f t="shared" si="992"/>
        <v>31.98</v>
      </c>
      <c r="Q1843" s="108">
        <f t="shared" si="995"/>
        <v>0</v>
      </c>
      <c r="R1843" s="3"/>
      <c r="S1843" s="560">
        <f t="shared" si="979"/>
        <v>2558</v>
      </c>
      <c r="AL1843" s="556">
        <f t="shared" si="980"/>
        <v>2558.4</v>
      </c>
    </row>
    <row r="1844" spans="2:39" s="288" customFormat="1" outlineLevel="1">
      <c r="B1844" s="102" t="s">
        <v>27</v>
      </c>
      <c r="C1844" s="251" t="s">
        <v>1305</v>
      </c>
      <c r="D1844" s="252"/>
      <c r="E1844" s="102">
        <v>11029471001</v>
      </c>
      <c r="F1844" s="454"/>
      <c r="G1844" s="253" t="s">
        <v>1589</v>
      </c>
      <c r="H1844" s="254"/>
      <c r="I1844" s="202" t="s">
        <v>58</v>
      </c>
      <c r="J1844" s="252">
        <v>1</v>
      </c>
      <c r="K1844" s="107">
        <v>32.67</v>
      </c>
      <c r="L1844" s="107">
        <f t="shared" si="990"/>
        <v>39.200000000000003</v>
      </c>
      <c r="M1844" s="107">
        <f t="shared" si="993"/>
        <v>0</v>
      </c>
      <c r="N1844" s="107">
        <f t="shared" si="991"/>
        <v>32.67</v>
      </c>
      <c r="O1844" s="107">
        <f t="shared" si="994"/>
        <v>0</v>
      </c>
      <c r="P1844" s="337">
        <f t="shared" si="992"/>
        <v>39.200000000000003</v>
      </c>
      <c r="Q1844" s="108">
        <f t="shared" si="995"/>
        <v>0</v>
      </c>
      <c r="R1844" s="3"/>
      <c r="S1844" s="560">
        <f t="shared" si="979"/>
        <v>3136</v>
      </c>
      <c r="AL1844" s="556">
        <f t="shared" si="980"/>
        <v>3136.0000000000005</v>
      </c>
    </row>
    <row r="1845" spans="2:39" outlineLevel="1">
      <c r="B1845" s="249"/>
      <c r="C1845" s="241"/>
      <c r="D1845" s="244"/>
      <c r="E1845" s="69"/>
      <c r="F1845" s="454"/>
      <c r="G1845" s="242"/>
      <c r="H1845" s="243"/>
      <c r="I1845" s="170"/>
      <c r="J1845" s="244"/>
      <c r="K1845" s="74"/>
      <c r="L1845" s="74"/>
      <c r="M1845" s="74"/>
      <c r="N1845" s="74"/>
      <c r="O1845" s="74"/>
      <c r="P1845" s="336"/>
      <c r="Q1845" s="128"/>
      <c r="R1845" s="3"/>
      <c r="S1845" s="559"/>
      <c r="AL1845" s="556"/>
    </row>
    <row r="1846" spans="2:39" s="288" customFormat="1" outlineLevel="1">
      <c r="B1846" s="102" t="s">
        <v>27</v>
      </c>
      <c r="C1846" s="251" t="s">
        <v>1305</v>
      </c>
      <c r="D1846" s="252"/>
      <c r="E1846" s="102">
        <v>11210741002</v>
      </c>
      <c r="F1846" s="454"/>
      <c r="G1846" s="253" t="s">
        <v>1590</v>
      </c>
      <c r="H1846" s="254"/>
      <c r="I1846" s="202" t="s">
        <v>58</v>
      </c>
      <c r="J1846" s="252">
        <v>100</v>
      </c>
      <c r="K1846" s="107">
        <v>0.49</v>
      </c>
      <c r="L1846" s="107">
        <f t="shared" si="990"/>
        <v>0.59</v>
      </c>
      <c r="M1846" s="107">
        <f>L1846*H1846</f>
        <v>0</v>
      </c>
      <c r="N1846" s="107">
        <f t="shared" si="991"/>
        <v>0.49</v>
      </c>
      <c r="O1846" s="107">
        <f>N1846*H1846</f>
        <v>0</v>
      </c>
      <c r="P1846" s="337">
        <f t="shared" si="992"/>
        <v>0.59</v>
      </c>
      <c r="Q1846" s="108">
        <f>P1846*H1846</f>
        <v>0</v>
      </c>
      <c r="R1846" s="3"/>
      <c r="S1846" s="560">
        <f t="shared" si="979"/>
        <v>47</v>
      </c>
      <c r="AL1846" s="556">
        <f t="shared" si="980"/>
        <v>47.2</v>
      </c>
      <c r="AM1846"/>
    </row>
    <row r="1847" spans="2:39" s="288" customFormat="1" outlineLevel="1">
      <c r="B1847" s="102" t="s">
        <v>27</v>
      </c>
      <c r="C1847" s="251" t="s">
        <v>1305</v>
      </c>
      <c r="D1847" s="252"/>
      <c r="E1847" s="102">
        <v>11210841002</v>
      </c>
      <c r="F1847" s="454"/>
      <c r="G1847" s="253" t="s">
        <v>1591</v>
      </c>
      <c r="H1847" s="254"/>
      <c r="I1847" s="202" t="s">
        <v>58</v>
      </c>
      <c r="J1847" s="252">
        <v>100</v>
      </c>
      <c r="K1847" s="107">
        <v>0.92</v>
      </c>
      <c r="L1847" s="107">
        <f t="shared" si="990"/>
        <v>1.1000000000000001</v>
      </c>
      <c r="M1847" s="107">
        <f>L1847*H1847</f>
        <v>0</v>
      </c>
      <c r="N1847" s="107">
        <f t="shared" si="991"/>
        <v>0.92</v>
      </c>
      <c r="O1847" s="107">
        <f>N1847*H1847</f>
        <v>0</v>
      </c>
      <c r="P1847" s="337">
        <f t="shared" si="992"/>
        <v>1.1000000000000001</v>
      </c>
      <c r="Q1847" s="108">
        <f>P1847*H1847</f>
        <v>0</v>
      </c>
      <c r="R1847" s="3"/>
      <c r="S1847" s="560">
        <f t="shared" si="979"/>
        <v>88</v>
      </c>
      <c r="AL1847" s="556">
        <f t="shared" si="980"/>
        <v>88.000000000000014</v>
      </c>
    </row>
    <row r="1848" spans="2:39" outlineLevel="1">
      <c r="B1848" s="236"/>
      <c r="C1848" s="241"/>
      <c r="D1848" s="244"/>
      <c r="E1848" s="69"/>
      <c r="F1848" s="454"/>
      <c r="G1848" s="242"/>
      <c r="H1848" s="243"/>
      <c r="I1848" s="170"/>
      <c r="J1848" s="244"/>
      <c r="K1848" s="74"/>
      <c r="L1848" s="74"/>
      <c r="M1848" s="74"/>
      <c r="N1848" s="74"/>
      <c r="O1848" s="74"/>
      <c r="P1848" s="336"/>
      <c r="Q1848" s="128"/>
      <c r="R1848" s="3"/>
      <c r="S1848" s="559"/>
      <c r="AL1848" s="556"/>
      <c r="AM1848" s="288"/>
    </row>
    <row r="1849" spans="2:39" outlineLevel="1">
      <c r="B1849" s="240"/>
      <c r="C1849" s="426" t="s">
        <v>1305</v>
      </c>
      <c r="D1849" s="427"/>
      <c r="E1849" s="237"/>
      <c r="F1849" s="650"/>
      <c r="G1849" s="263" t="s">
        <v>1592</v>
      </c>
      <c r="H1849" s="429"/>
      <c r="I1849" s="428"/>
      <c r="J1849" s="428"/>
      <c r="K1849" s="188"/>
      <c r="L1849" s="188"/>
      <c r="M1849" s="188"/>
      <c r="N1849" s="188"/>
      <c r="O1849" s="188"/>
      <c r="P1849" s="335"/>
      <c r="Q1849" s="310"/>
      <c r="R1849" s="3"/>
      <c r="S1849" s="558"/>
      <c r="AL1849" s="556"/>
      <c r="AM1849" s="288"/>
    </row>
    <row r="1850" spans="2:39" s="288" customFormat="1" outlineLevel="1">
      <c r="B1850" s="102" t="s">
        <v>27</v>
      </c>
      <c r="C1850" s="251" t="s">
        <v>1305</v>
      </c>
      <c r="D1850" s="252"/>
      <c r="E1850" s="102">
        <v>11221041001</v>
      </c>
      <c r="F1850" s="454"/>
      <c r="G1850" s="253" t="s">
        <v>1593</v>
      </c>
      <c r="H1850" s="254"/>
      <c r="I1850" s="202" t="s">
        <v>58</v>
      </c>
      <c r="J1850" s="252">
        <v>2</v>
      </c>
      <c r="K1850" s="107">
        <v>80.86</v>
      </c>
      <c r="L1850" s="107">
        <f t="shared" si="990"/>
        <v>97.03</v>
      </c>
      <c r="M1850" s="107">
        <f>L1850*H1850</f>
        <v>0</v>
      </c>
      <c r="N1850" s="107">
        <f t="shared" si="991"/>
        <v>80.86</v>
      </c>
      <c r="O1850" s="107">
        <f>N1850*H1850</f>
        <v>0</v>
      </c>
      <c r="P1850" s="337">
        <f t="shared" si="992"/>
        <v>97.03</v>
      </c>
      <c r="Q1850" s="108">
        <f>P1850*H1850</f>
        <v>0</v>
      </c>
      <c r="R1850" s="3"/>
      <c r="S1850" s="560">
        <f t="shared" si="979"/>
        <v>7762</v>
      </c>
      <c r="AL1850" s="556">
        <f t="shared" si="980"/>
        <v>7762.4000000000005</v>
      </c>
    </row>
    <row r="1851" spans="2:39" s="288" customFormat="1" outlineLevel="1">
      <c r="B1851" s="102" t="s">
        <v>27</v>
      </c>
      <c r="C1851" s="251" t="s">
        <v>1305</v>
      </c>
      <c r="D1851" s="252"/>
      <c r="E1851" s="102">
        <v>11221141001</v>
      </c>
      <c r="F1851" s="454"/>
      <c r="G1851" s="253" t="s">
        <v>1594</v>
      </c>
      <c r="H1851" s="254"/>
      <c r="I1851" s="202" t="s">
        <v>58</v>
      </c>
      <c r="J1851" s="252">
        <v>2</v>
      </c>
      <c r="K1851" s="107">
        <v>95.74</v>
      </c>
      <c r="L1851" s="107">
        <f t="shared" si="990"/>
        <v>114.89</v>
      </c>
      <c r="M1851" s="107">
        <f>L1851*H1851</f>
        <v>0</v>
      </c>
      <c r="N1851" s="107">
        <f t="shared" si="991"/>
        <v>95.74</v>
      </c>
      <c r="O1851" s="107">
        <f>N1851*H1851</f>
        <v>0</v>
      </c>
      <c r="P1851" s="337">
        <f t="shared" si="992"/>
        <v>114.89</v>
      </c>
      <c r="Q1851" s="108">
        <f>P1851*H1851</f>
        <v>0</v>
      </c>
      <c r="R1851" s="3"/>
      <c r="S1851" s="560">
        <f t="shared" si="979"/>
        <v>9191</v>
      </c>
      <c r="AL1851" s="556">
        <f t="shared" si="980"/>
        <v>9191.2000000000007</v>
      </c>
    </row>
    <row r="1852" spans="2:39" s="288" customFormat="1" outlineLevel="1">
      <c r="B1852" s="102" t="s">
        <v>27</v>
      </c>
      <c r="C1852" s="251" t="s">
        <v>1305</v>
      </c>
      <c r="D1852" s="252"/>
      <c r="E1852" s="102">
        <v>11220051001</v>
      </c>
      <c r="F1852" s="454"/>
      <c r="G1852" s="253" t="s">
        <v>1595</v>
      </c>
      <c r="H1852" s="254"/>
      <c r="I1852" s="202" t="s">
        <v>58</v>
      </c>
      <c r="J1852" s="252">
        <v>2</v>
      </c>
      <c r="K1852" s="107">
        <v>104.62</v>
      </c>
      <c r="L1852" s="107">
        <f t="shared" si="990"/>
        <v>125.54</v>
      </c>
      <c r="M1852" s="107">
        <f>L1852*H1852</f>
        <v>0</v>
      </c>
      <c r="N1852" s="107">
        <f t="shared" si="991"/>
        <v>104.62</v>
      </c>
      <c r="O1852" s="107">
        <f>N1852*H1852</f>
        <v>0</v>
      </c>
      <c r="P1852" s="337">
        <f t="shared" si="992"/>
        <v>125.54</v>
      </c>
      <c r="Q1852" s="108">
        <f>P1852*H1852</f>
        <v>0</v>
      </c>
      <c r="R1852" s="3"/>
      <c r="S1852" s="560">
        <f t="shared" si="979"/>
        <v>10043</v>
      </c>
      <c r="AL1852" s="556">
        <f t="shared" si="980"/>
        <v>10043.200000000001</v>
      </c>
      <c r="AM1852"/>
    </row>
    <row r="1853" spans="2:39" s="288" customFormat="1" outlineLevel="1">
      <c r="B1853" s="102" t="s">
        <v>27</v>
      </c>
      <c r="C1853" s="251" t="s">
        <v>1305</v>
      </c>
      <c r="D1853" s="252"/>
      <c r="E1853" s="102">
        <v>11221241001</v>
      </c>
      <c r="F1853" s="454"/>
      <c r="G1853" s="253" t="s">
        <v>1596</v>
      </c>
      <c r="H1853" s="254"/>
      <c r="I1853" s="202" t="s">
        <v>58</v>
      </c>
      <c r="J1853" s="252">
        <v>2</v>
      </c>
      <c r="K1853" s="107">
        <v>110.56</v>
      </c>
      <c r="L1853" s="107">
        <f t="shared" si="990"/>
        <v>132.66999999999999</v>
      </c>
      <c r="M1853" s="107">
        <f>L1853*H1853</f>
        <v>0</v>
      </c>
      <c r="N1853" s="107">
        <f t="shared" si="991"/>
        <v>110.56</v>
      </c>
      <c r="O1853" s="107">
        <f>N1853*H1853</f>
        <v>0</v>
      </c>
      <c r="P1853" s="337">
        <f t="shared" si="992"/>
        <v>132.66999999999999</v>
      </c>
      <c r="Q1853" s="108">
        <f>P1853*H1853</f>
        <v>0</v>
      </c>
      <c r="R1853" s="3"/>
      <c r="S1853" s="560">
        <f t="shared" si="979"/>
        <v>10614</v>
      </c>
      <c r="AL1853" s="556">
        <f t="shared" si="980"/>
        <v>10613.599999999999</v>
      </c>
    </row>
    <row r="1854" spans="2:39" s="288" customFormat="1" outlineLevel="1">
      <c r="B1854" s="102" t="s">
        <v>27</v>
      </c>
      <c r="C1854" s="251" t="s">
        <v>1305</v>
      </c>
      <c r="D1854" s="252"/>
      <c r="E1854" s="102">
        <v>11221341001</v>
      </c>
      <c r="F1854" s="454"/>
      <c r="G1854" s="253" t="s">
        <v>1597</v>
      </c>
      <c r="H1854" s="254"/>
      <c r="I1854" s="202" t="s">
        <v>58</v>
      </c>
      <c r="J1854" s="252">
        <v>2</v>
      </c>
      <c r="K1854" s="107">
        <v>125.42</v>
      </c>
      <c r="L1854" s="107">
        <f t="shared" si="990"/>
        <v>150.5</v>
      </c>
      <c r="M1854" s="107">
        <f>L1854*H1854</f>
        <v>0</v>
      </c>
      <c r="N1854" s="107">
        <f t="shared" si="991"/>
        <v>125.42</v>
      </c>
      <c r="O1854" s="107">
        <f>N1854*H1854</f>
        <v>0</v>
      </c>
      <c r="P1854" s="337">
        <f t="shared" si="992"/>
        <v>150.5</v>
      </c>
      <c r="Q1854" s="108">
        <f>P1854*H1854</f>
        <v>0</v>
      </c>
      <c r="R1854" s="3"/>
      <c r="S1854" s="560">
        <f t="shared" si="979"/>
        <v>12040</v>
      </c>
      <c r="AL1854" s="556">
        <f t="shared" si="980"/>
        <v>12040</v>
      </c>
    </row>
    <row r="1855" spans="2:39" outlineLevel="1">
      <c r="B1855" s="236"/>
      <c r="C1855" s="241"/>
      <c r="D1855" s="244"/>
      <c r="E1855" s="69"/>
      <c r="F1855" s="454"/>
      <c r="G1855" s="242"/>
      <c r="H1855" s="243"/>
      <c r="I1855" s="170"/>
      <c r="J1855" s="244"/>
      <c r="K1855" s="74"/>
      <c r="L1855" s="74"/>
      <c r="M1855" s="74"/>
      <c r="N1855" s="74"/>
      <c r="O1855" s="74"/>
      <c r="P1855" s="336"/>
      <c r="Q1855" s="128"/>
      <c r="R1855" s="3"/>
      <c r="S1855" s="559"/>
      <c r="AL1855" s="556"/>
      <c r="AM1855" s="288"/>
    </row>
    <row r="1856" spans="2:39" s="288" customFormat="1" outlineLevel="1">
      <c r="B1856" s="102" t="s">
        <v>27</v>
      </c>
      <c r="C1856" s="251" t="s">
        <v>1305</v>
      </c>
      <c r="D1856" s="252"/>
      <c r="E1856" s="102">
        <v>11218941001</v>
      </c>
      <c r="F1856" s="454"/>
      <c r="G1856" s="253" t="s">
        <v>1598</v>
      </c>
      <c r="H1856" s="254"/>
      <c r="I1856" s="202" t="s">
        <v>58</v>
      </c>
      <c r="J1856" s="252">
        <v>2</v>
      </c>
      <c r="K1856" s="107">
        <v>97.37</v>
      </c>
      <c r="L1856" s="107">
        <f t="shared" si="990"/>
        <v>116.84</v>
      </c>
      <c r="M1856" s="107">
        <f t="shared" ref="M1856:M1862" si="996">L1856*H1856</f>
        <v>0</v>
      </c>
      <c r="N1856" s="107">
        <f t="shared" si="991"/>
        <v>97.37</v>
      </c>
      <c r="O1856" s="107">
        <f t="shared" ref="O1856:O1862" si="997">N1856*H1856</f>
        <v>0</v>
      </c>
      <c r="P1856" s="337">
        <f t="shared" si="992"/>
        <v>116.84</v>
      </c>
      <c r="Q1856" s="108">
        <f t="shared" ref="Q1856:Q1862" si="998">P1856*H1856</f>
        <v>0</v>
      </c>
      <c r="R1856" s="3"/>
      <c r="S1856" s="560">
        <f t="shared" si="979"/>
        <v>9347</v>
      </c>
      <c r="AL1856" s="556">
        <f t="shared" si="980"/>
        <v>9347.2000000000007</v>
      </c>
    </row>
    <row r="1857" spans="2:39" s="288" customFormat="1" outlineLevel="1">
      <c r="B1857" s="102" t="s">
        <v>27</v>
      </c>
      <c r="C1857" s="251" t="s">
        <v>1305</v>
      </c>
      <c r="D1857" s="252"/>
      <c r="E1857" s="102">
        <v>11219041001</v>
      </c>
      <c r="F1857" s="454"/>
      <c r="G1857" s="253" t="s">
        <v>1599</v>
      </c>
      <c r="H1857" s="254"/>
      <c r="I1857" s="202" t="s">
        <v>58</v>
      </c>
      <c r="J1857" s="252">
        <v>2</v>
      </c>
      <c r="K1857" s="107">
        <v>105.62</v>
      </c>
      <c r="L1857" s="107">
        <f t="shared" si="990"/>
        <v>126.74</v>
      </c>
      <c r="M1857" s="107">
        <f t="shared" si="996"/>
        <v>0</v>
      </c>
      <c r="N1857" s="107">
        <f t="shared" si="991"/>
        <v>105.62</v>
      </c>
      <c r="O1857" s="107">
        <f t="shared" si="997"/>
        <v>0</v>
      </c>
      <c r="P1857" s="337">
        <f t="shared" si="992"/>
        <v>126.74</v>
      </c>
      <c r="Q1857" s="108">
        <f t="shared" si="998"/>
        <v>0</v>
      </c>
      <c r="R1857" s="3"/>
      <c r="S1857" s="560">
        <f t="shared" si="979"/>
        <v>10139</v>
      </c>
      <c r="AL1857" s="556">
        <f t="shared" si="980"/>
        <v>10139.200000000001</v>
      </c>
    </row>
    <row r="1858" spans="2:39" s="288" customFormat="1" outlineLevel="1">
      <c r="B1858" s="102" t="s">
        <v>27</v>
      </c>
      <c r="C1858" s="251" t="s">
        <v>1305</v>
      </c>
      <c r="D1858" s="252"/>
      <c r="E1858" s="102">
        <v>11219141001</v>
      </c>
      <c r="F1858" s="454"/>
      <c r="G1858" s="253" t="s">
        <v>1600</v>
      </c>
      <c r="H1858" s="254"/>
      <c r="I1858" s="202" t="s">
        <v>58</v>
      </c>
      <c r="J1858" s="252">
        <v>2</v>
      </c>
      <c r="K1858" s="107">
        <v>115.53</v>
      </c>
      <c r="L1858" s="107">
        <f t="shared" si="990"/>
        <v>138.63999999999999</v>
      </c>
      <c r="M1858" s="107">
        <f t="shared" si="996"/>
        <v>0</v>
      </c>
      <c r="N1858" s="107">
        <f t="shared" si="991"/>
        <v>115.53</v>
      </c>
      <c r="O1858" s="107">
        <f t="shared" si="997"/>
        <v>0</v>
      </c>
      <c r="P1858" s="337">
        <f t="shared" si="992"/>
        <v>138.63999999999999</v>
      </c>
      <c r="Q1858" s="108">
        <f t="shared" si="998"/>
        <v>0</v>
      </c>
      <c r="R1858" s="3"/>
      <c r="S1858" s="560">
        <f t="shared" si="979"/>
        <v>11091</v>
      </c>
      <c r="AL1858" s="556">
        <f t="shared" si="980"/>
        <v>11091.199999999999</v>
      </c>
    </row>
    <row r="1859" spans="2:39" s="288" customFormat="1" outlineLevel="1">
      <c r="B1859" s="102" t="s">
        <v>27</v>
      </c>
      <c r="C1859" s="251" t="s">
        <v>1305</v>
      </c>
      <c r="D1859" s="252"/>
      <c r="E1859" s="102">
        <v>11219241001</v>
      </c>
      <c r="F1859" s="454"/>
      <c r="G1859" s="253" t="s">
        <v>1601</v>
      </c>
      <c r="H1859" s="254"/>
      <c r="I1859" s="202" t="s">
        <v>58</v>
      </c>
      <c r="J1859" s="252">
        <v>2</v>
      </c>
      <c r="K1859" s="107">
        <v>125.42</v>
      </c>
      <c r="L1859" s="107">
        <f t="shared" si="990"/>
        <v>150.5</v>
      </c>
      <c r="M1859" s="107">
        <f t="shared" si="996"/>
        <v>0</v>
      </c>
      <c r="N1859" s="107">
        <f t="shared" si="991"/>
        <v>125.42</v>
      </c>
      <c r="O1859" s="107">
        <f t="shared" si="997"/>
        <v>0</v>
      </c>
      <c r="P1859" s="337">
        <f t="shared" si="992"/>
        <v>150.5</v>
      </c>
      <c r="Q1859" s="108">
        <f t="shared" si="998"/>
        <v>0</v>
      </c>
      <c r="R1859" s="3"/>
      <c r="S1859" s="560">
        <f t="shared" si="979"/>
        <v>12040</v>
      </c>
      <c r="AL1859" s="556">
        <f t="shared" si="980"/>
        <v>12040</v>
      </c>
    </row>
    <row r="1860" spans="2:39" s="288" customFormat="1" outlineLevel="1">
      <c r="B1860" s="102" t="s">
        <v>27</v>
      </c>
      <c r="C1860" s="251" t="s">
        <v>1305</v>
      </c>
      <c r="D1860" s="252"/>
      <c r="E1860" s="102">
        <v>11219341001</v>
      </c>
      <c r="F1860" s="454"/>
      <c r="G1860" s="253" t="s">
        <v>1602</v>
      </c>
      <c r="H1860" s="254"/>
      <c r="I1860" s="202" t="s">
        <v>58</v>
      </c>
      <c r="J1860" s="252">
        <v>2</v>
      </c>
      <c r="K1860" s="107">
        <v>151.82</v>
      </c>
      <c r="L1860" s="107">
        <f t="shared" si="990"/>
        <v>182.18</v>
      </c>
      <c r="M1860" s="107">
        <f t="shared" si="996"/>
        <v>0</v>
      </c>
      <c r="N1860" s="107">
        <f t="shared" si="991"/>
        <v>151.82</v>
      </c>
      <c r="O1860" s="107">
        <f t="shared" si="997"/>
        <v>0</v>
      </c>
      <c r="P1860" s="337">
        <f t="shared" si="992"/>
        <v>182.18</v>
      </c>
      <c r="Q1860" s="108">
        <f t="shared" si="998"/>
        <v>0</v>
      </c>
      <c r="R1860" s="3"/>
      <c r="S1860" s="560">
        <f t="shared" si="979"/>
        <v>14574</v>
      </c>
      <c r="AL1860" s="556">
        <f t="shared" si="980"/>
        <v>14574.400000000001</v>
      </c>
      <c r="AM1860"/>
    </row>
    <row r="1861" spans="2:39" s="288" customFormat="1" outlineLevel="1">
      <c r="B1861" s="102" t="s">
        <v>27</v>
      </c>
      <c r="C1861" s="251" t="s">
        <v>1305</v>
      </c>
      <c r="D1861" s="252"/>
      <c r="E1861" s="102">
        <v>11219441001</v>
      </c>
      <c r="F1861" s="454"/>
      <c r="G1861" s="253" t="s">
        <v>1603</v>
      </c>
      <c r="H1861" s="254"/>
      <c r="I1861" s="202" t="s">
        <v>58</v>
      </c>
      <c r="J1861" s="252">
        <v>2</v>
      </c>
      <c r="K1861" s="107">
        <v>293.74</v>
      </c>
      <c r="L1861" s="107">
        <f t="shared" si="990"/>
        <v>352.49</v>
      </c>
      <c r="M1861" s="107">
        <f t="shared" si="996"/>
        <v>0</v>
      </c>
      <c r="N1861" s="107">
        <f t="shared" si="991"/>
        <v>293.74</v>
      </c>
      <c r="O1861" s="107">
        <f t="shared" si="997"/>
        <v>0</v>
      </c>
      <c r="P1861" s="337">
        <f t="shared" si="992"/>
        <v>352.49</v>
      </c>
      <c r="Q1861" s="108">
        <f t="shared" si="998"/>
        <v>0</v>
      </c>
      <c r="R1861" s="3"/>
      <c r="S1861" s="560">
        <f t="shared" si="979"/>
        <v>28199</v>
      </c>
      <c r="AL1861" s="556">
        <f t="shared" si="980"/>
        <v>28199.200000000001</v>
      </c>
    </row>
    <row r="1862" spans="2:39" s="288" customFormat="1" outlineLevel="1">
      <c r="B1862" s="102" t="s">
        <v>27</v>
      </c>
      <c r="C1862" s="251" t="s">
        <v>1305</v>
      </c>
      <c r="D1862" s="252"/>
      <c r="E1862" s="102">
        <v>11210081001</v>
      </c>
      <c r="F1862" s="454"/>
      <c r="G1862" s="253" t="s">
        <v>1604</v>
      </c>
      <c r="H1862" s="254"/>
      <c r="I1862" s="202" t="s">
        <v>58</v>
      </c>
      <c r="J1862" s="252">
        <v>1</v>
      </c>
      <c r="K1862" s="107">
        <v>420.19</v>
      </c>
      <c r="L1862" s="107">
        <f t="shared" si="990"/>
        <v>504.23</v>
      </c>
      <c r="M1862" s="107">
        <f t="shared" si="996"/>
        <v>0</v>
      </c>
      <c r="N1862" s="107">
        <f t="shared" si="991"/>
        <v>420.19</v>
      </c>
      <c r="O1862" s="107">
        <f t="shared" si="997"/>
        <v>0</v>
      </c>
      <c r="P1862" s="337">
        <f t="shared" si="992"/>
        <v>504.23</v>
      </c>
      <c r="Q1862" s="108">
        <f t="shared" si="998"/>
        <v>0</v>
      </c>
      <c r="R1862" s="3"/>
      <c r="S1862" s="560">
        <f t="shared" si="979"/>
        <v>40338</v>
      </c>
      <c r="AL1862" s="556">
        <f t="shared" si="980"/>
        <v>40338.400000000001</v>
      </c>
    </row>
    <row r="1863" spans="2:39" outlineLevel="1">
      <c r="B1863" s="236"/>
      <c r="C1863" s="241"/>
      <c r="D1863" s="244"/>
      <c r="E1863" s="69"/>
      <c r="F1863" s="454"/>
      <c r="G1863" s="242"/>
      <c r="H1863" s="243"/>
      <c r="I1863" s="170"/>
      <c r="J1863" s="244"/>
      <c r="K1863" s="74"/>
      <c r="L1863" s="74"/>
      <c r="M1863" s="74"/>
      <c r="N1863" s="74"/>
      <c r="O1863" s="74"/>
      <c r="P1863" s="336"/>
      <c r="Q1863" s="128"/>
      <c r="R1863" s="3"/>
      <c r="S1863" s="559"/>
      <c r="AL1863" s="556"/>
      <c r="AM1863" s="288"/>
    </row>
    <row r="1864" spans="2:39" s="288" customFormat="1" outlineLevel="1">
      <c r="B1864" s="102" t="s">
        <v>27</v>
      </c>
      <c r="C1864" s="251" t="s">
        <v>1305</v>
      </c>
      <c r="D1864" s="252"/>
      <c r="E1864" s="102">
        <v>11208341001</v>
      </c>
      <c r="F1864" s="454"/>
      <c r="G1864" s="253" t="s">
        <v>1605</v>
      </c>
      <c r="H1864" s="254"/>
      <c r="I1864" s="202" t="s">
        <v>58</v>
      </c>
      <c r="J1864" s="252">
        <v>1</v>
      </c>
      <c r="K1864" s="107">
        <v>237.65</v>
      </c>
      <c r="L1864" s="107">
        <f t="shared" si="990"/>
        <v>285.18</v>
      </c>
      <c r="M1864" s="107">
        <f>L1864*H1864</f>
        <v>0</v>
      </c>
      <c r="N1864" s="107">
        <f t="shared" si="991"/>
        <v>237.65</v>
      </c>
      <c r="O1864" s="107">
        <f>N1864*H1864</f>
        <v>0</v>
      </c>
      <c r="P1864" s="337">
        <f t="shared" si="992"/>
        <v>285.18</v>
      </c>
      <c r="Q1864" s="108">
        <f>P1864*H1864</f>
        <v>0</v>
      </c>
      <c r="R1864" s="3"/>
      <c r="S1864" s="560">
        <f t="shared" si="979"/>
        <v>22814</v>
      </c>
      <c r="AL1864" s="556">
        <f t="shared" si="980"/>
        <v>22814.400000000001</v>
      </c>
    </row>
    <row r="1865" spans="2:39" s="288" customFormat="1" outlineLevel="1">
      <c r="B1865" s="102" t="s">
        <v>27</v>
      </c>
      <c r="C1865" s="251" t="s">
        <v>1305</v>
      </c>
      <c r="D1865" s="252"/>
      <c r="E1865" s="102">
        <v>11208741001</v>
      </c>
      <c r="F1865" s="454"/>
      <c r="G1865" s="253" t="s">
        <v>1606</v>
      </c>
      <c r="H1865" s="254"/>
      <c r="I1865" s="202" t="s">
        <v>58</v>
      </c>
      <c r="J1865" s="252">
        <v>1</v>
      </c>
      <c r="K1865" s="107">
        <v>359.77</v>
      </c>
      <c r="L1865" s="107">
        <f t="shared" si="990"/>
        <v>431.72</v>
      </c>
      <c r="M1865" s="107">
        <f>L1865*H1865</f>
        <v>0</v>
      </c>
      <c r="N1865" s="107">
        <f t="shared" si="991"/>
        <v>359.77</v>
      </c>
      <c r="O1865" s="107">
        <f>N1865*H1865</f>
        <v>0</v>
      </c>
      <c r="P1865" s="337">
        <f t="shared" si="992"/>
        <v>431.72</v>
      </c>
      <c r="Q1865" s="108">
        <f>P1865*H1865</f>
        <v>0</v>
      </c>
      <c r="R1865" s="3"/>
      <c r="S1865" s="560">
        <f t="shared" si="979"/>
        <v>34538</v>
      </c>
      <c r="AL1865" s="556">
        <f t="shared" si="980"/>
        <v>34537.599999999999</v>
      </c>
      <c r="AM1865"/>
    </row>
    <row r="1866" spans="2:39" s="288" customFormat="1" outlineLevel="1">
      <c r="B1866" s="102" t="s">
        <v>27</v>
      </c>
      <c r="C1866" s="251" t="s">
        <v>1305</v>
      </c>
      <c r="D1866" s="252"/>
      <c r="E1866" s="102">
        <v>11208441001</v>
      </c>
      <c r="F1866" s="454"/>
      <c r="G1866" s="253" t="s">
        <v>1607</v>
      </c>
      <c r="H1866" s="254"/>
      <c r="I1866" s="202" t="s">
        <v>58</v>
      </c>
      <c r="J1866" s="252">
        <v>1</v>
      </c>
      <c r="K1866" s="107">
        <v>297.07</v>
      </c>
      <c r="L1866" s="107">
        <f t="shared" si="990"/>
        <v>356.48</v>
      </c>
      <c r="M1866" s="107">
        <f>L1866*H1866</f>
        <v>0</v>
      </c>
      <c r="N1866" s="107">
        <f t="shared" si="991"/>
        <v>297.07</v>
      </c>
      <c r="O1866" s="107">
        <f>N1866*H1866</f>
        <v>0</v>
      </c>
      <c r="P1866" s="337">
        <f t="shared" si="992"/>
        <v>356.48</v>
      </c>
      <c r="Q1866" s="108">
        <f>P1866*H1866</f>
        <v>0</v>
      </c>
      <c r="R1866" s="3"/>
      <c r="S1866" s="560">
        <f t="shared" si="979"/>
        <v>28518</v>
      </c>
      <c r="AL1866" s="556">
        <f t="shared" si="980"/>
        <v>28518.400000000001</v>
      </c>
      <c r="AM1866"/>
    </row>
    <row r="1867" spans="2:39" s="288" customFormat="1" outlineLevel="1">
      <c r="B1867" s="102" t="s">
        <v>27</v>
      </c>
      <c r="C1867" s="251" t="s">
        <v>1305</v>
      </c>
      <c r="D1867" s="252"/>
      <c r="E1867" s="102">
        <v>11208541001</v>
      </c>
      <c r="F1867" s="454"/>
      <c r="G1867" s="253" t="s">
        <v>1608</v>
      </c>
      <c r="H1867" s="254"/>
      <c r="I1867" s="202" t="s">
        <v>58</v>
      </c>
      <c r="J1867" s="252">
        <v>1</v>
      </c>
      <c r="K1867" s="107">
        <v>392.78</v>
      </c>
      <c r="L1867" s="107">
        <f t="shared" si="990"/>
        <v>471.34</v>
      </c>
      <c r="M1867" s="107">
        <f>L1867*H1867</f>
        <v>0</v>
      </c>
      <c r="N1867" s="107">
        <f t="shared" si="991"/>
        <v>392.78</v>
      </c>
      <c r="O1867" s="107">
        <f>N1867*H1867</f>
        <v>0</v>
      </c>
      <c r="P1867" s="337">
        <f t="shared" si="992"/>
        <v>471.34</v>
      </c>
      <c r="Q1867" s="108">
        <f>P1867*H1867</f>
        <v>0</v>
      </c>
      <c r="R1867" s="3"/>
      <c r="S1867" s="560">
        <f t="shared" si="979"/>
        <v>37707</v>
      </c>
      <c r="AL1867" s="556">
        <f t="shared" si="980"/>
        <v>37707.200000000004</v>
      </c>
    </row>
    <row r="1868" spans="2:39" outlineLevel="1">
      <c r="B1868" s="236"/>
      <c r="C1868" s="241"/>
      <c r="D1868" s="244"/>
      <c r="E1868" s="69"/>
      <c r="F1868" s="454"/>
      <c r="G1868" s="242"/>
      <c r="H1868" s="243"/>
      <c r="I1868" s="170"/>
      <c r="J1868" s="244"/>
      <c r="K1868" s="74"/>
      <c r="L1868" s="74"/>
      <c r="M1868" s="74"/>
      <c r="N1868" s="74"/>
      <c r="O1868" s="74"/>
      <c r="P1868" s="336"/>
      <c r="Q1868" s="128"/>
      <c r="R1868" s="3"/>
      <c r="S1868" s="559"/>
      <c r="AL1868" s="556"/>
    </row>
    <row r="1869" spans="2:39" outlineLevel="1">
      <c r="B1869" s="141"/>
      <c r="C1869" s="426" t="s">
        <v>1305</v>
      </c>
      <c r="D1869" s="143"/>
      <c r="E1869" s="144"/>
      <c r="F1869" s="650"/>
      <c r="G1869" s="263" t="s">
        <v>1609</v>
      </c>
      <c r="H1869" s="430"/>
      <c r="I1869" s="431"/>
      <c r="J1869" s="431"/>
      <c r="K1869" s="188"/>
      <c r="L1869" s="188"/>
      <c r="M1869" s="188"/>
      <c r="N1869" s="188"/>
      <c r="O1869" s="188"/>
      <c r="P1869" s="335"/>
      <c r="Q1869" s="310"/>
      <c r="R1869" s="3"/>
      <c r="S1869" s="558"/>
      <c r="AL1869" s="556"/>
      <c r="AM1869" s="288"/>
    </row>
    <row r="1870" spans="2:39" s="288" customFormat="1" outlineLevel="1">
      <c r="B1870" s="102" t="s">
        <v>27</v>
      </c>
      <c r="C1870" s="251" t="s">
        <v>1305</v>
      </c>
      <c r="D1870" s="139"/>
      <c r="E1870" s="102">
        <v>11238241001</v>
      </c>
      <c r="F1870" s="454"/>
      <c r="G1870" s="467" t="s">
        <v>1610</v>
      </c>
      <c r="H1870" s="254"/>
      <c r="I1870" s="202" t="s">
        <v>58</v>
      </c>
      <c r="J1870" s="252">
        <v>1</v>
      </c>
      <c r="K1870" s="107">
        <v>52.69</v>
      </c>
      <c r="L1870" s="107">
        <f t="shared" si="990"/>
        <v>63.23</v>
      </c>
      <c r="M1870" s="107">
        <f>L1870*H1870</f>
        <v>0</v>
      </c>
      <c r="N1870" s="107">
        <f t="shared" si="991"/>
        <v>52.69</v>
      </c>
      <c r="O1870" s="107">
        <f>N1870*H1870</f>
        <v>0</v>
      </c>
      <c r="P1870" s="337">
        <f t="shared" si="992"/>
        <v>63.23</v>
      </c>
      <c r="Q1870" s="108">
        <f>P1870*H1870</f>
        <v>0</v>
      </c>
      <c r="R1870" s="3"/>
      <c r="S1870" s="560">
        <f t="shared" ref="S1870:S1933" si="999">ROUND(AL1870,0)</f>
        <v>5058</v>
      </c>
      <c r="AL1870" s="556">
        <f t="shared" ref="AL1870:AL1933" si="1000">L1870*$AL$11*(1-$AL$10)</f>
        <v>5058.4000000000005</v>
      </c>
    </row>
    <row r="1871" spans="2:39" outlineLevel="1">
      <c r="B1871" s="236"/>
      <c r="C1871" s="241"/>
      <c r="D1871" s="136"/>
      <c r="E1871" s="69"/>
      <c r="F1871" s="454"/>
      <c r="G1871" s="264"/>
      <c r="H1871" s="243"/>
      <c r="I1871" s="170"/>
      <c r="J1871" s="244"/>
      <c r="K1871" s="74"/>
      <c r="L1871" s="74"/>
      <c r="M1871" s="74"/>
      <c r="N1871" s="74"/>
      <c r="O1871" s="74"/>
      <c r="P1871" s="336"/>
      <c r="Q1871" s="128"/>
      <c r="R1871" s="3"/>
      <c r="S1871" s="559"/>
      <c r="AL1871" s="556"/>
      <c r="AM1871" s="288"/>
    </row>
    <row r="1872" spans="2:39" s="288" customFormat="1" ht="25.5" outlineLevel="1">
      <c r="B1872" s="102" t="s">
        <v>27</v>
      </c>
      <c r="C1872" s="251" t="s">
        <v>1305</v>
      </c>
      <c r="D1872" s="139"/>
      <c r="E1872" s="102">
        <v>11282431002</v>
      </c>
      <c r="F1872" s="454"/>
      <c r="G1872" s="140" t="s">
        <v>1611</v>
      </c>
      <c r="H1872" s="254"/>
      <c r="I1872" s="202" t="s">
        <v>58</v>
      </c>
      <c r="J1872" s="252">
        <v>1</v>
      </c>
      <c r="K1872" s="107">
        <v>0.41</v>
      </c>
      <c r="L1872" s="107">
        <f t="shared" si="990"/>
        <v>0.49</v>
      </c>
      <c r="M1872" s="107">
        <f t="shared" ref="M1872:M1878" si="1001">L1872*H1872</f>
        <v>0</v>
      </c>
      <c r="N1872" s="107">
        <f t="shared" si="991"/>
        <v>0.41</v>
      </c>
      <c r="O1872" s="107">
        <f t="shared" ref="O1872:O1878" si="1002">N1872*H1872</f>
        <v>0</v>
      </c>
      <c r="P1872" s="337">
        <f t="shared" si="992"/>
        <v>0.49</v>
      </c>
      <c r="Q1872" s="108">
        <f t="shared" ref="Q1872:Q1878" si="1003">P1872*H1872</f>
        <v>0</v>
      </c>
      <c r="R1872" s="3"/>
      <c r="S1872" s="560">
        <f t="shared" si="999"/>
        <v>39</v>
      </c>
      <c r="AL1872" s="556">
        <f t="shared" si="1000"/>
        <v>39.200000000000003</v>
      </c>
    </row>
    <row r="1873" spans="2:39" s="288" customFormat="1" ht="25.5" outlineLevel="1">
      <c r="B1873" s="102" t="s">
        <v>27</v>
      </c>
      <c r="C1873" s="251" t="s">
        <v>1305</v>
      </c>
      <c r="D1873" s="139"/>
      <c r="E1873" s="102">
        <v>11280131002</v>
      </c>
      <c r="F1873" s="454"/>
      <c r="G1873" s="140" t="s">
        <v>1612</v>
      </c>
      <c r="H1873" s="254"/>
      <c r="I1873" s="202" t="s">
        <v>58</v>
      </c>
      <c r="J1873" s="252">
        <v>1</v>
      </c>
      <c r="K1873" s="107">
        <v>0.57999999999999996</v>
      </c>
      <c r="L1873" s="107">
        <f t="shared" si="990"/>
        <v>0.7</v>
      </c>
      <c r="M1873" s="107">
        <f t="shared" si="1001"/>
        <v>0</v>
      </c>
      <c r="N1873" s="107">
        <f t="shared" si="991"/>
        <v>0.57999999999999996</v>
      </c>
      <c r="O1873" s="107">
        <f t="shared" si="1002"/>
        <v>0</v>
      </c>
      <c r="P1873" s="337">
        <f t="shared" si="992"/>
        <v>0.7</v>
      </c>
      <c r="Q1873" s="108">
        <f t="shared" si="1003"/>
        <v>0</v>
      </c>
      <c r="R1873" s="3"/>
      <c r="S1873" s="560">
        <f t="shared" si="999"/>
        <v>56</v>
      </c>
      <c r="AL1873" s="556">
        <f t="shared" si="1000"/>
        <v>56</v>
      </c>
    </row>
    <row r="1874" spans="2:39" s="288" customFormat="1" ht="25.5" outlineLevel="1">
      <c r="B1874" s="102" t="s">
        <v>27</v>
      </c>
      <c r="C1874" s="251" t="s">
        <v>1305</v>
      </c>
      <c r="D1874" s="139"/>
      <c r="E1874" s="102">
        <v>11280231002</v>
      </c>
      <c r="F1874" s="454"/>
      <c r="G1874" s="140" t="s">
        <v>1613</v>
      </c>
      <c r="H1874" s="254"/>
      <c r="I1874" s="202" t="s">
        <v>58</v>
      </c>
      <c r="J1874" s="252">
        <v>1</v>
      </c>
      <c r="K1874" s="107">
        <v>0.57999999999999996</v>
      </c>
      <c r="L1874" s="107">
        <f t="shared" si="990"/>
        <v>0.7</v>
      </c>
      <c r="M1874" s="107">
        <f t="shared" si="1001"/>
        <v>0</v>
      </c>
      <c r="N1874" s="107">
        <f t="shared" si="991"/>
        <v>0.57999999999999996</v>
      </c>
      <c r="O1874" s="107">
        <f t="shared" si="1002"/>
        <v>0</v>
      </c>
      <c r="P1874" s="337">
        <f t="shared" si="992"/>
        <v>0.7</v>
      </c>
      <c r="Q1874" s="108">
        <f t="shared" si="1003"/>
        <v>0</v>
      </c>
      <c r="R1874" s="3"/>
      <c r="S1874" s="560">
        <f t="shared" si="999"/>
        <v>56</v>
      </c>
      <c r="AL1874" s="556">
        <f t="shared" si="1000"/>
        <v>56</v>
      </c>
    </row>
    <row r="1875" spans="2:39" s="288" customFormat="1" ht="25.5" outlineLevel="1">
      <c r="B1875" s="102" t="s">
        <v>27</v>
      </c>
      <c r="C1875" s="251" t="s">
        <v>1305</v>
      </c>
      <c r="D1875" s="139"/>
      <c r="E1875" s="102">
        <v>11280031001</v>
      </c>
      <c r="F1875" s="454"/>
      <c r="G1875" s="140" t="s">
        <v>1614</v>
      </c>
      <c r="H1875" s="254"/>
      <c r="I1875" s="202" t="s">
        <v>58</v>
      </c>
      <c r="J1875" s="252">
        <v>1</v>
      </c>
      <c r="K1875" s="107">
        <v>0.57999999999999996</v>
      </c>
      <c r="L1875" s="107">
        <f t="shared" si="990"/>
        <v>0.7</v>
      </c>
      <c r="M1875" s="107">
        <f t="shared" si="1001"/>
        <v>0</v>
      </c>
      <c r="N1875" s="107">
        <f t="shared" si="991"/>
        <v>0.57999999999999996</v>
      </c>
      <c r="O1875" s="107">
        <f t="shared" si="1002"/>
        <v>0</v>
      </c>
      <c r="P1875" s="337">
        <f t="shared" si="992"/>
        <v>0.7</v>
      </c>
      <c r="Q1875" s="108">
        <f t="shared" si="1003"/>
        <v>0</v>
      </c>
      <c r="R1875" s="3"/>
      <c r="S1875" s="560">
        <f t="shared" si="999"/>
        <v>56</v>
      </c>
      <c r="AL1875" s="556">
        <f t="shared" si="1000"/>
        <v>56</v>
      </c>
    </row>
    <row r="1876" spans="2:39" s="288" customFormat="1" ht="25.5" outlineLevel="1">
      <c r="B1876" s="102" t="s">
        <v>27</v>
      </c>
      <c r="C1876" s="251" t="s">
        <v>1305</v>
      </c>
      <c r="D1876" s="139"/>
      <c r="E1876" s="102">
        <v>11280331002</v>
      </c>
      <c r="F1876" s="454"/>
      <c r="G1876" s="140" t="s">
        <v>1615</v>
      </c>
      <c r="H1876" s="254"/>
      <c r="I1876" s="202" t="s">
        <v>58</v>
      </c>
      <c r="J1876" s="252">
        <v>1</v>
      </c>
      <c r="K1876" s="107">
        <v>0.57999999999999996</v>
      </c>
      <c r="L1876" s="107">
        <f t="shared" si="990"/>
        <v>0.7</v>
      </c>
      <c r="M1876" s="107">
        <f t="shared" si="1001"/>
        <v>0</v>
      </c>
      <c r="N1876" s="107">
        <f t="shared" si="991"/>
        <v>0.57999999999999996</v>
      </c>
      <c r="O1876" s="107">
        <f t="shared" si="1002"/>
        <v>0</v>
      </c>
      <c r="P1876" s="337">
        <f t="shared" si="992"/>
        <v>0.7</v>
      </c>
      <c r="Q1876" s="108">
        <f t="shared" si="1003"/>
        <v>0</v>
      </c>
      <c r="R1876" s="3"/>
      <c r="S1876" s="560">
        <f t="shared" si="999"/>
        <v>56</v>
      </c>
      <c r="AL1876" s="556">
        <f t="shared" si="1000"/>
        <v>56</v>
      </c>
      <c r="AM1876"/>
    </row>
    <row r="1877" spans="2:39" s="288" customFormat="1" ht="25.5" outlineLevel="1">
      <c r="B1877" s="102" t="s">
        <v>27</v>
      </c>
      <c r="C1877" s="251" t="s">
        <v>1305</v>
      </c>
      <c r="D1877" s="139"/>
      <c r="E1877" s="102">
        <v>11280431003</v>
      </c>
      <c r="F1877" s="454"/>
      <c r="G1877" s="140" t="s">
        <v>1616</v>
      </c>
      <c r="H1877" s="254"/>
      <c r="I1877" s="202" t="s">
        <v>58</v>
      </c>
      <c r="J1877" s="252">
        <v>1</v>
      </c>
      <c r="K1877" s="107">
        <v>1.25</v>
      </c>
      <c r="L1877" s="107">
        <f t="shared" si="990"/>
        <v>1.5</v>
      </c>
      <c r="M1877" s="107">
        <f t="shared" si="1001"/>
        <v>0</v>
      </c>
      <c r="N1877" s="107">
        <f t="shared" si="991"/>
        <v>1.25</v>
      </c>
      <c r="O1877" s="107">
        <f t="shared" si="1002"/>
        <v>0</v>
      </c>
      <c r="P1877" s="337">
        <f t="shared" si="992"/>
        <v>1.5</v>
      </c>
      <c r="Q1877" s="108">
        <f t="shared" si="1003"/>
        <v>0</v>
      </c>
      <c r="R1877" s="3"/>
      <c r="S1877" s="560">
        <f t="shared" si="999"/>
        <v>120</v>
      </c>
      <c r="AL1877" s="556">
        <f t="shared" si="1000"/>
        <v>120</v>
      </c>
    </row>
    <row r="1878" spans="2:39" s="288" customFormat="1" ht="25.5" outlineLevel="1">
      <c r="B1878" s="102" t="s">
        <v>27</v>
      </c>
      <c r="C1878" s="251" t="s">
        <v>1305</v>
      </c>
      <c r="D1878" s="139"/>
      <c r="E1878" s="102">
        <v>11280531003</v>
      </c>
      <c r="F1878" s="454"/>
      <c r="G1878" s="140" t="s">
        <v>1617</v>
      </c>
      <c r="H1878" s="254"/>
      <c r="I1878" s="202" t="s">
        <v>58</v>
      </c>
      <c r="J1878" s="252">
        <v>1</v>
      </c>
      <c r="K1878" s="107">
        <v>1.25</v>
      </c>
      <c r="L1878" s="107">
        <f t="shared" si="990"/>
        <v>1.5</v>
      </c>
      <c r="M1878" s="107">
        <f t="shared" si="1001"/>
        <v>0</v>
      </c>
      <c r="N1878" s="107">
        <f t="shared" si="991"/>
        <v>1.25</v>
      </c>
      <c r="O1878" s="107">
        <f t="shared" si="1002"/>
        <v>0</v>
      </c>
      <c r="P1878" s="337">
        <f t="shared" si="992"/>
        <v>1.5</v>
      </c>
      <c r="Q1878" s="108">
        <f t="shared" si="1003"/>
        <v>0</v>
      </c>
      <c r="R1878" s="3"/>
      <c r="S1878" s="560">
        <f t="shared" si="999"/>
        <v>120</v>
      </c>
      <c r="AL1878" s="556">
        <f t="shared" si="1000"/>
        <v>120</v>
      </c>
    </row>
    <row r="1879" spans="2:39" outlineLevel="1">
      <c r="B1879" s="151"/>
      <c r="C1879" s="241"/>
      <c r="D1879" s="136"/>
      <c r="E1879" s="69"/>
      <c r="F1879" s="454"/>
      <c r="G1879" s="137"/>
      <c r="H1879" s="243"/>
      <c r="I1879" s="170"/>
      <c r="J1879" s="244"/>
      <c r="K1879" s="74"/>
      <c r="L1879" s="74"/>
      <c r="M1879" s="74"/>
      <c r="N1879" s="74"/>
      <c r="O1879" s="74"/>
      <c r="P1879" s="336"/>
      <c r="Q1879" s="128"/>
      <c r="R1879" s="3"/>
      <c r="S1879" s="559"/>
      <c r="AL1879" s="556"/>
      <c r="AM1879" s="288"/>
    </row>
    <row r="1880" spans="2:39" s="288" customFormat="1" outlineLevel="1">
      <c r="B1880" s="102" t="s">
        <v>27</v>
      </c>
      <c r="C1880" s="251" t="s">
        <v>1305</v>
      </c>
      <c r="D1880" s="103">
        <v>11282431002</v>
      </c>
      <c r="E1880" s="102">
        <v>11200891001</v>
      </c>
      <c r="F1880" s="454"/>
      <c r="G1880" s="468" t="s">
        <v>1618</v>
      </c>
      <c r="H1880" s="254"/>
      <c r="I1880" s="202" t="s">
        <v>58</v>
      </c>
      <c r="J1880" s="252">
        <v>1</v>
      </c>
      <c r="K1880" s="107">
        <v>0.41</v>
      </c>
      <c r="L1880" s="107">
        <f t="shared" si="990"/>
        <v>0.49</v>
      </c>
      <c r="M1880" s="107">
        <f t="shared" ref="M1880:M1886" si="1004">L1880*H1880</f>
        <v>0</v>
      </c>
      <c r="N1880" s="107">
        <f t="shared" si="991"/>
        <v>0.41</v>
      </c>
      <c r="O1880" s="107">
        <f t="shared" ref="O1880:O1886" si="1005">N1880*H1880</f>
        <v>0</v>
      </c>
      <c r="P1880" s="337">
        <f t="shared" si="992"/>
        <v>0.49</v>
      </c>
      <c r="Q1880" s="108">
        <f t="shared" ref="Q1880:Q1886" si="1006">P1880*H1880</f>
        <v>0</v>
      </c>
      <c r="R1880" s="3"/>
      <c r="S1880" s="560">
        <f t="shared" si="999"/>
        <v>39</v>
      </c>
      <c r="AL1880" s="556">
        <f t="shared" si="1000"/>
        <v>39.200000000000003</v>
      </c>
    </row>
    <row r="1881" spans="2:39" s="288" customFormat="1" outlineLevel="1">
      <c r="B1881" s="102" t="s">
        <v>27</v>
      </c>
      <c r="C1881" s="251" t="s">
        <v>1305</v>
      </c>
      <c r="D1881" s="103">
        <v>11280131002</v>
      </c>
      <c r="E1881" s="102">
        <v>11200951001</v>
      </c>
      <c r="F1881" s="454"/>
      <c r="G1881" s="468" t="s">
        <v>1619</v>
      </c>
      <c r="H1881" s="254"/>
      <c r="I1881" s="202" t="s">
        <v>58</v>
      </c>
      <c r="J1881" s="252">
        <v>1</v>
      </c>
      <c r="K1881" s="107">
        <v>0.57999999999999996</v>
      </c>
      <c r="L1881" s="107">
        <f t="shared" si="990"/>
        <v>0.7</v>
      </c>
      <c r="M1881" s="107">
        <f t="shared" si="1004"/>
        <v>0</v>
      </c>
      <c r="N1881" s="107">
        <f t="shared" si="991"/>
        <v>0.57999999999999996</v>
      </c>
      <c r="O1881" s="107">
        <f t="shared" si="1005"/>
        <v>0</v>
      </c>
      <c r="P1881" s="337">
        <f t="shared" si="992"/>
        <v>0.7</v>
      </c>
      <c r="Q1881" s="108">
        <f t="shared" si="1006"/>
        <v>0</v>
      </c>
      <c r="R1881" s="3"/>
      <c r="S1881" s="560">
        <f t="shared" si="999"/>
        <v>56</v>
      </c>
      <c r="AL1881" s="556">
        <f t="shared" si="1000"/>
        <v>56</v>
      </c>
    </row>
    <row r="1882" spans="2:39" s="288" customFormat="1" outlineLevel="1">
      <c r="B1882" s="102" t="s">
        <v>27</v>
      </c>
      <c r="C1882" s="251" t="s">
        <v>1305</v>
      </c>
      <c r="D1882" s="103">
        <v>11280231002</v>
      </c>
      <c r="E1882" s="102">
        <v>11200961001</v>
      </c>
      <c r="F1882" s="454"/>
      <c r="G1882" s="468" t="s">
        <v>1620</v>
      </c>
      <c r="H1882" s="254"/>
      <c r="I1882" s="202" t="s">
        <v>58</v>
      </c>
      <c r="J1882" s="252">
        <v>1</v>
      </c>
      <c r="K1882" s="107">
        <v>0.57999999999999996</v>
      </c>
      <c r="L1882" s="107">
        <f t="shared" si="990"/>
        <v>0.7</v>
      </c>
      <c r="M1882" s="107">
        <f t="shared" si="1004"/>
        <v>0</v>
      </c>
      <c r="N1882" s="107">
        <f t="shared" si="991"/>
        <v>0.57999999999999996</v>
      </c>
      <c r="O1882" s="107">
        <f t="shared" si="1005"/>
        <v>0</v>
      </c>
      <c r="P1882" s="337">
        <f t="shared" si="992"/>
        <v>0.7</v>
      </c>
      <c r="Q1882" s="108">
        <f t="shared" si="1006"/>
        <v>0</v>
      </c>
      <c r="R1882" s="3"/>
      <c r="S1882" s="560">
        <f t="shared" si="999"/>
        <v>56</v>
      </c>
      <c r="AL1882" s="556">
        <f t="shared" si="1000"/>
        <v>56</v>
      </c>
    </row>
    <row r="1883" spans="2:39" s="288" customFormat="1" outlineLevel="1">
      <c r="B1883" s="102" t="s">
        <v>27</v>
      </c>
      <c r="C1883" s="251" t="s">
        <v>1305</v>
      </c>
      <c r="D1883" s="103">
        <v>11280031001</v>
      </c>
      <c r="E1883" s="102">
        <v>11200971001</v>
      </c>
      <c r="F1883" s="454"/>
      <c r="G1883" s="468" t="s">
        <v>1621</v>
      </c>
      <c r="H1883" s="254"/>
      <c r="I1883" s="202" t="s">
        <v>58</v>
      </c>
      <c r="J1883" s="252">
        <v>1</v>
      </c>
      <c r="K1883" s="107">
        <v>0.57999999999999996</v>
      </c>
      <c r="L1883" s="107">
        <f t="shared" si="990"/>
        <v>0.7</v>
      </c>
      <c r="M1883" s="107">
        <f t="shared" si="1004"/>
        <v>0</v>
      </c>
      <c r="N1883" s="107">
        <f t="shared" si="991"/>
        <v>0.57999999999999996</v>
      </c>
      <c r="O1883" s="107">
        <f t="shared" si="1005"/>
        <v>0</v>
      </c>
      <c r="P1883" s="337">
        <f t="shared" si="992"/>
        <v>0.7</v>
      </c>
      <c r="Q1883" s="108">
        <f t="shared" si="1006"/>
        <v>0</v>
      </c>
      <c r="R1883" s="3"/>
      <c r="S1883" s="560">
        <f t="shared" si="999"/>
        <v>56</v>
      </c>
      <c r="AL1883" s="556">
        <f t="shared" si="1000"/>
        <v>56</v>
      </c>
    </row>
    <row r="1884" spans="2:39" s="288" customFormat="1" outlineLevel="1">
      <c r="B1884" s="102" t="s">
        <v>27</v>
      </c>
      <c r="C1884" s="251" t="s">
        <v>1305</v>
      </c>
      <c r="D1884" s="103">
        <v>11280331002</v>
      </c>
      <c r="E1884" s="102">
        <v>11200991001</v>
      </c>
      <c r="F1884" s="454"/>
      <c r="G1884" s="468" t="s">
        <v>1622</v>
      </c>
      <c r="H1884" s="254"/>
      <c r="I1884" s="202" t="s">
        <v>58</v>
      </c>
      <c r="J1884" s="252">
        <v>1</v>
      </c>
      <c r="K1884" s="107">
        <v>0.57999999999999996</v>
      </c>
      <c r="L1884" s="107">
        <f t="shared" si="990"/>
        <v>0.7</v>
      </c>
      <c r="M1884" s="107">
        <f t="shared" si="1004"/>
        <v>0</v>
      </c>
      <c r="N1884" s="107">
        <f t="shared" si="991"/>
        <v>0.57999999999999996</v>
      </c>
      <c r="O1884" s="107">
        <f t="shared" si="1005"/>
        <v>0</v>
      </c>
      <c r="P1884" s="337">
        <f t="shared" si="992"/>
        <v>0.7</v>
      </c>
      <c r="Q1884" s="108">
        <f t="shared" si="1006"/>
        <v>0</v>
      </c>
      <c r="R1884" s="3"/>
      <c r="S1884" s="560">
        <f t="shared" si="999"/>
        <v>56</v>
      </c>
      <c r="AL1884" s="556">
        <f t="shared" si="1000"/>
        <v>56</v>
      </c>
      <c r="AM1884"/>
    </row>
    <row r="1885" spans="2:39" s="288" customFormat="1" outlineLevel="1">
      <c r="B1885" s="102" t="s">
        <v>27</v>
      </c>
      <c r="C1885" s="251" t="s">
        <v>1305</v>
      </c>
      <c r="D1885" s="103">
        <v>11280431003</v>
      </c>
      <c r="E1885" s="102">
        <v>11201051001</v>
      </c>
      <c r="F1885" s="454"/>
      <c r="G1885" s="468" t="s">
        <v>1623</v>
      </c>
      <c r="H1885" s="254"/>
      <c r="I1885" s="202" t="s">
        <v>58</v>
      </c>
      <c r="J1885" s="252">
        <v>1</v>
      </c>
      <c r="K1885" s="107">
        <v>1.25</v>
      </c>
      <c r="L1885" s="107">
        <f t="shared" si="990"/>
        <v>1.5</v>
      </c>
      <c r="M1885" s="107">
        <f t="shared" si="1004"/>
        <v>0</v>
      </c>
      <c r="N1885" s="107">
        <f t="shared" si="991"/>
        <v>1.25</v>
      </c>
      <c r="O1885" s="107">
        <f t="shared" si="1005"/>
        <v>0</v>
      </c>
      <c r="P1885" s="337">
        <f t="shared" si="992"/>
        <v>1.5</v>
      </c>
      <c r="Q1885" s="108">
        <f t="shared" si="1006"/>
        <v>0</v>
      </c>
      <c r="R1885" s="3"/>
      <c r="S1885" s="560">
        <f t="shared" si="999"/>
        <v>120</v>
      </c>
      <c r="AL1885" s="556">
        <f t="shared" si="1000"/>
        <v>120</v>
      </c>
    </row>
    <row r="1886" spans="2:39" s="288" customFormat="1" outlineLevel="1">
      <c r="B1886" s="102" t="s">
        <v>27</v>
      </c>
      <c r="C1886" s="251" t="s">
        <v>1305</v>
      </c>
      <c r="D1886" s="103">
        <v>11280531003</v>
      </c>
      <c r="E1886" s="102">
        <v>11201061001</v>
      </c>
      <c r="F1886" s="454"/>
      <c r="G1886" s="468" t="s">
        <v>1624</v>
      </c>
      <c r="H1886" s="254"/>
      <c r="I1886" s="202" t="s">
        <v>58</v>
      </c>
      <c r="J1886" s="252">
        <v>1</v>
      </c>
      <c r="K1886" s="107">
        <v>1.25</v>
      </c>
      <c r="L1886" s="107">
        <f t="shared" si="990"/>
        <v>1.5</v>
      </c>
      <c r="M1886" s="107">
        <f t="shared" si="1004"/>
        <v>0</v>
      </c>
      <c r="N1886" s="107">
        <f t="shared" si="991"/>
        <v>1.25</v>
      </c>
      <c r="O1886" s="107">
        <f t="shared" si="1005"/>
        <v>0</v>
      </c>
      <c r="P1886" s="337">
        <f t="shared" si="992"/>
        <v>1.5</v>
      </c>
      <c r="Q1886" s="108">
        <f t="shared" si="1006"/>
        <v>0</v>
      </c>
      <c r="R1886" s="3"/>
      <c r="S1886" s="560">
        <f t="shared" si="999"/>
        <v>120</v>
      </c>
      <c r="AL1886" s="556">
        <f t="shared" si="1000"/>
        <v>120</v>
      </c>
    </row>
    <row r="1887" spans="2:39" outlineLevel="1">
      <c r="B1887" s="151"/>
      <c r="C1887" s="241"/>
      <c r="D1887" s="136"/>
      <c r="E1887" s="69"/>
      <c r="F1887" s="454"/>
      <c r="G1887" s="137"/>
      <c r="H1887" s="243"/>
      <c r="I1887" s="170"/>
      <c r="J1887" s="244"/>
      <c r="K1887" s="74"/>
      <c r="L1887" s="74"/>
      <c r="M1887" s="74"/>
      <c r="N1887" s="74"/>
      <c r="O1887" s="74"/>
      <c r="P1887" s="336"/>
      <c r="Q1887" s="128"/>
      <c r="R1887" s="3"/>
      <c r="S1887" s="559"/>
      <c r="AL1887" s="556"/>
    </row>
    <row r="1888" spans="2:39" s="288" customFormat="1" outlineLevel="1">
      <c r="B1888" s="102" t="s">
        <v>27</v>
      </c>
      <c r="C1888" s="251" t="s">
        <v>1305</v>
      </c>
      <c r="D1888" s="139"/>
      <c r="E1888" s="102">
        <v>11262531002</v>
      </c>
      <c r="F1888" s="454"/>
      <c r="G1888" s="140" t="s">
        <v>1625</v>
      </c>
      <c r="H1888" s="254"/>
      <c r="I1888" s="202" t="s">
        <v>58</v>
      </c>
      <c r="J1888" s="252">
        <v>20</v>
      </c>
      <c r="K1888" s="107">
        <v>1.25</v>
      </c>
      <c r="L1888" s="107">
        <f t="shared" si="990"/>
        <v>1.5</v>
      </c>
      <c r="M1888" s="107">
        <f>L1888*H1888</f>
        <v>0</v>
      </c>
      <c r="N1888" s="107">
        <f t="shared" si="991"/>
        <v>1.25</v>
      </c>
      <c r="O1888" s="107">
        <f>N1888*H1888</f>
        <v>0</v>
      </c>
      <c r="P1888" s="337">
        <f t="shared" si="992"/>
        <v>1.5</v>
      </c>
      <c r="Q1888" s="108">
        <f>P1888*H1888</f>
        <v>0</v>
      </c>
      <c r="R1888" s="3"/>
      <c r="S1888" s="560">
        <f t="shared" si="999"/>
        <v>120</v>
      </c>
      <c r="AL1888" s="556">
        <f t="shared" si="1000"/>
        <v>120</v>
      </c>
    </row>
    <row r="1889" spans="2:39" s="288" customFormat="1" outlineLevel="1">
      <c r="B1889" s="102" t="s">
        <v>27</v>
      </c>
      <c r="C1889" s="251" t="s">
        <v>1305</v>
      </c>
      <c r="D1889" s="139"/>
      <c r="E1889" s="102">
        <v>11219131003</v>
      </c>
      <c r="F1889" s="454"/>
      <c r="G1889" s="140" t="s">
        <v>1626</v>
      </c>
      <c r="H1889" s="254"/>
      <c r="I1889" s="202" t="s">
        <v>58</v>
      </c>
      <c r="J1889" s="252">
        <v>20</v>
      </c>
      <c r="K1889" s="107">
        <v>1.39</v>
      </c>
      <c r="L1889" s="107">
        <f t="shared" si="990"/>
        <v>1.67</v>
      </c>
      <c r="M1889" s="107">
        <f>L1889*H1889</f>
        <v>0</v>
      </c>
      <c r="N1889" s="107">
        <f t="shared" si="991"/>
        <v>1.39</v>
      </c>
      <c r="O1889" s="107">
        <f>N1889*H1889</f>
        <v>0</v>
      </c>
      <c r="P1889" s="337">
        <f t="shared" si="992"/>
        <v>1.67</v>
      </c>
      <c r="Q1889" s="108">
        <f>P1889*H1889</f>
        <v>0</v>
      </c>
      <c r="R1889" s="3"/>
      <c r="S1889" s="560">
        <f t="shared" si="999"/>
        <v>134</v>
      </c>
      <c r="AL1889" s="556">
        <f t="shared" si="1000"/>
        <v>133.6</v>
      </c>
    </row>
    <row r="1890" spans="2:39" outlineLevel="1">
      <c r="B1890" s="141"/>
      <c r="C1890" s="241"/>
      <c r="D1890" s="136"/>
      <c r="E1890" s="69"/>
      <c r="F1890" s="454"/>
      <c r="G1890" s="137"/>
      <c r="H1890" s="243"/>
      <c r="I1890" s="170"/>
      <c r="J1890" s="244"/>
      <c r="K1890" s="74"/>
      <c r="L1890" s="74"/>
      <c r="M1890" s="74"/>
      <c r="N1890" s="74"/>
      <c r="O1890" s="74"/>
      <c r="P1890" s="336"/>
      <c r="Q1890" s="128"/>
      <c r="R1890" s="3"/>
      <c r="S1890" s="559"/>
      <c r="AL1890" s="556"/>
      <c r="AM1890" s="288"/>
    </row>
    <row r="1891" spans="2:39" s="288" customFormat="1" outlineLevel="1">
      <c r="B1891" s="102" t="s">
        <v>27</v>
      </c>
      <c r="C1891" s="251" t="s">
        <v>1305</v>
      </c>
      <c r="D1891" s="139"/>
      <c r="E1891" s="102">
        <v>11229231003</v>
      </c>
      <c r="F1891" s="454"/>
      <c r="G1891" s="140" t="s">
        <v>1627</v>
      </c>
      <c r="H1891" s="254"/>
      <c r="I1891" s="202" t="s">
        <v>58</v>
      </c>
      <c r="J1891" s="252">
        <v>20</v>
      </c>
      <c r="K1891" s="107">
        <v>1.58</v>
      </c>
      <c r="L1891" s="107">
        <f t="shared" si="990"/>
        <v>1.9</v>
      </c>
      <c r="M1891" s="107">
        <f>L1891*H1891</f>
        <v>0</v>
      </c>
      <c r="N1891" s="107">
        <f t="shared" si="991"/>
        <v>1.58</v>
      </c>
      <c r="O1891" s="107">
        <f>N1891*H1891</f>
        <v>0</v>
      </c>
      <c r="P1891" s="337">
        <f t="shared" si="992"/>
        <v>1.9</v>
      </c>
      <c r="Q1891" s="108">
        <f>P1891*H1891</f>
        <v>0</v>
      </c>
      <c r="R1891" s="3"/>
      <c r="S1891" s="560">
        <f t="shared" si="999"/>
        <v>152</v>
      </c>
      <c r="AL1891" s="556">
        <f t="shared" si="1000"/>
        <v>152</v>
      </c>
      <c r="AM1891"/>
    </row>
    <row r="1892" spans="2:39" s="288" customFormat="1" outlineLevel="1">
      <c r="B1892" s="102" t="s">
        <v>27</v>
      </c>
      <c r="C1892" s="251" t="s">
        <v>1305</v>
      </c>
      <c r="D1892" s="139"/>
      <c r="E1892" s="102">
        <v>11229331003</v>
      </c>
      <c r="F1892" s="454"/>
      <c r="G1892" s="140" t="s">
        <v>1628</v>
      </c>
      <c r="H1892" s="254"/>
      <c r="I1892" s="202" t="s">
        <v>58</v>
      </c>
      <c r="J1892" s="252">
        <v>20</v>
      </c>
      <c r="K1892" s="107">
        <v>1.73</v>
      </c>
      <c r="L1892" s="107">
        <f t="shared" si="990"/>
        <v>2.08</v>
      </c>
      <c r="M1892" s="107">
        <f>L1892*H1892</f>
        <v>0</v>
      </c>
      <c r="N1892" s="107">
        <f t="shared" si="991"/>
        <v>1.73</v>
      </c>
      <c r="O1892" s="107">
        <f>N1892*H1892</f>
        <v>0</v>
      </c>
      <c r="P1892" s="337">
        <f t="shared" si="992"/>
        <v>2.08</v>
      </c>
      <c r="Q1892" s="108">
        <f>P1892*H1892</f>
        <v>0</v>
      </c>
      <c r="R1892" s="3"/>
      <c r="S1892" s="560">
        <f t="shared" si="999"/>
        <v>166</v>
      </c>
      <c r="AL1892" s="556">
        <f t="shared" si="1000"/>
        <v>166.4</v>
      </c>
      <c r="AM1892"/>
    </row>
    <row r="1893" spans="2:39" s="288" customFormat="1" outlineLevel="1">
      <c r="B1893" s="102" t="s">
        <v>27</v>
      </c>
      <c r="C1893" s="251" t="s">
        <v>1305</v>
      </c>
      <c r="D1893" s="139"/>
      <c r="E1893" s="102">
        <v>11229431003</v>
      </c>
      <c r="F1893" s="454"/>
      <c r="G1893" s="140" t="s">
        <v>1629</v>
      </c>
      <c r="H1893" s="254"/>
      <c r="I1893" s="202" t="s">
        <v>58</v>
      </c>
      <c r="J1893" s="252">
        <v>20</v>
      </c>
      <c r="K1893" s="107">
        <v>1.9</v>
      </c>
      <c r="L1893" s="107">
        <f t="shared" si="990"/>
        <v>2.2799999999999998</v>
      </c>
      <c r="M1893" s="107">
        <f>L1893*H1893</f>
        <v>0</v>
      </c>
      <c r="N1893" s="107">
        <f t="shared" si="991"/>
        <v>1.9</v>
      </c>
      <c r="O1893" s="107">
        <f>N1893*H1893</f>
        <v>0</v>
      </c>
      <c r="P1893" s="337">
        <f t="shared" si="992"/>
        <v>2.2799999999999998</v>
      </c>
      <c r="Q1893" s="108">
        <f>P1893*H1893</f>
        <v>0</v>
      </c>
      <c r="R1893" s="3"/>
      <c r="S1893" s="560">
        <f t="shared" si="999"/>
        <v>182</v>
      </c>
      <c r="AL1893" s="556">
        <f t="shared" si="1000"/>
        <v>182.39999999999998</v>
      </c>
      <c r="AM1893"/>
    </row>
    <row r="1894" spans="2:39" outlineLevel="1">
      <c r="B1894" s="151"/>
      <c r="C1894" s="246"/>
      <c r="D1894" s="133"/>
      <c r="E1894" s="90"/>
      <c r="F1894" s="454"/>
      <c r="G1894" s="134"/>
      <c r="H1894" s="243"/>
      <c r="I1894" s="213"/>
      <c r="J1894" s="248"/>
      <c r="K1894" s="93"/>
      <c r="L1894" s="93"/>
      <c r="M1894" s="93"/>
      <c r="N1894" s="93"/>
      <c r="O1894" s="93"/>
      <c r="P1894" s="338"/>
      <c r="Q1894" s="94"/>
      <c r="R1894" s="3"/>
      <c r="S1894" s="559"/>
      <c r="AL1894" s="556"/>
      <c r="AM1894" s="288"/>
    </row>
    <row r="1895" spans="2:39" outlineLevel="1">
      <c r="B1895" s="69" t="s">
        <v>30</v>
      </c>
      <c r="C1895" s="241" t="s">
        <v>1305</v>
      </c>
      <c r="D1895" s="71">
        <v>11280011001</v>
      </c>
      <c r="E1895" s="69">
        <v>11097271001</v>
      </c>
      <c r="F1895" s="454"/>
      <c r="G1895" s="137" t="s">
        <v>1630</v>
      </c>
      <c r="H1895" s="243"/>
      <c r="I1895" s="170" t="s">
        <v>58</v>
      </c>
      <c r="J1895" s="244">
        <v>28</v>
      </c>
      <c r="K1895" s="74">
        <v>7.51</v>
      </c>
      <c r="L1895" s="74">
        <f t="shared" ref="L1895" si="1007">ROUND((K1895*$C$3),2)</f>
        <v>9.01</v>
      </c>
      <c r="M1895" s="74">
        <f>L1895*H1895</f>
        <v>0</v>
      </c>
      <c r="N1895" s="74">
        <f t="shared" ref="N1895" si="1008">K1895*(1-$E$5-$E$7)*(1-$E$9)*(1+$E$11)</f>
        <v>7.51</v>
      </c>
      <c r="O1895" s="74">
        <f>N1895*H1895</f>
        <v>0</v>
      </c>
      <c r="P1895" s="336">
        <f t="shared" ref="P1895" si="1009">ROUND((N1895*$C$3),2)</f>
        <v>9.01</v>
      </c>
      <c r="Q1895" s="128">
        <f>P1895*H1895</f>
        <v>0</v>
      </c>
      <c r="R1895" s="3"/>
      <c r="S1895" s="559">
        <f t="shared" si="999"/>
        <v>721</v>
      </c>
      <c r="AL1895" s="556">
        <f t="shared" si="1000"/>
        <v>720.80000000000007</v>
      </c>
      <c r="AM1895" s="288"/>
    </row>
    <row r="1896" spans="2:39" outlineLevel="1">
      <c r="B1896" s="151"/>
      <c r="C1896" s="246"/>
      <c r="D1896" s="133"/>
      <c r="E1896" s="90"/>
      <c r="F1896" s="454"/>
      <c r="G1896" s="134"/>
      <c r="H1896" s="243"/>
      <c r="I1896" s="213"/>
      <c r="J1896" s="248"/>
      <c r="K1896" s="93"/>
      <c r="L1896" s="93"/>
      <c r="M1896" s="93"/>
      <c r="N1896" s="93"/>
      <c r="O1896" s="93"/>
      <c r="P1896" s="338"/>
      <c r="Q1896" s="94"/>
      <c r="R1896" s="3"/>
      <c r="S1896" s="559"/>
      <c r="AL1896" s="556"/>
    </row>
    <row r="1897" spans="2:39" s="288" customFormat="1" outlineLevel="1">
      <c r="B1897" s="102" t="s">
        <v>27</v>
      </c>
      <c r="C1897" s="251" t="s">
        <v>1305</v>
      </c>
      <c r="D1897" s="103">
        <v>11289431003</v>
      </c>
      <c r="E1897" s="102">
        <v>11280011001</v>
      </c>
      <c r="F1897" s="454"/>
      <c r="G1897" s="140" t="s">
        <v>1631</v>
      </c>
      <c r="H1897" s="254"/>
      <c r="I1897" s="202" t="s">
        <v>58</v>
      </c>
      <c r="J1897" s="252">
        <v>42</v>
      </c>
      <c r="K1897" s="107">
        <v>7.51</v>
      </c>
      <c r="L1897" s="107">
        <f t="shared" si="990"/>
        <v>9.01</v>
      </c>
      <c r="M1897" s="107">
        <f>L1897*H1897</f>
        <v>0</v>
      </c>
      <c r="N1897" s="107">
        <f t="shared" si="991"/>
        <v>7.51</v>
      </c>
      <c r="O1897" s="107">
        <f>N1897*H1897</f>
        <v>0</v>
      </c>
      <c r="P1897" s="337">
        <f t="shared" si="992"/>
        <v>9.01</v>
      </c>
      <c r="Q1897" s="108">
        <f>P1897*H1897</f>
        <v>0</v>
      </c>
      <c r="R1897" s="3"/>
      <c r="S1897" s="560">
        <f t="shared" si="999"/>
        <v>721</v>
      </c>
      <c r="AL1897" s="556">
        <f t="shared" si="1000"/>
        <v>720.80000000000007</v>
      </c>
      <c r="AM1897"/>
    </row>
    <row r="1898" spans="2:39" s="288" customFormat="1" outlineLevel="1">
      <c r="B1898" s="102" t="s">
        <v>27</v>
      </c>
      <c r="C1898" s="251" t="s">
        <v>1305</v>
      </c>
      <c r="D1898" s="103">
        <v>11289531003</v>
      </c>
      <c r="E1898" s="102">
        <v>11280021001</v>
      </c>
      <c r="F1898" s="454"/>
      <c r="G1898" s="140" t="s">
        <v>1632</v>
      </c>
      <c r="H1898" s="254"/>
      <c r="I1898" s="202" t="s">
        <v>58</v>
      </c>
      <c r="J1898" s="252">
        <v>20</v>
      </c>
      <c r="K1898" s="107">
        <v>12.04</v>
      </c>
      <c r="L1898" s="107">
        <f t="shared" si="990"/>
        <v>14.45</v>
      </c>
      <c r="M1898" s="107">
        <f>L1898*H1898</f>
        <v>0</v>
      </c>
      <c r="N1898" s="107">
        <f t="shared" si="991"/>
        <v>12.04</v>
      </c>
      <c r="O1898" s="107">
        <f>N1898*H1898</f>
        <v>0</v>
      </c>
      <c r="P1898" s="337">
        <f t="shared" si="992"/>
        <v>14.45</v>
      </c>
      <c r="Q1898" s="108">
        <f>P1898*H1898</f>
        <v>0</v>
      </c>
      <c r="R1898" s="3"/>
      <c r="S1898" s="560">
        <f t="shared" si="999"/>
        <v>1156</v>
      </c>
      <c r="AL1898" s="556">
        <f t="shared" si="1000"/>
        <v>1156</v>
      </c>
      <c r="AM1898"/>
    </row>
    <row r="1899" spans="2:39" outlineLevel="1">
      <c r="B1899" s="141"/>
      <c r="C1899" s="241"/>
      <c r="D1899" s="69"/>
      <c r="E1899" s="69"/>
      <c r="F1899" s="454"/>
      <c r="G1899" s="137"/>
      <c r="H1899" s="243"/>
      <c r="I1899" s="170"/>
      <c r="J1899" s="244"/>
      <c r="K1899" s="74"/>
      <c r="L1899" s="74"/>
      <c r="M1899" s="74"/>
      <c r="N1899" s="74"/>
      <c r="O1899" s="74"/>
      <c r="P1899" s="336"/>
      <c r="Q1899" s="128"/>
      <c r="R1899" s="3"/>
      <c r="S1899" s="559"/>
      <c r="AL1899" s="556"/>
    </row>
    <row r="1900" spans="2:39">
      <c r="B1900" s="266"/>
      <c r="C1900" s="142" t="s">
        <v>1633</v>
      </c>
      <c r="D1900" s="267"/>
      <c r="E1900" s="268"/>
      <c r="F1900" s="650"/>
      <c r="G1900" s="269" t="s">
        <v>1634</v>
      </c>
      <c r="H1900" s="270"/>
      <c r="I1900" s="271"/>
      <c r="J1900" s="271"/>
      <c r="K1900" s="188"/>
      <c r="L1900" s="188"/>
      <c r="M1900" s="188"/>
      <c r="N1900" s="188"/>
      <c r="O1900" s="188"/>
      <c r="P1900" s="310"/>
      <c r="Q1900" s="310"/>
      <c r="R1900" s="3"/>
      <c r="S1900" s="558"/>
      <c r="AL1900" s="556"/>
    </row>
    <row r="1901" spans="2:39" outlineLevel="1">
      <c r="B1901" s="484" t="s">
        <v>65</v>
      </c>
      <c r="C1901" s="474" t="s">
        <v>1633</v>
      </c>
      <c r="D1901" s="481">
        <v>12154711001</v>
      </c>
      <c r="E1901" s="256">
        <v>13218991555</v>
      </c>
      <c r="F1901" s="454"/>
      <c r="G1901" s="477" t="s">
        <v>1635</v>
      </c>
      <c r="H1901" s="258"/>
      <c r="I1901" s="475" t="s">
        <v>58</v>
      </c>
      <c r="J1901" s="475">
        <v>1</v>
      </c>
      <c r="K1901" s="99">
        <v>127.83</v>
      </c>
      <c r="L1901" s="99">
        <f t="shared" ref="L1901:L1945" si="1010">ROUND((K1901*$C$3),2)</f>
        <v>153.4</v>
      </c>
      <c r="M1901" s="99">
        <f t="shared" ref="M1901:M1912" si="1011">L1901*H1901</f>
        <v>0</v>
      </c>
      <c r="N1901" s="99">
        <f t="shared" ref="N1901:N1945" si="1012">K1901*(1-$E$5-$E$7)*(1-$E$9)*(1+$E$11)</f>
        <v>127.83</v>
      </c>
      <c r="O1901" s="99">
        <f t="shared" ref="O1901:O1912" si="1013">N1901*H1901</f>
        <v>0</v>
      </c>
      <c r="P1901" s="480">
        <f t="shared" ref="P1901:P1945" si="1014">ROUND((N1901*$C$3),2)</f>
        <v>153.4</v>
      </c>
      <c r="Q1901" s="100">
        <f t="shared" ref="Q1901:Q1912" si="1015">P1901*H1901</f>
        <v>0</v>
      </c>
      <c r="R1901" s="3"/>
      <c r="S1901" s="559">
        <f t="shared" si="999"/>
        <v>12272</v>
      </c>
      <c r="AL1901" s="556">
        <f t="shared" si="1000"/>
        <v>12272</v>
      </c>
    </row>
    <row r="1902" spans="2:39" outlineLevel="1">
      <c r="B1902" s="484" t="s">
        <v>65</v>
      </c>
      <c r="C1902" s="474" t="s">
        <v>1633</v>
      </c>
      <c r="D1902" s="481">
        <v>12260481100</v>
      </c>
      <c r="E1902" s="256">
        <v>13168111555</v>
      </c>
      <c r="F1902" s="454"/>
      <c r="G1902" s="477" t="s">
        <v>1636</v>
      </c>
      <c r="H1902" s="258"/>
      <c r="I1902" s="475" t="s">
        <v>58</v>
      </c>
      <c r="J1902" s="475">
        <v>1</v>
      </c>
      <c r="K1902" s="99">
        <v>159.19</v>
      </c>
      <c r="L1902" s="99">
        <f t="shared" si="1010"/>
        <v>191.03</v>
      </c>
      <c r="M1902" s="99">
        <f t="shared" si="1011"/>
        <v>0</v>
      </c>
      <c r="N1902" s="99">
        <f t="shared" si="1012"/>
        <v>159.19</v>
      </c>
      <c r="O1902" s="99">
        <f t="shared" si="1013"/>
        <v>0</v>
      </c>
      <c r="P1902" s="480">
        <f t="shared" si="1014"/>
        <v>191.03</v>
      </c>
      <c r="Q1902" s="100">
        <f t="shared" si="1015"/>
        <v>0</v>
      </c>
      <c r="R1902" s="3"/>
      <c r="S1902" s="559">
        <f t="shared" si="999"/>
        <v>15282</v>
      </c>
      <c r="AL1902" s="556">
        <f t="shared" si="1000"/>
        <v>15282.400000000001</v>
      </c>
    </row>
    <row r="1903" spans="2:39" outlineLevel="1">
      <c r="B1903" s="484" t="s">
        <v>65</v>
      </c>
      <c r="C1903" s="474" t="s">
        <v>1633</v>
      </c>
      <c r="D1903" s="481">
        <v>12154751001</v>
      </c>
      <c r="E1903" s="256">
        <v>13219001555</v>
      </c>
      <c r="F1903" s="454"/>
      <c r="G1903" s="477" t="s">
        <v>1637</v>
      </c>
      <c r="H1903" s="258"/>
      <c r="I1903" s="475" t="s">
        <v>58</v>
      </c>
      <c r="J1903" s="475">
        <v>1</v>
      </c>
      <c r="K1903" s="99">
        <v>185.86</v>
      </c>
      <c r="L1903" s="99">
        <f t="shared" si="1010"/>
        <v>223.03</v>
      </c>
      <c r="M1903" s="99">
        <f t="shared" si="1011"/>
        <v>0</v>
      </c>
      <c r="N1903" s="99">
        <f t="shared" si="1012"/>
        <v>185.86</v>
      </c>
      <c r="O1903" s="99">
        <f t="shared" si="1013"/>
        <v>0</v>
      </c>
      <c r="P1903" s="480">
        <f t="shared" si="1014"/>
        <v>223.03</v>
      </c>
      <c r="Q1903" s="100">
        <f t="shared" si="1015"/>
        <v>0</v>
      </c>
      <c r="R1903" s="3"/>
      <c r="S1903" s="559">
        <f t="shared" si="999"/>
        <v>17842</v>
      </c>
      <c r="AL1903" s="556">
        <f t="shared" si="1000"/>
        <v>17842.400000000001</v>
      </c>
    </row>
    <row r="1904" spans="2:39" outlineLevel="1">
      <c r="B1904" s="484" t="s">
        <v>65</v>
      </c>
      <c r="C1904" s="474" t="s">
        <v>1633</v>
      </c>
      <c r="D1904" s="481">
        <v>12260581100</v>
      </c>
      <c r="E1904" s="256">
        <v>13168121555</v>
      </c>
      <c r="F1904" s="454"/>
      <c r="G1904" s="477" t="s">
        <v>1638</v>
      </c>
      <c r="H1904" s="258"/>
      <c r="I1904" s="475" t="s">
        <v>58</v>
      </c>
      <c r="J1904" s="475">
        <v>1</v>
      </c>
      <c r="K1904" s="99">
        <v>211.84</v>
      </c>
      <c r="L1904" s="99">
        <f t="shared" si="1010"/>
        <v>254.21</v>
      </c>
      <c r="M1904" s="99">
        <f t="shared" si="1011"/>
        <v>0</v>
      </c>
      <c r="N1904" s="99">
        <f t="shared" si="1012"/>
        <v>211.84</v>
      </c>
      <c r="O1904" s="99">
        <f t="shared" si="1013"/>
        <v>0</v>
      </c>
      <c r="P1904" s="480">
        <f t="shared" si="1014"/>
        <v>254.21</v>
      </c>
      <c r="Q1904" s="100">
        <f t="shared" si="1015"/>
        <v>0</v>
      </c>
      <c r="R1904" s="3"/>
      <c r="S1904" s="559">
        <f t="shared" si="999"/>
        <v>20337</v>
      </c>
      <c r="AL1904" s="556">
        <f t="shared" si="1000"/>
        <v>20336.800000000003</v>
      </c>
    </row>
    <row r="1905" spans="2:38" outlineLevel="1">
      <c r="B1905" s="484" t="s">
        <v>65</v>
      </c>
      <c r="C1905" s="474" t="s">
        <v>1633</v>
      </c>
      <c r="D1905" s="481">
        <v>12154811001</v>
      </c>
      <c r="E1905" s="256">
        <v>13219011555</v>
      </c>
      <c r="F1905" s="454"/>
      <c r="G1905" s="477" t="s">
        <v>1639</v>
      </c>
      <c r="H1905" s="258"/>
      <c r="I1905" s="475" t="s">
        <v>58</v>
      </c>
      <c r="J1905" s="475">
        <v>1</v>
      </c>
      <c r="K1905" s="99">
        <v>238.44</v>
      </c>
      <c r="L1905" s="99">
        <f t="shared" si="1010"/>
        <v>286.13</v>
      </c>
      <c r="M1905" s="99">
        <f t="shared" si="1011"/>
        <v>0</v>
      </c>
      <c r="N1905" s="99">
        <f t="shared" si="1012"/>
        <v>238.44</v>
      </c>
      <c r="O1905" s="99">
        <f t="shared" si="1013"/>
        <v>0</v>
      </c>
      <c r="P1905" s="480">
        <f t="shared" si="1014"/>
        <v>286.13</v>
      </c>
      <c r="Q1905" s="100">
        <f t="shared" si="1015"/>
        <v>0</v>
      </c>
      <c r="R1905" s="3"/>
      <c r="S1905" s="559">
        <f t="shared" si="999"/>
        <v>22890</v>
      </c>
      <c r="AL1905" s="556">
        <f t="shared" si="1000"/>
        <v>22890.400000000001</v>
      </c>
    </row>
    <row r="1906" spans="2:38" outlineLevel="1">
      <c r="B1906" s="484" t="s">
        <v>65</v>
      </c>
      <c r="C1906" s="474" t="s">
        <v>1633</v>
      </c>
      <c r="D1906" s="481">
        <v>12260681100</v>
      </c>
      <c r="E1906" s="256">
        <v>13168131555</v>
      </c>
      <c r="F1906" s="454"/>
      <c r="G1906" s="477" t="s">
        <v>1640</v>
      </c>
      <c r="H1906" s="258"/>
      <c r="I1906" s="475" t="s">
        <v>58</v>
      </c>
      <c r="J1906" s="475">
        <v>1</v>
      </c>
      <c r="K1906" s="99">
        <v>265.74</v>
      </c>
      <c r="L1906" s="99">
        <f t="shared" si="1010"/>
        <v>318.89</v>
      </c>
      <c r="M1906" s="99">
        <f t="shared" si="1011"/>
        <v>0</v>
      </c>
      <c r="N1906" s="99">
        <f t="shared" si="1012"/>
        <v>265.74</v>
      </c>
      <c r="O1906" s="99">
        <f t="shared" si="1013"/>
        <v>0</v>
      </c>
      <c r="P1906" s="480">
        <f t="shared" si="1014"/>
        <v>318.89</v>
      </c>
      <c r="Q1906" s="100">
        <f t="shared" si="1015"/>
        <v>0</v>
      </c>
      <c r="R1906" s="3"/>
      <c r="S1906" s="559">
        <f t="shared" si="999"/>
        <v>25511</v>
      </c>
      <c r="AL1906" s="556">
        <f t="shared" si="1000"/>
        <v>25511.200000000001</v>
      </c>
    </row>
    <row r="1907" spans="2:38" outlineLevel="1">
      <c r="B1907" s="484" t="s">
        <v>65</v>
      </c>
      <c r="C1907" s="474" t="s">
        <v>1633</v>
      </c>
      <c r="D1907" s="481">
        <v>12154821001</v>
      </c>
      <c r="E1907" s="256">
        <v>13219021555</v>
      </c>
      <c r="F1907" s="454"/>
      <c r="G1907" s="477" t="s">
        <v>1641</v>
      </c>
      <c r="H1907" s="258"/>
      <c r="I1907" s="475" t="s">
        <v>58</v>
      </c>
      <c r="J1907" s="475">
        <v>1</v>
      </c>
      <c r="K1907" s="99">
        <v>296.55</v>
      </c>
      <c r="L1907" s="99">
        <f t="shared" si="1010"/>
        <v>355.86</v>
      </c>
      <c r="M1907" s="99">
        <f t="shared" si="1011"/>
        <v>0</v>
      </c>
      <c r="N1907" s="99">
        <f t="shared" si="1012"/>
        <v>296.55</v>
      </c>
      <c r="O1907" s="99">
        <f t="shared" si="1013"/>
        <v>0</v>
      </c>
      <c r="P1907" s="480">
        <f t="shared" si="1014"/>
        <v>355.86</v>
      </c>
      <c r="Q1907" s="100">
        <f t="shared" si="1015"/>
        <v>0</v>
      </c>
      <c r="R1907" s="3"/>
      <c r="S1907" s="559">
        <f t="shared" si="999"/>
        <v>28469</v>
      </c>
      <c r="AL1907" s="556">
        <f t="shared" si="1000"/>
        <v>28468.800000000003</v>
      </c>
    </row>
    <row r="1908" spans="2:38" outlineLevel="1">
      <c r="B1908" s="484" t="s">
        <v>65</v>
      </c>
      <c r="C1908" s="474" t="s">
        <v>1633</v>
      </c>
      <c r="D1908" s="481">
        <v>12260781100</v>
      </c>
      <c r="E1908" s="256">
        <v>13168141555</v>
      </c>
      <c r="F1908" s="454"/>
      <c r="G1908" s="477" t="s">
        <v>1642</v>
      </c>
      <c r="H1908" s="258"/>
      <c r="I1908" s="475" t="s">
        <v>58</v>
      </c>
      <c r="J1908" s="475">
        <v>1</v>
      </c>
      <c r="K1908" s="99">
        <v>325.92</v>
      </c>
      <c r="L1908" s="99">
        <f t="shared" si="1010"/>
        <v>391.1</v>
      </c>
      <c r="M1908" s="99">
        <f t="shared" si="1011"/>
        <v>0</v>
      </c>
      <c r="N1908" s="99">
        <f t="shared" si="1012"/>
        <v>325.92</v>
      </c>
      <c r="O1908" s="99">
        <f t="shared" si="1013"/>
        <v>0</v>
      </c>
      <c r="P1908" s="480">
        <f t="shared" si="1014"/>
        <v>391.1</v>
      </c>
      <c r="Q1908" s="100">
        <f t="shared" si="1015"/>
        <v>0</v>
      </c>
      <c r="R1908" s="3"/>
      <c r="S1908" s="559">
        <f t="shared" si="999"/>
        <v>31288</v>
      </c>
      <c r="AL1908" s="556">
        <f t="shared" si="1000"/>
        <v>31288</v>
      </c>
    </row>
    <row r="1909" spans="2:38" outlineLevel="1">
      <c r="B1909" s="484" t="s">
        <v>65</v>
      </c>
      <c r="C1909" s="474" t="s">
        <v>1633</v>
      </c>
      <c r="D1909" s="481">
        <v>12260881100</v>
      </c>
      <c r="E1909" s="256">
        <v>13168151555</v>
      </c>
      <c r="F1909" s="454"/>
      <c r="G1909" s="477" t="s">
        <v>1643</v>
      </c>
      <c r="H1909" s="258"/>
      <c r="I1909" s="475" t="s">
        <v>58</v>
      </c>
      <c r="J1909" s="475">
        <v>1</v>
      </c>
      <c r="K1909" s="99">
        <v>369.78</v>
      </c>
      <c r="L1909" s="99">
        <f t="shared" si="1010"/>
        <v>443.74</v>
      </c>
      <c r="M1909" s="99">
        <f t="shared" si="1011"/>
        <v>0</v>
      </c>
      <c r="N1909" s="99">
        <f t="shared" si="1012"/>
        <v>369.78</v>
      </c>
      <c r="O1909" s="99">
        <f t="shared" si="1013"/>
        <v>0</v>
      </c>
      <c r="P1909" s="480">
        <f t="shared" si="1014"/>
        <v>443.74</v>
      </c>
      <c r="Q1909" s="100">
        <f t="shared" si="1015"/>
        <v>0</v>
      </c>
      <c r="R1909" s="3"/>
      <c r="S1909" s="559">
        <f t="shared" si="999"/>
        <v>35499</v>
      </c>
      <c r="AL1909" s="556">
        <f t="shared" si="1000"/>
        <v>35499.200000000004</v>
      </c>
    </row>
    <row r="1910" spans="2:38" outlineLevel="1">
      <c r="B1910" s="484" t="s">
        <v>65</v>
      </c>
      <c r="C1910" s="474" t="s">
        <v>1633</v>
      </c>
      <c r="D1910" s="481">
        <v>12260981100</v>
      </c>
      <c r="E1910" s="256">
        <v>13168161555</v>
      </c>
      <c r="F1910" s="454"/>
      <c r="G1910" s="477" t="s">
        <v>1644</v>
      </c>
      <c r="H1910" s="258"/>
      <c r="I1910" s="475" t="s">
        <v>58</v>
      </c>
      <c r="J1910" s="475">
        <v>1</v>
      </c>
      <c r="K1910" s="99">
        <v>416.17</v>
      </c>
      <c r="L1910" s="99">
        <f t="shared" si="1010"/>
        <v>499.4</v>
      </c>
      <c r="M1910" s="99">
        <f t="shared" si="1011"/>
        <v>0</v>
      </c>
      <c r="N1910" s="99">
        <f t="shared" si="1012"/>
        <v>416.17</v>
      </c>
      <c r="O1910" s="99">
        <f t="shared" si="1013"/>
        <v>0</v>
      </c>
      <c r="P1910" s="480">
        <f t="shared" si="1014"/>
        <v>499.4</v>
      </c>
      <c r="Q1910" s="100">
        <f t="shared" si="1015"/>
        <v>0</v>
      </c>
      <c r="R1910" s="3"/>
      <c r="S1910" s="559">
        <f t="shared" si="999"/>
        <v>39952</v>
      </c>
      <c r="AL1910" s="556">
        <f t="shared" si="1000"/>
        <v>39952</v>
      </c>
    </row>
    <row r="1911" spans="2:38" outlineLevel="1">
      <c r="B1911" s="484" t="s">
        <v>65</v>
      </c>
      <c r="C1911" s="474" t="s">
        <v>1633</v>
      </c>
      <c r="D1911" s="481">
        <v>12261081100</v>
      </c>
      <c r="E1911" s="256">
        <v>13168171555</v>
      </c>
      <c r="F1911" s="454"/>
      <c r="G1911" s="477" t="s">
        <v>1645</v>
      </c>
      <c r="H1911" s="258"/>
      <c r="I1911" s="475" t="s">
        <v>58</v>
      </c>
      <c r="J1911" s="475">
        <v>1</v>
      </c>
      <c r="K1911" s="99">
        <v>462.55</v>
      </c>
      <c r="L1911" s="99">
        <f t="shared" si="1010"/>
        <v>555.05999999999995</v>
      </c>
      <c r="M1911" s="99">
        <f t="shared" si="1011"/>
        <v>0</v>
      </c>
      <c r="N1911" s="99">
        <f t="shared" si="1012"/>
        <v>462.55</v>
      </c>
      <c r="O1911" s="99">
        <f t="shared" si="1013"/>
        <v>0</v>
      </c>
      <c r="P1911" s="480">
        <f t="shared" si="1014"/>
        <v>555.05999999999995</v>
      </c>
      <c r="Q1911" s="100">
        <f t="shared" si="1015"/>
        <v>0</v>
      </c>
      <c r="R1911" s="3"/>
      <c r="S1911" s="559">
        <f t="shared" si="999"/>
        <v>44405</v>
      </c>
      <c r="AL1911" s="556">
        <f t="shared" si="1000"/>
        <v>44404.799999999996</v>
      </c>
    </row>
    <row r="1912" spans="2:38" outlineLevel="1">
      <c r="B1912" s="484" t="s">
        <v>65</v>
      </c>
      <c r="C1912" s="474" t="s">
        <v>1633</v>
      </c>
      <c r="D1912" s="481">
        <v>12261181100</v>
      </c>
      <c r="E1912" s="256">
        <v>13168191555</v>
      </c>
      <c r="F1912" s="454"/>
      <c r="G1912" s="477" t="s">
        <v>1646</v>
      </c>
      <c r="H1912" s="258"/>
      <c r="I1912" s="475" t="s">
        <v>58</v>
      </c>
      <c r="J1912" s="475">
        <v>1</v>
      </c>
      <c r="K1912" s="99">
        <v>508.92</v>
      </c>
      <c r="L1912" s="99">
        <f t="shared" si="1010"/>
        <v>610.70000000000005</v>
      </c>
      <c r="M1912" s="99">
        <f t="shared" si="1011"/>
        <v>0</v>
      </c>
      <c r="N1912" s="99">
        <f t="shared" si="1012"/>
        <v>508.92</v>
      </c>
      <c r="O1912" s="99">
        <f t="shared" si="1013"/>
        <v>0</v>
      </c>
      <c r="P1912" s="480">
        <f t="shared" si="1014"/>
        <v>610.70000000000005</v>
      </c>
      <c r="Q1912" s="100">
        <f t="shared" si="1015"/>
        <v>0</v>
      </c>
      <c r="R1912" s="3"/>
      <c r="S1912" s="559">
        <f t="shared" si="999"/>
        <v>48856</v>
      </c>
      <c r="AL1912" s="556">
        <f t="shared" si="1000"/>
        <v>48856.000000000007</v>
      </c>
    </row>
    <row r="1913" spans="2:38" outlineLevel="1">
      <c r="B1913" s="174"/>
      <c r="C1913" s="160"/>
      <c r="D1913" s="90"/>
      <c r="E1913" s="102"/>
      <c r="F1913" s="454"/>
      <c r="G1913" s="140"/>
      <c r="H1913" s="254"/>
      <c r="I1913" s="139"/>
      <c r="J1913" s="139"/>
      <c r="K1913" s="93"/>
      <c r="L1913" s="93"/>
      <c r="M1913" s="93"/>
      <c r="N1913" s="93"/>
      <c r="O1913" s="93"/>
      <c r="P1913" s="309"/>
      <c r="Q1913" s="94"/>
      <c r="R1913" s="3"/>
      <c r="S1913" s="559"/>
      <c r="AL1913" s="556"/>
    </row>
    <row r="1914" spans="2:38" outlineLevel="1">
      <c r="B1914" s="540"/>
      <c r="C1914" s="485" t="s">
        <v>1633</v>
      </c>
      <c r="D1914" s="541"/>
      <c r="E1914" s="542"/>
      <c r="F1914" s="650"/>
      <c r="G1914" s="543" t="s">
        <v>1647</v>
      </c>
      <c r="H1914" s="544"/>
      <c r="I1914" s="545"/>
      <c r="J1914" s="545"/>
      <c r="K1914" s="520"/>
      <c r="L1914" s="520"/>
      <c r="M1914" s="520"/>
      <c r="N1914" s="520"/>
      <c r="O1914" s="520"/>
      <c r="P1914" s="521"/>
      <c r="Q1914" s="521"/>
      <c r="R1914" s="3"/>
      <c r="S1914" s="558"/>
      <c r="AL1914" s="556"/>
    </row>
    <row r="1915" spans="2:38" outlineLevel="1">
      <c r="B1915" s="484" t="s">
        <v>65</v>
      </c>
      <c r="C1915" s="474" t="s">
        <v>1633</v>
      </c>
      <c r="D1915" s="481">
        <v>12270151100</v>
      </c>
      <c r="E1915" s="256">
        <v>13168211555</v>
      </c>
      <c r="F1915" s="454"/>
      <c r="G1915" s="477" t="s">
        <v>1648</v>
      </c>
      <c r="H1915" s="258"/>
      <c r="I1915" s="475" t="s">
        <v>58</v>
      </c>
      <c r="J1915" s="475">
        <v>1</v>
      </c>
      <c r="K1915" s="99">
        <v>65.17</v>
      </c>
      <c r="L1915" s="99">
        <f t="shared" si="1010"/>
        <v>78.2</v>
      </c>
      <c r="M1915" s="99">
        <f t="shared" ref="M1915:M1923" si="1016">L1915*H1915</f>
        <v>0</v>
      </c>
      <c r="N1915" s="99">
        <f t="shared" si="1012"/>
        <v>65.17</v>
      </c>
      <c r="O1915" s="99">
        <f t="shared" ref="O1915:O1923" si="1017">N1915*H1915</f>
        <v>0</v>
      </c>
      <c r="P1915" s="480">
        <f t="shared" si="1014"/>
        <v>78.2</v>
      </c>
      <c r="Q1915" s="100">
        <f t="shared" ref="Q1915:Q1923" si="1018">P1915*H1915</f>
        <v>0</v>
      </c>
      <c r="R1915" s="3"/>
      <c r="S1915" s="559">
        <f t="shared" si="999"/>
        <v>6256</v>
      </c>
      <c r="AL1915" s="556">
        <f t="shared" si="1000"/>
        <v>6256</v>
      </c>
    </row>
    <row r="1916" spans="2:38" outlineLevel="1">
      <c r="B1916" s="484" t="s">
        <v>65</v>
      </c>
      <c r="C1916" s="474" t="s">
        <v>1633</v>
      </c>
      <c r="D1916" s="481">
        <v>12270161100</v>
      </c>
      <c r="E1916" s="256">
        <v>13168221555</v>
      </c>
      <c r="F1916" s="454"/>
      <c r="G1916" s="477" t="s">
        <v>1649</v>
      </c>
      <c r="H1916" s="258"/>
      <c r="I1916" s="475" t="s">
        <v>58</v>
      </c>
      <c r="J1916" s="475">
        <v>1</v>
      </c>
      <c r="K1916" s="99">
        <v>107.12</v>
      </c>
      <c r="L1916" s="99">
        <f t="shared" si="1010"/>
        <v>128.54</v>
      </c>
      <c r="M1916" s="99">
        <f t="shared" si="1016"/>
        <v>0</v>
      </c>
      <c r="N1916" s="99">
        <f t="shared" si="1012"/>
        <v>107.12</v>
      </c>
      <c r="O1916" s="99">
        <f t="shared" si="1017"/>
        <v>0</v>
      </c>
      <c r="P1916" s="480">
        <f t="shared" si="1014"/>
        <v>128.54</v>
      </c>
      <c r="Q1916" s="100">
        <f t="shared" si="1018"/>
        <v>0</v>
      </c>
      <c r="R1916" s="3"/>
      <c r="S1916" s="559">
        <f t="shared" si="999"/>
        <v>10283</v>
      </c>
      <c r="AL1916" s="556">
        <f t="shared" si="1000"/>
        <v>10283.200000000001</v>
      </c>
    </row>
    <row r="1917" spans="2:38" outlineLevel="1">
      <c r="B1917" s="484" t="s">
        <v>65</v>
      </c>
      <c r="C1917" s="474" t="s">
        <v>1633</v>
      </c>
      <c r="D1917" s="481">
        <v>12270171100</v>
      </c>
      <c r="E1917" s="256">
        <v>13168231555</v>
      </c>
      <c r="F1917" s="454"/>
      <c r="G1917" s="477" t="s">
        <v>1650</v>
      </c>
      <c r="H1917" s="258"/>
      <c r="I1917" s="475" t="s">
        <v>58</v>
      </c>
      <c r="J1917" s="475">
        <v>1</v>
      </c>
      <c r="K1917" s="99">
        <v>145.22</v>
      </c>
      <c r="L1917" s="99">
        <f t="shared" si="1010"/>
        <v>174.26</v>
      </c>
      <c r="M1917" s="99">
        <f t="shared" si="1016"/>
        <v>0</v>
      </c>
      <c r="N1917" s="99">
        <f t="shared" si="1012"/>
        <v>145.22</v>
      </c>
      <c r="O1917" s="99">
        <f t="shared" si="1017"/>
        <v>0</v>
      </c>
      <c r="P1917" s="480">
        <f t="shared" si="1014"/>
        <v>174.26</v>
      </c>
      <c r="Q1917" s="100">
        <f t="shared" si="1018"/>
        <v>0</v>
      </c>
      <c r="R1917" s="3"/>
      <c r="S1917" s="559">
        <f t="shared" si="999"/>
        <v>13941</v>
      </c>
      <c r="AL1917" s="556">
        <f t="shared" si="1000"/>
        <v>13940.800000000001</v>
      </c>
    </row>
    <row r="1918" spans="2:38" outlineLevel="1">
      <c r="B1918" s="484" t="s">
        <v>65</v>
      </c>
      <c r="C1918" s="474" t="s">
        <v>1633</v>
      </c>
      <c r="D1918" s="481">
        <v>12270181100</v>
      </c>
      <c r="E1918" s="256">
        <v>13168241555</v>
      </c>
      <c r="F1918" s="454"/>
      <c r="G1918" s="477" t="s">
        <v>1651</v>
      </c>
      <c r="H1918" s="258"/>
      <c r="I1918" s="475" t="s">
        <v>58</v>
      </c>
      <c r="J1918" s="475">
        <v>1</v>
      </c>
      <c r="K1918" s="99">
        <v>178.89</v>
      </c>
      <c r="L1918" s="99">
        <f t="shared" si="1010"/>
        <v>214.67</v>
      </c>
      <c r="M1918" s="99">
        <f t="shared" si="1016"/>
        <v>0</v>
      </c>
      <c r="N1918" s="99">
        <f t="shared" si="1012"/>
        <v>178.89</v>
      </c>
      <c r="O1918" s="99">
        <f t="shared" si="1017"/>
        <v>0</v>
      </c>
      <c r="P1918" s="480">
        <f t="shared" si="1014"/>
        <v>214.67</v>
      </c>
      <c r="Q1918" s="100">
        <f t="shared" si="1018"/>
        <v>0</v>
      </c>
      <c r="R1918" s="3"/>
      <c r="S1918" s="559">
        <f t="shared" si="999"/>
        <v>17174</v>
      </c>
      <c r="AL1918" s="556">
        <f t="shared" si="1000"/>
        <v>17173.600000000002</v>
      </c>
    </row>
    <row r="1919" spans="2:38" outlineLevel="1">
      <c r="B1919" s="484" t="s">
        <v>65</v>
      </c>
      <c r="C1919" s="474" t="s">
        <v>1633</v>
      </c>
      <c r="D1919" s="481">
        <v>12270191100</v>
      </c>
      <c r="E1919" s="256">
        <v>13168251555</v>
      </c>
      <c r="F1919" s="454"/>
      <c r="G1919" s="477" t="s">
        <v>1652</v>
      </c>
      <c r="H1919" s="258"/>
      <c r="I1919" s="475" t="s">
        <v>58</v>
      </c>
      <c r="J1919" s="475">
        <v>1</v>
      </c>
      <c r="K1919" s="99">
        <v>203.69</v>
      </c>
      <c r="L1919" s="99">
        <f t="shared" si="1010"/>
        <v>244.43</v>
      </c>
      <c r="M1919" s="99">
        <f t="shared" si="1016"/>
        <v>0</v>
      </c>
      <c r="N1919" s="99">
        <f t="shared" si="1012"/>
        <v>203.69</v>
      </c>
      <c r="O1919" s="99">
        <f t="shared" si="1017"/>
        <v>0</v>
      </c>
      <c r="P1919" s="480">
        <f t="shared" si="1014"/>
        <v>244.43</v>
      </c>
      <c r="Q1919" s="100">
        <f t="shared" si="1018"/>
        <v>0</v>
      </c>
      <c r="R1919" s="3"/>
      <c r="S1919" s="559">
        <f t="shared" si="999"/>
        <v>19554</v>
      </c>
      <c r="AL1919" s="556">
        <f t="shared" si="1000"/>
        <v>19554.400000000001</v>
      </c>
    </row>
    <row r="1920" spans="2:38" outlineLevel="1">
      <c r="B1920" s="484" t="s">
        <v>65</v>
      </c>
      <c r="C1920" s="474" t="s">
        <v>1633</v>
      </c>
      <c r="D1920" s="481">
        <v>12270231100</v>
      </c>
      <c r="E1920" s="256">
        <v>13168261555</v>
      </c>
      <c r="F1920" s="454"/>
      <c r="G1920" s="477" t="s">
        <v>1653</v>
      </c>
      <c r="H1920" s="258"/>
      <c r="I1920" s="475" t="s">
        <v>58</v>
      </c>
      <c r="J1920" s="475">
        <v>1</v>
      </c>
      <c r="K1920" s="99">
        <v>237.11</v>
      </c>
      <c r="L1920" s="99">
        <f t="shared" si="1010"/>
        <v>284.52999999999997</v>
      </c>
      <c r="M1920" s="99">
        <f t="shared" si="1016"/>
        <v>0</v>
      </c>
      <c r="N1920" s="99">
        <f t="shared" si="1012"/>
        <v>237.11</v>
      </c>
      <c r="O1920" s="99">
        <f t="shared" si="1017"/>
        <v>0</v>
      </c>
      <c r="P1920" s="480">
        <f t="shared" si="1014"/>
        <v>284.52999999999997</v>
      </c>
      <c r="Q1920" s="100">
        <f t="shared" si="1018"/>
        <v>0</v>
      </c>
      <c r="R1920" s="3"/>
      <c r="S1920" s="559">
        <f t="shared" si="999"/>
        <v>22762</v>
      </c>
      <c r="AL1920" s="556">
        <f t="shared" si="1000"/>
        <v>22762.399999999998</v>
      </c>
    </row>
    <row r="1921" spans="2:39" outlineLevel="1">
      <c r="B1921" s="484" t="s">
        <v>65</v>
      </c>
      <c r="C1921" s="474" t="s">
        <v>1633</v>
      </c>
      <c r="D1921" s="481">
        <v>12270241100</v>
      </c>
      <c r="E1921" s="256">
        <v>13168271555</v>
      </c>
      <c r="F1921" s="454"/>
      <c r="G1921" s="477" t="s">
        <v>1654</v>
      </c>
      <c r="H1921" s="258"/>
      <c r="I1921" s="475" t="s">
        <v>58</v>
      </c>
      <c r="J1921" s="475">
        <v>1</v>
      </c>
      <c r="K1921" s="99">
        <v>297.19</v>
      </c>
      <c r="L1921" s="99">
        <f t="shared" si="1010"/>
        <v>356.63</v>
      </c>
      <c r="M1921" s="99">
        <f t="shared" si="1016"/>
        <v>0</v>
      </c>
      <c r="N1921" s="99">
        <f t="shared" si="1012"/>
        <v>297.19</v>
      </c>
      <c r="O1921" s="99">
        <f t="shared" si="1017"/>
        <v>0</v>
      </c>
      <c r="P1921" s="480">
        <f t="shared" si="1014"/>
        <v>356.63</v>
      </c>
      <c r="Q1921" s="100">
        <f t="shared" si="1018"/>
        <v>0</v>
      </c>
      <c r="R1921" s="3"/>
      <c r="S1921" s="559">
        <f t="shared" si="999"/>
        <v>28530</v>
      </c>
      <c r="AL1921" s="556">
        <f t="shared" si="1000"/>
        <v>28530.400000000001</v>
      </c>
    </row>
    <row r="1922" spans="2:39" outlineLevel="1">
      <c r="B1922" s="484" t="s">
        <v>65</v>
      </c>
      <c r="C1922" s="474" t="s">
        <v>1633</v>
      </c>
      <c r="D1922" s="481">
        <v>12270251100</v>
      </c>
      <c r="E1922" s="256">
        <v>13168281555</v>
      </c>
      <c r="F1922" s="454"/>
      <c r="G1922" s="477" t="s">
        <v>1655</v>
      </c>
      <c r="H1922" s="258"/>
      <c r="I1922" s="475" t="s">
        <v>58</v>
      </c>
      <c r="J1922" s="475">
        <v>1</v>
      </c>
      <c r="K1922" s="99">
        <v>359.34</v>
      </c>
      <c r="L1922" s="99">
        <f t="shared" si="1010"/>
        <v>431.21</v>
      </c>
      <c r="M1922" s="99">
        <f t="shared" si="1016"/>
        <v>0</v>
      </c>
      <c r="N1922" s="99">
        <f t="shared" si="1012"/>
        <v>359.34</v>
      </c>
      <c r="O1922" s="99">
        <f t="shared" si="1017"/>
        <v>0</v>
      </c>
      <c r="P1922" s="480">
        <f t="shared" si="1014"/>
        <v>431.21</v>
      </c>
      <c r="Q1922" s="100">
        <f t="shared" si="1018"/>
        <v>0</v>
      </c>
      <c r="R1922" s="3"/>
      <c r="S1922" s="559">
        <f t="shared" si="999"/>
        <v>34497</v>
      </c>
      <c r="AL1922" s="556">
        <f t="shared" si="1000"/>
        <v>34496.800000000003</v>
      </c>
    </row>
    <row r="1923" spans="2:39" outlineLevel="1">
      <c r="B1923" s="484" t="s">
        <v>65</v>
      </c>
      <c r="C1923" s="474" t="s">
        <v>1633</v>
      </c>
      <c r="D1923" s="481">
        <v>12270261100</v>
      </c>
      <c r="E1923" s="256">
        <v>13168291555</v>
      </c>
      <c r="F1923" s="454"/>
      <c r="G1923" s="477" t="s">
        <v>1656</v>
      </c>
      <c r="H1923" s="258"/>
      <c r="I1923" s="475" t="s">
        <v>58</v>
      </c>
      <c r="J1923" s="475">
        <v>1</v>
      </c>
      <c r="K1923" s="99">
        <v>423.22</v>
      </c>
      <c r="L1923" s="99">
        <f t="shared" si="1010"/>
        <v>507.86</v>
      </c>
      <c r="M1923" s="99">
        <f t="shared" si="1016"/>
        <v>0</v>
      </c>
      <c r="N1923" s="99">
        <f t="shared" si="1012"/>
        <v>423.22</v>
      </c>
      <c r="O1923" s="99">
        <f t="shared" si="1017"/>
        <v>0</v>
      </c>
      <c r="P1923" s="480">
        <f t="shared" si="1014"/>
        <v>507.86</v>
      </c>
      <c r="Q1923" s="100">
        <f t="shared" si="1018"/>
        <v>0</v>
      </c>
      <c r="R1923" s="3"/>
      <c r="S1923" s="559">
        <f t="shared" si="999"/>
        <v>40629</v>
      </c>
      <c r="AL1923" s="556">
        <f t="shared" si="1000"/>
        <v>40628.800000000003</v>
      </c>
    </row>
    <row r="1924" spans="2:39" outlineLevel="1">
      <c r="B1924" s="174"/>
      <c r="C1924" s="160"/>
      <c r="D1924" s="90"/>
      <c r="E1924" s="102"/>
      <c r="F1924" s="454"/>
      <c r="G1924" s="140"/>
      <c r="H1924" s="254"/>
      <c r="I1924" s="139"/>
      <c r="J1924" s="139"/>
      <c r="K1924" s="93"/>
      <c r="L1924" s="93"/>
      <c r="M1924" s="93"/>
      <c r="N1924" s="93"/>
      <c r="O1924" s="93"/>
      <c r="P1924" s="309"/>
      <c r="Q1924" s="94"/>
      <c r="R1924" s="3"/>
      <c r="S1924" s="559"/>
      <c r="AL1924" s="556"/>
    </row>
    <row r="1925" spans="2:39" outlineLevel="1">
      <c r="B1925" s="540"/>
      <c r="C1925" s="485" t="s">
        <v>1633</v>
      </c>
      <c r="D1925" s="541"/>
      <c r="E1925" s="542"/>
      <c r="F1925" s="650"/>
      <c r="G1925" s="543" t="s">
        <v>1657</v>
      </c>
      <c r="H1925" s="544"/>
      <c r="I1925" s="545"/>
      <c r="J1925" s="545"/>
      <c r="K1925" s="520"/>
      <c r="L1925" s="520"/>
      <c r="M1925" s="520"/>
      <c r="N1925" s="520"/>
      <c r="O1925" s="520"/>
      <c r="P1925" s="521"/>
      <c r="Q1925" s="521"/>
      <c r="R1925" s="3"/>
      <c r="S1925" s="558"/>
      <c r="AL1925" s="556"/>
    </row>
    <row r="1926" spans="2:39" outlineLevel="1">
      <c r="B1926" s="484" t="s">
        <v>65</v>
      </c>
      <c r="C1926" s="474" t="s">
        <v>1633</v>
      </c>
      <c r="D1926" s="256"/>
      <c r="E1926" s="256">
        <v>12108691100</v>
      </c>
      <c r="F1926" s="454"/>
      <c r="G1926" s="477" t="s">
        <v>1658</v>
      </c>
      <c r="H1926" s="258"/>
      <c r="I1926" s="475" t="s">
        <v>58</v>
      </c>
      <c r="J1926" s="475">
        <v>1</v>
      </c>
      <c r="K1926" s="99">
        <v>107.31</v>
      </c>
      <c r="L1926" s="99">
        <f t="shared" si="1010"/>
        <v>128.77000000000001</v>
      </c>
      <c r="M1926" s="99">
        <f>L1926*H1926</f>
        <v>0</v>
      </c>
      <c r="N1926" s="99">
        <f t="shared" si="1012"/>
        <v>107.31</v>
      </c>
      <c r="O1926" s="99">
        <f>N1926*H1926</f>
        <v>0</v>
      </c>
      <c r="P1926" s="480">
        <f t="shared" si="1014"/>
        <v>128.77000000000001</v>
      </c>
      <c r="Q1926" s="100">
        <f>P1926*H1926</f>
        <v>0</v>
      </c>
      <c r="R1926" s="3"/>
      <c r="S1926" s="559">
        <f t="shared" si="999"/>
        <v>10302</v>
      </c>
      <c r="AL1926" s="556">
        <f t="shared" si="1000"/>
        <v>10301.600000000002</v>
      </c>
    </row>
    <row r="1927" spans="2:39" outlineLevel="1">
      <c r="B1927" s="484" t="s">
        <v>65</v>
      </c>
      <c r="C1927" s="474" t="s">
        <v>1633</v>
      </c>
      <c r="D1927" s="256"/>
      <c r="E1927" s="256">
        <v>12274931100</v>
      </c>
      <c r="F1927" s="454"/>
      <c r="G1927" s="477" t="s">
        <v>1659</v>
      </c>
      <c r="H1927" s="258"/>
      <c r="I1927" s="475" t="s">
        <v>58</v>
      </c>
      <c r="J1927" s="475">
        <v>1</v>
      </c>
      <c r="K1927" s="99">
        <v>129.02000000000001</v>
      </c>
      <c r="L1927" s="99">
        <f t="shared" si="1010"/>
        <v>154.82</v>
      </c>
      <c r="M1927" s="99">
        <f>L1927*H1927</f>
        <v>0</v>
      </c>
      <c r="N1927" s="99">
        <f t="shared" si="1012"/>
        <v>129.02000000000001</v>
      </c>
      <c r="O1927" s="99">
        <f>N1927*H1927</f>
        <v>0</v>
      </c>
      <c r="P1927" s="480">
        <f t="shared" si="1014"/>
        <v>154.82</v>
      </c>
      <c r="Q1927" s="100">
        <f>P1927*H1927</f>
        <v>0</v>
      </c>
      <c r="R1927" s="3"/>
      <c r="S1927" s="559">
        <f t="shared" si="999"/>
        <v>12386</v>
      </c>
      <c r="AL1927" s="556">
        <f t="shared" si="1000"/>
        <v>12385.6</v>
      </c>
      <c r="AM1927" s="288"/>
    </row>
    <row r="1928" spans="2:39" outlineLevel="1">
      <c r="B1928" s="484" t="s">
        <v>65</v>
      </c>
      <c r="C1928" s="474" t="s">
        <v>1633</v>
      </c>
      <c r="D1928" s="256"/>
      <c r="E1928" s="256">
        <v>12029231100</v>
      </c>
      <c r="F1928" s="454"/>
      <c r="G1928" s="477" t="s">
        <v>1660</v>
      </c>
      <c r="H1928" s="258"/>
      <c r="I1928" s="475" t="s">
        <v>58</v>
      </c>
      <c r="J1928" s="475">
        <v>1</v>
      </c>
      <c r="K1928" s="99">
        <v>225.77</v>
      </c>
      <c r="L1928" s="99">
        <f t="shared" si="1010"/>
        <v>270.92</v>
      </c>
      <c r="M1928" s="99">
        <f>L1928*H1928</f>
        <v>0</v>
      </c>
      <c r="N1928" s="99">
        <f t="shared" si="1012"/>
        <v>225.77</v>
      </c>
      <c r="O1928" s="99">
        <f>N1928*H1928</f>
        <v>0</v>
      </c>
      <c r="P1928" s="480">
        <f t="shared" si="1014"/>
        <v>270.92</v>
      </c>
      <c r="Q1928" s="100">
        <f>P1928*H1928</f>
        <v>0</v>
      </c>
      <c r="R1928" s="3"/>
      <c r="S1928" s="559">
        <f t="shared" si="999"/>
        <v>21674</v>
      </c>
      <c r="AL1928" s="556">
        <f t="shared" si="1000"/>
        <v>21673.600000000002</v>
      </c>
    </row>
    <row r="1929" spans="2:39" outlineLevel="1">
      <c r="B1929" s="172"/>
      <c r="C1929" s="132"/>
      <c r="D1929" s="90"/>
      <c r="E1929" s="90"/>
      <c r="F1929" s="454"/>
      <c r="G1929" s="134"/>
      <c r="H1929" s="254"/>
      <c r="I1929" s="133"/>
      <c r="J1929" s="133"/>
      <c r="K1929" s="93"/>
      <c r="L1929" s="93"/>
      <c r="M1929" s="93"/>
      <c r="N1929" s="93"/>
      <c r="O1929" s="93"/>
      <c r="P1929" s="308"/>
      <c r="Q1929" s="94"/>
      <c r="R1929" s="3"/>
      <c r="S1929" s="559"/>
      <c r="AL1929" s="556"/>
    </row>
    <row r="1930" spans="2:39" outlineLevel="1">
      <c r="B1930" s="494" t="s">
        <v>65</v>
      </c>
      <c r="C1930" s="474" t="s">
        <v>1633</v>
      </c>
      <c r="D1930" s="481">
        <v>12270751100</v>
      </c>
      <c r="E1930" s="256">
        <v>13168311100</v>
      </c>
      <c r="F1930" s="454"/>
      <c r="G1930" s="477" t="s">
        <v>1023</v>
      </c>
      <c r="H1930" s="258"/>
      <c r="I1930" s="475" t="s">
        <v>58</v>
      </c>
      <c r="J1930" s="475">
        <v>1</v>
      </c>
      <c r="K1930" s="99">
        <v>23.74</v>
      </c>
      <c r="L1930" s="99">
        <f t="shared" si="1010"/>
        <v>28.49</v>
      </c>
      <c r="M1930" s="99">
        <f>L1930*H1930</f>
        <v>0</v>
      </c>
      <c r="N1930" s="99">
        <f t="shared" si="1012"/>
        <v>23.74</v>
      </c>
      <c r="O1930" s="99">
        <f>N1930*H1930</f>
        <v>0</v>
      </c>
      <c r="P1930" s="480">
        <f t="shared" si="1014"/>
        <v>28.49</v>
      </c>
      <c r="Q1930" s="100">
        <f>P1930*H1930</f>
        <v>0</v>
      </c>
      <c r="R1930" s="3"/>
      <c r="S1930" s="559">
        <f t="shared" si="999"/>
        <v>2279</v>
      </c>
      <c r="AL1930" s="556">
        <f t="shared" si="1000"/>
        <v>2279.2000000000003</v>
      </c>
      <c r="AM1930" s="288"/>
    </row>
    <row r="1931" spans="2:39" outlineLevel="1">
      <c r="B1931" s="174"/>
      <c r="C1931" s="160"/>
      <c r="D1931" s="139"/>
      <c r="E1931" s="102"/>
      <c r="F1931" s="454"/>
      <c r="G1931" s="140"/>
      <c r="H1931" s="254"/>
      <c r="I1931" s="139"/>
      <c r="J1931" s="139"/>
      <c r="K1931" s="175"/>
      <c r="L1931" s="175"/>
      <c r="M1931" s="175"/>
      <c r="N1931" s="175"/>
      <c r="O1931" s="175"/>
      <c r="P1931" s="309"/>
      <c r="Q1931" s="309"/>
      <c r="R1931" s="3"/>
      <c r="S1931" s="559"/>
      <c r="AL1931" s="556"/>
      <c r="AM1931" s="288"/>
    </row>
    <row r="1932" spans="2:39" outlineLevel="1" collapsed="1">
      <c r="B1932" s="266"/>
      <c r="C1932" s="79" t="s">
        <v>1661</v>
      </c>
      <c r="D1932" s="267"/>
      <c r="E1932" s="268"/>
      <c r="F1932" s="650"/>
      <c r="G1932" s="269" t="s">
        <v>1662</v>
      </c>
      <c r="H1932" s="270"/>
      <c r="I1932" s="271"/>
      <c r="J1932" s="271"/>
      <c r="K1932" s="188"/>
      <c r="L1932" s="188"/>
      <c r="M1932" s="188"/>
      <c r="N1932" s="188"/>
      <c r="O1932" s="188"/>
      <c r="P1932" s="310"/>
      <c r="Q1932" s="310"/>
      <c r="R1932" s="3"/>
      <c r="S1932" s="558"/>
      <c r="AL1932" s="556"/>
      <c r="AM1932" s="288"/>
    </row>
    <row r="1933" spans="2:39" s="288" customFormat="1" outlineLevel="1">
      <c r="B1933" s="102" t="s">
        <v>27</v>
      </c>
      <c r="C1933" s="103" t="s">
        <v>1661</v>
      </c>
      <c r="D1933" s="103"/>
      <c r="E1933" s="102">
        <v>12312841107</v>
      </c>
      <c r="F1933" s="454"/>
      <c r="G1933" s="409" t="s">
        <v>1663</v>
      </c>
      <c r="H1933" s="410"/>
      <c r="I1933" s="103" t="s">
        <v>58</v>
      </c>
      <c r="J1933" s="103">
        <v>1</v>
      </c>
      <c r="K1933" s="107">
        <v>111.01</v>
      </c>
      <c r="L1933" s="107">
        <f t="shared" si="1010"/>
        <v>133.21</v>
      </c>
      <c r="M1933" s="107">
        <f t="shared" ref="M1933:M1945" si="1019">L1933*H1933</f>
        <v>0</v>
      </c>
      <c r="N1933" s="107">
        <f t="shared" si="1012"/>
        <v>111.01</v>
      </c>
      <c r="O1933" s="107">
        <f t="shared" ref="O1933:O1945" si="1020">N1933*H1933</f>
        <v>0</v>
      </c>
      <c r="P1933" s="108">
        <f t="shared" si="1014"/>
        <v>133.21</v>
      </c>
      <c r="Q1933" s="108">
        <f t="shared" ref="Q1933:Q1945" si="1021">P1933*H1933</f>
        <v>0</v>
      </c>
      <c r="R1933" s="3"/>
      <c r="S1933" s="560">
        <f t="shared" si="999"/>
        <v>10657</v>
      </c>
      <c r="AL1933" s="556">
        <f t="shared" si="1000"/>
        <v>10656.800000000001</v>
      </c>
    </row>
    <row r="1934" spans="2:39" s="288" customFormat="1" outlineLevel="1">
      <c r="B1934" s="102" t="s">
        <v>27</v>
      </c>
      <c r="C1934" s="103" t="s">
        <v>1661</v>
      </c>
      <c r="D1934" s="103"/>
      <c r="E1934" s="102">
        <v>19933861907</v>
      </c>
      <c r="F1934" s="454"/>
      <c r="G1934" s="409" t="s">
        <v>1664</v>
      </c>
      <c r="H1934" s="410"/>
      <c r="I1934" s="103" t="s">
        <v>58</v>
      </c>
      <c r="J1934" s="103">
        <v>1</v>
      </c>
      <c r="K1934" s="107">
        <v>126.86</v>
      </c>
      <c r="L1934" s="107">
        <f t="shared" si="1010"/>
        <v>152.22999999999999</v>
      </c>
      <c r="M1934" s="107">
        <f t="shared" si="1019"/>
        <v>0</v>
      </c>
      <c r="N1934" s="107">
        <f t="shared" si="1012"/>
        <v>126.86</v>
      </c>
      <c r="O1934" s="107">
        <f t="shared" si="1020"/>
        <v>0</v>
      </c>
      <c r="P1934" s="108">
        <f t="shared" si="1014"/>
        <v>152.22999999999999</v>
      </c>
      <c r="Q1934" s="108">
        <f t="shared" si="1021"/>
        <v>0</v>
      </c>
      <c r="R1934" s="3"/>
      <c r="S1934" s="560">
        <f t="shared" ref="S1934:S1945" si="1022">ROUND(AL1934,0)</f>
        <v>12178</v>
      </c>
      <c r="AL1934" s="556">
        <f t="shared" ref="AL1934:AL1956" si="1023">L1934*$AL$11*(1-$AL$10)</f>
        <v>12178.4</v>
      </c>
    </row>
    <row r="1935" spans="2:39" s="288" customFormat="1" outlineLevel="1">
      <c r="B1935" s="102" t="s">
        <v>27</v>
      </c>
      <c r="C1935" s="103" t="s">
        <v>1661</v>
      </c>
      <c r="D1935" s="103"/>
      <c r="E1935" s="102">
        <v>19932371907</v>
      </c>
      <c r="F1935" s="454"/>
      <c r="G1935" s="409" t="s">
        <v>1665</v>
      </c>
      <c r="H1935" s="410"/>
      <c r="I1935" s="103" t="s">
        <v>58</v>
      </c>
      <c r="J1935" s="103">
        <v>1</v>
      </c>
      <c r="K1935" s="107">
        <v>792.89</v>
      </c>
      <c r="L1935" s="107">
        <f t="shared" si="1010"/>
        <v>951.47</v>
      </c>
      <c r="M1935" s="107">
        <f t="shared" si="1019"/>
        <v>0</v>
      </c>
      <c r="N1935" s="107">
        <f t="shared" si="1012"/>
        <v>792.89</v>
      </c>
      <c r="O1935" s="107">
        <f t="shared" si="1020"/>
        <v>0</v>
      </c>
      <c r="P1935" s="108">
        <f t="shared" si="1014"/>
        <v>951.47</v>
      </c>
      <c r="Q1935" s="108">
        <f t="shared" si="1021"/>
        <v>0</v>
      </c>
      <c r="R1935" s="3"/>
      <c r="S1935" s="560">
        <f t="shared" si="1022"/>
        <v>76118</v>
      </c>
      <c r="AL1935" s="556">
        <f t="shared" si="1023"/>
        <v>76117.600000000006</v>
      </c>
    </row>
    <row r="1936" spans="2:39" s="288" customFormat="1" outlineLevel="1">
      <c r="B1936" s="102" t="s">
        <v>27</v>
      </c>
      <c r="C1936" s="103" t="s">
        <v>1661</v>
      </c>
      <c r="D1936" s="103"/>
      <c r="E1936" s="102">
        <v>19933081907</v>
      </c>
      <c r="F1936" s="454"/>
      <c r="G1936" s="409" t="s">
        <v>1666</v>
      </c>
      <c r="H1936" s="410"/>
      <c r="I1936" s="103" t="s">
        <v>58</v>
      </c>
      <c r="J1936" s="103">
        <v>1</v>
      </c>
      <c r="K1936" s="107">
        <v>666.02</v>
      </c>
      <c r="L1936" s="107">
        <f t="shared" si="1010"/>
        <v>799.22</v>
      </c>
      <c r="M1936" s="107">
        <f t="shared" si="1019"/>
        <v>0</v>
      </c>
      <c r="N1936" s="107">
        <f t="shared" si="1012"/>
        <v>666.02</v>
      </c>
      <c r="O1936" s="107">
        <f t="shared" si="1020"/>
        <v>0</v>
      </c>
      <c r="P1936" s="108">
        <f t="shared" si="1014"/>
        <v>799.22</v>
      </c>
      <c r="Q1936" s="108">
        <f t="shared" si="1021"/>
        <v>0</v>
      </c>
      <c r="R1936" s="3"/>
      <c r="S1936" s="560">
        <f t="shared" si="1022"/>
        <v>63938</v>
      </c>
      <c r="AL1936" s="556">
        <f t="shared" si="1023"/>
        <v>63937.600000000006</v>
      </c>
    </row>
    <row r="1937" spans="2:39" s="288" customFormat="1" outlineLevel="1">
      <c r="B1937" s="102" t="s">
        <v>27</v>
      </c>
      <c r="C1937" s="103" t="s">
        <v>1661</v>
      </c>
      <c r="D1937" s="103"/>
      <c r="E1937" s="102">
        <v>19933171907</v>
      </c>
      <c r="F1937" s="454"/>
      <c r="G1937" s="409" t="s">
        <v>1667</v>
      </c>
      <c r="H1937" s="410"/>
      <c r="I1937" s="103" t="s">
        <v>58</v>
      </c>
      <c r="J1937" s="103">
        <v>1</v>
      </c>
      <c r="K1937" s="107">
        <v>666.02</v>
      </c>
      <c r="L1937" s="107">
        <f t="shared" si="1010"/>
        <v>799.22</v>
      </c>
      <c r="M1937" s="107">
        <f t="shared" si="1019"/>
        <v>0</v>
      </c>
      <c r="N1937" s="107">
        <f t="shared" si="1012"/>
        <v>666.02</v>
      </c>
      <c r="O1937" s="107">
        <f t="shared" si="1020"/>
        <v>0</v>
      </c>
      <c r="P1937" s="108">
        <f t="shared" si="1014"/>
        <v>799.22</v>
      </c>
      <c r="Q1937" s="108">
        <f t="shared" si="1021"/>
        <v>0</v>
      </c>
      <c r="R1937" s="3"/>
      <c r="S1937" s="560">
        <f t="shared" si="1022"/>
        <v>63938</v>
      </c>
      <c r="AL1937" s="556">
        <f t="shared" si="1023"/>
        <v>63937.600000000006</v>
      </c>
    </row>
    <row r="1938" spans="2:39" s="288" customFormat="1" outlineLevel="1">
      <c r="B1938" s="102" t="s">
        <v>27</v>
      </c>
      <c r="C1938" s="103" t="s">
        <v>1661</v>
      </c>
      <c r="D1938" s="103"/>
      <c r="E1938" s="102">
        <v>19933261907</v>
      </c>
      <c r="F1938" s="454"/>
      <c r="G1938" s="409" t="s">
        <v>1668</v>
      </c>
      <c r="H1938" s="410"/>
      <c r="I1938" s="103" t="s">
        <v>58</v>
      </c>
      <c r="J1938" s="103">
        <v>1</v>
      </c>
      <c r="K1938" s="107">
        <v>666.02</v>
      </c>
      <c r="L1938" s="107">
        <f t="shared" si="1010"/>
        <v>799.22</v>
      </c>
      <c r="M1938" s="107">
        <f t="shared" si="1019"/>
        <v>0</v>
      </c>
      <c r="N1938" s="107">
        <f t="shared" si="1012"/>
        <v>666.02</v>
      </c>
      <c r="O1938" s="107">
        <f t="shared" si="1020"/>
        <v>0</v>
      </c>
      <c r="P1938" s="108">
        <f t="shared" si="1014"/>
        <v>799.22</v>
      </c>
      <c r="Q1938" s="108">
        <f t="shared" si="1021"/>
        <v>0</v>
      </c>
      <c r="R1938" s="3"/>
      <c r="S1938" s="560">
        <f t="shared" si="1022"/>
        <v>63938</v>
      </c>
      <c r="AL1938" s="556">
        <f t="shared" si="1023"/>
        <v>63937.600000000006</v>
      </c>
    </row>
    <row r="1939" spans="2:39" s="288" customFormat="1" outlineLevel="1">
      <c r="B1939" s="102" t="s">
        <v>27</v>
      </c>
      <c r="C1939" s="103" t="s">
        <v>1661</v>
      </c>
      <c r="D1939" s="103"/>
      <c r="E1939" s="102">
        <v>19932661907</v>
      </c>
      <c r="F1939" s="454"/>
      <c r="G1939" s="409" t="s">
        <v>1669</v>
      </c>
      <c r="H1939" s="410"/>
      <c r="I1939" s="103" t="s">
        <v>58</v>
      </c>
      <c r="J1939" s="103">
        <v>1</v>
      </c>
      <c r="K1939" s="107">
        <v>999.04</v>
      </c>
      <c r="L1939" s="107">
        <f t="shared" si="1010"/>
        <v>1198.8499999999999</v>
      </c>
      <c r="M1939" s="107">
        <f t="shared" si="1019"/>
        <v>0</v>
      </c>
      <c r="N1939" s="107">
        <f t="shared" si="1012"/>
        <v>999.04</v>
      </c>
      <c r="O1939" s="107">
        <f t="shared" si="1020"/>
        <v>0</v>
      </c>
      <c r="P1939" s="108">
        <f t="shared" si="1014"/>
        <v>1198.8499999999999</v>
      </c>
      <c r="Q1939" s="108">
        <f t="shared" si="1021"/>
        <v>0</v>
      </c>
      <c r="R1939" s="3"/>
      <c r="S1939" s="560">
        <f t="shared" si="1022"/>
        <v>95908</v>
      </c>
      <c r="AL1939" s="556">
        <f t="shared" si="1023"/>
        <v>95908</v>
      </c>
    </row>
    <row r="1940" spans="2:39" s="288" customFormat="1" outlineLevel="1">
      <c r="B1940" s="102" t="s">
        <v>27</v>
      </c>
      <c r="C1940" s="103" t="s">
        <v>1661</v>
      </c>
      <c r="D1940" s="103"/>
      <c r="E1940" s="102">
        <v>12106171907</v>
      </c>
      <c r="F1940" s="454"/>
      <c r="G1940" s="409" t="s">
        <v>1670</v>
      </c>
      <c r="H1940" s="410"/>
      <c r="I1940" s="103" t="s">
        <v>58</v>
      </c>
      <c r="J1940" s="103">
        <v>1</v>
      </c>
      <c r="K1940" s="107">
        <v>3298.41</v>
      </c>
      <c r="L1940" s="107">
        <f t="shared" si="1010"/>
        <v>3958.09</v>
      </c>
      <c r="M1940" s="107">
        <f t="shared" si="1019"/>
        <v>0</v>
      </c>
      <c r="N1940" s="107">
        <f t="shared" si="1012"/>
        <v>3298.41</v>
      </c>
      <c r="O1940" s="107">
        <f t="shared" si="1020"/>
        <v>0</v>
      </c>
      <c r="P1940" s="108">
        <f t="shared" si="1014"/>
        <v>3958.09</v>
      </c>
      <c r="Q1940" s="108">
        <f t="shared" si="1021"/>
        <v>0</v>
      </c>
      <c r="R1940" s="3"/>
      <c r="S1940" s="560">
        <f t="shared" si="1022"/>
        <v>316647</v>
      </c>
      <c r="AL1940" s="556">
        <f t="shared" si="1023"/>
        <v>316647.2</v>
      </c>
    </row>
    <row r="1941" spans="2:39" s="288" customFormat="1" outlineLevel="1">
      <c r="B1941" s="102" t="s">
        <v>27</v>
      </c>
      <c r="C1941" s="103" t="s">
        <v>1661</v>
      </c>
      <c r="D1941" s="103"/>
      <c r="E1941" s="102">
        <v>19933281907</v>
      </c>
      <c r="F1941" s="454"/>
      <c r="G1941" s="409" t="s">
        <v>1671</v>
      </c>
      <c r="H1941" s="410"/>
      <c r="I1941" s="103" t="s">
        <v>58</v>
      </c>
      <c r="J1941" s="103">
        <v>1</v>
      </c>
      <c r="K1941" s="107">
        <v>1332.05</v>
      </c>
      <c r="L1941" s="107">
        <f t="shared" si="1010"/>
        <v>1598.46</v>
      </c>
      <c r="M1941" s="107">
        <f t="shared" si="1019"/>
        <v>0</v>
      </c>
      <c r="N1941" s="107">
        <f t="shared" si="1012"/>
        <v>1332.05</v>
      </c>
      <c r="O1941" s="107">
        <f t="shared" si="1020"/>
        <v>0</v>
      </c>
      <c r="P1941" s="108">
        <f t="shared" si="1014"/>
        <v>1598.46</v>
      </c>
      <c r="Q1941" s="108">
        <f t="shared" si="1021"/>
        <v>0</v>
      </c>
      <c r="R1941" s="3"/>
      <c r="S1941" s="560">
        <f t="shared" si="1022"/>
        <v>127877</v>
      </c>
      <c r="AL1941" s="556">
        <f t="shared" si="1023"/>
        <v>127876.8</v>
      </c>
    </row>
    <row r="1942" spans="2:39" s="288" customFormat="1" outlineLevel="1">
      <c r="B1942" s="102" t="s">
        <v>27</v>
      </c>
      <c r="C1942" s="103" t="s">
        <v>1661</v>
      </c>
      <c r="D1942" s="103"/>
      <c r="E1942" s="102">
        <v>19933361907</v>
      </c>
      <c r="F1942" s="454"/>
      <c r="G1942" s="409" t="s">
        <v>1672</v>
      </c>
      <c r="H1942" s="410"/>
      <c r="I1942" s="103" t="s">
        <v>58</v>
      </c>
      <c r="J1942" s="103">
        <v>1</v>
      </c>
      <c r="K1942" s="107">
        <v>1332.05</v>
      </c>
      <c r="L1942" s="107">
        <f t="shared" si="1010"/>
        <v>1598.46</v>
      </c>
      <c r="M1942" s="107">
        <f t="shared" si="1019"/>
        <v>0</v>
      </c>
      <c r="N1942" s="107">
        <f t="shared" si="1012"/>
        <v>1332.05</v>
      </c>
      <c r="O1942" s="107">
        <f t="shared" si="1020"/>
        <v>0</v>
      </c>
      <c r="P1942" s="108">
        <f t="shared" si="1014"/>
        <v>1598.46</v>
      </c>
      <c r="Q1942" s="108">
        <f t="shared" si="1021"/>
        <v>0</v>
      </c>
      <c r="R1942" s="3"/>
      <c r="S1942" s="560">
        <f t="shared" si="1022"/>
        <v>127877</v>
      </c>
      <c r="AL1942" s="556">
        <f t="shared" si="1023"/>
        <v>127876.8</v>
      </c>
    </row>
    <row r="1943" spans="2:39" s="288" customFormat="1" outlineLevel="1">
      <c r="B1943" s="102" t="s">
        <v>27</v>
      </c>
      <c r="C1943" s="103" t="s">
        <v>1661</v>
      </c>
      <c r="D1943" s="103"/>
      <c r="E1943" s="102">
        <v>19933371907</v>
      </c>
      <c r="F1943" s="454"/>
      <c r="G1943" s="409" t="s">
        <v>1673</v>
      </c>
      <c r="H1943" s="410"/>
      <c r="I1943" s="103" t="s">
        <v>58</v>
      </c>
      <c r="J1943" s="103">
        <v>1</v>
      </c>
      <c r="K1943" s="107">
        <v>1332.05</v>
      </c>
      <c r="L1943" s="107">
        <f t="shared" si="1010"/>
        <v>1598.46</v>
      </c>
      <c r="M1943" s="107">
        <f t="shared" si="1019"/>
        <v>0</v>
      </c>
      <c r="N1943" s="107">
        <f t="shared" si="1012"/>
        <v>1332.05</v>
      </c>
      <c r="O1943" s="107">
        <f t="shared" si="1020"/>
        <v>0</v>
      </c>
      <c r="P1943" s="108">
        <f t="shared" si="1014"/>
        <v>1598.46</v>
      </c>
      <c r="Q1943" s="108">
        <f t="shared" si="1021"/>
        <v>0</v>
      </c>
      <c r="R1943" s="3"/>
      <c r="S1943" s="560">
        <f t="shared" si="1022"/>
        <v>127877</v>
      </c>
      <c r="AL1943" s="556">
        <f t="shared" si="1023"/>
        <v>127876.8</v>
      </c>
      <c r="AM1943"/>
    </row>
    <row r="1944" spans="2:39" s="288" customFormat="1" outlineLevel="1">
      <c r="B1944" s="102" t="s">
        <v>27</v>
      </c>
      <c r="C1944" s="103" t="s">
        <v>1661</v>
      </c>
      <c r="D1944" s="103"/>
      <c r="E1944" s="102">
        <v>19934181907</v>
      </c>
      <c r="F1944" s="454"/>
      <c r="G1944" s="409" t="s">
        <v>1674</v>
      </c>
      <c r="H1944" s="410"/>
      <c r="I1944" s="103" t="s">
        <v>58</v>
      </c>
      <c r="J1944" s="103">
        <v>1</v>
      </c>
      <c r="K1944" s="107">
        <v>999.04</v>
      </c>
      <c r="L1944" s="107">
        <f t="shared" si="1010"/>
        <v>1198.8499999999999</v>
      </c>
      <c r="M1944" s="107">
        <f t="shared" si="1019"/>
        <v>0</v>
      </c>
      <c r="N1944" s="107">
        <f t="shared" si="1012"/>
        <v>999.04</v>
      </c>
      <c r="O1944" s="107">
        <f t="shared" si="1020"/>
        <v>0</v>
      </c>
      <c r="P1944" s="108">
        <f t="shared" si="1014"/>
        <v>1198.8499999999999</v>
      </c>
      <c r="Q1944" s="108">
        <f t="shared" si="1021"/>
        <v>0</v>
      </c>
      <c r="R1944" s="3"/>
      <c r="S1944" s="560">
        <f t="shared" si="1022"/>
        <v>95908</v>
      </c>
      <c r="AL1944" s="556">
        <f t="shared" si="1023"/>
        <v>95908</v>
      </c>
      <c r="AM1944"/>
    </row>
    <row r="1945" spans="2:39" s="288" customFormat="1" outlineLevel="1">
      <c r="B1945" s="102" t="s">
        <v>27</v>
      </c>
      <c r="C1945" s="103" t="s">
        <v>1661</v>
      </c>
      <c r="D1945" s="103"/>
      <c r="E1945" s="102">
        <v>19933061907</v>
      </c>
      <c r="F1945" s="454"/>
      <c r="G1945" s="409" t="s">
        <v>1675</v>
      </c>
      <c r="H1945" s="410"/>
      <c r="I1945" s="103" t="s">
        <v>58</v>
      </c>
      <c r="J1945" s="103">
        <v>1</v>
      </c>
      <c r="K1945" s="107">
        <v>792.89</v>
      </c>
      <c r="L1945" s="107">
        <f t="shared" si="1010"/>
        <v>951.47</v>
      </c>
      <c r="M1945" s="107">
        <f t="shared" si="1019"/>
        <v>0</v>
      </c>
      <c r="N1945" s="107">
        <f t="shared" si="1012"/>
        <v>792.89</v>
      </c>
      <c r="O1945" s="107">
        <f t="shared" si="1020"/>
        <v>0</v>
      </c>
      <c r="P1945" s="108">
        <f t="shared" si="1014"/>
        <v>951.47</v>
      </c>
      <c r="Q1945" s="108">
        <f t="shared" si="1021"/>
        <v>0</v>
      </c>
      <c r="R1945" s="3"/>
      <c r="S1945" s="560">
        <f t="shared" si="1022"/>
        <v>76118</v>
      </c>
      <c r="AL1945" s="556">
        <f t="shared" si="1023"/>
        <v>76117.600000000006</v>
      </c>
      <c r="AM1945"/>
    </row>
    <row r="1946" spans="2:39" outlineLevel="1">
      <c r="B1946" s="69"/>
      <c r="C1946" s="71"/>
      <c r="D1946" s="71"/>
      <c r="E1946" s="69"/>
      <c r="F1946" s="454"/>
      <c r="G1946" s="272"/>
      <c r="H1946" s="187"/>
      <c r="I1946" s="71"/>
      <c r="J1946" s="71"/>
      <c r="K1946" s="74"/>
      <c r="L1946" s="74"/>
      <c r="M1946" s="98"/>
      <c r="N1946" s="99"/>
      <c r="O1946" s="99"/>
      <c r="P1946" s="100"/>
      <c r="Q1946" s="100"/>
      <c r="R1946" s="3"/>
      <c r="S1946" s="559"/>
      <c r="AL1946" s="556"/>
      <c r="AM1946" s="371"/>
    </row>
    <row r="1947" spans="2:39" outlineLevel="1">
      <c r="B1947" s="293"/>
      <c r="C1947" s="432" t="s">
        <v>1676</v>
      </c>
      <c r="D1947" s="294"/>
      <c r="E1947" s="190"/>
      <c r="F1947" s="650"/>
      <c r="G1947" s="191" t="s">
        <v>1677</v>
      </c>
      <c r="H1947" s="192"/>
      <c r="I1947" s="193"/>
      <c r="J1947" s="193"/>
      <c r="K1947" s="188"/>
      <c r="L1947" s="188"/>
      <c r="M1947" s="434"/>
      <c r="N1947" s="299"/>
      <c r="O1947" s="299"/>
      <c r="P1947" s="298"/>
      <c r="Q1947" s="296"/>
      <c r="R1947" s="3"/>
      <c r="S1947" s="575"/>
      <c r="AL1947" s="556"/>
      <c r="AM1947" s="371"/>
    </row>
    <row r="1948" spans="2:39" outlineLevel="1">
      <c r="B1948" s="293"/>
      <c r="C1948" s="189"/>
      <c r="D1948" s="294"/>
      <c r="E1948" s="190"/>
      <c r="F1948" s="650"/>
      <c r="G1948" s="191"/>
      <c r="H1948" s="192"/>
      <c r="I1948" s="193"/>
      <c r="J1948" s="193"/>
      <c r="K1948" s="188"/>
      <c r="L1948" s="188"/>
      <c r="M1948" s="296"/>
      <c r="N1948" s="297"/>
      <c r="O1948" s="297"/>
      <c r="P1948" s="298"/>
      <c r="Q1948" s="296"/>
      <c r="R1948" s="3"/>
      <c r="S1948" s="575"/>
      <c r="AL1948" s="556"/>
      <c r="AM1948" s="371"/>
    </row>
    <row r="1949" spans="2:39" s="371" customFormat="1" outlineLevel="1">
      <c r="B1949" s="414" t="s">
        <v>30</v>
      </c>
      <c r="C1949" s="198" t="s">
        <v>1676</v>
      </c>
      <c r="D1949" s="415"/>
      <c r="E1949" s="110">
        <v>11350543100</v>
      </c>
      <c r="F1949" s="658"/>
      <c r="G1949" s="477" t="s">
        <v>1678</v>
      </c>
      <c r="H1949" s="204"/>
      <c r="I1949" s="170" t="s">
        <v>29</v>
      </c>
      <c r="J1949" s="170">
        <v>100</v>
      </c>
      <c r="K1949" s="74" t="s">
        <v>1301</v>
      </c>
      <c r="L1949" s="74"/>
      <c r="M1949" s="74"/>
      <c r="N1949" s="74"/>
      <c r="O1949" s="74"/>
      <c r="P1949" s="128"/>
      <c r="Q1949" s="128"/>
      <c r="R1949" s="3"/>
      <c r="S1949" s="575"/>
      <c r="AL1949" s="574"/>
    </row>
    <row r="1950" spans="2:39" s="371" customFormat="1" outlineLevel="1">
      <c r="B1950" s="414" t="s">
        <v>30</v>
      </c>
      <c r="C1950" s="198" t="s">
        <v>1676</v>
      </c>
      <c r="D1950" s="415"/>
      <c r="E1950" s="110">
        <v>11350643050</v>
      </c>
      <c r="F1950" s="658"/>
      <c r="G1950" s="477" t="s">
        <v>1679</v>
      </c>
      <c r="H1950" s="199"/>
      <c r="I1950" s="170" t="s">
        <v>29</v>
      </c>
      <c r="J1950" s="170">
        <v>50</v>
      </c>
      <c r="K1950" s="74" t="s">
        <v>1301</v>
      </c>
      <c r="L1950" s="74"/>
      <c r="M1950" s="74"/>
      <c r="N1950" s="74"/>
      <c r="O1950" s="74"/>
      <c r="P1950" s="128"/>
      <c r="Q1950" s="128"/>
      <c r="R1950" s="3"/>
      <c r="S1950" s="575"/>
      <c r="AL1950" s="574"/>
    </row>
    <row r="1951" spans="2:39" s="371" customFormat="1" outlineLevel="1">
      <c r="B1951" s="414" t="s">
        <v>30</v>
      </c>
      <c r="C1951" s="198" t="s">
        <v>1676</v>
      </c>
      <c r="D1951" s="415"/>
      <c r="E1951" s="110">
        <v>11350743050</v>
      </c>
      <c r="F1951" s="658"/>
      <c r="G1951" s="477" t="s">
        <v>1680</v>
      </c>
      <c r="H1951" s="199"/>
      <c r="I1951" s="170" t="s">
        <v>29</v>
      </c>
      <c r="J1951" s="170">
        <v>50</v>
      </c>
      <c r="K1951" s="74" t="s">
        <v>1301</v>
      </c>
      <c r="L1951" s="74"/>
      <c r="M1951" s="74"/>
      <c r="N1951" s="74"/>
      <c r="O1951" s="74"/>
      <c r="P1951" s="128"/>
      <c r="Q1951" s="128"/>
      <c r="R1951" s="3"/>
      <c r="S1951" s="575"/>
      <c r="AL1951" s="574"/>
    </row>
    <row r="1952" spans="2:39" s="371" customFormat="1" outlineLevel="1">
      <c r="B1952" s="414" t="s">
        <v>30</v>
      </c>
      <c r="C1952" s="198" t="s">
        <v>1676</v>
      </c>
      <c r="D1952" s="415"/>
      <c r="E1952" s="433">
        <v>13707951001</v>
      </c>
      <c r="F1952" s="454"/>
      <c r="G1952" s="265" t="s">
        <v>1681</v>
      </c>
      <c r="H1952" s="199"/>
      <c r="I1952" s="170" t="s">
        <v>29</v>
      </c>
      <c r="J1952" s="170">
        <v>15</v>
      </c>
      <c r="K1952" s="74" t="s">
        <v>1301</v>
      </c>
      <c r="L1952" s="74"/>
      <c r="M1952" s="74"/>
      <c r="N1952" s="74"/>
      <c r="O1952" s="74"/>
      <c r="P1952" s="128"/>
      <c r="Q1952" s="128"/>
      <c r="R1952" s="3"/>
      <c r="S1952" s="575"/>
      <c r="AL1952" s="556">
        <f t="shared" si="1023"/>
        <v>0</v>
      </c>
    </row>
    <row r="1953" spans="2:39" s="371" customFormat="1" outlineLevel="1">
      <c r="B1953" s="414" t="s">
        <v>30</v>
      </c>
      <c r="C1953" s="198" t="s">
        <v>1676</v>
      </c>
      <c r="D1953" s="415"/>
      <c r="E1953" s="433">
        <v>11095881001</v>
      </c>
      <c r="F1953" s="454"/>
      <c r="G1953" s="265" t="s">
        <v>1682</v>
      </c>
      <c r="H1953" s="199"/>
      <c r="I1953" s="170" t="s">
        <v>29</v>
      </c>
      <c r="J1953" s="170">
        <v>10</v>
      </c>
      <c r="K1953" s="74" t="s">
        <v>1301</v>
      </c>
      <c r="L1953" s="74"/>
      <c r="M1953" s="74"/>
      <c r="N1953" s="74"/>
      <c r="O1953" s="74"/>
      <c r="P1953" s="128"/>
      <c r="Q1953" s="128"/>
      <c r="R1953" s="3"/>
      <c r="S1953" s="575"/>
      <c r="AL1953" s="556">
        <f t="shared" si="1023"/>
        <v>0</v>
      </c>
    </row>
    <row r="1954" spans="2:39" s="371" customFormat="1" outlineLevel="1">
      <c r="B1954" s="414" t="s">
        <v>30</v>
      </c>
      <c r="C1954" s="198" t="s">
        <v>1676</v>
      </c>
      <c r="D1954" s="415"/>
      <c r="E1954" s="433">
        <v>13707871001</v>
      </c>
      <c r="F1954" s="454"/>
      <c r="G1954" s="265" t="s">
        <v>1683</v>
      </c>
      <c r="H1954" s="199"/>
      <c r="I1954" s="170" t="s">
        <v>29</v>
      </c>
      <c r="J1954" s="170">
        <v>5</v>
      </c>
      <c r="K1954" s="74" t="s">
        <v>1301</v>
      </c>
      <c r="L1954" s="74"/>
      <c r="M1954" s="74"/>
      <c r="N1954" s="74"/>
      <c r="O1954" s="74"/>
      <c r="P1954" s="128"/>
      <c r="Q1954" s="128"/>
      <c r="R1954" s="3"/>
      <c r="S1954" s="575"/>
      <c r="AL1954" s="556">
        <f t="shared" si="1023"/>
        <v>0</v>
      </c>
    </row>
    <row r="1955" spans="2:39" s="371" customFormat="1" outlineLevel="1">
      <c r="B1955" s="414" t="s">
        <v>30</v>
      </c>
      <c r="C1955" s="198" t="s">
        <v>1676</v>
      </c>
      <c r="D1955" s="415"/>
      <c r="E1955" s="433">
        <v>13707881001</v>
      </c>
      <c r="F1955" s="454"/>
      <c r="G1955" s="265" t="s">
        <v>1684</v>
      </c>
      <c r="H1955" s="199"/>
      <c r="I1955" s="170" t="s">
        <v>29</v>
      </c>
      <c r="J1955" s="170">
        <v>5</v>
      </c>
      <c r="K1955" s="74" t="s">
        <v>1301</v>
      </c>
      <c r="L1955" s="74"/>
      <c r="M1955" s="74"/>
      <c r="N1955" s="74"/>
      <c r="O1955" s="74"/>
      <c r="P1955" s="128"/>
      <c r="Q1955" s="128"/>
      <c r="R1955" s="3"/>
      <c r="S1955" s="575"/>
      <c r="AL1955" s="556">
        <f t="shared" si="1023"/>
        <v>0</v>
      </c>
    </row>
    <row r="1956" spans="2:39" s="371" customFormat="1" outlineLevel="1">
      <c r="B1956" s="414" t="s">
        <v>30</v>
      </c>
      <c r="C1956" s="198" t="s">
        <v>1676</v>
      </c>
      <c r="D1956" s="415"/>
      <c r="E1956" s="433">
        <v>13707891001</v>
      </c>
      <c r="F1956" s="454"/>
      <c r="G1956" s="265" t="s">
        <v>1685</v>
      </c>
      <c r="H1956" s="199"/>
      <c r="I1956" s="170" t="s">
        <v>29</v>
      </c>
      <c r="J1956" s="170">
        <v>5</v>
      </c>
      <c r="K1956" s="74" t="s">
        <v>1301</v>
      </c>
      <c r="L1956" s="74"/>
      <c r="M1956" s="74"/>
      <c r="N1956" s="74"/>
      <c r="O1956" s="74"/>
      <c r="P1956" s="128"/>
      <c r="Q1956" s="128"/>
      <c r="R1956" s="3"/>
      <c r="S1956" s="575"/>
      <c r="AL1956" s="556">
        <f t="shared" si="1023"/>
        <v>0</v>
      </c>
    </row>
    <row r="1957" spans="2:39" s="371" customFormat="1" outlineLevel="1">
      <c r="B1957" s="414" t="s">
        <v>30</v>
      </c>
      <c r="C1957" s="198" t="s">
        <v>1676</v>
      </c>
      <c r="D1957" s="415"/>
      <c r="E1957" s="433">
        <v>13707901001</v>
      </c>
      <c r="F1957" s="454"/>
      <c r="G1957" s="265" t="s">
        <v>1686</v>
      </c>
      <c r="H1957" s="199"/>
      <c r="I1957" s="170" t="s">
        <v>29</v>
      </c>
      <c r="J1957" s="170">
        <v>5</v>
      </c>
      <c r="K1957" s="74" t="s">
        <v>1301</v>
      </c>
      <c r="L1957" s="74"/>
      <c r="M1957" s="74"/>
      <c r="N1957" s="74"/>
      <c r="O1957" s="74"/>
      <c r="P1957" s="128"/>
      <c r="Q1957" s="128"/>
      <c r="R1957" s="3"/>
      <c r="S1957" s="575"/>
      <c r="AL1957" s="556">
        <f>L1957*$AL$11*(1-$AL$10)</f>
        <v>0</v>
      </c>
    </row>
    <row r="1958" spans="2:39" s="371" customFormat="1" outlineLevel="1">
      <c r="B1958" s="414" t="s">
        <v>30</v>
      </c>
      <c r="C1958" s="198" t="s">
        <v>1676</v>
      </c>
      <c r="D1958" s="415"/>
      <c r="E1958" s="433">
        <v>13707911001</v>
      </c>
      <c r="F1958" s="454"/>
      <c r="G1958" s="265" t="s">
        <v>1687</v>
      </c>
      <c r="H1958" s="199"/>
      <c r="I1958" s="170" t="s">
        <v>29</v>
      </c>
      <c r="J1958" s="170">
        <v>5</v>
      </c>
      <c r="K1958" s="74" t="s">
        <v>1301</v>
      </c>
      <c r="L1958" s="74"/>
      <c r="M1958" s="74"/>
      <c r="N1958" s="74"/>
      <c r="O1958" s="74"/>
      <c r="P1958" s="128"/>
      <c r="Q1958" s="128"/>
      <c r="R1958" s="3"/>
      <c r="S1958" s="575"/>
      <c r="AL1958" s="556">
        <f t="shared" ref="AL1958:AL1959" si="1024">L1958*$AL$11*(1-$AL$10)</f>
        <v>0</v>
      </c>
      <c r="AM1958"/>
    </row>
    <row r="1959" spans="2:39" s="371" customFormat="1" outlineLevel="1">
      <c r="B1959" s="414" t="s">
        <v>30</v>
      </c>
      <c r="C1959" s="198" t="s">
        <v>1676</v>
      </c>
      <c r="D1959" s="415"/>
      <c r="E1959" s="433">
        <v>13707941001</v>
      </c>
      <c r="F1959" s="454"/>
      <c r="G1959" s="265" t="s">
        <v>1688</v>
      </c>
      <c r="H1959" s="199"/>
      <c r="I1959" s="170" t="s">
        <v>29</v>
      </c>
      <c r="J1959" s="170">
        <v>5</v>
      </c>
      <c r="K1959" s="74" t="s">
        <v>1301</v>
      </c>
      <c r="L1959" s="74"/>
      <c r="M1959" s="74"/>
      <c r="N1959" s="74"/>
      <c r="O1959" s="74"/>
      <c r="P1959" s="128"/>
      <c r="Q1959" s="128"/>
      <c r="R1959" s="3"/>
      <c r="S1959" s="575"/>
      <c r="AL1959" s="556">
        <f t="shared" si="1024"/>
        <v>0</v>
      </c>
      <c r="AM1959"/>
    </row>
    <row r="1960" spans="2:39" s="371" customFormat="1" outlineLevel="1">
      <c r="B1960" s="414"/>
      <c r="C1960" s="198"/>
      <c r="D1960" s="415"/>
      <c r="E1960" s="416"/>
      <c r="F1960" s="454"/>
      <c r="G1960" s="417"/>
      <c r="H1960" s="199"/>
      <c r="I1960" s="415"/>
      <c r="J1960" s="415"/>
      <c r="K1960" s="418"/>
      <c r="L1960" s="418"/>
      <c r="M1960" s="435"/>
      <c r="N1960" s="436"/>
      <c r="O1960" s="436"/>
      <c r="P1960" s="100"/>
      <c r="Q1960" s="100"/>
      <c r="R1960" s="3"/>
      <c r="S1960" s="375"/>
      <c r="AL1960" s="556"/>
      <c r="AM1960"/>
    </row>
    <row r="1961" spans="2:39" outlineLevel="1">
      <c r="B1961" s="211"/>
      <c r="C1961" s="432" t="s">
        <v>1676</v>
      </c>
      <c r="D1961" s="294"/>
      <c r="E1961" s="194"/>
      <c r="F1961" s="650"/>
      <c r="G1961" s="191" t="s">
        <v>1689</v>
      </c>
      <c r="H1961" s="195"/>
      <c r="I1961" s="196"/>
      <c r="J1961" s="196"/>
      <c r="K1961" s="188"/>
      <c r="L1961" s="188"/>
      <c r="M1961" s="434"/>
      <c r="N1961" s="299"/>
      <c r="O1961" s="299"/>
      <c r="P1961" s="298"/>
      <c r="Q1961" s="296"/>
      <c r="R1961" s="3"/>
      <c r="S1961" s="375"/>
      <c r="AL1961" s="556"/>
    </row>
    <row r="1962" spans="2:39" s="288" customFormat="1" outlineLevel="1">
      <c r="B1962" s="102" t="s">
        <v>27</v>
      </c>
      <c r="C1962" s="201" t="s">
        <v>1676</v>
      </c>
      <c r="D1962" s="202"/>
      <c r="E1962" s="102">
        <v>11319201005</v>
      </c>
      <c r="F1962" s="454"/>
      <c r="G1962" s="203" t="s">
        <v>1690</v>
      </c>
      <c r="H1962" s="204"/>
      <c r="I1962" s="202" t="s">
        <v>29</v>
      </c>
      <c r="J1962" s="202">
        <v>5</v>
      </c>
      <c r="K1962" s="107" t="s">
        <v>1301</v>
      </c>
      <c r="L1962" s="107"/>
      <c r="M1962" s="106"/>
      <c r="N1962" s="107"/>
      <c r="O1962" s="107"/>
      <c r="P1962" s="108"/>
      <c r="Q1962" s="108"/>
      <c r="R1962" s="3"/>
      <c r="S1962" s="375"/>
      <c r="AL1962" s="561"/>
    </row>
    <row r="1963" spans="2:39" s="288" customFormat="1" outlineLevel="1">
      <c r="B1963" s="102" t="s">
        <v>27</v>
      </c>
      <c r="C1963" s="201" t="s">
        <v>1676</v>
      </c>
      <c r="D1963" s="202"/>
      <c r="E1963" s="102">
        <v>11319201100</v>
      </c>
      <c r="F1963" s="454"/>
      <c r="G1963" s="203" t="s">
        <v>1691</v>
      </c>
      <c r="H1963" s="204"/>
      <c r="I1963" s="202" t="s">
        <v>29</v>
      </c>
      <c r="J1963" s="202">
        <v>100</v>
      </c>
      <c r="K1963" s="107" t="s">
        <v>1301</v>
      </c>
      <c r="L1963" s="107"/>
      <c r="M1963" s="106"/>
      <c r="N1963" s="107"/>
      <c r="O1963" s="107"/>
      <c r="P1963" s="108"/>
      <c r="Q1963" s="108"/>
      <c r="R1963" s="3"/>
      <c r="S1963" s="375"/>
      <c r="AL1963" s="561"/>
    </row>
    <row r="1964" spans="2:39" s="288" customFormat="1" outlineLevel="1">
      <c r="B1964" s="102" t="s">
        <v>27</v>
      </c>
      <c r="C1964" s="201" t="s">
        <v>1676</v>
      </c>
      <c r="D1964" s="202"/>
      <c r="E1964" s="102">
        <v>11319301005</v>
      </c>
      <c r="F1964" s="454"/>
      <c r="G1964" s="203" t="s">
        <v>1692</v>
      </c>
      <c r="H1964" s="204"/>
      <c r="I1964" s="202" t="s">
        <v>29</v>
      </c>
      <c r="J1964" s="202">
        <v>5</v>
      </c>
      <c r="K1964" s="107" t="s">
        <v>1301</v>
      </c>
      <c r="L1964" s="107"/>
      <c r="M1964" s="106"/>
      <c r="N1964" s="107"/>
      <c r="O1964" s="107"/>
      <c r="P1964" s="108"/>
      <c r="Q1964" s="108"/>
      <c r="R1964" s="3"/>
      <c r="S1964" s="375"/>
      <c r="AL1964" s="561"/>
    </row>
    <row r="1965" spans="2:39" s="288" customFormat="1" outlineLevel="1">
      <c r="B1965" s="102" t="s">
        <v>27</v>
      </c>
      <c r="C1965" s="201" t="s">
        <v>1676</v>
      </c>
      <c r="D1965" s="202"/>
      <c r="E1965" s="102">
        <v>11319301100</v>
      </c>
      <c r="F1965" s="454"/>
      <c r="G1965" s="203" t="s">
        <v>1693</v>
      </c>
      <c r="H1965" s="204"/>
      <c r="I1965" s="202" t="s">
        <v>29</v>
      </c>
      <c r="J1965" s="202">
        <v>100</v>
      </c>
      <c r="K1965" s="107" t="s">
        <v>1301</v>
      </c>
      <c r="L1965" s="107"/>
      <c r="M1965" s="106"/>
      <c r="N1965" s="107"/>
      <c r="O1965" s="107"/>
      <c r="P1965" s="108"/>
      <c r="Q1965" s="108"/>
      <c r="R1965" s="3"/>
      <c r="S1965" s="375"/>
      <c r="AL1965" s="561"/>
    </row>
    <row r="1966" spans="2:39" s="288" customFormat="1" outlineLevel="1">
      <c r="B1966" s="102" t="s">
        <v>27</v>
      </c>
      <c r="C1966" s="201" t="s">
        <v>1676</v>
      </c>
      <c r="D1966" s="202"/>
      <c r="E1966" s="102">
        <v>11319401005</v>
      </c>
      <c r="F1966" s="454"/>
      <c r="G1966" s="203" t="s">
        <v>1694</v>
      </c>
      <c r="H1966" s="204"/>
      <c r="I1966" s="202" t="s">
        <v>29</v>
      </c>
      <c r="J1966" s="202">
        <v>5</v>
      </c>
      <c r="K1966" s="107" t="s">
        <v>1301</v>
      </c>
      <c r="L1966" s="107"/>
      <c r="M1966" s="106"/>
      <c r="N1966" s="107"/>
      <c r="O1966" s="107"/>
      <c r="P1966" s="108"/>
      <c r="Q1966" s="108"/>
      <c r="R1966" s="3"/>
      <c r="S1966" s="375"/>
      <c r="AL1966" s="561"/>
    </row>
    <row r="1967" spans="2:39" s="288" customFormat="1" outlineLevel="1">
      <c r="B1967" s="102" t="s">
        <v>27</v>
      </c>
      <c r="C1967" s="201" t="s">
        <v>1676</v>
      </c>
      <c r="D1967" s="202"/>
      <c r="E1967" s="102">
        <v>11319401100</v>
      </c>
      <c r="F1967" s="454"/>
      <c r="G1967" s="203" t="s">
        <v>1695</v>
      </c>
      <c r="H1967" s="204"/>
      <c r="I1967" s="202" t="s">
        <v>29</v>
      </c>
      <c r="J1967" s="202">
        <v>100</v>
      </c>
      <c r="K1967" s="107" t="s">
        <v>1301</v>
      </c>
      <c r="L1967" s="107"/>
      <c r="M1967" s="106"/>
      <c r="N1967" s="107"/>
      <c r="O1967" s="107"/>
      <c r="P1967" s="108"/>
      <c r="Q1967" s="108"/>
      <c r="R1967" s="3"/>
      <c r="S1967" s="375"/>
      <c r="AL1967" s="561"/>
    </row>
    <row r="1968" spans="2:39" s="288" customFormat="1" outlineLevel="1">
      <c r="B1968" s="102" t="s">
        <v>27</v>
      </c>
      <c r="C1968" s="201" t="s">
        <v>1676</v>
      </c>
      <c r="D1968" s="202"/>
      <c r="E1968" s="102">
        <v>11319501005</v>
      </c>
      <c r="F1968" s="454"/>
      <c r="G1968" s="203" t="s">
        <v>1696</v>
      </c>
      <c r="H1968" s="204"/>
      <c r="I1968" s="202" t="s">
        <v>29</v>
      </c>
      <c r="J1968" s="202">
        <v>5</v>
      </c>
      <c r="K1968" s="107" t="s">
        <v>1301</v>
      </c>
      <c r="L1968" s="107"/>
      <c r="M1968" s="106"/>
      <c r="N1968" s="107"/>
      <c r="O1968" s="107"/>
      <c r="P1968" s="108"/>
      <c r="Q1968" s="108"/>
      <c r="R1968" s="3"/>
      <c r="S1968" s="375"/>
      <c r="AL1968" s="561"/>
    </row>
    <row r="1969" spans="2:38" s="288" customFormat="1" outlineLevel="1">
      <c r="B1969" s="102" t="s">
        <v>27</v>
      </c>
      <c r="C1969" s="201" t="s">
        <v>1676</v>
      </c>
      <c r="D1969" s="202"/>
      <c r="E1969" s="102">
        <v>11319601005</v>
      </c>
      <c r="F1969" s="454"/>
      <c r="G1969" s="203" t="s">
        <v>1697</v>
      </c>
      <c r="H1969" s="204"/>
      <c r="I1969" s="202" t="s">
        <v>29</v>
      </c>
      <c r="J1969" s="202">
        <v>5</v>
      </c>
      <c r="K1969" s="107" t="s">
        <v>1301</v>
      </c>
      <c r="L1969" s="107"/>
      <c r="M1969" s="106"/>
      <c r="N1969" s="107"/>
      <c r="O1969" s="107"/>
      <c r="P1969" s="108"/>
      <c r="Q1969" s="108"/>
      <c r="R1969" s="3"/>
      <c r="S1969" s="375"/>
      <c r="AL1969" s="561"/>
    </row>
    <row r="1970" spans="2:38" s="288" customFormat="1" outlineLevel="1">
      <c r="B1970" s="102" t="s">
        <v>27</v>
      </c>
      <c r="C1970" s="201" t="s">
        <v>1676</v>
      </c>
      <c r="D1970" s="202"/>
      <c r="E1970" s="102">
        <v>11319701005</v>
      </c>
      <c r="F1970" s="454"/>
      <c r="G1970" s="203" t="s">
        <v>1698</v>
      </c>
      <c r="H1970" s="204"/>
      <c r="I1970" s="202" t="s">
        <v>29</v>
      </c>
      <c r="J1970" s="202">
        <v>5</v>
      </c>
      <c r="K1970" s="107" t="s">
        <v>1301</v>
      </c>
      <c r="L1970" s="107"/>
      <c r="M1970" s="106"/>
      <c r="N1970" s="107"/>
      <c r="O1970" s="107"/>
      <c r="P1970" s="108"/>
      <c r="Q1970" s="108"/>
      <c r="R1970" s="3"/>
      <c r="S1970" s="375"/>
      <c r="AL1970" s="561"/>
    </row>
    <row r="1971" spans="2:38" s="288" customFormat="1" outlineLevel="1">
      <c r="B1971" s="102" t="s">
        <v>27</v>
      </c>
      <c r="C1971" s="201" t="s">
        <v>1676</v>
      </c>
      <c r="D1971" s="202"/>
      <c r="E1971" s="102">
        <v>11319701100</v>
      </c>
      <c r="F1971" s="454"/>
      <c r="G1971" s="203" t="s">
        <v>1699</v>
      </c>
      <c r="H1971" s="204"/>
      <c r="I1971" s="202" t="s">
        <v>29</v>
      </c>
      <c r="J1971" s="202">
        <v>100</v>
      </c>
      <c r="K1971" s="107" t="s">
        <v>1301</v>
      </c>
      <c r="L1971" s="107"/>
      <c r="M1971" s="106"/>
      <c r="N1971" s="107"/>
      <c r="O1971" s="107"/>
      <c r="P1971" s="108"/>
      <c r="Q1971" s="108"/>
      <c r="R1971" s="3"/>
      <c r="S1971" s="375"/>
      <c r="AL1971" s="561"/>
    </row>
    <row r="1972" spans="2:38" s="288" customFormat="1" outlineLevel="1">
      <c r="B1972" s="102" t="s">
        <v>27</v>
      </c>
      <c r="C1972" s="201" t="s">
        <v>1676</v>
      </c>
      <c r="D1972" s="202"/>
      <c r="E1972" s="102">
        <v>11363121005</v>
      </c>
      <c r="F1972" s="454"/>
      <c r="G1972" s="203" t="s">
        <v>1700</v>
      </c>
      <c r="H1972" s="204"/>
      <c r="I1972" s="202" t="s">
        <v>29</v>
      </c>
      <c r="J1972" s="202">
        <v>5</v>
      </c>
      <c r="K1972" s="107" t="s">
        <v>1301</v>
      </c>
      <c r="L1972" s="107"/>
      <c r="M1972" s="106"/>
      <c r="N1972" s="107"/>
      <c r="O1972" s="107"/>
      <c r="P1972" s="108"/>
      <c r="Q1972" s="108"/>
      <c r="R1972" s="3"/>
      <c r="S1972" s="375"/>
      <c r="AL1972" s="561"/>
    </row>
    <row r="1973" spans="2:38" s="288" customFormat="1" outlineLevel="1">
      <c r="B1973" s="102" t="s">
        <v>27</v>
      </c>
      <c r="C1973" s="201" t="s">
        <v>1676</v>
      </c>
      <c r="D1973" s="202"/>
      <c r="E1973" s="102">
        <v>11363221005</v>
      </c>
      <c r="F1973" s="454"/>
      <c r="G1973" s="203" t="s">
        <v>1701</v>
      </c>
      <c r="H1973" s="204"/>
      <c r="I1973" s="202" t="s">
        <v>29</v>
      </c>
      <c r="J1973" s="202">
        <v>5</v>
      </c>
      <c r="K1973" s="107" t="s">
        <v>1301</v>
      </c>
      <c r="L1973" s="107"/>
      <c r="M1973" s="106"/>
      <c r="N1973" s="107"/>
      <c r="O1973" s="107"/>
      <c r="P1973" s="108"/>
      <c r="Q1973" s="108"/>
      <c r="R1973" s="3"/>
      <c r="S1973" s="375"/>
      <c r="AL1973" s="561"/>
    </row>
    <row r="1974" spans="2:38" s="288" customFormat="1" outlineLevel="1">
      <c r="B1974" s="102" t="s">
        <v>27</v>
      </c>
      <c r="C1974" s="201" t="s">
        <v>1676</v>
      </c>
      <c r="D1974" s="202"/>
      <c r="E1974" s="102">
        <v>11363321005</v>
      </c>
      <c r="F1974" s="454"/>
      <c r="G1974" s="203" t="s">
        <v>1702</v>
      </c>
      <c r="H1974" s="204"/>
      <c r="I1974" s="202" t="s">
        <v>29</v>
      </c>
      <c r="J1974" s="202">
        <v>5</v>
      </c>
      <c r="K1974" s="107" t="s">
        <v>1301</v>
      </c>
      <c r="L1974" s="107"/>
      <c r="M1974" s="106"/>
      <c r="N1974" s="107"/>
      <c r="O1974" s="107"/>
      <c r="P1974" s="108"/>
      <c r="Q1974" s="108"/>
      <c r="R1974" s="3"/>
      <c r="S1974" s="378"/>
      <c r="AL1974" s="561"/>
    </row>
    <row r="1975" spans="2:38" s="288" customFormat="1" outlineLevel="1">
      <c r="B1975" s="102" t="s">
        <v>27</v>
      </c>
      <c r="C1975" s="201" t="s">
        <v>1676</v>
      </c>
      <c r="D1975" s="202"/>
      <c r="E1975" s="102">
        <v>11045411005</v>
      </c>
      <c r="F1975" s="454"/>
      <c r="G1975" s="203" t="s">
        <v>1703</v>
      </c>
      <c r="H1975" s="204"/>
      <c r="I1975" s="202" t="s">
        <v>29</v>
      </c>
      <c r="J1975" s="202">
        <v>5</v>
      </c>
      <c r="K1975" s="107" t="s">
        <v>1301</v>
      </c>
      <c r="L1975" s="107"/>
      <c r="M1975" s="106"/>
      <c r="N1975" s="107"/>
      <c r="O1975" s="107"/>
      <c r="P1975" s="108"/>
      <c r="Q1975" s="108"/>
      <c r="R1975" s="3"/>
      <c r="S1975" s="381"/>
      <c r="AL1975" s="561"/>
    </row>
    <row r="1976" spans="2:38" s="288" customFormat="1" outlineLevel="1">
      <c r="B1976" s="102" t="s">
        <v>27</v>
      </c>
      <c r="C1976" s="201" t="s">
        <v>1676</v>
      </c>
      <c r="D1976" s="202"/>
      <c r="E1976" s="102">
        <v>11364921005</v>
      </c>
      <c r="F1976" s="454"/>
      <c r="G1976" s="203" t="s">
        <v>1704</v>
      </c>
      <c r="H1976" s="204"/>
      <c r="I1976" s="202" t="s">
        <v>29</v>
      </c>
      <c r="J1976" s="202">
        <v>5</v>
      </c>
      <c r="K1976" s="107" t="s">
        <v>1301</v>
      </c>
      <c r="L1976" s="107"/>
      <c r="M1976" s="106"/>
      <c r="N1976" s="107"/>
      <c r="O1976" s="107"/>
      <c r="P1976" s="108"/>
      <c r="Q1976" s="108"/>
      <c r="R1976" s="3"/>
      <c r="S1976" s="375"/>
      <c r="AL1976" s="561"/>
    </row>
    <row r="1977" spans="2:38" outlineLevel="1">
      <c r="B1977" s="197"/>
      <c r="C1977" s="198"/>
      <c r="D1977" s="170"/>
      <c r="E1977" s="69"/>
      <c r="F1977" s="454"/>
      <c r="G1977" s="171"/>
      <c r="H1977" s="199"/>
      <c r="I1977" s="170"/>
      <c r="J1977" s="170"/>
      <c r="K1977" s="74"/>
      <c r="L1977" s="74"/>
      <c r="M1977" s="98"/>
      <c r="N1977" s="99"/>
      <c r="O1977" s="99"/>
      <c r="P1977" s="100"/>
      <c r="Q1977" s="100"/>
      <c r="R1977" s="3"/>
      <c r="S1977" s="378"/>
      <c r="AL1977" s="556"/>
    </row>
    <row r="1978" spans="2:38" outlineLevel="1">
      <c r="B1978" s="211"/>
      <c r="C1978" s="432" t="s">
        <v>1676</v>
      </c>
      <c r="D1978" s="294"/>
      <c r="E1978" s="190"/>
      <c r="F1978" s="650"/>
      <c r="G1978" s="191" t="s">
        <v>1705</v>
      </c>
      <c r="H1978" s="195"/>
      <c r="I1978" s="196"/>
      <c r="J1978" s="196"/>
      <c r="K1978" s="188"/>
      <c r="L1978" s="188"/>
      <c r="M1978" s="434"/>
      <c r="N1978" s="299"/>
      <c r="O1978" s="299"/>
      <c r="P1978" s="298"/>
      <c r="Q1978" s="296"/>
      <c r="R1978" s="3"/>
      <c r="S1978" s="375"/>
      <c r="AL1978" s="556"/>
    </row>
    <row r="1979" spans="2:38" s="288" customFormat="1" outlineLevel="1">
      <c r="B1979" s="102" t="s">
        <v>27</v>
      </c>
      <c r="C1979" s="201" t="s">
        <v>1676</v>
      </c>
      <c r="D1979" s="202"/>
      <c r="E1979" s="102">
        <v>11350541005</v>
      </c>
      <c r="F1979" s="454"/>
      <c r="G1979" s="203" t="s">
        <v>1706</v>
      </c>
      <c r="H1979" s="204"/>
      <c r="I1979" s="202" t="s">
        <v>29</v>
      </c>
      <c r="J1979" s="202">
        <v>5</v>
      </c>
      <c r="K1979" s="107" t="s">
        <v>1301</v>
      </c>
      <c r="L1979" s="107"/>
      <c r="M1979" s="106"/>
      <c r="N1979" s="107"/>
      <c r="O1979" s="107"/>
      <c r="P1979" s="108"/>
      <c r="Q1979" s="108"/>
      <c r="R1979" s="3"/>
      <c r="S1979" s="375"/>
      <c r="AL1979" s="561"/>
    </row>
    <row r="1980" spans="2:38" s="288" customFormat="1" outlineLevel="1">
      <c r="B1980" s="102" t="s">
        <v>27</v>
      </c>
      <c r="C1980" s="201" t="s">
        <v>1676</v>
      </c>
      <c r="D1980" s="202"/>
      <c r="E1980" s="102">
        <v>11350541100</v>
      </c>
      <c r="F1980" s="454"/>
      <c r="G1980" s="203" t="s">
        <v>1707</v>
      </c>
      <c r="H1980" s="204"/>
      <c r="I1980" s="202" t="s">
        <v>29</v>
      </c>
      <c r="J1980" s="202">
        <v>100</v>
      </c>
      <c r="K1980" s="107" t="s">
        <v>1298</v>
      </c>
      <c r="L1980" s="107"/>
      <c r="M1980" s="106"/>
      <c r="N1980" s="107"/>
      <c r="O1980" s="107"/>
      <c r="P1980" s="108"/>
      <c r="Q1980" s="108"/>
      <c r="R1980" s="3"/>
      <c r="S1980" s="375"/>
      <c r="AL1980" s="561"/>
    </row>
    <row r="1981" spans="2:38" s="288" customFormat="1" outlineLevel="1">
      <c r="B1981" s="102" t="s">
        <v>27</v>
      </c>
      <c r="C1981" s="201" t="s">
        <v>1676</v>
      </c>
      <c r="D1981" s="202"/>
      <c r="E1981" s="102">
        <v>11350641005</v>
      </c>
      <c r="F1981" s="454"/>
      <c r="G1981" s="203" t="s">
        <v>1708</v>
      </c>
      <c r="H1981" s="204"/>
      <c r="I1981" s="202" t="s">
        <v>29</v>
      </c>
      <c r="J1981" s="202">
        <v>5</v>
      </c>
      <c r="K1981" s="107" t="s">
        <v>1301</v>
      </c>
      <c r="L1981" s="107"/>
      <c r="M1981" s="106"/>
      <c r="N1981" s="107"/>
      <c r="O1981" s="107"/>
      <c r="P1981" s="108"/>
      <c r="Q1981" s="108"/>
      <c r="R1981" s="3"/>
      <c r="S1981" s="375"/>
      <c r="AL1981" s="561"/>
    </row>
    <row r="1982" spans="2:38" s="288" customFormat="1" outlineLevel="1">
      <c r="B1982" s="102" t="s">
        <v>27</v>
      </c>
      <c r="C1982" s="201" t="s">
        <v>1676</v>
      </c>
      <c r="D1982" s="202"/>
      <c r="E1982" s="102">
        <v>11350641100</v>
      </c>
      <c r="F1982" s="454"/>
      <c r="G1982" s="203" t="s">
        <v>1709</v>
      </c>
      <c r="H1982" s="204"/>
      <c r="I1982" s="202" t="s">
        <v>29</v>
      </c>
      <c r="J1982" s="202">
        <v>100</v>
      </c>
      <c r="K1982" s="107" t="s">
        <v>1301</v>
      </c>
      <c r="L1982" s="107"/>
      <c r="M1982" s="106"/>
      <c r="N1982" s="107"/>
      <c r="O1982" s="107"/>
      <c r="P1982" s="108"/>
      <c r="Q1982" s="108"/>
      <c r="R1982" s="3"/>
      <c r="S1982" s="375"/>
      <c r="AL1982" s="561"/>
    </row>
    <row r="1983" spans="2:38" s="288" customFormat="1" outlineLevel="1">
      <c r="B1983" s="102" t="s">
        <v>27</v>
      </c>
      <c r="C1983" s="201" t="s">
        <v>1676</v>
      </c>
      <c r="D1983" s="202"/>
      <c r="E1983" s="102">
        <v>11350741005</v>
      </c>
      <c r="F1983" s="454"/>
      <c r="G1983" s="203" t="s">
        <v>1710</v>
      </c>
      <c r="H1983" s="204"/>
      <c r="I1983" s="202" t="s">
        <v>29</v>
      </c>
      <c r="J1983" s="202">
        <v>5</v>
      </c>
      <c r="K1983" s="107" t="s">
        <v>1301</v>
      </c>
      <c r="L1983" s="107"/>
      <c r="M1983" s="106"/>
      <c r="N1983" s="107"/>
      <c r="O1983" s="107"/>
      <c r="P1983" s="108"/>
      <c r="Q1983" s="108"/>
      <c r="R1983" s="3"/>
      <c r="S1983" s="375"/>
      <c r="AL1983" s="561"/>
    </row>
    <row r="1984" spans="2:38" s="288" customFormat="1" outlineLevel="1">
      <c r="B1984" s="102" t="s">
        <v>27</v>
      </c>
      <c r="C1984" s="201" t="s">
        <v>1676</v>
      </c>
      <c r="D1984" s="202"/>
      <c r="E1984" s="102">
        <v>11350841005</v>
      </c>
      <c r="F1984" s="454"/>
      <c r="G1984" s="203" t="s">
        <v>1711</v>
      </c>
      <c r="H1984" s="204"/>
      <c r="I1984" s="202" t="s">
        <v>29</v>
      </c>
      <c r="J1984" s="202">
        <v>5</v>
      </c>
      <c r="K1984" s="107" t="s">
        <v>1301</v>
      </c>
      <c r="L1984" s="107"/>
      <c r="M1984" s="106"/>
      <c r="N1984" s="107"/>
      <c r="O1984" s="107"/>
      <c r="P1984" s="108"/>
      <c r="Q1984" s="108"/>
      <c r="R1984" s="3"/>
      <c r="S1984" s="375"/>
      <c r="AL1984" s="561"/>
    </row>
    <row r="1985" spans="2:38" s="288" customFormat="1" outlineLevel="1">
      <c r="B1985" s="102" t="s">
        <v>27</v>
      </c>
      <c r="C1985" s="201" t="s">
        <v>1676</v>
      </c>
      <c r="D1985" s="202"/>
      <c r="E1985" s="102">
        <v>11350941005</v>
      </c>
      <c r="F1985" s="454"/>
      <c r="G1985" s="203" t="s">
        <v>1712</v>
      </c>
      <c r="H1985" s="204"/>
      <c r="I1985" s="202" t="s">
        <v>29</v>
      </c>
      <c r="J1985" s="202">
        <v>5</v>
      </c>
      <c r="K1985" s="107" t="s">
        <v>1301</v>
      </c>
      <c r="L1985" s="107"/>
      <c r="M1985" s="106"/>
      <c r="N1985" s="107"/>
      <c r="O1985" s="107"/>
      <c r="P1985" s="108"/>
      <c r="Q1985" s="108"/>
      <c r="R1985" s="3"/>
      <c r="S1985" s="375"/>
      <c r="AL1985" s="561"/>
    </row>
    <row r="1986" spans="2:38" s="288" customFormat="1" outlineLevel="1">
      <c r="B1986" s="102" t="s">
        <v>27</v>
      </c>
      <c r="C1986" s="201" t="s">
        <v>1676</v>
      </c>
      <c r="D1986" s="202"/>
      <c r="E1986" s="102">
        <v>11351041005</v>
      </c>
      <c r="F1986" s="454"/>
      <c r="G1986" s="203" t="s">
        <v>1713</v>
      </c>
      <c r="H1986" s="204"/>
      <c r="I1986" s="202" t="s">
        <v>29</v>
      </c>
      <c r="J1986" s="202">
        <v>5</v>
      </c>
      <c r="K1986" s="107" t="s">
        <v>1301</v>
      </c>
      <c r="L1986" s="107"/>
      <c r="M1986" s="106"/>
      <c r="N1986" s="107"/>
      <c r="O1986" s="107"/>
      <c r="P1986" s="108"/>
      <c r="Q1986" s="108"/>
      <c r="R1986" s="3"/>
      <c r="S1986" s="375"/>
      <c r="AL1986" s="561"/>
    </row>
    <row r="1987" spans="2:38" s="288" customFormat="1" outlineLevel="1">
      <c r="B1987" s="102" t="s">
        <v>27</v>
      </c>
      <c r="C1987" s="201" t="s">
        <v>1676</v>
      </c>
      <c r="D1987" s="202"/>
      <c r="E1987" s="102">
        <v>11351141005</v>
      </c>
      <c r="F1987" s="454"/>
      <c r="G1987" s="203" t="s">
        <v>1714</v>
      </c>
      <c r="H1987" s="204"/>
      <c r="I1987" s="202" t="s">
        <v>29</v>
      </c>
      <c r="J1987" s="202">
        <v>5</v>
      </c>
      <c r="K1987" s="107" t="s">
        <v>1301</v>
      </c>
      <c r="L1987" s="107"/>
      <c r="M1987" s="106"/>
      <c r="N1987" s="107"/>
      <c r="O1987" s="107"/>
      <c r="P1987" s="108"/>
      <c r="Q1987" s="108"/>
      <c r="R1987" s="3"/>
      <c r="S1987" s="375"/>
      <c r="AL1987" s="561"/>
    </row>
    <row r="1988" spans="2:38" s="288" customFormat="1" outlineLevel="1">
      <c r="B1988" s="102" t="s">
        <v>27</v>
      </c>
      <c r="C1988" s="201" t="s">
        <v>1676</v>
      </c>
      <c r="D1988" s="202"/>
      <c r="E1988" s="102">
        <v>11351241005</v>
      </c>
      <c r="F1988" s="454"/>
      <c r="G1988" s="203" t="s">
        <v>1715</v>
      </c>
      <c r="H1988" s="204"/>
      <c r="I1988" s="202" t="s">
        <v>29</v>
      </c>
      <c r="J1988" s="202">
        <v>5</v>
      </c>
      <c r="K1988" s="107" t="s">
        <v>1301</v>
      </c>
      <c r="L1988" s="107"/>
      <c r="M1988" s="106"/>
      <c r="N1988" s="107"/>
      <c r="O1988" s="107"/>
      <c r="P1988" s="108"/>
      <c r="Q1988" s="108"/>
      <c r="R1988" s="3"/>
      <c r="S1988" s="375"/>
      <c r="AL1988" s="561"/>
    </row>
    <row r="1989" spans="2:38" s="288" customFormat="1" outlineLevel="1">
      <c r="B1989" s="102" t="s">
        <v>27</v>
      </c>
      <c r="C1989" s="201" t="s">
        <v>1676</v>
      </c>
      <c r="D1989" s="202"/>
      <c r="E1989" s="102">
        <v>11351341005</v>
      </c>
      <c r="F1989" s="454"/>
      <c r="G1989" s="203" t="s">
        <v>1716</v>
      </c>
      <c r="H1989" s="204"/>
      <c r="I1989" s="202" t="s">
        <v>29</v>
      </c>
      <c r="J1989" s="202">
        <v>5</v>
      </c>
      <c r="K1989" s="107" t="s">
        <v>1301</v>
      </c>
      <c r="L1989" s="107"/>
      <c r="M1989" s="106"/>
      <c r="N1989" s="107"/>
      <c r="O1989" s="107"/>
      <c r="P1989" s="108"/>
      <c r="Q1989" s="108"/>
      <c r="R1989" s="3"/>
      <c r="S1989" s="378"/>
      <c r="AL1989" s="561"/>
    </row>
    <row r="1990" spans="2:38" s="288" customFormat="1" outlineLevel="1">
      <c r="B1990" s="102" t="s">
        <v>27</v>
      </c>
      <c r="C1990" s="201" t="s">
        <v>1676</v>
      </c>
      <c r="D1990" s="202"/>
      <c r="E1990" s="102">
        <v>11045511005</v>
      </c>
      <c r="F1990" s="454"/>
      <c r="G1990" s="203" t="s">
        <v>1717</v>
      </c>
      <c r="H1990" s="204"/>
      <c r="I1990" s="202" t="s">
        <v>29</v>
      </c>
      <c r="J1990" s="202">
        <v>5</v>
      </c>
      <c r="K1990" s="107" t="s">
        <v>1301</v>
      </c>
      <c r="L1990" s="107"/>
      <c r="M1990" s="106"/>
      <c r="N1990" s="107"/>
      <c r="O1990" s="107"/>
      <c r="P1990" s="108"/>
      <c r="Q1990" s="108"/>
      <c r="R1990" s="3"/>
      <c r="S1990" s="567"/>
      <c r="AL1990" s="561"/>
    </row>
    <row r="1991" spans="2:38" s="288" customFormat="1" outlineLevel="1">
      <c r="B1991" s="102" t="s">
        <v>27</v>
      </c>
      <c r="C1991" s="201" t="s">
        <v>1676</v>
      </c>
      <c r="D1991" s="202"/>
      <c r="E1991" s="102">
        <v>11351441005</v>
      </c>
      <c r="F1991" s="454"/>
      <c r="G1991" s="203" t="s">
        <v>1718</v>
      </c>
      <c r="H1991" s="204"/>
      <c r="I1991" s="202" t="s">
        <v>29</v>
      </c>
      <c r="J1991" s="202">
        <v>5</v>
      </c>
      <c r="K1991" s="107" t="s">
        <v>1301</v>
      </c>
      <c r="L1991" s="107"/>
      <c r="M1991" s="106"/>
      <c r="N1991" s="107"/>
      <c r="O1991" s="107"/>
      <c r="P1991" s="108"/>
      <c r="Q1991" s="108"/>
      <c r="R1991" s="3"/>
      <c r="S1991" s="375"/>
      <c r="AL1991" s="561"/>
    </row>
    <row r="1992" spans="2:38" outlineLevel="1">
      <c r="B1992" s="197"/>
      <c r="C1992" s="198"/>
      <c r="D1992" s="170"/>
      <c r="E1992" s="69"/>
      <c r="F1992" s="454"/>
      <c r="G1992" s="171"/>
      <c r="H1992" s="199"/>
      <c r="I1992" s="170"/>
      <c r="J1992" s="170"/>
      <c r="K1992" s="74"/>
      <c r="L1992" s="74"/>
      <c r="M1992" s="98"/>
      <c r="N1992" s="99"/>
      <c r="O1992" s="99"/>
      <c r="P1992" s="100"/>
      <c r="Q1992" s="100"/>
      <c r="R1992" s="3"/>
      <c r="S1992" s="375"/>
      <c r="AL1992" s="556"/>
    </row>
    <row r="1993" spans="2:38" outlineLevel="1">
      <c r="B1993" s="293"/>
      <c r="C1993" s="432" t="s">
        <v>1676</v>
      </c>
      <c r="D1993" s="294"/>
      <c r="E1993" s="194"/>
      <c r="F1993" s="650"/>
      <c r="G1993" s="191" t="s">
        <v>1719</v>
      </c>
      <c r="H1993" s="205"/>
      <c r="I1993" s="193"/>
      <c r="J1993" s="193"/>
      <c r="K1993" s="188"/>
      <c r="L1993" s="188"/>
      <c r="M1993" s="434"/>
      <c r="N1993" s="299"/>
      <c r="O1993" s="299"/>
      <c r="P1993" s="298"/>
      <c r="Q1993" s="296"/>
      <c r="R1993" s="3"/>
      <c r="S1993" s="375"/>
      <c r="AL1993" s="556"/>
    </row>
    <row r="1994" spans="2:38" s="288" customFormat="1" outlineLevel="1">
      <c r="B1994" s="102" t="s">
        <v>27</v>
      </c>
      <c r="C1994" s="201" t="s">
        <v>1676</v>
      </c>
      <c r="D1994" s="202"/>
      <c r="E1994" s="102">
        <v>11351541005</v>
      </c>
      <c r="F1994" s="454"/>
      <c r="G1994" s="203" t="s">
        <v>1720</v>
      </c>
      <c r="H1994" s="204"/>
      <c r="I1994" s="202" t="s">
        <v>29</v>
      </c>
      <c r="J1994" s="202">
        <v>5</v>
      </c>
      <c r="K1994" s="107" t="s">
        <v>1301</v>
      </c>
      <c r="L1994" s="107"/>
      <c r="M1994" s="106"/>
      <c r="N1994" s="107"/>
      <c r="O1994" s="107"/>
      <c r="P1994" s="108"/>
      <c r="Q1994" s="108"/>
      <c r="R1994" s="3"/>
      <c r="S1994" s="375"/>
      <c r="AL1994" s="561"/>
    </row>
    <row r="1995" spans="2:38" s="288" customFormat="1" outlineLevel="1">
      <c r="B1995" s="102" t="s">
        <v>27</v>
      </c>
      <c r="C1995" s="201" t="s">
        <v>1676</v>
      </c>
      <c r="D1995" s="202"/>
      <c r="E1995" s="102">
        <v>11351541100</v>
      </c>
      <c r="F1995" s="454"/>
      <c r="G1995" s="203" t="s">
        <v>1721</v>
      </c>
      <c r="H1995" s="204"/>
      <c r="I1995" s="202" t="s">
        <v>29</v>
      </c>
      <c r="J1995" s="202">
        <v>100</v>
      </c>
      <c r="K1995" s="107" t="s">
        <v>1301</v>
      </c>
      <c r="L1995" s="107"/>
      <c r="M1995" s="106"/>
      <c r="N1995" s="107"/>
      <c r="O1995" s="107"/>
      <c r="P1995" s="108"/>
      <c r="Q1995" s="108"/>
      <c r="R1995" s="3"/>
      <c r="S1995" s="375"/>
      <c r="AL1995" s="561"/>
    </row>
    <row r="1996" spans="2:38" s="288" customFormat="1" outlineLevel="1">
      <c r="B1996" s="102" t="s">
        <v>27</v>
      </c>
      <c r="C1996" s="201" t="s">
        <v>1676</v>
      </c>
      <c r="D1996" s="202"/>
      <c r="E1996" s="102">
        <v>11351641005</v>
      </c>
      <c r="F1996" s="454"/>
      <c r="G1996" s="203" t="s">
        <v>1722</v>
      </c>
      <c r="H1996" s="204"/>
      <c r="I1996" s="202" t="s">
        <v>29</v>
      </c>
      <c r="J1996" s="202">
        <v>5</v>
      </c>
      <c r="K1996" s="107" t="s">
        <v>1301</v>
      </c>
      <c r="L1996" s="107"/>
      <c r="M1996" s="106"/>
      <c r="N1996" s="107"/>
      <c r="O1996" s="107"/>
      <c r="P1996" s="108"/>
      <c r="Q1996" s="108"/>
      <c r="R1996" s="3"/>
      <c r="S1996" s="375"/>
      <c r="AL1996" s="561"/>
    </row>
    <row r="1997" spans="2:38" s="288" customFormat="1" outlineLevel="1">
      <c r="B1997" s="102" t="s">
        <v>27</v>
      </c>
      <c r="C1997" s="201" t="s">
        <v>1676</v>
      </c>
      <c r="D1997" s="202"/>
      <c r="E1997" s="102">
        <v>11351641100</v>
      </c>
      <c r="F1997" s="454"/>
      <c r="G1997" s="203" t="s">
        <v>1723</v>
      </c>
      <c r="H1997" s="204"/>
      <c r="I1997" s="202" t="s">
        <v>29</v>
      </c>
      <c r="J1997" s="202">
        <v>100</v>
      </c>
      <c r="K1997" s="107" t="s">
        <v>1301</v>
      </c>
      <c r="L1997" s="107"/>
      <c r="M1997" s="106"/>
      <c r="N1997" s="107"/>
      <c r="O1997" s="107"/>
      <c r="P1997" s="108"/>
      <c r="Q1997" s="108"/>
      <c r="R1997" s="3"/>
      <c r="S1997" s="375"/>
      <c r="AL1997" s="561"/>
    </row>
    <row r="1998" spans="2:38" s="288" customFormat="1" outlineLevel="1">
      <c r="B1998" s="102" t="s">
        <v>27</v>
      </c>
      <c r="C1998" s="201" t="s">
        <v>1676</v>
      </c>
      <c r="D1998" s="202"/>
      <c r="E1998" s="102">
        <v>11351741005</v>
      </c>
      <c r="F1998" s="454"/>
      <c r="G1998" s="203" t="s">
        <v>1724</v>
      </c>
      <c r="H1998" s="204"/>
      <c r="I1998" s="202" t="s">
        <v>29</v>
      </c>
      <c r="J1998" s="202">
        <v>5</v>
      </c>
      <c r="K1998" s="107" t="s">
        <v>1301</v>
      </c>
      <c r="L1998" s="107"/>
      <c r="M1998" s="106"/>
      <c r="N1998" s="107"/>
      <c r="O1998" s="107"/>
      <c r="P1998" s="108"/>
      <c r="Q1998" s="108"/>
      <c r="R1998" s="3"/>
      <c r="S1998" s="375"/>
      <c r="AL1998" s="561"/>
    </row>
    <row r="1999" spans="2:38" s="288" customFormat="1" outlineLevel="1">
      <c r="B1999" s="102" t="s">
        <v>27</v>
      </c>
      <c r="C1999" s="201" t="s">
        <v>1676</v>
      </c>
      <c r="D1999" s="202"/>
      <c r="E1999" s="102">
        <v>11351841005</v>
      </c>
      <c r="F1999" s="454"/>
      <c r="G1999" s="203" t="s">
        <v>1725</v>
      </c>
      <c r="H1999" s="204"/>
      <c r="I1999" s="202" t="s">
        <v>29</v>
      </c>
      <c r="J1999" s="202">
        <v>5</v>
      </c>
      <c r="K1999" s="107" t="s">
        <v>1301</v>
      </c>
      <c r="L1999" s="107"/>
      <c r="M1999" s="106"/>
      <c r="N1999" s="107"/>
      <c r="O1999" s="107"/>
      <c r="P1999" s="108"/>
      <c r="Q1999" s="108"/>
      <c r="R1999" s="3"/>
      <c r="S1999" s="375"/>
      <c r="AL1999" s="561"/>
    </row>
    <row r="2000" spans="2:38" s="288" customFormat="1" outlineLevel="1">
      <c r="B2000" s="102" t="s">
        <v>27</v>
      </c>
      <c r="C2000" s="201" t="s">
        <v>1676</v>
      </c>
      <c r="D2000" s="202"/>
      <c r="E2000" s="102">
        <v>11351941005</v>
      </c>
      <c r="F2000" s="454"/>
      <c r="G2000" s="203" t="s">
        <v>1726</v>
      </c>
      <c r="H2000" s="204"/>
      <c r="I2000" s="202" t="s">
        <v>29</v>
      </c>
      <c r="J2000" s="202">
        <v>5</v>
      </c>
      <c r="K2000" s="107" t="s">
        <v>1301</v>
      </c>
      <c r="L2000" s="107"/>
      <c r="M2000" s="106"/>
      <c r="N2000" s="107"/>
      <c r="O2000" s="107"/>
      <c r="P2000" s="108"/>
      <c r="Q2000" s="108"/>
      <c r="R2000" s="3"/>
      <c r="S2000" s="375"/>
      <c r="AL2000" s="561"/>
    </row>
    <row r="2001" spans="2:38" s="288" customFormat="1" outlineLevel="1">
      <c r="B2001" s="102" t="s">
        <v>27</v>
      </c>
      <c r="C2001" s="201" t="s">
        <v>1676</v>
      </c>
      <c r="D2001" s="202"/>
      <c r="E2001" s="102">
        <v>11352041005</v>
      </c>
      <c r="F2001" s="454"/>
      <c r="G2001" s="203" t="s">
        <v>1727</v>
      </c>
      <c r="H2001" s="204"/>
      <c r="I2001" s="202" t="s">
        <v>29</v>
      </c>
      <c r="J2001" s="202">
        <v>5</v>
      </c>
      <c r="K2001" s="107" t="s">
        <v>1301</v>
      </c>
      <c r="L2001" s="107"/>
      <c r="M2001" s="106"/>
      <c r="N2001" s="107"/>
      <c r="O2001" s="107"/>
      <c r="P2001" s="108"/>
      <c r="Q2001" s="108"/>
      <c r="R2001" s="3"/>
      <c r="S2001" s="375"/>
      <c r="AL2001" s="561"/>
    </row>
    <row r="2002" spans="2:38" s="288" customFormat="1" outlineLevel="1">
      <c r="B2002" s="102" t="s">
        <v>27</v>
      </c>
      <c r="C2002" s="201" t="s">
        <v>1676</v>
      </c>
      <c r="D2002" s="202"/>
      <c r="E2002" s="102">
        <v>11352141005</v>
      </c>
      <c r="F2002" s="454"/>
      <c r="G2002" s="203" t="s">
        <v>1728</v>
      </c>
      <c r="H2002" s="204"/>
      <c r="I2002" s="202" t="s">
        <v>29</v>
      </c>
      <c r="J2002" s="202">
        <v>5</v>
      </c>
      <c r="K2002" s="107" t="s">
        <v>1301</v>
      </c>
      <c r="L2002" s="107"/>
      <c r="M2002" s="106"/>
      <c r="N2002" s="107"/>
      <c r="O2002" s="107"/>
      <c r="P2002" s="108"/>
      <c r="Q2002" s="108"/>
      <c r="R2002" s="3"/>
      <c r="S2002" s="375"/>
      <c r="AL2002" s="561"/>
    </row>
    <row r="2003" spans="2:38" s="288" customFormat="1" outlineLevel="1">
      <c r="B2003" s="102" t="s">
        <v>27</v>
      </c>
      <c r="C2003" s="201" t="s">
        <v>1676</v>
      </c>
      <c r="D2003" s="202"/>
      <c r="E2003" s="102">
        <v>11352241005</v>
      </c>
      <c r="F2003" s="454"/>
      <c r="G2003" s="203" t="s">
        <v>1729</v>
      </c>
      <c r="H2003" s="204"/>
      <c r="I2003" s="202" t="s">
        <v>29</v>
      </c>
      <c r="J2003" s="202">
        <v>5</v>
      </c>
      <c r="K2003" s="107" t="s">
        <v>1301</v>
      </c>
      <c r="L2003" s="107"/>
      <c r="M2003" s="106"/>
      <c r="N2003" s="107"/>
      <c r="O2003" s="107"/>
      <c r="P2003" s="108"/>
      <c r="Q2003" s="108"/>
      <c r="R2003" s="3"/>
      <c r="S2003" s="375"/>
      <c r="AL2003" s="561"/>
    </row>
    <row r="2004" spans="2:38" s="288" customFormat="1" outlineLevel="1">
      <c r="B2004" s="102" t="s">
        <v>27</v>
      </c>
      <c r="C2004" s="201" t="s">
        <v>1676</v>
      </c>
      <c r="D2004" s="202"/>
      <c r="E2004" s="102">
        <v>11352341005</v>
      </c>
      <c r="F2004" s="454"/>
      <c r="G2004" s="203" t="s">
        <v>1730</v>
      </c>
      <c r="H2004" s="204"/>
      <c r="I2004" s="202" t="s">
        <v>29</v>
      </c>
      <c r="J2004" s="202">
        <v>5</v>
      </c>
      <c r="K2004" s="107" t="s">
        <v>1301</v>
      </c>
      <c r="L2004" s="107"/>
      <c r="M2004" s="106"/>
      <c r="N2004" s="107"/>
      <c r="O2004" s="107"/>
      <c r="P2004" s="108"/>
      <c r="Q2004" s="108"/>
      <c r="R2004" s="3"/>
      <c r="S2004" s="378"/>
      <c r="AL2004" s="561"/>
    </row>
    <row r="2005" spans="2:38" s="288" customFormat="1" outlineLevel="1">
      <c r="B2005" s="102" t="s">
        <v>27</v>
      </c>
      <c r="C2005" s="201" t="s">
        <v>1676</v>
      </c>
      <c r="D2005" s="202"/>
      <c r="E2005" s="102">
        <v>11045611005</v>
      </c>
      <c r="F2005" s="454"/>
      <c r="G2005" s="203" t="s">
        <v>1731</v>
      </c>
      <c r="H2005" s="204"/>
      <c r="I2005" s="202" t="s">
        <v>29</v>
      </c>
      <c r="J2005" s="202">
        <v>5</v>
      </c>
      <c r="K2005" s="107" t="s">
        <v>1301</v>
      </c>
      <c r="L2005" s="107"/>
      <c r="M2005" s="106"/>
      <c r="N2005" s="107"/>
      <c r="O2005" s="107"/>
      <c r="P2005" s="108"/>
      <c r="Q2005" s="108"/>
      <c r="R2005" s="3"/>
      <c r="S2005" s="567"/>
      <c r="AL2005" s="561"/>
    </row>
    <row r="2006" spans="2:38" s="288" customFormat="1" outlineLevel="1">
      <c r="B2006" s="102" t="s">
        <v>27</v>
      </c>
      <c r="C2006" s="201" t="s">
        <v>1676</v>
      </c>
      <c r="D2006" s="202"/>
      <c r="E2006" s="102">
        <v>11352441005</v>
      </c>
      <c r="F2006" s="454"/>
      <c r="G2006" s="203" t="s">
        <v>1732</v>
      </c>
      <c r="H2006" s="204"/>
      <c r="I2006" s="202" t="s">
        <v>29</v>
      </c>
      <c r="J2006" s="202">
        <v>5</v>
      </c>
      <c r="K2006" s="107" t="s">
        <v>1301</v>
      </c>
      <c r="L2006" s="107"/>
      <c r="M2006" s="106"/>
      <c r="N2006" s="107"/>
      <c r="O2006" s="107"/>
      <c r="P2006" s="108"/>
      <c r="Q2006" s="108"/>
      <c r="R2006" s="3"/>
      <c r="S2006" s="375"/>
      <c r="AL2006" s="561"/>
    </row>
    <row r="2007" spans="2:38" outlineLevel="1">
      <c r="B2007" s="197"/>
      <c r="C2007" s="198"/>
      <c r="D2007" s="170"/>
      <c r="E2007" s="69"/>
      <c r="F2007" s="454"/>
      <c r="G2007" s="171"/>
      <c r="H2007" s="199"/>
      <c r="I2007" s="170"/>
      <c r="J2007" s="170"/>
      <c r="K2007" s="74"/>
      <c r="L2007" s="74"/>
      <c r="M2007" s="98"/>
      <c r="N2007" s="99"/>
      <c r="O2007" s="99"/>
      <c r="P2007" s="100"/>
      <c r="Q2007" s="100"/>
      <c r="R2007" s="3"/>
      <c r="S2007" s="375"/>
      <c r="AL2007" s="556"/>
    </row>
    <row r="2008" spans="2:38" outlineLevel="1">
      <c r="B2008" s="293"/>
      <c r="C2008" s="432" t="s">
        <v>1676</v>
      </c>
      <c r="D2008" s="294"/>
      <c r="E2008" s="194"/>
      <c r="F2008" s="650"/>
      <c r="G2008" s="191" t="s">
        <v>1733</v>
      </c>
      <c r="H2008" s="205"/>
      <c r="I2008" s="193"/>
      <c r="J2008" s="193"/>
      <c r="K2008" s="188"/>
      <c r="L2008" s="188"/>
      <c r="M2008" s="434"/>
      <c r="N2008" s="299"/>
      <c r="O2008" s="299"/>
      <c r="P2008" s="298"/>
      <c r="Q2008" s="296"/>
      <c r="R2008" s="3"/>
      <c r="S2008" s="375"/>
      <c r="AL2008" s="556"/>
    </row>
    <row r="2009" spans="2:38" s="288" customFormat="1" outlineLevel="1">
      <c r="B2009" s="102" t="s">
        <v>27</v>
      </c>
      <c r="C2009" s="201" t="s">
        <v>1676</v>
      </c>
      <c r="D2009" s="202"/>
      <c r="E2009" s="102">
        <v>11043411005</v>
      </c>
      <c r="F2009" s="454"/>
      <c r="G2009" s="203" t="s">
        <v>1734</v>
      </c>
      <c r="H2009" s="204"/>
      <c r="I2009" s="202" t="s">
        <v>29</v>
      </c>
      <c r="J2009" s="202">
        <v>5</v>
      </c>
      <c r="K2009" s="107" t="s">
        <v>1301</v>
      </c>
      <c r="L2009" s="107"/>
      <c r="M2009" s="106"/>
      <c r="N2009" s="107"/>
      <c r="O2009" s="107"/>
      <c r="P2009" s="108"/>
      <c r="Q2009" s="108"/>
      <c r="R2009" s="3"/>
      <c r="S2009" s="375"/>
      <c r="AL2009" s="561"/>
    </row>
    <row r="2010" spans="2:38" s="288" customFormat="1" outlineLevel="1">
      <c r="B2010" s="102" t="s">
        <v>27</v>
      </c>
      <c r="C2010" s="201" t="s">
        <v>1676</v>
      </c>
      <c r="D2010" s="202"/>
      <c r="E2010" s="102">
        <v>11043411100</v>
      </c>
      <c r="F2010" s="454"/>
      <c r="G2010" s="203" t="s">
        <v>1735</v>
      </c>
      <c r="H2010" s="204"/>
      <c r="I2010" s="202" t="s">
        <v>29</v>
      </c>
      <c r="J2010" s="202">
        <v>100</v>
      </c>
      <c r="K2010" s="107" t="s">
        <v>1301</v>
      </c>
      <c r="L2010" s="107"/>
      <c r="M2010" s="106"/>
      <c r="N2010" s="107"/>
      <c r="O2010" s="107"/>
      <c r="P2010" s="108"/>
      <c r="Q2010" s="108"/>
      <c r="R2010" s="3"/>
      <c r="S2010" s="375"/>
      <c r="AL2010" s="561"/>
    </row>
    <row r="2011" spans="2:38" s="288" customFormat="1" outlineLevel="1">
      <c r="B2011" s="102" t="s">
        <v>27</v>
      </c>
      <c r="C2011" s="201" t="s">
        <v>1676</v>
      </c>
      <c r="D2011" s="202"/>
      <c r="E2011" s="102">
        <v>11043511005</v>
      </c>
      <c r="F2011" s="454"/>
      <c r="G2011" s="203" t="s">
        <v>1736</v>
      </c>
      <c r="H2011" s="204"/>
      <c r="I2011" s="202" t="s">
        <v>29</v>
      </c>
      <c r="J2011" s="202">
        <v>5</v>
      </c>
      <c r="K2011" s="107" t="s">
        <v>1301</v>
      </c>
      <c r="L2011" s="107"/>
      <c r="M2011" s="106"/>
      <c r="N2011" s="107"/>
      <c r="O2011" s="107"/>
      <c r="P2011" s="108"/>
      <c r="Q2011" s="108"/>
      <c r="R2011" s="3"/>
      <c r="S2011" s="375"/>
      <c r="AL2011" s="561"/>
    </row>
    <row r="2012" spans="2:38" s="288" customFormat="1" outlineLevel="1">
      <c r="B2012" s="102" t="s">
        <v>27</v>
      </c>
      <c r="C2012" s="201" t="s">
        <v>1676</v>
      </c>
      <c r="D2012" s="202"/>
      <c r="E2012" s="102">
        <v>11043511100</v>
      </c>
      <c r="F2012" s="454"/>
      <c r="G2012" s="203" t="s">
        <v>1737</v>
      </c>
      <c r="H2012" s="204"/>
      <c r="I2012" s="202" t="s">
        <v>29</v>
      </c>
      <c r="J2012" s="202">
        <v>100</v>
      </c>
      <c r="K2012" s="107" t="s">
        <v>1301</v>
      </c>
      <c r="L2012" s="107"/>
      <c r="M2012" s="106"/>
      <c r="N2012" s="107"/>
      <c r="O2012" s="107"/>
      <c r="P2012" s="108"/>
      <c r="Q2012" s="108"/>
      <c r="R2012" s="3"/>
      <c r="S2012" s="375"/>
      <c r="AL2012" s="561"/>
    </row>
    <row r="2013" spans="2:38" s="288" customFormat="1" outlineLevel="1">
      <c r="B2013" s="102" t="s">
        <v>27</v>
      </c>
      <c r="C2013" s="201" t="s">
        <v>1676</v>
      </c>
      <c r="D2013" s="202"/>
      <c r="E2013" s="102">
        <v>11043611005</v>
      </c>
      <c r="F2013" s="454"/>
      <c r="G2013" s="203" t="s">
        <v>1738</v>
      </c>
      <c r="H2013" s="204"/>
      <c r="I2013" s="202" t="s">
        <v>29</v>
      </c>
      <c r="J2013" s="202">
        <v>5</v>
      </c>
      <c r="K2013" s="107" t="s">
        <v>1301</v>
      </c>
      <c r="L2013" s="107"/>
      <c r="M2013" s="106"/>
      <c r="N2013" s="107"/>
      <c r="O2013" s="107"/>
      <c r="P2013" s="108"/>
      <c r="Q2013" s="108"/>
      <c r="R2013" s="3"/>
      <c r="S2013" s="375"/>
      <c r="AL2013" s="561"/>
    </row>
    <row r="2014" spans="2:38" s="288" customFormat="1" outlineLevel="1">
      <c r="B2014" s="102" t="s">
        <v>27</v>
      </c>
      <c r="C2014" s="201" t="s">
        <v>1676</v>
      </c>
      <c r="D2014" s="202"/>
      <c r="E2014" s="102">
        <v>11043711005</v>
      </c>
      <c r="F2014" s="454"/>
      <c r="G2014" s="203" t="s">
        <v>1739</v>
      </c>
      <c r="H2014" s="204"/>
      <c r="I2014" s="202" t="s">
        <v>29</v>
      </c>
      <c r="J2014" s="202">
        <v>5</v>
      </c>
      <c r="K2014" s="107" t="s">
        <v>1301</v>
      </c>
      <c r="L2014" s="107"/>
      <c r="M2014" s="106"/>
      <c r="N2014" s="107"/>
      <c r="O2014" s="107"/>
      <c r="P2014" s="108"/>
      <c r="Q2014" s="108"/>
      <c r="R2014" s="3"/>
      <c r="S2014" s="375"/>
      <c r="AL2014" s="561"/>
    </row>
    <row r="2015" spans="2:38" s="288" customFormat="1" outlineLevel="1">
      <c r="B2015" s="102" t="s">
        <v>27</v>
      </c>
      <c r="C2015" s="201" t="s">
        <v>1676</v>
      </c>
      <c r="D2015" s="202"/>
      <c r="E2015" s="102">
        <v>11043811005</v>
      </c>
      <c r="F2015" s="454"/>
      <c r="G2015" s="203" t="s">
        <v>1740</v>
      </c>
      <c r="H2015" s="204"/>
      <c r="I2015" s="202" t="s">
        <v>29</v>
      </c>
      <c r="J2015" s="202">
        <v>5</v>
      </c>
      <c r="K2015" s="107" t="s">
        <v>1301</v>
      </c>
      <c r="L2015" s="107"/>
      <c r="M2015" s="106"/>
      <c r="N2015" s="107"/>
      <c r="O2015" s="107"/>
      <c r="P2015" s="108"/>
      <c r="Q2015" s="108"/>
      <c r="R2015" s="3"/>
      <c r="S2015" s="375"/>
      <c r="AL2015" s="561"/>
    </row>
    <row r="2016" spans="2:38" s="288" customFormat="1" outlineLevel="1">
      <c r="B2016" s="102" t="s">
        <v>27</v>
      </c>
      <c r="C2016" s="201" t="s">
        <v>1676</v>
      </c>
      <c r="D2016" s="202"/>
      <c r="E2016" s="102">
        <v>11043911005</v>
      </c>
      <c r="F2016" s="454"/>
      <c r="G2016" s="203" t="s">
        <v>1741</v>
      </c>
      <c r="H2016" s="204"/>
      <c r="I2016" s="202" t="s">
        <v>29</v>
      </c>
      <c r="J2016" s="202">
        <v>5</v>
      </c>
      <c r="K2016" s="107" t="s">
        <v>1301</v>
      </c>
      <c r="L2016" s="107"/>
      <c r="M2016" s="106"/>
      <c r="N2016" s="107"/>
      <c r="O2016" s="107"/>
      <c r="P2016" s="108"/>
      <c r="Q2016" s="108"/>
      <c r="R2016" s="3"/>
      <c r="S2016" s="375"/>
      <c r="AL2016" s="561"/>
    </row>
    <row r="2017" spans="2:38" s="288" customFormat="1" outlineLevel="1">
      <c r="B2017" s="102" t="s">
        <v>27</v>
      </c>
      <c r="C2017" s="201" t="s">
        <v>1676</v>
      </c>
      <c r="D2017" s="202"/>
      <c r="E2017" s="102">
        <v>11044011005</v>
      </c>
      <c r="F2017" s="454"/>
      <c r="G2017" s="203" t="s">
        <v>1742</v>
      </c>
      <c r="H2017" s="204"/>
      <c r="I2017" s="202" t="s">
        <v>29</v>
      </c>
      <c r="J2017" s="202">
        <v>5</v>
      </c>
      <c r="K2017" s="107" t="s">
        <v>1301</v>
      </c>
      <c r="L2017" s="107"/>
      <c r="M2017" s="106"/>
      <c r="N2017" s="107"/>
      <c r="O2017" s="107"/>
      <c r="P2017" s="108"/>
      <c r="Q2017" s="108"/>
      <c r="R2017" s="3"/>
      <c r="S2017" s="375"/>
      <c r="AL2017" s="561"/>
    </row>
    <row r="2018" spans="2:38" s="288" customFormat="1" outlineLevel="1">
      <c r="B2018" s="102" t="s">
        <v>27</v>
      </c>
      <c r="C2018" s="201" t="s">
        <v>1676</v>
      </c>
      <c r="D2018" s="202"/>
      <c r="E2018" s="102">
        <v>11044111005</v>
      </c>
      <c r="F2018" s="454"/>
      <c r="G2018" s="203" t="s">
        <v>1743</v>
      </c>
      <c r="H2018" s="204"/>
      <c r="I2018" s="202" t="s">
        <v>29</v>
      </c>
      <c r="J2018" s="202">
        <v>5</v>
      </c>
      <c r="K2018" s="107" t="s">
        <v>1301</v>
      </c>
      <c r="L2018" s="107"/>
      <c r="M2018" s="106"/>
      <c r="N2018" s="107"/>
      <c r="O2018" s="107"/>
      <c r="P2018" s="108"/>
      <c r="Q2018" s="108"/>
      <c r="R2018" s="3"/>
      <c r="S2018" s="375"/>
      <c r="AL2018" s="561"/>
    </row>
    <row r="2019" spans="2:38" s="288" customFormat="1" outlineLevel="1">
      <c r="B2019" s="102" t="s">
        <v>27</v>
      </c>
      <c r="C2019" s="201" t="s">
        <v>1676</v>
      </c>
      <c r="D2019" s="202"/>
      <c r="E2019" s="102">
        <v>11044211005</v>
      </c>
      <c r="F2019" s="454"/>
      <c r="G2019" s="203" t="s">
        <v>1744</v>
      </c>
      <c r="H2019" s="204"/>
      <c r="I2019" s="202" t="s">
        <v>29</v>
      </c>
      <c r="J2019" s="202">
        <v>5</v>
      </c>
      <c r="K2019" s="107" t="s">
        <v>1301</v>
      </c>
      <c r="L2019" s="107"/>
      <c r="M2019" s="106"/>
      <c r="N2019" s="107"/>
      <c r="O2019" s="107"/>
      <c r="P2019" s="108"/>
      <c r="Q2019" s="108"/>
      <c r="R2019" s="3"/>
      <c r="S2019" s="378"/>
      <c r="AL2019" s="561"/>
    </row>
    <row r="2020" spans="2:38" s="288" customFormat="1" outlineLevel="1">
      <c r="B2020" s="102" t="s">
        <v>27</v>
      </c>
      <c r="C2020" s="201" t="s">
        <v>1676</v>
      </c>
      <c r="D2020" s="202"/>
      <c r="E2020" s="102">
        <v>11045711005</v>
      </c>
      <c r="F2020" s="454"/>
      <c r="G2020" s="203" t="s">
        <v>1745</v>
      </c>
      <c r="H2020" s="204"/>
      <c r="I2020" s="202" t="s">
        <v>29</v>
      </c>
      <c r="J2020" s="202">
        <v>5</v>
      </c>
      <c r="K2020" s="107" t="s">
        <v>1301</v>
      </c>
      <c r="L2020" s="107"/>
      <c r="M2020" s="106"/>
      <c r="N2020" s="107"/>
      <c r="O2020" s="107"/>
      <c r="P2020" s="108"/>
      <c r="Q2020" s="108"/>
      <c r="R2020" s="3"/>
      <c r="S2020" s="567"/>
      <c r="AL2020" s="561"/>
    </row>
    <row r="2021" spans="2:38" s="288" customFormat="1" outlineLevel="1">
      <c r="B2021" s="102" t="s">
        <v>27</v>
      </c>
      <c r="C2021" s="201" t="s">
        <v>1676</v>
      </c>
      <c r="D2021" s="202"/>
      <c r="E2021" s="102">
        <v>11044311005</v>
      </c>
      <c r="F2021" s="454"/>
      <c r="G2021" s="203" t="s">
        <v>1746</v>
      </c>
      <c r="H2021" s="204"/>
      <c r="I2021" s="202" t="s">
        <v>29</v>
      </c>
      <c r="J2021" s="202">
        <v>5</v>
      </c>
      <c r="K2021" s="107" t="s">
        <v>1301</v>
      </c>
      <c r="L2021" s="107"/>
      <c r="M2021" s="106"/>
      <c r="N2021" s="107"/>
      <c r="O2021" s="107"/>
      <c r="P2021" s="108"/>
      <c r="Q2021" s="108"/>
      <c r="R2021" s="3"/>
      <c r="S2021" s="375"/>
      <c r="AL2021" s="561"/>
    </row>
    <row r="2022" spans="2:38" outlineLevel="1">
      <c r="B2022" s="197"/>
      <c r="C2022" s="198"/>
      <c r="D2022" s="170"/>
      <c r="E2022" s="69"/>
      <c r="F2022" s="454"/>
      <c r="G2022" s="171"/>
      <c r="H2022" s="199"/>
      <c r="I2022" s="170"/>
      <c r="J2022" s="170"/>
      <c r="K2022" s="74"/>
      <c r="L2022" s="74"/>
      <c r="M2022" s="98"/>
      <c r="N2022" s="99"/>
      <c r="O2022" s="99"/>
      <c r="P2022" s="100"/>
      <c r="Q2022" s="100"/>
      <c r="R2022" s="3"/>
      <c r="S2022" s="375"/>
      <c r="AL2022" s="556"/>
    </row>
    <row r="2023" spans="2:38" outlineLevel="1">
      <c r="B2023" s="293"/>
      <c r="C2023" s="432" t="s">
        <v>1676</v>
      </c>
      <c r="D2023" s="294"/>
      <c r="E2023" s="194"/>
      <c r="F2023" s="650"/>
      <c r="G2023" s="191" t="s">
        <v>1747</v>
      </c>
      <c r="H2023" s="205"/>
      <c r="I2023" s="193"/>
      <c r="J2023" s="193"/>
      <c r="K2023" s="188"/>
      <c r="L2023" s="188"/>
      <c r="M2023" s="434"/>
      <c r="N2023" s="299"/>
      <c r="O2023" s="299"/>
      <c r="P2023" s="298"/>
      <c r="Q2023" s="296"/>
      <c r="R2023" s="3"/>
      <c r="S2023" s="375"/>
      <c r="AL2023" s="556"/>
    </row>
    <row r="2024" spans="2:38" s="288" customFormat="1" outlineLevel="1">
      <c r="B2024" s="102" t="s">
        <v>27</v>
      </c>
      <c r="C2024" s="201" t="s">
        <v>1676</v>
      </c>
      <c r="D2024" s="202"/>
      <c r="E2024" s="102">
        <v>11366921005</v>
      </c>
      <c r="F2024" s="454"/>
      <c r="G2024" s="203" t="s">
        <v>1748</v>
      </c>
      <c r="H2024" s="204"/>
      <c r="I2024" s="202" t="s">
        <v>29</v>
      </c>
      <c r="J2024" s="202">
        <v>5</v>
      </c>
      <c r="K2024" s="107" t="s">
        <v>1301</v>
      </c>
      <c r="L2024" s="107"/>
      <c r="M2024" s="106"/>
      <c r="N2024" s="107"/>
      <c r="O2024" s="107"/>
      <c r="P2024" s="108"/>
      <c r="Q2024" s="108"/>
      <c r="R2024" s="3"/>
      <c r="S2024" s="375"/>
      <c r="AL2024" s="561"/>
    </row>
    <row r="2025" spans="2:38" s="288" customFormat="1" outlineLevel="1">
      <c r="B2025" s="102" t="s">
        <v>27</v>
      </c>
      <c r="C2025" s="201" t="s">
        <v>1676</v>
      </c>
      <c r="D2025" s="202"/>
      <c r="E2025" s="102">
        <v>11367021005</v>
      </c>
      <c r="F2025" s="454"/>
      <c r="G2025" s="203" t="s">
        <v>1749</v>
      </c>
      <c r="H2025" s="204"/>
      <c r="I2025" s="202" t="s">
        <v>29</v>
      </c>
      <c r="J2025" s="202">
        <v>5</v>
      </c>
      <c r="K2025" s="107" t="s">
        <v>1301</v>
      </c>
      <c r="L2025" s="107"/>
      <c r="M2025" s="106"/>
      <c r="N2025" s="107"/>
      <c r="O2025" s="107"/>
      <c r="P2025" s="108"/>
      <c r="Q2025" s="108"/>
      <c r="R2025" s="3"/>
      <c r="S2025" s="375"/>
      <c r="AL2025" s="561"/>
    </row>
    <row r="2026" spans="2:38" s="288" customFormat="1" outlineLevel="1">
      <c r="B2026" s="102" t="s">
        <v>27</v>
      </c>
      <c r="C2026" s="201" t="s">
        <v>1676</v>
      </c>
      <c r="D2026" s="202"/>
      <c r="E2026" s="102">
        <v>11365021005</v>
      </c>
      <c r="F2026" s="454"/>
      <c r="G2026" s="203" t="s">
        <v>1750</v>
      </c>
      <c r="H2026" s="204"/>
      <c r="I2026" s="202" t="s">
        <v>29</v>
      </c>
      <c r="J2026" s="202">
        <v>5</v>
      </c>
      <c r="K2026" s="107" t="s">
        <v>1301</v>
      </c>
      <c r="L2026" s="107"/>
      <c r="M2026" s="106"/>
      <c r="N2026" s="107"/>
      <c r="O2026" s="107"/>
      <c r="P2026" s="108"/>
      <c r="Q2026" s="108"/>
      <c r="R2026" s="3"/>
      <c r="S2026" s="375"/>
      <c r="AL2026" s="561"/>
    </row>
    <row r="2027" spans="2:38" s="288" customFormat="1" outlineLevel="1">
      <c r="B2027" s="102" t="s">
        <v>27</v>
      </c>
      <c r="C2027" s="201" t="s">
        <v>1676</v>
      </c>
      <c r="D2027" s="202"/>
      <c r="E2027" s="102">
        <v>11365121005</v>
      </c>
      <c r="F2027" s="454"/>
      <c r="G2027" s="203" t="s">
        <v>1751</v>
      </c>
      <c r="H2027" s="204"/>
      <c r="I2027" s="202" t="s">
        <v>29</v>
      </c>
      <c r="J2027" s="202">
        <v>5</v>
      </c>
      <c r="K2027" s="107" t="s">
        <v>1301</v>
      </c>
      <c r="L2027" s="107"/>
      <c r="M2027" s="106"/>
      <c r="N2027" s="107"/>
      <c r="O2027" s="107"/>
      <c r="P2027" s="108"/>
      <c r="Q2027" s="108"/>
      <c r="R2027" s="3"/>
      <c r="S2027" s="375"/>
      <c r="AL2027" s="561"/>
    </row>
    <row r="2028" spans="2:38" s="288" customFormat="1" outlineLevel="1">
      <c r="B2028" s="102" t="s">
        <v>27</v>
      </c>
      <c r="C2028" s="201" t="s">
        <v>1676</v>
      </c>
      <c r="D2028" s="202"/>
      <c r="E2028" s="102">
        <v>11365221005</v>
      </c>
      <c r="F2028" s="454"/>
      <c r="G2028" s="203" t="s">
        <v>1752</v>
      </c>
      <c r="H2028" s="204"/>
      <c r="I2028" s="202" t="s">
        <v>29</v>
      </c>
      <c r="J2028" s="202">
        <v>5</v>
      </c>
      <c r="K2028" s="107" t="s">
        <v>1301</v>
      </c>
      <c r="L2028" s="107"/>
      <c r="M2028" s="106"/>
      <c r="N2028" s="107"/>
      <c r="O2028" s="107"/>
      <c r="P2028" s="108"/>
      <c r="Q2028" s="108"/>
      <c r="R2028" s="3"/>
      <c r="S2028" s="375"/>
      <c r="AL2028" s="561"/>
    </row>
    <row r="2029" spans="2:38" s="288" customFormat="1" outlineLevel="1">
      <c r="B2029" s="102" t="s">
        <v>27</v>
      </c>
      <c r="C2029" s="201" t="s">
        <v>1676</v>
      </c>
      <c r="D2029" s="202"/>
      <c r="E2029" s="102">
        <v>11365321005</v>
      </c>
      <c r="F2029" s="454"/>
      <c r="G2029" s="203" t="s">
        <v>1753</v>
      </c>
      <c r="H2029" s="204"/>
      <c r="I2029" s="202" t="s">
        <v>29</v>
      </c>
      <c r="J2029" s="202">
        <v>5</v>
      </c>
      <c r="K2029" s="107" t="s">
        <v>1301</v>
      </c>
      <c r="L2029" s="107"/>
      <c r="M2029" s="106"/>
      <c r="N2029" s="107"/>
      <c r="O2029" s="107"/>
      <c r="P2029" s="108"/>
      <c r="Q2029" s="108"/>
      <c r="R2029" s="3"/>
      <c r="S2029" s="375"/>
      <c r="AL2029" s="561"/>
    </row>
    <row r="2030" spans="2:38" s="288" customFormat="1" outlineLevel="1">
      <c r="B2030" s="102" t="s">
        <v>27</v>
      </c>
      <c r="C2030" s="201" t="s">
        <v>1676</v>
      </c>
      <c r="D2030" s="202"/>
      <c r="E2030" s="102">
        <v>11365421005</v>
      </c>
      <c r="F2030" s="454"/>
      <c r="G2030" s="203" t="s">
        <v>1754</v>
      </c>
      <c r="H2030" s="204"/>
      <c r="I2030" s="202" t="s">
        <v>29</v>
      </c>
      <c r="J2030" s="202">
        <v>5</v>
      </c>
      <c r="K2030" s="107" t="s">
        <v>1301</v>
      </c>
      <c r="L2030" s="107"/>
      <c r="M2030" s="106"/>
      <c r="N2030" s="107"/>
      <c r="O2030" s="107"/>
      <c r="P2030" s="108"/>
      <c r="Q2030" s="108"/>
      <c r="R2030" s="3"/>
      <c r="S2030" s="375"/>
      <c r="AL2030" s="561"/>
    </row>
    <row r="2031" spans="2:38" s="288" customFormat="1" outlineLevel="1">
      <c r="B2031" s="102" t="s">
        <v>27</v>
      </c>
      <c r="C2031" s="201" t="s">
        <v>1676</v>
      </c>
      <c r="D2031" s="202"/>
      <c r="E2031" s="102">
        <v>11365521005</v>
      </c>
      <c r="F2031" s="454"/>
      <c r="G2031" s="203" t="s">
        <v>1755</v>
      </c>
      <c r="H2031" s="204"/>
      <c r="I2031" s="202" t="s">
        <v>29</v>
      </c>
      <c r="J2031" s="202">
        <v>5</v>
      </c>
      <c r="K2031" s="107" t="s">
        <v>1301</v>
      </c>
      <c r="L2031" s="107"/>
      <c r="M2031" s="106"/>
      <c r="N2031" s="107"/>
      <c r="O2031" s="107"/>
      <c r="P2031" s="108"/>
      <c r="Q2031" s="108"/>
      <c r="R2031" s="3"/>
      <c r="S2031" s="378"/>
      <c r="AL2031" s="561"/>
    </row>
    <row r="2032" spans="2:38" s="288" customFormat="1" outlineLevel="1">
      <c r="B2032" s="102" t="s">
        <v>27</v>
      </c>
      <c r="C2032" s="201" t="s">
        <v>1676</v>
      </c>
      <c r="D2032" s="202"/>
      <c r="E2032" s="102">
        <v>11364041005</v>
      </c>
      <c r="F2032" s="454"/>
      <c r="G2032" s="203" t="s">
        <v>1756</v>
      </c>
      <c r="H2032" s="204"/>
      <c r="I2032" s="202" t="s">
        <v>29</v>
      </c>
      <c r="J2032" s="202">
        <v>5</v>
      </c>
      <c r="K2032" s="107" t="s">
        <v>1301</v>
      </c>
      <c r="L2032" s="107"/>
      <c r="M2032" s="106"/>
      <c r="N2032" s="107"/>
      <c r="O2032" s="107"/>
      <c r="P2032" s="108"/>
      <c r="Q2032" s="108"/>
      <c r="R2032" s="3"/>
      <c r="S2032" s="375"/>
      <c r="AL2032" s="561"/>
    </row>
    <row r="2033" spans="2:39" s="288" customFormat="1" outlineLevel="1">
      <c r="B2033" s="102" t="s">
        <v>27</v>
      </c>
      <c r="C2033" s="201" t="s">
        <v>1676</v>
      </c>
      <c r="D2033" s="202"/>
      <c r="E2033" s="102">
        <v>11366521005</v>
      </c>
      <c r="F2033" s="454"/>
      <c r="G2033" s="203" t="s">
        <v>1757</v>
      </c>
      <c r="H2033" s="204"/>
      <c r="I2033" s="202" t="s">
        <v>29</v>
      </c>
      <c r="J2033" s="202">
        <v>5</v>
      </c>
      <c r="K2033" s="107" t="s">
        <v>1301</v>
      </c>
      <c r="L2033" s="107"/>
      <c r="M2033" s="106"/>
      <c r="N2033" s="107"/>
      <c r="O2033" s="107"/>
      <c r="P2033" s="108"/>
      <c r="Q2033" s="108"/>
      <c r="R2033" s="3"/>
      <c r="S2033" s="375"/>
      <c r="AL2033" s="561"/>
    </row>
    <row r="2034" spans="2:39" outlineLevel="1">
      <c r="B2034" s="197"/>
      <c r="C2034" s="198"/>
      <c r="D2034" s="170"/>
      <c r="E2034" s="69"/>
      <c r="F2034" s="454"/>
      <c r="G2034" s="171"/>
      <c r="H2034" s="199"/>
      <c r="I2034" s="170"/>
      <c r="J2034" s="170"/>
      <c r="K2034" s="74"/>
      <c r="L2034" s="74"/>
      <c r="M2034" s="98"/>
      <c r="N2034" s="99"/>
      <c r="O2034" s="99"/>
      <c r="P2034" s="100"/>
      <c r="Q2034" s="100"/>
      <c r="R2034" s="3"/>
      <c r="S2034" s="375"/>
      <c r="AL2034" s="556"/>
      <c r="AM2034" s="288"/>
    </row>
    <row r="2035" spans="2:39" s="288" customFormat="1" outlineLevel="1">
      <c r="B2035" s="102" t="s">
        <v>27</v>
      </c>
      <c r="C2035" s="201" t="s">
        <v>1676</v>
      </c>
      <c r="D2035" s="202"/>
      <c r="E2035" s="102">
        <v>12434831002</v>
      </c>
      <c r="F2035" s="454"/>
      <c r="G2035" s="203" t="s">
        <v>1758</v>
      </c>
      <c r="H2035" s="204"/>
      <c r="I2035" s="103" t="s">
        <v>58</v>
      </c>
      <c r="J2035" s="202">
        <v>10</v>
      </c>
      <c r="K2035" s="107" t="s">
        <v>1301</v>
      </c>
      <c r="L2035" s="107"/>
      <c r="M2035" s="106"/>
      <c r="N2035" s="107"/>
      <c r="O2035" s="107"/>
      <c r="P2035" s="108"/>
      <c r="Q2035" s="108"/>
      <c r="R2035" s="3"/>
      <c r="S2035" s="375"/>
      <c r="AL2035" s="556"/>
    </row>
    <row r="2036" spans="2:39" s="288" customFormat="1" outlineLevel="1">
      <c r="B2036" s="102" t="s">
        <v>27</v>
      </c>
      <c r="C2036" s="201" t="s">
        <v>1676</v>
      </c>
      <c r="D2036" s="202"/>
      <c r="E2036" s="102">
        <v>12434931002</v>
      </c>
      <c r="F2036" s="454"/>
      <c r="G2036" s="203" t="s">
        <v>1759</v>
      </c>
      <c r="H2036" s="204"/>
      <c r="I2036" s="103" t="s">
        <v>58</v>
      </c>
      <c r="J2036" s="202">
        <v>10</v>
      </c>
      <c r="K2036" s="107" t="s">
        <v>1301</v>
      </c>
      <c r="L2036" s="107"/>
      <c r="M2036" s="106"/>
      <c r="N2036" s="107"/>
      <c r="O2036" s="107"/>
      <c r="P2036" s="108"/>
      <c r="Q2036" s="108"/>
      <c r="R2036" s="3"/>
      <c r="S2036" s="375"/>
      <c r="AL2036" s="556"/>
    </row>
    <row r="2037" spans="2:39" s="288" customFormat="1" outlineLevel="1">
      <c r="B2037" s="102" t="s">
        <v>27</v>
      </c>
      <c r="C2037" s="201" t="s">
        <v>1676</v>
      </c>
      <c r="D2037" s="202"/>
      <c r="E2037" s="102">
        <v>12435031002</v>
      </c>
      <c r="F2037" s="454"/>
      <c r="G2037" s="203" t="s">
        <v>1760</v>
      </c>
      <c r="H2037" s="204"/>
      <c r="I2037" s="103" t="s">
        <v>58</v>
      </c>
      <c r="J2037" s="202">
        <v>10</v>
      </c>
      <c r="K2037" s="107" t="s">
        <v>1301</v>
      </c>
      <c r="L2037" s="107"/>
      <c r="M2037" s="106"/>
      <c r="N2037" s="107"/>
      <c r="O2037" s="107"/>
      <c r="P2037" s="108"/>
      <c r="Q2037" s="108"/>
      <c r="R2037" s="3"/>
      <c r="S2037" s="375"/>
      <c r="AL2037" s="556"/>
    </row>
    <row r="2038" spans="2:39" s="288" customFormat="1" outlineLevel="1">
      <c r="B2038" s="102" t="s">
        <v>27</v>
      </c>
      <c r="C2038" s="201" t="s">
        <v>1676</v>
      </c>
      <c r="D2038" s="202"/>
      <c r="E2038" s="102">
        <v>12435131002</v>
      </c>
      <c r="F2038" s="454"/>
      <c r="G2038" s="203" t="s">
        <v>1761</v>
      </c>
      <c r="H2038" s="204"/>
      <c r="I2038" s="103" t="s">
        <v>58</v>
      </c>
      <c r="J2038" s="202">
        <v>5</v>
      </c>
      <c r="K2038" s="107" t="s">
        <v>1301</v>
      </c>
      <c r="L2038" s="107"/>
      <c r="M2038" s="106"/>
      <c r="N2038" s="107"/>
      <c r="O2038" s="107"/>
      <c r="P2038" s="108"/>
      <c r="Q2038" s="108"/>
      <c r="R2038" s="3"/>
      <c r="S2038" s="375"/>
      <c r="AL2038" s="556"/>
    </row>
    <row r="2039" spans="2:39" s="288" customFormat="1" outlineLevel="1">
      <c r="B2039" s="102" t="s">
        <v>27</v>
      </c>
      <c r="C2039" s="201" t="s">
        <v>1676</v>
      </c>
      <c r="D2039" s="202"/>
      <c r="E2039" s="102">
        <v>12435231002</v>
      </c>
      <c r="F2039" s="454"/>
      <c r="G2039" s="203" t="s">
        <v>1762</v>
      </c>
      <c r="H2039" s="204"/>
      <c r="I2039" s="103" t="s">
        <v>58</v>
      </c>
      <c r="J2039" s="202">
        <v>5</v>
      </c>
      <c r="K2039" s="107" t="s">
        <v>1301</v>
      </c>
      <c r="L2039" s="107"/>
      <c r="M2039" s="106"/>
      <c r="N2039" s="107"/>
      <c r="O2039" s="107"/>
      <c r="P2039" s="108"/>
      <c r="Q2039" s="108"/>
      <c r="R2039" s="3"/>
      <c r="S2039" s="375"/>
      <c r="AL2039" s="556"/>
    </row>
    <row r="2040" spans="2:39" s="288" customFormat="1" outlineLevel="1">
      <c r="B2040" s="102" t="s">
        <v>27</v>
      </c>
      <c r="C2040" s="201" t="s">
        <v>1676</v>
      </c>
      <c r="D2040" s="202"/>
      <c r="E2040" s="102">
        <v>12435331002</v>
      </c>
      <c r="F2040" s="454"/>
      <c r="G2040" s="203" t="s">
        <v>1763</v>
      </c>
      <c r="H2040" s="204"/>
      <c r="I2040" s="103" t="s">
        <v>58</v>
      </c>
      <c r="J2040" s="202">
        <v>5</v>
      </c>
      <c r="K2040" s="107" t="s">
        <v>1301</v>
      </c>
      <c r="L2040" s="107"/>
      <c r="M2040" s="106"/>
      <c r="N2040" s="107"/>
      <c r="O2040" s="107"/>
      <c r="P2040" s="108"/>
      <c r="Q2040" s="108"/>
      <c r="R2040" s="3"/>
      <c r="S2040" s="375"/>
      <c r="AL2040" s="556"/>
    </row>
    <row r="2041" spans="2:39" s="288" customFormat="1" outlineLevel="1">
      <c r="B2041" s="102" t="s">
        <v>27</v>
      </c>
      <c r="C2041" s="201" t="s">
        <v>1676</v>
      </c>
      <c r="D2041" s="202"/>
      <c r="E2041" s="102">
        <v>12228551001</v>
      </c>
      <c r="F2041" s="454"/>
      <c r="G2041" s="203" t="s">
        <v>1764</v>
      </c>
      <c r="H2041" s="204"/>
      <c r="I2041" s="202" t="s">
        <v>58</v>
      </c>
      <c r="J2041" s="202">
        <v>1</v>
      </c>
      <c r="K2041" s="107" t="s">
        <v>1301</v>
      </c>
      <c r="L2041" s="107"/>
      <c r="M2041" s="106"/>
      <c r="N2041" s="107"/>
      <c r="O2041" s="107"/>
      <c r="P2041" s="108"/>
      <c r="Q2041" s="108"/>
      <c r="R2041" s="3"/>
      <c r="S2041" s="375"/>
      <c r="AL2041" s="556"/>
    </row>
    <row r="2042" spans="2:39" s="288" customFormat="1" outlineLevel="1">
      <c r="B2042" s="102" t="s">
        <v>27</v>
      </c>
      <c r="C2042" s="201" t="s">
        <v>1676</v>
      </c>
      <c r="D2042" s="202"/>
      <c r="E2042" s="102">
        <v>12228561001</v>
      </c>
      <c r="F2042" s="454"/>
      <c r="G2042" s="203" t="s">
        <v>1765</v>
      </c>
      <c r="H2042" s="204"/>
      <c r="I2042" s="202" t="s">
        <v>58</v>
      </c>
      <c r="J2042" s="202">
        <v>1</v>
      </c>
      <c r="K2042" s="107" t="s">
        <v>1301</v>
      </c>
      <c r="L2042" s="107"/>
      <c r="M2042" s="106"/>
      <c r="N2042" s="107"/>
      <c r="O2042" s="107"/>
      <c r="P2042" s="108"/>
      <c r="Q2042" s="108"/>
      <c r="R2042" s="3"/>
      <c r="S2042" s="375"/>
      <c r="AL2042" s="556"/>
    </row>
    <row r="2043" spans="2:39" s="288" customFormat="1" outlineLevel="1">
      <c r="B2043" s="102" t="s">
        <v>27</v>
      </c>
      <c r="C2043" s="201" t="s">
        <v>1676</v>
      </c>
      <c r="D2043" s="202"/>
      <c r="E2043" s="102">
        <v>12228571001</v>
      </c>
      <c r="F2043" s="454"/>
      <c r="G2043" s="203" t="s">
        <v>1766</v>
      </c>
      <c r="H2043" s="204"/>
      <c r="I2043" s="202" t="s">
        <v>58</v>
      </c>
      <c r="J2043" s="202">
        <v>1</v>
      </c>
      <c r="K2043" s="107" t="s">
        <v>1301</v>
      </c>
      <c r="L2043" s="107"/>
      <c r="M2043" s="106"/>
      <c r="N2043" s="107"/>
      <c r="O2043" s="107"/>
      <c r="P2043" s="108"/>
      <c r="Q2043" s="108"/>
      <c r="R2043" s="3"/>
      <c r="S2043" s="378"/>
      <c r="AL2043" s="556"/>
      <c r="AM2043"/>
    </row>
    <row r="2044" spans="2:39" s="288" customFormat="1" outlineLevel="1">
      <c r="B2044" s="102" t="s">
        <v>27</v>
      </c>
      <c r="C2044" s="201" t="s">
        <v>1676</v>
      </c>
      <c r="D2044" s="202"/>
      <c r="E2044" s="102">
        <v>12316661001</v>
      </c>
      <c r="F2044" s="454"/>
      <c r="G2044" s="203" t="s">
        <v>1767</v>
      </c>
      <c r="H2044" s="204"/>
      <c r="I2044" s="202" t="s">
        <v>58</v>
      </c>
      <c r="J2044" s="202">
        <v>1</v>
      </c>
      <c r="K2044" s="107" t="s">
        <v>1301</v>
      </c>
      <c r="L2044" s="107"/>
      <c r="M2044" s="106"/>
      <c r="N2044" s="107"/>
      <c r="O2044" s="107"/>
      <c r="P2044" s="108"/>
      <c r="Q2044" s="108"/>
      <c r="R2044" s="3"/>
      <c r="S2044" s="567"/>
      <c r="AL2044" s="556"/>
      <c r="AM2044"/>
    </row>
    <row r="2045" spans="2:39" s="288" customFormat="1" outlineLevel="1">
      <c r="B2045" s="102" t="s">
        <v>27</v>
      </c>
      <c r="C2045" s="201" t="s">
        <v>1676</v>
      </c>
      <c r="D2045" s="202"/>
      <c r="E2045" s="102">
        <v>12346001001</v>
      </c>
      <c r="F2045" s="454"/>
      <c r="G2045" s="203" t="s">
        <v>1768</v>
      </c>
      <c r="H2045" s="204"/>
      <c r="I2045" s="202" t="s">
        <v>58</v>
      </c>
      <c r="J2045" s="202">
        <v>1</v>
      </c>
      <c r="K2045" s="107" t="s">
        <v>1301</v>
      </c>
      <c r="L2045" s="107"/>
      <c r="M2045" s="106"/>
      <c r="N2045" s="107"/>
      <c r="O2045" s="107"/>
      <c r="P2045" s="108"/>
      <c r="Q2045" s="108"/>
      <c r="R2045" s="3"/>
      <c r="S2045" s="375"/>
      <c r="AL2045" s="556"/>
    </row>
    <row r="2046" spans="2:39" outlineLevel="1">
      <c r="B2046" s="197"/>
      <c r="C2046" s="198"/>
      <c r="D2046" s="170"/>
      <c r="E2046" s="69"/>
      <c r="F2046" s="454"/>
      <c r="G2046" s="171"/>
      <c r="H2046" s="199"/>
      <c r="I2046" s="170"/>
      <c r="J2046" s="170"/>
      <c r="K2046" s="74"/>
      <c r="L2046" s="74"/>
      <c r="M2046" s="98"/>
      <c r="N2046" s="99"/>
      <c r="O2046" s="99"/>
      <c r="P2046" s="100"/>
      <c r="Q2046" s="100"/>
      <c r="R2046" s="3"/>
      <c r="S2046" s="375"/>
      <c r="AL2046" s="556"/>
      <c r="AM2046" s="288"/>
    </row>
    <row r="2047" spans="2:39" outlineLevel="1">
      <c r="B2047" s="293"/>
      <c r="C2047" s="432" t="s">
        <v>1676</v>
      </c>
      <c r="D2047" s="294"/>
      <c r="E2047" s="194"/>
      <c r="F2047" s="650"/>
      <c r="G2047" s="191" t="s">
        <v>1769</v>
      </c>
      <c r="H2047" s="205"/>
      <c r="I2047" s="193"/>
      <c r="J2047" s="294"/>
      <c r="K2047" s="188"/>
      <c r="L2047" s="188"/>
      <c r="M2047" s="434"/>
      <c r="N2047" s="299"/>
      <c r="O2047" s="299"/>
      <c r="P2047" s="298"/>
      <c r="Q2047" s="296"/>
      <c r="R2047" s="3"/>
      <c r="S2047" s="375"/>
      <c r="AL2047" s="556"/>
      <c r="AM2047" s="288"/>
    </row>
    <row r="2048" spans="2:39" s="288" customFormat="1" outlineLevel="1">
      <c r="B2048" s="102" t="s">
        <v>27</v>
      </c>
      <c r="C2048" s="201" t="s">
        <v>1676</v>
      </c>
      <c r="D2048" s="202"/>
      <c r="E2048" s="102">
        <v>11395621001</v>
      </c>
      <c r="F2048" s="454"/>
      <c r="G2048" s="203" t="s">
        <v>1770</v>
      </c>
      <c r="H2048" s="204"/>
      <c r="I2048" s="202" t="s">
        <v>58</v>
      </c>
      <c r="J2048" s="202">
        <v>100</v>
      </c>
      <c r="K2048" s="107" t="s">
        <v>1301</v>
      </c>
      <c r="L2048" s="107"/>
      <c r="M2048" s="106"/>
      <c r="N2048" s="107"/>
      <c r="O2048" s="107"/>
      <c r="P2048" s="108"/>
      <c r="Q2048" s="108"/>
      <c r="R2048" s="3"/>
      <c r="S2048" s="375"/>
      <c r="AL2048" s="556"/>
    </row>
    <row r="2049" spans="2:39" s="288" customFormat="1" outlineLevel="1">
      <c r="B2049" s="102" t="s">
        <v>27</v>
      </c>
      <c r="C2049" s="201" t="s">
        <v>1676</v>
      </c>
      <c r="D2049" s="202"/>
      <c r="E2049" s="102">
        <v>11395721001</v>
      </c>
      <c r="F2049" s="454"/>
      <c r="G2049" s="203" t="s">
        <v>1771</v>
      </c>
      <c r="H2049" s="204"/>
      <c r="I2049" s="202" t="s">
        <v>58</v>
      </c>
      <c r="J2049" s="202">
        <v>50</v>
      </c>
      <c r="K2049" s="107" t="s">
        <v>1301</v>
      </c>
      <c r="L2049" s="107"/>
      <c r="M2049" s="106"/>
      <c r="N2049" s="107"/>
      <c r="O2049" s="107"/>
      <c r="P2049" s="108"/>
      <c r="Q2049" s="108"/>
      <c r="R2049" s="3"/>
      <c r="S2049" s="375"/>
      <c r="AL2049" s="556"/>
    </row>
    <row r="2050" spans="2:39" s="288" customFormat="1" outlineLevel="1">
      <c r="B2050" s="102" t="s">
        <v>27</v>
      </c>
      <c r="C2050" s="201" t="s">
        <v>1676</v>
      </c>
      <c r="D2050" s="202"/>
      <c r="E2050" s="102">
        <v>11394921001</v>
      </c>
      <c r="F2050" s="454"/>
      <c r="G2050" s="203" t="s">
        <v>1772</v>
      </c>
      <c r="H2050" s="204"/>
      <c r="I2050" s="202" t="s">
        <v>58</v>
      </c>
      <c r="J2050" s="202">
        <v>50</v>
      </c>
      <c r="K2050" s="107" t="s">
        <v>1301</v>
      </c>
      <c r="L2050" s="107"/>
      <c r="M2050" s="106"/>
      <c r="N2050" s="107"/>
      <c r="O2050" s="107"/>
      <c r="P2050" s="108"/>
      <c r="Q2050" s="108"/>
      <c r="R2050" s="3"/>
      <c r="S2050" s="375"/>
      <c r="AL2050" s="556"/>
    </row>
    <row r="2051" spans="2:39" s="288" customFormat="1" outlineLevel="1">
      <c r="B2051" s="102" t="s">
        <v>27</v>
      </c>
      <c r="C2051" s="201" t="s">
        <v>1676</v>
      </c>
      <c r="D2051" s="202"/>
      <c r="E2051" s="102">
        <v>11386831001</v>
      </c>
      <c r="F2051" s="454"/>
      <c r="G2051" s="203" t="s">
        <v>1773</v>
      </c>
      <c r="H2051" s="204"/>
      <c r="I2051" s="202" t="s">
        <v>58</v>
      </c>
      <c r="J2051" s="202">
        <v>25</v>
      </c>
      <c r="K2051" s="107" t="s">
        <v>1301</v>
      </c>
      <c r="L2051" s="107"/>
      <c r="M2051" s="106"/>
      <c r="N2051" s="107"/>
      <c r="O2051" s="107"/>
      <c r="P2051" s="108"/>
      <c r="Q2051" s="108"/>
      <c r="R2051" s="3"/>
      <c r="S2051" s="375"/>
      <c r="AL2051" s="556"/>
    </row>
    <row r="2052" spans="2:39" s="288" customFormat="1" outlineLevel="1">
      <c r="B2052" s="102" t="s">
        <v>27</v>
      </c>
      <c r="C2052" s="201" t="s">
        <v>1676</v>
      </c>
      <c r="D2052" s="202"/>
      <c r="E2052" s="102">
        <v>11386931001</v>
      </c>
      <c r="F2052" s="454"/>
      <c r="G2052" s="203" t="s">
        <v>1774</v>
      </c>
      <c r="H2052" s="204"/>
      <c r="I2052" s="202" t="s">
        <v>58</v>
      </c>
      <c r="J2052" s="202">
        <v>25</v>
      </c>
      <c r="K2052" s="107" t="s">
        <v>1301</v>
      </c>
      <c r="L2052" s="107"/>
      <c r="M2052" s="106"/>
      <c r="N2052" s="107"/>
      <c r="O2052" s="107"/>
      <c r="P2052" s="108"/>
      <c r="Q2052" s="108"/>
      <c r="R2052" s="3"/>
      <c r="S2052" s="375"/>
      <c r="AL2052" s="556"/>
    </row>
    <row r="2053" spans="2:39" s="288" customFormat="1" outlineLevel="1">
      <c r="B2053" s="102" t="s">
        <v>27</v>
      </c>
      <c r="C2053" s="201" t="s">
        <v>1676</v>
      </c>
      <c r="D2053" s="202"/>
      <c r="E2053" s="102">
        <v>11387031001</v>
      </c>
      <c r="F2053" s="454"/>
      <c r="G2053" s="203" t="s">
        <v>1775</v>
      </c>
      <c r="H2053" s="204"/>
      <c r="I2053" s="202" t="s">
        <v>58</v>
      </c>
      <c r="J2053" s="202">
        <v>25</v>
      </c>
      <c r="K2053" s="107" t="s">
        <v>1301</v>
      </c>
      <c r="L2053" s="107"/>
      <c r="M2053" s="106"/>
      <c r="N2053" s="107"/>
      <c r="O2053" s="107"/>
      <c r="P2053" s="108"/>
      <c r="Q2053" s="108"/>
      <c r="R2053" s="3"/>
      <c r="S2053" s="375"/>
      <c r="AL2053" s="556"/>
    </row>
    <row r="2054" spans="2:39" s="288" customFormat="1" outlineLevel="1">
      <c r="B2054" s="102" t="s">
        <v>27</v>
      </c>
      <c r="C2054" s="201" t="s">
        <v>1676</v>
      </c>
      <c r="D2054" s="103">
        <v>12676711001</v>
      </c>
      <c r="E2054" s="219">
        <v>12676711002</v>
      </c>
      <c r="F2054" s="454"/>
      <c r="G2054" s="203" t="s">
        <v>1776</v>
      </c>
      <c r="H2054" s="204"/>
      <c r="I2054" s="202" t="s">
        <v>58</v>
      </c>
      <c r="J2054" s="202">
        <v>1</v>
      </c>
      <c r="K2054" s="107" t="s">
        <v>1301</v>
      </c>
      <c r="L2054" s="107"/>
      <c r="M2054" s="106"/>
      <c r="N2054" s="107"/>
      <c r="O2054" s="107"/>
      <c r="P2054" s="108"/>
      <c r="Q2054" s="108"/>
      <c r="R2054" s="3"/>
      <c r="S2054" s="375"/>
      <c r="AL2054" s="556"/>
    </row>
    <row r="2055" spans="2:39" s="288" customFormat="1" outlineLevel="1">
      <c r="B2055" s="102" t="s">
        <v>27</v>
      </c>
      <c r="C2055" s="201" t="s">
        <v>1676</v>
      </c>
      <c r="D2055" s="103">
        <v>12676811001</v>
      </c>
      <c r="E2055" s="102">
        <v>12676811002</v>
      </c>
      <c r="F2055" s="454"/>
      <c r="G2055" s="203" t="s">
        <v>1777</v>
      </c>
      <c r="H2055" s="204"/>
      <c r="I2055" s="202" t="s">
        <v>58</v>
      </c>
      <c r="J2055" s="202">
        <v>1</v>
      </c>
      <c r="K2055" s="107" t="s">
        <v>1301</v>
      </c>
      <c r="L2055" s="107"/>
      <c r="M2055" s="106"/>
      <c r="N2055" s="107"/>
      <c r="O2055" s="107"/>
      <c r="P2055" s="108"/>
      <c r="Q2055" s="108"/>
      <c r="R2055" s="3"/>
      <c r="S2055" s="378"/>
      <c r="AL2055" s="556"/>
      <c r="AM2055"/>
    </row>
    <row r="2056" spans="2:39" s="288" customFormat="1" outlineLevel="1">
      <c r="B2056" s="102" t="s">
        <v>27</v>
      </c>
      <c r="C2056" s="201" t="s">
        <v>1676</v>
      </c>
      <c r="D2056" s="103">
        <v>12676911001</v>
      </c>
      <c r="E2056" s="102">
        <v>12676911002</v>
      </c>
      <c r="F2056" s="454"/>
      <c r="G2056" s="203" t="s">
        <v>1778</v>
      </c>
      <c r="H2056" s="204"/>
      <c r="I2056" s="202" t="s">
        <v>58</v>
      </c>
      <c r="J2056" s="202">
        <v>1</v>
      </c>
      <c r="K2056" s="107" t="s">
        <v>1301</v>
      </c>
      <c r="L2056" s="107"/>
      <c r="M2056" s="106"/>
      <c r="N2056" s="107"/>
      <c r="O2056" s="107"/>
      <c r="P2056" s="108"/>
      <c r="Q2056" s="108"/>
      <c r="R2056" s="3"/>
      <c r="S2056" s="375"/>
      <c r="AL2056" s="556"/>
    </row>
    <row r="2057" spans="2:39" s="288" customFormat="1" outlineLevel="1">
      <c r="B2057" s="102" t="s">
        <v>27</v>
      </c>
      <c r="C2057" s="201" t="s">
        <v>1676</v>
      </c>
      <c r="D2057" s="103">
        <v>12352291001</v>
      </c>
      <c r="E2057" s="102">
        <v>12352291002</v>
      </c>
      <c r="F2057" s="454"/>
      <c r="G2057" s="203" t="s">
        <v>1779</v>
      </c>
      <c r="H2057" s="204"/>
      <c r="I2057" s="202" t="s">
        <v>58</v>
      </c>
      <c r="J2057" s="202">
        <v>1</v>
      </c>
      <c r="K2057" s="107" t="s">
        <v>1301</v>
      </c>
      <c r="L2057" s="107"/>
      <c r="M2057" s="106"/>
      <c r="N2057" s="107"/>
      <c r="O2057" s="107"/>
      <c r="P2057" s="108"/>
      <c r="Q2057" s="108"/>
      <c r="R2057" s="3"/>
      <c r="S2057" s="378"/>
      <c r="AL2057" s="556"/>
      <c r="AM2057"/>
    </row>
    <row r="2058" spans="2:39" outlineLevel="1">
      <c r="B2058" s="200" t="s">
        <v>27</v>
      </c>
      <c r="C2058" s="201" t="s">
        <v>1676</v>
      </c>
      <c r="D2058" s="103">
        <v>12062561001</v>
      </c>
      <c r="E2058" s="102">
        <v>12062561002</v>
      </c>
      <c r="F2058" s="454"/>
      <c r="G2058" s="203" t="s">
        <v>1780</v>
      </c>
      <c r="H2058" s="204"/>
      <c r="I2058" s="202" t="s">
        <v>58</v>
      </c>
      <c r="J2058" s="202">
        <v>1</v>
      </c>
      <c r="K2058" s="107" t="s">
        <v>1298</v>
      </c>
      <c r="L2058" s="107"/>
      <c r="M2058" s="106"/>
      <c r="N2058" s="107"/>
      <c r="O2058" s="107"/>
      <c r="P2058" s="108"/>
      <c r="Q2058" s="108"/>
      <c r="R2058" s="3"/>
      <c r="S2058" s="375"/>
      <c r="AL2058" s="556"/>
      <c r="AM2058" s="288"/>
    </row>
    <row r="2059" spans="2:39" s="288" customFormat="1" outlineLevel="1">
      <c r="B2059" s="200" t="s">
        <v>27</v>
      </c>
      <c r="C2059" s="201" t="s">
        <v>1676</v>
      </c>
      <c r="D2059" s="103">
        <v>12343241001</v>
      </c>
      <c r="E2059" s="102">
        <v>12343241002</v>
      </c>
      <c r="F2059" s="454"/>
      <c r="G2059" s="203" t="s">
        <v>1781</v>
      </c>
      <c r="H2059" s="204"/>
      <c r="I2059" s="202" t="s">
        <v>58</v>
      </c>
      <c r="J2059" s="202">
        <v>1</v>
      </c>
      <c r="K2059" s="107" t="s">
        <v>1301</v>
      </c>
      <c r="L2059" s="107"/>
      <c r="M2059" s="106"/>
      <c r="N2059" s="107"/>
      <c r="O2059" s="107"/>
      <c r="P2059" s="108"/>
      <c r="Q2059" s="108"/>
      <c r="R2059" s="3"/>
      <c r="S2059" s="375"/>
      <c r="AL2059" s="556"/>
    </row>
    <row r="2060" spans="2:39" outlineLevel="1">
      <c r="B2060" s="300"/>
      <c r="C2060" s="198"/>
      <c r="D2060" s="71"/>
      <c r="E2060" s="69"/>
      <c r="F2060" s="454"/>
      <c r="G2060" s="171"/>
      <c r="H2060" s="199"/>
      <c r="I2060" s="170"/>
      <c r="J2060" s="170"/>
      <c r="K2060" s="74"/>
      <c r="L2060" s="74"/>
      <c r="M2060" s="98"/>
      <c r="N2060" s="99"/>
      <c r="O2060" s="99"/>
      <c r="P2060" s="100"/>
      <c r="Q2060" s="100"/>
      <c r="R2060" s="3"/>
      <c r="S2060" s="375"/>
      <c r="AL2060" s="556"/>
      <c r="AM2060" s="288"/>
    </row>
    <row r="2061" spans="2:39" s="288" customFormat="1" outlineLevel="1">
      <c r="B2061" s="102" t="s">
        <v>27</v>
      </c>
      <c r="C2061" s="201" t="s">
        <v>1676</v>
      </c>
      <c r="D2061" s="202"/>
      <c r="E2061" s="102">
        <v>11690081001</v>
      </c>
      <c r="F2061" s="454"/>
      <c r="G2061" s="203" t="s">
        <v>1782</v>
      </c>
      <c r="H2061" s="204"/>
      <c r="I2061" s="202" t="s">
        <v>58</v>
      </c>
      <c r="J2061" s="202">
        <v>10</v>
      </c>
      <c r="K2061" s="107" t="s">
        <v>1301</v>
      </c>
      <c r="L2061" s="107"/>
      <c r="M2061" s="106"/>
      <c r="N2061" s="107"/>
      <c r="O2061" s="107"/>
      <c r="P2061" s="108"/>
      <c r="Q2061" s="108"/>
      <c r="R2061" s="3"/>
      <c r="S2061" s="375"/>
      <c r="AL2061" s="556"/>
    </row>
    <row r="2062" spans="2:39" s="288" customFormat="1" outlineLevel="1">
      <c r="B2062" s="102" t="s">
        <v>27</v>
      </c>
      <c r="C2062" s="201" t="s">
        <v>1676</v>
      </c>
      <c r="D2062" s="202"/>
      <c r="E2062" s="102">
        <v>11690101001</v>
      </c>
      <c r="F2062" s="454"/>
      <c r="G2062" s="203" t="s">
        <v>1783</v>
      </c>
      <c r="H2062" s="204"/>
      <c r="I2062" s="202" t="s">
        <v>58</v>
      </c>
      <c r="J2062" s="202">
        <v>10</v>
      </c>
      <c r="K2062" s="107" t="s">
        <v>1301</v>
      </c>
      <c r="L2062" s="107"/>
      <c r="M2062" s="106"/>
      <c r="N2062" s="107"/>
      <c r="O2062" s="107"/>
      <c r="P2062" s="108"/>
      <c r="Q2062" s="108"/>
      <c r="R2062" s="3"/>
      <c r="S2062" s="375"/>
      <c r="AL2062" s="556"/>
    </row>
    <row r="2063" spans="2:39" s="288" customFormat="1" outlineLevel="1">
      <c r="B2063" s="102" t="s">
        <v>27</v>
      </c>
      <c r="C2063" s="201" t="s">
        <v>1676</v>
      </c>
      <c r="D2063" s="202"/>
      <c r="E2063" s="102">
        <v>11690131001</v>
      </c>
      <c r="F2063" s="454"/>
      <c r="G2063" s="203" t="s">
        <v>1784</v>
      </c>
      <c r="H2063" s="204"/>
      <c r="I2063" s="202" t="s">
        <v>58</v>
      </c>
      <c r="J2063" s="202">
        <v>3</v>
      </c>
      <c r="K2063" s="107" t="s">
        <v>1301</v>
      </c>
      <c r="L2063" s="107"/>
      <c r="M2063" s="106"/>
      <c r="N2063" s="107"/>
      <c r="O2063" s="107"/>
      <c r="P2063" s="108"/>
      <c r="Q2063" s="108"/>
      <c r="R2063" s="3"/>
      <c r="S2063" s="375"/>
      <c r="AL2063" s="556"/>
    </row>
    <row r="2064" spans="2:39" s="288" customFormat="1" outlineLevel="1">
      <c r="B2064" s="102" t="s">
        <v>27</v>
      </c>
      <c r="C2064" s="201" t="s">
        <v>1676</v>
      </c>
      <c r="D2064" s="202"/>
      <c r="E2064" s="102">
        <v>11690151001</v>
      </c>
      <c r="F2064" s="454"/>
      <c r="G2064" s="203" t="s">
        <v>1785</v>
      </c>
      <c r="H2064" s="204"/>
      <c r="I2064" s="202" t="s">
        <v>58</v>
      </c>
      <c r="J2064" s="202">
        <v>5</v>
      </c>
      <c r="K2064" s="107" t="s">
        <v>1301</v>
      </c>
      <c r="L2064" s="107"/>
      <c r="M2064" s="106"/>
      <c r="N2064" s="107"/>
      <c r="O2064" s="107"/>
      <c r="P2064" s="108"/>
      <c r="Q2064" s="108"/>
      <c r="R2064" s="3"/>
      <c r="S2064" s="375"/>
      <c r="AL2064" s="556"/>
    </row>
    <row r="2065" spans="2:39" s="288" customFormat="1" outlineLevel="1">
      <c r="B2065" s="102" t="s">
        <v>27</v>
      </c>
      <c r="C2065" s="201" t="s">
        <v>1676</v>
      </c>
      <c r="D2065" s="202"/>
      <c r="E2065" s="102">
        <v>11691441001</v>
      </c>
      <c r="F2065" s="454"/>
      <c r="G2065" s="203" t="s">
        <v>1786</v>
      </c>
      <c r="H2065" s="204"/>
      <c r="I2065" s="202" t="s">
        <v>58</v>
      </c>
      <c r="J2065" s="202">
        <v>1</v>
      </c>
      <c r="K2065" s="107" t="s">
        <v>1301</v>
      </c>
      <c r="L2065" s="107"/>
      <c r="M2065" s="106"/>
      <c r="N2065" s="107"/>
      <c r="O2065" s="107"/>
      <c r="P2065" s="108"/>
      <c r="Q2065" s="108"/>
      <c r="R2065" s="3"/>
      <c r="S2065" s="375"/>
      <c r="AL2065" s="556"/>
    </row>
    <row r="2066" spans="2:39" s="288" customFormat="1" outlineLevel="1">
      <c r="B2066" s="102" t="s">
        <v>27</v>
      </c>
      <c r="C2066" s="201" t="s">
        <v>1676</v>
      </c>
      <c r="D2066" s="202"/>
      <c r="E2066" s="102">
        <v>11691421001</v>
      </c>
      <c r="F2066" s="454"/>
      <c r="G2066" s="203" t="s">
        <v>1787</v>
      </c>
      <c r="H2066" s="204"/>
      <c r="I2066" s="202" t="s">
        <v>58</v>
      </c>
      <c r="J2066" s="202">
        <v>1</v>
      </c>
      <c r="K2066" s="107" t="s">
        <v>1301</v>
      </c>
      <c r="L2066" s="107"/>
      <c r="M2066" s="106"/>
      <c r="N2066" s="107"/>
      <c r="O2066" s="107"/>
      <c r="P2066" s="108"/>
      <c r="Q2066" s="108"/>
      <c r="R2066" s="3"/>
      <c r="S2066" s="375"/>
      <c r="AL2066" s="556"/>
    </row>
    <row r="2067" spans="2:39" s="288" customFormat="1" outlineLevel="1">
      <c r="B2067" s="102" t="s">
        <v>27</v>
      </c>
      <c r="C2067" s="201" t="s">
        <v>1676</v>
      </c>
      <c r="D2067" s="202"/>
      <c r="E2067" s="102">
        <v>12676111001</v>
      </c>
      <c r="F2067" s="454"/>
      <c r="G2067" s="203" t="s">
        <v>1788</v>
      </c>
      <c r="H2067" s="204"/>
      <c r="I2067" s="202" t="s">
        <v>58</v>
      </c>
      <c r="J2067" s="202">
        <v>1</v>
      </c>
      <c r="K2067" s="107" t="s">
        <v>1301</v>
      </c>
      <c r="L2067" s="107"/>
      <c r="M2067" s="106"/>
      <c r="N2067" s="107"/>
      <c r="O2067" s="107"/>
      <c r="P2067" s="108"/>
      <c r="Q2067" s="108"/>
      <c r="R2067" s="3"/>
      <c r="S2067" s="375"/>
      <c r="AL2067" s="556"/>
    </row>
    <row r="2068" spans="2:39" s="288" customFormat="1" outlineLevel="1">
      <c r="B2068" s="102" t="s">
        <v>27</v>
      </c>
      <c r="C2068" s="201" t="s">
        <v>1676</v>
      </c>
      <c r="D2068" s="202"/>
      <c r="E2068" s="102">
        <v>12676211001</v>
      </c>
      <c r="F2068" s="454"/>
      <c r="G2068" s="203" t="s">
        <v>1789</v>
      </c>
      <c r="H2068" s="204"/>
      <c r="I2068" s="202" t="s">
        <v>58</v>
      </c>
      <c r="J2068" s="202">
        <v>1</v>
      </c>
      <c r="K2068" s="107" t="s">
        <v>1301</v>
      </c>
      <c r="L2068" s="107"/>
      <c r="M2068" s="106"/>
      <c r="N2068" s="107"/>
      <c r="O2068" s="107"/>
      <c r="P2068" s="108"/>
      <c r="Q2068" s="108"/>
      <c r="R2068" s="3"/>
      <c r="S2068" s="375"/>
      <c r="AL2068" s="556"/>
    </row>
    <row r="2069" spans="2:39" s="288" customFormat="1" outlineLevel="1">
      <c r="B2069" s="102" t="s">
        <v>27</v>
      </c>
      <c r="C2069" s="201" t="s">
        <v>1676</v>
      </c>
      <c r="D2069" s="202"/>
      <c r="E2069" s="102">
        <v>12676311001</v>
      </c>
      <c r="F2069" s="454"/>
      <c r="G2069" s="203" t="s">
        <v>1790</v>
      </c>
      <c r="H2069" s="204"/>
      <c r="I2069" s="202" t="s">
        <v>58</v>
      </c>
      <c r="J2069" s="202">
        <v>1</v>
      </c>
      <c r="K2069" s="107" t="s">
        <v>1301</v>
      </c>
      <c r="L2069" s="107"/>
      <c r="M2069" s="106"/>
      <c r="N2069" s="107"/>
      <c r="O2069" s="107"/>
      <c r="P2069" s="108"/>
      <c r="Q2069" s="108"/>
      <c r="R2069" s="3"/>
      <c r="S2069" s="375"/>
      <c r="AL2069" s="556"/>
    </row>
    <row r="2070" spans="2:39" s="288" customFormat="1" outlineLevel="1">
      <c r="B2070" s="102" t="s">
        <v>27</v>
      </c>
      <c r="C2070" s="201" t="s">
        <v>1676</v>
      </c>
      <c r="D2070" s="202"/>
      <c r="E2070" s="102">
        <v>12352191001</v>
      </c>
      <c r="F2070" s="454"/>
      <c r="G2070" s="203" t="s">
        <v>1791</v>
      </c>
      <c r="H2070" s="204"/>
      <c r="I2070" s="202" t="s">
        <v>58</v>
      </c>
      <c r="J2070" s="202">
        <v>1</v>
      </c>
      <c r="K2070" s="107" t="s">
        <v>1301</v>
      </c>
      <c r="L2070" s="107"/>
      <c r="M2070" s="106"/>
      <c r="N2070" s="107"/>
      <c r="O2070" s="107"/>
      <c r="P2070" s="108"/>
      <c r="Q2070" s="108"/>
      <c r="R2070" s="3"/>
      <c r="S2070" s="378"/>
      <c r="AL2070" s="556"/>
      <c r="AM2070"/>
    </row>
    <row r="2071" spans="2:39" s="288" customFormat="1" outlineLevel="1">
      <c r="B2071" s="102" t="s">
        <v>27</v>
      </c>
      <c r="C2071" s="201" t="s">
        <v>1676</v>
      </c>
      <c r="D2071" s="202"/>
      <c r="E2071" s="102">
        <v>12062571001</v>
      </c>
      <c r="F2071" s="454"/>
      <c r="G2071" s="203" t="s">
        <v>1792</v>
      </c>
      <c r="H2071" s="204"/>
      <c r="I2071" s="202" t="s">
        <v>58</v>
      </c>
      <c r="J2071" s="202">
        <v>1</v>
      </c>
      <c r="K2071" s="107" t="s">
        <v>1301</v>
      </c>
      <c r="L2071" s="107"/>
      <c r="M2071" s="106"/>
      <c r="N2071" s="107"/>
      <c r="O2071" s="107"/>
      <c r="P2071" s="108"/>
      <c r="Q2071" s="108"/>
      <c r="R2071" s="3"/>
      <c r="S2071" s="375"/>
      <c r="AL2071" s="556"/>
    </row>
    <row r="2072" spans="2:39" s="288" customFormat="1" outlineLevel="1">
      <c r="B2072" s="102" t="s">
        <v>27</v>
      </c>
      <c r="C2072" s="201" t="s">
        <v>1676</v>
      </c>
      <c r="D2072" s="202"/>
      <c r="E2072" s="102">
        <v>12343341001</v>
      </c>
      <c r="F2072" s="454"/>
      <c r="G2072" s="203" t="s">
        <v>1793</v>
      </c>
      <c r="H2072" s="204"/>
      <c r="I2072" s="202" t="s">
        <v>58</v>
      </c>
      <c r="J2072" s="202">
        <v>1</v>
      </c>
      <c r="K2072" s="107" t="s">
        <v>1301</v>
      </c>
      <c r="L2072" s="107"/>
      <c r="M2072" s="106"/>
      <c r="N2072" s="107"/>
      <c r="O2072" s="107"/>
      <c r="P2072" s="108"/>
      <c r="Q2072" s="108"/>
      <c r="R2072" s="3"/>
      <c r="S2072" s="375"/>
      <c r="AL2072" s="556"/>
    </row>
    <row r="2073" spans="2:39" outlineLevel="1">
      <c r="B2073" s="197"/>
      <c r="C2073" s="198"/>
      <c r="D2073" s="170"/>
      <c r="E2073" s="69"/>
      <c r="F2073" s="454"/>
      <c r="G2073" s="171"/>
      <c r="H2073" s="199"/>
      <c r="I2073" s="170"/>
      <c r="J2073" s="170"/>
      <c r="K2073" s="74"/>
      <c r="L2073" s="74"/>
      <c r="M2073" s="98"/>
      <c r="N2073" s="99"/>
      <c r="O2073" s="99"/>
      <c r="P2073" s="100"/>
      <c r="Q2073" s="100"/>
      <c r="R2073" s="3"/>
      <c r="S2073" s="375"/>
      <c r="AL2073" s="556"/>
      <c r="AM2073" s="288"/>
    </row>
    <row r="2074" spans="2:39" s="288" customFormat="1" outlineLevel="1">
      <c r="B2074" s="102" t="s">
        <v>27</v>
      </c>
      <c r="C2074" s="201" t="s">
        <v>1676</v>
      </c>
      <c r="D2074" s="202"/>
      <c r="E2074" s="102">
        <v>11690121001</v>
      </c>
      <c r="F2074" s="454"/>
      <c r="G2074" s="203" t="s">
        <v>1794</v>
      </c>
      <c r="H2074" s="204"/>
      <c r="I2074" s="202" t="s">
        <v>58</v>
      </c>
      <c r="J2074" s="202">
        <v>10</v>
      </c>
      <c r="K2074" s="107" t="s">
        <v>1301</v>
      </c>
      <c r="L2074" s="107"/>
      <c r="M2074" s="106"/>
      <c r="N2074" s="107"/>
      <c r="O2074" s="107"/>
      <c r="P2074" s="108"/>
      <c r="Q2074" s="108"/>
      <c r="R2074" s="3"/>
      <c r="S2074" s="375"/>
      <c r="AL2074" s="556"/>
    </row>
    <row r="2075" spans="2:39" s="288" customFormat="1" outlineLevel="1">
      <c r="B2075" s="102" t="s">
        <v>27</v>
      </c>
      <c r="C2075" s="201" t="s">
        <v>1676</v>
      </c>
      <c r="D2075" s="202"/>
      <c r="E2075" s="102">
        <v>11690141001</v>
      </c>
      <c r="F2075" s="454"/>
      <c r="G2075" s="203" t="s">
        <v>1795</v>
      </c>
      <c r="H2075" s="204"/>
      <c r="I2075" s="202" t="s">
        <v>58</v>
      </c>
      <c r="J2075" s="202">
        <v>3</v>
      </c>
      <c r="K2075" s="107" t="s">
        <v>1301</v>
      </c>
      <c r="L2075" s="107"/>
      <c r="M2075" s="106"/>
      <c r="N2075" s="107"/>
      <c r="O2075" s="107"/>
      <c r="P2075" s="108"/>
      <c r="Q2075" s="108"/>
      <c r="R2075" s="3"/>
      <c r="S2075" s="375"/>
      <c r="AL2075" s="556"/>
    </row>
    <row r="2076" spans="2:39" s="288" customFormat="1" outlineLevel="1">
      <c r="B2076" s="102" t="s">
        <v>27</v>
      </c>
      <c r="C2076" s="201" t="s">
        <v>1676</v>
      </c>
      <c r="D2076" s="202"/>
      <c r="E2076" s="102">
        <v>11690161001</v>
      </c>
      <c r="F2076" s="454"/>
      <c r="G2076" s="203" t="s">
        <v>1796</v>
      </c>
      <c r="H2076" s="204"/>
      <c r="I2076" s="202" t="s">
        <v>58</v>
      </c>
      <c r="J2076" s="202">
        <v>5</v>
      </c>
      <c r="K2076" s="107" t="s">
        <v>1301</v>
      </c>
      <c r="L2076" s="107"/>
      <c r="M2076" s="106"/>
      <c r="N2076" s="107"/>
      <c r="O2076" s="107"/>
      <c r="P2076" s="108"/>
      <c r="Q2076" s="108"/>
      <c r="R2076" s="3"/>
      <c r="S2076" s="375"/>
      <c r="AL2076" s="556"/>
    </row>
    <row r="2077" spans="2:39" s="288" customFormat="1" outlineLevel="1">
      <c r="B2077" s="102" t="s">
        <v>27</v>
      </c>
      <c r="C2077" s="201" t="s">
        <v>1676</v>
      </c>
      <c r="D2077" s="202"/>
      <c r="E2077" s="102">
        <v>11690171001</v>
      </c>
      <c r="F2077" s="454"/>
      <c r="G2077" s="203" t="s">
        <v>1797</v>
      </c>
      <c r="H2077" s="204"/>
      <c r="I2077" s="202" t="s">
        <v>58</v>
      </c>
      <c r="J2077" s="202">
        <v>5</v>
      </c>
      <c r="K2077" s="107" t="s">
        <v>1301</v>
      </c>
      <c r="L2077" s="107"/>
      <c r="M2077" s="106"/>
      <c r="N2077" s="107"/>
      <c r="O2077" s="107"/>
      <c r="P2077" s="108"/>
      <c r="Q2077" s="108"/>
      <c r="R2077" s="3"/>
      <c r="S2077" s="375"/>
      <c r="AL2077" s="556"/>
    </row>
    <row r="2078" spans="2:39" s="288" customFormat="1" outlineLevel="1">
      <c r="B2078" s="102" t="s">
        <v>27</v>
      </c>
      <c r="C2078" s="201" t="s">
        <v>1676</v>
      </c>
      <c r="D2078" s="202"/>
      <c r="E2078" s="102">
        <v>11691701001</v>
      </c>
      <c r="F2078" s="454"/>
      <c r="G2078" s="203" t="s">
        <v>1798</v>
      </c>
      <c r="H2078" s="204"/>
      <c r="I2078" s="202" t="s">
        <v>58</v>
      </c>
      <c r="J2078" s="202">
        <v>1</v>
      </c>
      <c r="K2078" s="107" t="s">
        <v>1301</v>
      </c>
      <c r="L2078" s="107"/>
      <c r="M2078" s="106"/>
      <c r="N2078" s="107"/>
      <c r="O2078" s="107"/>
      <c r="P2078" s="108"/>
      <c r="Q2078" s="108"/>
      <c r="R2078" s="3"/>
      <c r="S2078" s="375"/>
      <c r="AL2078" s="556"/>
    </row>
    <row r="2079" spans="2:39" s="288" customFormat="1" outlineLevel="1">
      <c r="B2079" s="102" t="s">
        <v>27</v>
      </c>
      <c r="C2079" s="201" t="s">
        <v>1676</v>
      </c>
      <c r="D2079" s="202"/>
      <c r="E2079" s="102">
        <v>11691471001</v>
      </c>
      <c r="F2079" s="454"/>
      <c r="G2079" s="203" t="s">
        <v>1799</v>
      </c>
      <c r="H2079" s="204"/>
      <c r="I2079" s="202" t="s">
        <v>58</v>
      </c>
      <c r="J2079" s="202">
        <v>1</v>
      </c>
      <c r="K2079" s="107" t="s">
        <v>1301</v>
      </c>
      <c r="L2079" s="107"/>
      <c r="M2079" s="106"/>
      <c r="N2079" s="107"/>
      <c r="O2079" s="107"/>
      <c r="P2079" s="108"/>
      <c r="Q2079" s="108"/>
      <c r="R2079" s="3"/>
      <c r="S2079" s="375"/>
      <c r="AL2079" s="556"/>
    </row>
    <row r="2080" spans="2:39" s="288" customFormat="1" outlineLevel="1">
      <c r="B2080" s="102" t="s">
        <v>27</v>
      </c>
      <c r="C2080" s="201" t="s">
        <v>1676</v>
      </c>
      <c r="D2080" s="202"/>
      <c r="E2080" s="102">
        <v>11691481001</v>
      </c>
      <c r="F2080" s="454"/>
      <c r="G2080" s="203" t="s">
        <v>1800</v>
      </c>
      <c r="H2080" s="204"/>
      <c r="I2080" s="202" t="s">
        <v>58</v>
      </c>
      <c r="J2080" s="202">
        <v>1</v>
      </c>
      <c r="K2080" s="107" t="s">
        <v>1301</v>
      </c>
      <c r="L2080" s="107"/>
      <c r="M2080" s="106"/>
      <c r="N2080" s="107"/>
      <c r="O2080" s="107"/>
      <c r="P2080" s="108"/>
      <c r="Q2080" s="108"/>
      <c r="R2080" s="3"/>
      <c r="S2080" s="375"/>
      <c r="AL2080" s="556"/>
    </row>
    <row r="2081" spans="2:39" s="288" customFormat="1" outlineLevel="1">
      <c r="B2081" s="102" t="s">
        <v>27</v>
      </c>
      <c r="C2081" s="201" t="s">
        <v>1676</v>
      </c>
      <c r="D2081" s="202"/>
      <c r="E2081" s="102">
        <v>12676411001</v>
      </c>
      <c r="F2081" s="454"/>
      <c r="G2081" s="203" t="s">
        <v>1801</v>
      </c>
      <c r="H2081" s="204"/>
      <c r="I2081" s="202" t="s">
        <v>58</v>
      </c>
      <c r="J2081" s="202">
        <v>1</v>
      </c>
      <c r="K2081" s="107" t="s">
        <v>1301</v>
      </c>
      <c r="L2081" s="107"/>
      <c r="M2081" s="106"/>
      <c r="N2081" s="107"/>
      <c r="O2081" s="107"/>
      <c r="P2081" s="108"/>
      <c r="Q2081" s="108"/>
      <c r="R2081" s="3"/>
      <c r="S2081" s="378"/>
      <c r="AL2081" s="556"/>
      <c r="AM2081"/>
    </row>
    <row r="2082" spans="2:39" s="288" customFormat="1" outlineLevel="1">
      <c r="B2082" s="102" t="s">
        <v>27</v>
      </c>
      <c r="C2082" s="201" t="s">
        <v>1676</v>
      </c>
      <c r="D2082" s="202"/>
      <c r="E2082" s="102">
        <v>12676511001</v>
      </c>
      <c r="F2082" s="454"/>
      <c r="G2082" s="203" t="s">
        <v>1802</v>
      </c>
      <c r="H2082" s="204"/>
      <c r="I2082" s="202" t="s">
        <v>58</v>
      </c>
      <c r="J2082" s="202">
        <v>1</v>
      </c>
      <c r="K2082" s="107" t="s">
        <v>1301</v>
      </c>
      <c r="L2082" s="107"/>
      <c r="M2082" s="106"/>
      <c r="N2082" s="107"/>
      <c r="O2082" s="107"/>
      <c r="P2082" s="108"/>
      <c r="Q2082" s="108"/>
      <c r="R2082" s="3"/>
      <c r="S2082" s="375"/>
      <c r="AL2082" s="556"/>
    </row>
    <row r="2083" spans="2:39" s="288" customFormat="1" outlineLevel="1">
      <c r="B2083" s="102" t="s">
        <v>27</v>
      </c>
      <c r="C2083" s="201" t="s">
        <v>1676</v>
      </c>
      <c r="D2083" s="202"/>
      <c r="E2083" s="102">
        <v>12676611001</v>
      </c>
      <c r="F2083" s="454"/>
      <c r="G2083" s="203" t="s">
        <v>1803</v>
      </c>
      <c r="H2083" s="204"/>
      <c r="I2083" s="202" t="s">
        <v>58</v>
      </c>
      <c r="J2083" s="202">
        <v>1</v>
      </c>
      <c r="K2083" s="107" t="s">
        <v>1301</v>
      </c>
      <c r="L2083" s="107"/>
      <c r="M2083" s="106"/>
      <c r="N2083" s="107"/>
      <c r="O2083" s="107"/>
      <c r="P2083" s="108"/>
      <c r="Q2083" s="108"/>
      <c r="R2083" s="3"/>
      <c r="S2083" s="375"/>
      <c r="AL2083" s="556"/>
    </row>
    <row r="2084" spans="2:39" outlineLevel="1">
      <c r="B2084" s="197"/>
      <c r="C2084" s="198"/>
      <c r="D2084" s="170"/>
      <c r="E2084" s="69"/>
      <c r="F2084" s="454"/>
      <c r="G2084" s="171"/>
      <c r="H2084" s="199"/>
      <c r="I2084" s="170"/>
      <c r="J2084" s="170"/>
      <c r="K2084" s="74"/>
      <c r="L2084" s="74"/>
      <c r="M2084" s="98"/>
      <c r="N2084" s="99"/>
      <c r="O2084" s="99"/>
      <c r="P2084" s="100"/>
      <c r="Q2084" s="100"/>
      <c r="R2084" s="3"/>
      <c r="S2084" s="375"/>
      <c r="AL2084" s="556"/>
      <c r="AM2084" s="288"/>
    </row>
    <row r="2085" spans="2:39" s="288" customFormat="1" outlineLevel="1">
      <c r="B2085" s="102" t="s">
        <v>27</v>
      </c>
      <c r="C2085" s="201" t="s">
        <v>1676</v>
      </c>
      <c r="D2085" s="202"/>
      <c r="E2085" s="102">
        <v>11690971001</v>
      </c>
      <c r="F2085" s="454"/>
      <c r="G2085" s="203" t="s">
        <v>1804</v>
      </c>
      <c r="H2085" s="204"/>
      <c r="I2085" s="202" t="s">
        <v>58</v>
      </c>
      <c r="J2085" s="202">
        <v>10</v>
      </c>
      <c r="K2085" s="107" t="s">
        <v>1301</v>
      </c>
      <c r="L2085" s="107"/>
      <c r="M2085" s="106"/>
      <c r="N2085" s="107"/>
      <c r="O2085" s="107"/>
      <c r="P2085" s="108"/>
      <c r="Q2085" s="108"/>
      <c r="R2085" s="3"/>
      <c r="S2085" s="375"/>
      <c r="AL2085" s="556"/>
    </row>
    <row r="2086" spans="2:39" s="288" customFormat="1" outlineLevel="1">
      <c r="B2086" s="102" t="s">
        <v>27</v>
      </c>
      <c r="C2086" s="201" t="s">
        <v>1676</v>
      </c>
      <c r="D2086" s="202"/>
      <c r="E2086" s="102">
        <v>11690981001</v>
      </c>
      <c r="F2086" s="454"/>
      <c r="G2086" s="203" t="s">
        <v>1805</v>
      </c>
      <c r="H2086" s="204"/>
      <c r="I2086" s="202" t="s">
        <v>58</v>
      </c>
      <c r="J2086" s="202">
        <v>10</v>
      </c>
      <c r="K2086" s="107" t="s">
        <v>1301</v>
      </c>
      <c r="L2086" s="107"/>
      <c r="M2086" s="106"/>
      <c r="N2086" s="107"/>
      <c r="O2086" s="107"/>
      <c r="P2086" s="108"/>
      <c r="Q2086" s="108"/>
      <c r="R2086" s="3"/>
      <c r="S2086" s="375"/>
      <c r="AL2086" s="556"/>
    </row>
    <row r="2087" spans="2:39" s="288" customFormat="1" outlineLevel="1">
      <c r="B2087" s="102" t="s">
        <v>27</v>
      </c>
      <c r="C2087" s="201" t="s">
        <v>1676</v>
      </c>
      <c r="D2087" s="202"/>
      <c r="E2087" s="102">
        <v>11691051001</v>
      </c>
      <c r="F2087" s="454"/>
      <c r="G2087" s="203" t="s">
        <v>1806</v>
      </c>
      <c r="H2087" s="204"/>
      <c r="I2087" s="202" t="s">
        <v>58</v>
      </c>
      <c r="J2087" s="202">
        <v>10</v>
      </c>
      <c r="K2087" s="107" t="s">
        <v>1301</v>
      </c>
      <c r="L2087" s="107"/>
      <c r="M2087" s="106"/>
      <c r="N2087" s="107"/>
      <c r="O2087" s="107"/>
      <c r="P2087" s="108"/>
      <c r="Q2087" s="108"/>
      <c r="R2087" s="3"/>
      <c r="S2087" s="375"/>
      <c r="AL2087" s="556"/>
    </row>
    <row r="2088" spans="2:39" s="288" customFormat="1" outlineLevel="1">
      <c r="B2088" s="102" t="s">
        <v>27</v>
      </c>
      <c r="C2088" s="201" t="s">
        <v>1676</v>
      </c>
      <c r="D2088" s="202"/>
      <c r="E2088" s="102">
        <v>11691041001</v>
      </c>
      <c r="F2088" s="454"/>
      <c r="G2088" s="203" t="s">
        <v>1807</v>
      </c>
      <c r="H2088" s="204"/>
      <c r="I2088" s="202" t="s">
        <v>58</v>
      </c>
      <c r="J2088" s="202">
        <v>10</v>
      </c>
      <c r="K2088" s="107" t="s">
        <v>1301</v>
      </c>
      <c r="L2088" s="107"/>
      <c r="M2088" s="106"/>
      <c r="N2088" s="107"/>
      <c r="O2088" s="107"/>
      <c r="P2088" s="108"/>
      <c r="Q2088" s="108"/>
      <c r="R2088" s="3"/>
      <c r="S2088" s="375"/>
      <c r="AL2088" s="556"/>
    </row>
    <row r="2089" spans="2:39" s="288" customFormat="1" outlineLevel="1">
      <c r="B2089" s="102" t="s">
        <v>27</v>
      </c>
      <c r="C2089" s="201" t="s">
        <v>1676</v>
      </c>
      <c r="D2089" s="202"/>
      <c r="E2089" s="102">
        <v>11691091001</v>
      </c>
      <c r="F2089" s="454"/>
      <c r="G2089" s="203" t="s">
        <v>1808</v>
      </c>
      <c r="H2089" s="204"/>
      <c r="I2089" s="202" t="s">
        <v>58</v>
      </c>
      <c r="J2089" s="202">
        <v>3</v>
      </c>
      <c r="K2089" s="107" t="s">
        <v>1301</v>
      </c>
      <c r="L2089" s="107"/>
      <c r="M2089" s="106"/>
      <c r="N2089" s="107"/>
      <c r="O2089" s="107"/>
      <c r="P2089" s="108"/>
      <c r="Q2089" s="108"/>
      <c r="R2089" s="3"/>
      <c r="S2089" s="375"/>
      <c r="AL2089" s="556"/>
    </row>
    <row r="2090" spans="2:39" s="288" customFormat="1" outlineLevel="1">
      <c r="B2090" s="102" t="s">
        <v>27</v>
      </c>
      <c r="C2090" s="201" t="s">
        <v>1676</v>
      </c>
      <c r="D2090" s="202"/>
      <c r="E2090" s="102">
        <v>11691111001</v>
      </c>
      <c r="F2090" s="454"/>
      <c r="G2090" s="203" t="s">
        <v>1809</v>
      </c>
      <c r="H2090" s="204"/>
      <c r="I2090" s="202" t="s">
        <v>58</v>
      </c>
      <c r="J2090" s="202">
        <v>1</v>
      </c>
      <c r="K2090" s="107" t="s">
        <v>1301</v>
      </c>
      <c r="L2090" s="107"/>
      <c r="M2090" s="106"/>
      <c r="N2090" s="107"/>
      <c r="O2090" s="107"/>
      <c r="P2090" s="108"/>
      <c r="Q2090" s="108"/>
      <c r="R2090" s="3"/>
      <c r="S2090" s="375"/>
      <c r="AL2090" s="556"/>
    </row>
    <row r="2091" spans="2:39" s="288" customFormat="1" outlineLevel="1">
      <c r="B2091" s="102" t="s">
        <v>27</v>
      </c>
      <c r="C2091" s="201" t="s">
        <v>1676</v>
      </c>
      <c r="D2091" s="202"/>
      <c r="E2091" s="102">
        <v>11691491001</v>
      </c>
      <c r="F2091" s="454"/>
      <c r="G2091" s="203" t="s">
        <v>1810</v>
      </c>
      <c r="H2091" s="204"/>
      <c r="I2091" s="202" t="s">
        <v>58</v>
      </c>
      <c r="J2091" s="202">
        <v>1</v>
      </c>
      <c r="K2091" s="107" t="s">
        <v>1301</v>
      </c>
      <c r="L2091" s="107"/>
      <c r="M2091" s="106"/>
      <c r="N2091" s="107"/>
      <c r="O2091" s="107"/>
      <c r="P2091" s="108"/>
      <c r="Q2091" s="108"/>
      <c r="R2091" s="3"/>
      <c r="S2091" s="375"/>
      <c r="AL2091" s="556"/>
    </row>
    <row r="2092" spans="2:39" s="288" customFormat="1" outlineLevel="1">
      <c r="B2092" s="102" t="s">
        <v>27</v>
      </c>
      <c r="C2092" s="201" t="s">
        <v>1676</v>
      </c>
      <c r="D2092" s="202"/>
      <c r="E2092" s="102">
        <v>11691431001</v>
      </c>
      <c r="F2092" s="454"/>
      <c r="G2092" s="203" t="s">
        <v>1811</v>
      </c>
      <c r="H2092" s="204"/>
      <c r="I2092" s="202" t="s">
        <v>58</v>
      </c>
      <c r="J2092" s="202">
        <v>1</v>
      </c>
      <c r="K2092" s="107" t="s">
        <v>1301</v>
      </c>
      <c r="L2092" s="107"/>
      <c r="M2092" s="106"/>
      <c r="N2092" s="107"/>
      <c r="O2092" s="107"/>
      <c r="P2092" s="108"/>
      <c r="Q2092" s="108"/>
      <c r="R2092" s="3"/>
      <c r="S2092" s="375"/>
      <c r="AL2092" s="556"/>
    </row>
    <row r="2093" spans="2:39" s="288" customFormat="1" outlineLevel="1">
      <c r="B2093" s="102" t="s">
        <v>27</v>
      </c>
      <c r="C2093" s="201" t="s">
        <v>1676</v>
      </c>
      <c r="D2093" s="202"/>
      <c r="E2093" s="102">
        <v>11691411001</v>
      </c>
      <c r="F2093" s="454"/>
      <c r="G2093" s="203" t="s">
        <v>1812</v>
      </c>
      <c r="H2093" s="204"/>
      <c r="I2093" s="202" t="s">
        <v>58</v>
      </c>
      <c r="J2093" s="202">
        <v>1</v>
      </c>
      <c r="K2093" s="107" t="s">
        <v>1301</v>
      </c>
      <c r="L2093" s="107"/>
      <c r="M2093" s="106"/>
      <c r="N2093" s="107"/>
      <c r="O2093" s="107"/>
      <c r="P2093" s="108"/>
      <c r="Q2093" s="108"/>
      <c r="R2093" s="3"/>
      <c r="S2093" s="375"/>
      <c r="AL2093" s="556"/>
    </row>
    <row r="2094" spans="2:39" s="288" customFormat="1" outlineLevel="1">
      <c r="B2094" s="102" t="s">
        <v>27</v>
      </c>
      <c r="C2094" s="201" t="s">
        <v>1676</v>
      </c>
      <c r="D2094" s="202"/>
      <c r="E2094" s="102">
        <v>12675811001</v>
      </c>
      <c r="F2094" s="454"/>
      <c r="G2094" s="203" t="s">
        <v>1813</v>
      </c>
      <c r="H2094" s="204"/>
      <c r="I2094" s="202" t="s">
        <v>58</v>
      </c>
      <c r="J2094" s="202">
        <v>1</v>
      </c>
      <c r="K2094" s="107" t="s">
        <v>1301</v>
      </c>
      <c r="L2094" s="107"/>
      <c r="M2094" s="106"/>
      <c r="N2094" s="107"/>
      <c r="O2094" s="107"/>
      <c r="P2094" s="108"/>
      <c r="Q2094" s="108"/>
      <c r="R2094" s="3"/>
      <c r="S2094" s="375"/>
      <c r="AL2094" s="556"/>
    </row>
    <row r="2095" spans="2:39" s="288" customFormat="1" outlineLevel="1">
      <c r="B2095" s="102" t="s">
        <v>27</v>
      </c>
      <c r="C2095" s="201" t="s">
        <v>1676</v>
      </c>
      <c r="D2095" s="202"/>
      <c r="E2095" s="102">
        <v>12675911001</v>
      </c>
      <c r="F2095" s="454"/>
      <c r="G2095" s="203" t="s">
        <v>1814</v>
      </c>
      <c r="H2095" s="204"/>
      <c r="I2095" s="202" t="s">
        <v>58</v>
      </c>
      <c r="J2095" s="202">
        <v>1</v>
      </c>
      <c r="K2095" s="107" t="s">
        <v>1301</v>
      </c>
      <c r="L2095" s="107"/>
      <c r="M2095" s="106"/>
      <c r="N2095" s="107"/>
      <c r="O2095" s="107"/>
      <c r="P2095" s="108"/>
      <c r="Q2095" s="108"/>
      <c r="R2095" s="3"/>
      <c r="S2095" s="378"/>
      <c r="AL2095" s="556"/>
      <c r="AM2095"/>
    </row>
    <row r="2096" spans="2:39" s="288" customFormat="1" outlineLevel="1">
      <c r="B2096" s="102" t="s">
        <v>27</v>
      </c>
      <c r="C2096" s="201" t="s">
        <v>1676</v>
      </c>
      <c r="D2096" s="202"/>
      <c r="E2096" s="102">
        <v>12676011001</v>
      </c>
      <c r="F2096" s="454"/>
      <c r="G2096" s="203" t="s">
        <v>1815</v>
      </c>
      <c r="H2096" s="204"/>
      <c r="I2096" s="202" t="s">
        <v>58</v>
      </c>
      <c r="J2096" s="202">
        <v>1</v>
      </c>
      <c r="K2096" s="107" t="s">
        <v>1301</v>
      </c>
      <c r="L2096" s="107"/>
      <c r="M2096" s="106"/>
      <c r="N2096" s="107"/>
      <c r="O2096" s="107"/>
      <c r="P2096" s="108"/>
      <c r="Q2096" s="108"/>
      <c r="R2096" s="3"/>
      <c r="S2096" s="375"/>
      <c r="AL2096" s="556"/>
    </row>
    <row r="2097" spans="2:39" s="288" customFormat="1" outlineLevel="1">
      <c r="B2097" s="102" t="s">
        <v>27</v>
      </c>
      <c r="C2097" s="201" t="s">
        <v>1676</v>
      </c>
      <c r="D2097" s="202"/>
      <c r="E2097" s="102">
        <v>12352391001</v>
      </c>
      <c r="F2097" s="454"/>
      <c r="G2097" s="203" t="s">
        <v>1816</v>
      </c>
      <c r="H2097" s="204"/>
      <c r="I2097" s="202" t="s">
        <v>58</v>
      </c>
      <c r="J2097" s="202">
        <v>1</v>
      </c>
      <c r="K2097" s="107" t="s">
        <v>1301</v>
      </c>
      <c r="L2097" s="107"/>
      <c r="M2097" s="106"/>
      <c r="N2097" s="107"/>
      <c r="O2097" s="107"/>
      <c r="P2097" s="108"/>
      <c r="Q2097" s="108"/>
      <c r="R2097" s="3"/>
      <c r="S2097" s="567"/>
      <c r="AL2097" s="556"/>
      <c r="AM2097"/>
    </row>
    <row r="2098" spans="2:39" outlineLevel="1">
      <c r="B2098" s="197"/>
      <c r="C2098" s="198"/>
      <c r="D2098" s="170"/>
      <c r="E2098" s="69"/>
      <c r="F2098" s="454"/>
      <c r="G2098" s="171"/>
      <c r="H2098" s="199"/>
      <c r="I2098" s="170"/>
      <c r="J2098" s="170"/>
      <c r="K2098" s="74"/>
      <c r="L2098" s="74"/>
      <c r="M2098" s="98"/>
      <c r="N2098" s="99"/>
      <c r="O2098" s="99"/>
      <c r="P2098" s="100"/>
      <c r="Q2098" s="100"/>
      <c r="R2098" s="3"/>
      <c r="S2098" s="375"/>
      <c r="AL2098" s="556"/>
      <c r="AM2098" s="288"/>
    </row>
    <row r="2099" spans="2:39" s="288" customFormat="1" outlineLevel="1">
      <c r="B2099" s="102" t="s">
        <v>27</v>
      </c>
      <c r="C2099" s="201" t="s">
        <v>1676</v>
      </c>
      <c r="D2099" s="202"/>
      <c r="E2099" s="102">
        <v>13045731001</v>
      </c>
      <c r="F2099" s="454"/>
      <c r="G2099" s="203" t="s">
        <v>1817</v>
      </c>
      <c r="H2099" s="204"/>
      <c r="I2099" s="202" t="s">
        <v>58</v>
      </c>
      <c r="J2099" s="202">
        <v>1</v>
      </c>
      <c r="K2099" s="107" t="s">
        <v>1301</v>
      </c>
      <c r="L2099" s="107"/>
      <c r="M2099" s="106"/>
      <c r="N2099" s="107"/>
      <c r="O2099" s="107"/>
      <c r="P2099" s="108"/>
      <c r="Q2099" s="108"/>
      <c r="R2099" s="3"/>
      <c r="S2099" s="375"/>
      <c r="AL2099" s="556"/>
    </row>
    <row r="2100" spans="2:39" outlineLevel="1">
      <c r="B2100" s="293"/>
      <c r="C2100" s="198"/>
      <c r="D2100" s="170"/>
      <c r="E2100" s="69"/>
      <c r="F2100" s="454"/>
      <c r="G2100" s="171"/>
      <c r="H2100" s="199"/>
      <c r="I2100" s="170"/>
      <c r="J2100" s="170"/>
      <c r="K2100" s="74"/>
      <c r="L2100" s="74"/>
      <c r="M2100" s="98"/>
      <c r="N2100" s="99"/>
      <c r="O2100" s="99"/>
      <c r="P2100" s="100"/>
      <c r="Q2100" s="100"/>
      <c r="R2100" s="3"/>
      <c r="S2100" s="379"/>
      <c r="AL2100" s="556"/>
    </row>
    <row r="2101" spans="2:39" s="288" customFormat="1" outlineLevel="1">
      <c r="B2101" s="102" t="s">
        <v>27</v>
      </c>
      <c r="C2101" s="201" t="s">
        <v>1676</v>
      </c>
      <c r="D2101" s="202"/>
      <c r="E2101" s="102">
        <v>11691681001</v>
      </c>
      <c r="F2101" s="454"/>
      <c r="G2101" s="203" t="s">
        <v>1818</v>
      </c>
      <c r="H2101" s="204"/>
      <c r="I2101" s="202" t="s">
        <v>58</v>
      </c>
      <c r="J2101" s="202">
        <v>10</v>
      </c>
      <c r="K2101" s="107" t="s">
        <v>1301</v>
      </c>
      <c r="L2101" s="107"/>
      <c r="M2101" s="106"/>
      <c r="N2101" s="107"/>
      <c r="O2101" s="107"/>
      <c r="P2101" s="108"/>
      <c r="Q2101" s="108"/>
      <c r="R2101" s="3"/>
      <c r="S2101" s="375"/>
      <c r="AL2101" s="556"/>
    </row>
    <row r="2102" spans="2:39" s="288" customFormat="1" outlineLevel="1">
      <c r="B2102" s="102" t="s">
        <v>27</v>
      </c>
      <c r="C2102" s="201" t="s">
        <v>1676</v>
      </c>
      <c r="D2102" s="202"/>
      <c r="E2102" s="102">
        <v>13213461001</v>
      </c>
      <c r="F2102" s="454"/>
      <c r="G2102" s="203" t="s">
        <v>1819</v>
      </c>
      <c r="H2102" s="204"/>
      <c r="I2102" s="202" t="s">
        <v>58</v>
      </c>
      <c r="J2102" s="202">
        <v>10</v>
      </c>
      <c r="K2102" s="107" t="s">
        <v>1301</v>
      </c>
      <c r="L2102" s="107"/>
      <c r="M2102" s="106"/>
      <c r="N2102" s="107"/>
      <c r="O2102" s="107"/>
      <c r="P2102" s="108"/>
      <c r="Q2102" s="108"/>
      <c r="R2102" s="3"/>
      <c r="S2102" s="375"/>
      <c r="AL2102" s="556"/>
    </row>
    <row r="2103" spans="2:39" outlineLevel="1">
      <c r="B2103" s="293"/>
      <c r="C2103" s="198"/>
      <c r="D2103" s="170"/>
      <c r="E2103" s="69"/>
      <c r="F2103" s="454"/>
      <c r="G2103" s="171"/>
      <c r="H2103" s="199"/>
      <c r="I2103" s="170"/>
      <c r="J2103" s="170"/>
      <c r="K2103" s="74"/>
      <c r="L2103" s="74"/>
      <c r="M2103" s="98"/>
      <c r="N2103" s="99"/>
      <c r="O2103" s="99"/>
      <c r="P2103" s="100"/>
      <c r="Q2103" s="100"/>
      <c r="R2103" s="3"/>
      <c r="S2103" s="375"/>
      <c r="AL2103" s="556"/>
      <c r="AM2103" s="288"/>
    </row>
    <row r="2104" spans="2:39" s="288" customFormat="1" outlineLevel="1">
      <c r="B2104" s="102" t="s">
        <v>27</v>
      </c>
      <c r="C2104" s="201" t="s">
        <v>1676</v>
      </c>
      <c r="D2104" s="202"/>
      <c r="E2104" s="102">
        <v>11690991001</v>
      </c>
      <c r="F2104" s="454"/>
      <c r="G2104" s="203" t="s">
        <v>1820</v>
      </c>
      <c r="H2104" s="204"/>
      <c r="I2104" s="202" t="s">
        <v>58</v>
      </c>
      <c r="J2104" s="202">
        <v>10</v>
      </c>
      <c r="K2104" s="107" t="s">
        <v>1301</v>
      </c>
      <c r="L2104" s="107"/>
      <c r="M2104" s="106"/>
      <c r="N2104" s="107"/>
      <c r="O2104" s="107"/>
      <c r="P2104" s="108"/>
      <c r="Q2104" s="108"/>
      <c r="R2104" s="3"/>
      <c r="S2104" s="375"/>
      <c r="AL2104" s="556"/>
    </row>
    <row r="2105" spans="2:39" s="288" customFormat="1" outlineLevel="1">
      <c r="B2105" s="102" t="s">
        <v>27</v>
      </c>
      <c r="C2105" s="201" t="s">
        <v>1676</v>
      </c>
      <c r="D2105" s="202"/>
      <c r="E2105" s="102">
        <v>11691001001</v>
      </c>
      <c r="F2105" s="454"/>
      <c r="G2105" s="203" t="s">
        <v>1821</v>
      </c>
      <c r="H2105" s="204"/>
      <c r="I2105" s="202" t="s">
        <v>58</v>
      </c>
      <c r="J2105" s="202">
        <v>10</v>
      </c>
      <c r="K2105" s="107" t="s">
        <v>1301</v>
      </c>
      <c r="L2105" s="107"/>
      <c r="M2105" s="106"/>
      <c r="N2105" s="107"/>
      <c r="O2105" s="107"/>
      <c r="P2105" s="108"/>
      <c r="Q2105" s="108"/>
      <c r="R2105" s="3"/>
      <c r="S2105" s="375"/>
      <c r="AL2105" s="556"/>
    </row>
    <row r="2106" spans="2:39" s="288" customFormat="1" outlineLevel="1">
      <c r="B2106" s="102" t="s">
        <v>27</v>
      </c>
      <c r="C2106" s="201" t="s">
        <v>1676</v>
      </c>
      <c r="D2106" s="202"/>
      <c r="E2106" s="102">
        <v>11691071001</v>
      </c>
      <c r="F2106" s="454"/>
      <c r="G2106" s="203" t="s">
        <v>1822</v>
      </c>
      <c r="H2106" s="204"/>
      <c r="I2106" s="202" t="s">
        <v>58</v>
      </c>
      <c r="J2106" s="202">
        <v>10</v>
      </c>
      <c r="K2106" s="107" t="s">
        <v>1301</v>
      </c>
      <c r="L2106" s="107"/>
      <c r="M2106" s="106"/>
      <c r="N2106" s="107"/>
      <c r="O2106" s="107"/>
      <c r="P2106" s="108"/>
      <c r="Q2106" s="108"/>
      <c r="R2106" s="3"/>
      <c r="S2106" s="378"/>
      <c r="AL2106" s="556"/>
      <c r="AM2106"/>
    </row>
    <row r="2107" spans="2:39" s="288" customFormat="1" outlineLevel="1">
      <c r="B2107" s="102" t="s">
        <v>27</v>
      </c>
      <c r="C2107" s="201" t="s">
        <v>1676</v>
      </c>
      <c r="D2107" s="202"/>
      <c r="E2107" s="102">
        <v>11691061001</v>
      </c>
      <c r="F2107" s="454"/>
      <c r="G2107" s="203" t="s">
        <v>1823</v>
      </c>
      <c r="H2107" s="204"/>
      <c r="I2107" s="202" t="s">
        <v>58</v>
      </c>
      <c r="J2107" s="202">
        <v>10</v>
      </c>
      <c r="K2107" s="107" t="s">
        <v>1301</v>
      </c>
      <c r="L2107" s="107"/>
      <c r="M2107" s="106"/>
      <c r="N2107" s="107"/>
      <c r="O2107" s="107"/>
      <c r="P2107" s="108"/>
      <c r="Q2107" s="108"/>
      <c r="R2107" s="3"/>
      <c r="S2107" s="375"/>
      <c r="AL2107" s="556"/>
    </row>
    <row r="2108" spans="2:39" s="288" customFormat="1" outlineLevel="1">
      <c r="B2108" s="102" t="s">
        <v>27</v>
      </c>
      <c r="C2108" s="201" t="s">
        <v>1676</v>
      </c>
      <c r="D2108" s="202"/>
      <c r="E2108" s="102">
        <v>11691101001</v>
      </c>
      <c r="F2108" s="454"/>
      <c r="G2108" s="203" t="s">
        <v>1824</v>
      </c>
      <c r="H2108" s="204"/>
      <c r="I2108" s="202" t="s">
        <v>58</v>
      </c>
      <c r="J2108" s="202">
        <v>3</v>
      </c>
      <c r="K2108" s="107" t="s">
        <v>1301</v>
      </c>
      <c r="L2108" s="107"/>
      <c r="M2108" s="106"/>
      <c r="N2108" s="107"/>
      <c r="O2108" s="107"/>
      <c r="P2108" s="108"/>
      <c r="Q2108" s="108"/>
      <c r="R2108" s="3"/>
      <c r="S2108" s="375"/>
      <c r="AL2108" s="556"/>
    </row>
    <row r="2109" spans="2:39" outlineLevel="1">
      <c r="B2109" s="197"/>
      <c r="C2109" s="198"/>
      <c r="D2109" s="170"/>
      <c r="E2109" s="69"/>
      <c r="F2109" s="454"/>
      <c r="G2109" s="171"/>
      <c r="H2109" s="199"/>
      <c r="I2109" s="170"/>
      <c r="J2109" s="170"/>
      <c r="K2109" s="74"/>
      <c r="L2109" s="74"/>
      <c r="M2109" s="98"/>
      <c r="N2109" s="99"/>
      <c r="O2109" s="99"/>
      <c r="P2109" s="100"/>
      <c r="Q2109" s="100"/>
      <c r="R2109" s="3"/>
      <c r="S2109" s="375"/>
      <c r="AL2109" s="556"/>
      <c r="AM2109" s="288"/>
    </row>
    <row r="2110" spans="2:39" s="288" customFormat="1" outlineLevel="1">
      <c r="B2110" s="102" t="s">
        <v>27</v>
      </c>
      <c r="C2110" s="201" t="s">
        <v>1676</v>
      </c>
      <c r="D2110" s="202"/>
      <c r="E2110" s="102">
        <v>12671611001</v>
      </c>
      <c r="F2110" s="454"/>
      <c r="G2110" s="203" t="s">
        <v>1825</v>
      </c>
      <c r="H2110" s="204"/>
      <c r="I2110" s="202" t="s">
        <v>58</v>
      </c>
      <c r="J2110" s="202">
        <v>10</v>
      </c>
      <c r="K2110" s="107" t="s">
        <v>1301</v>
      </c>
      <c r="L2110" s="107"/>
      <c r="M2110" s="106"/>
      <c r="N2110" s="107"/>
      <c r="O2110" s="107"/>
      <c r="P2110" s="108"/>
      <c r="Q2110" s="108"/>
      <c r="R2110" s="3"/>
      <c r="S2110" s="375"/>
      <c r="AL2110" s="556"/>
    </row>
    <row r="2111" spans="2:39" s="288" customFormat="1" outlineLevel="1">
      <c r="B2111" s="102" t="s">
        <v>27</v>
      </c>
      <c r="C2111" s="201" t="s">
        <v>1676</v>
      </c>
      <c r="D2111" s="202"/>
      <c r="E2111" s="102">
        <v>12671811001</v>
      </c>
      <c r="F2111" s="454"/>
      <c r="G2111" s="203" t="s">
        <v>1826</v>
      </c>
      <c r="H2111" s="204"/>
      <c r="I2111" s="202" t="s">
        <v>58</v>
      </c>
      <c r="J2111" s="202">
        <v>3</v>
      </c>
      <c r="K2111" s="107" t="s">
        <v>1301</v>
      </c>
      <c r="L2111" s="107"/>
      <c r="M2111" s="106"/>
      <c r="N2111" s="107"/>
      <c r="O2111" s="107"/>
      <c r="P2111" s="108"/>
      <c r="Q2111" s="108"/>
      <c r="R2111" s="3"/>
      <c r="S2111" s="375"/>
      <c r="AL2111" s="556"/>
    </row>
    <row r="2112" spans="2:39" s="288" customFormat="1" outlineLevel="1">
      <c r="B2112" s="102" t="s">
        <v>27</v>
      </c>
      <c r="C2112" s="201" t="s">
        <v>1676</v>
      </c>
      <c r="D2112" s="202"/>
      <c r="E2112" s="102">
        <v>12672011001</v>
      </c>
      <c r="F2112" s="454"/>
      <c r="G2112" s="203" t="s">
        <v>1827</v>
      </c>
      <c r="H2112" s="204"/>
      <c r="I2112" s="202" t="s">
        <v>58</v>
      </c>
      <c r="J2112" s="202">
        <v>3</v>
      </c>
      <c r="K2112" s="107" t="s">
        <v>1301</v>
      </c>
      <c r="L2112" s="107"/>
      <c r="M2112" s="106"/>
      <c r="N2112" s="107"/>
      <c r="O2112" s="107"/>
      <c r="P2112" s="108"/>
      <c r="Q2112" s="108"/>
      <c r="R2112" s="3"/>
      <c r="S2112" s="375"/>
      <c r="AL2112" s="556"/>
    </row>
    <row r="2113" spans="2:39" s="288" customFormat="1" outlineLevel="1">
      <c r="B2113" s="102" t="s">
        <v>27</v>
      </c>
      <c r="C2113" s="201" t="s">
        <v>1676</v>
      </c>
      <c r="D2113" s="202"/>
      <c r="E2113" s="102">
        <v>12672211001</v>
      </c>
      <c r="F2113" s="454"/>
      <c r="G2113" s="203" t="s">
        <v>1828</v>
      </c>
      <c r="H2113" s="204"/>
      <c r="I2113" s="202" t="s">
        <v>58</v>
      </c>
      <c r="J2113" s="202">
        <v>1</v>
      </c>
      <c r="K2113" s="107" t="s">
        <v>1301</v>
      </c>
      <c r="L2113" s="107"/>
      <c r="M2113" s="106"/>
      <c r="N2113" s="107"/>
      <c r="O2113" s="107"/>
      <c r="P2113" s="108"/>
      <c r="Q2113" s="108"/>
      <c r="R2113" s="3"/>
      <c r="S2113" s="375"/>
      <c r="AL2113" s="556"/>
    </row>
    <row r="2114" spans="2:39" s="288" customFormat="1" outlineLevel="1">
      <c r="B2114" s="102" t="s">
        <v>27</v>
      </c>
      <c r="C2114" s="201" t="s">
        <v>1676</v>
      </c>
      <c r="D2114" s="202"/>
      <c r="E2114" s="102">
        <v>12672411001</v>
      </c>
      <c r="F2114" s="454"/>
      <c r="G2114" s="203" t="s">
        <v>1829</v>
      </c>
      <c r="H2114" s="204"/>
      <c r="I2114" s="202" t="s">
        <v>58</v>
      </c>
      <c r="J2114" s="202">
        <v>1</v>
      </c>
      <c r="K2114" s="107" t="s">
        <v>1301</v>
      </c>
      <c r="L2114" s="107"/>
      <c r="M2114" s="106"/>
      <c r="N2114" s="107"/>
      <c r="O2114" s="107"/>
      <c r="P2114" s="108"/>
      <c r="Q2114" s="108"/>
      <c r="R2114" s="3"/>
      <c r="S2114" s="375"/>
      <c r="AL2114" s="556"/>
    </row>
    <row r="2115" spans="2:39" s="288" customFormat="1" outlineLevel="1">
      <c r="B2115" s="102" t="s">
        <v>27</v>
      </c>
      <c r="C2115" s="201" t="s">
        <v>1676</v>
      </c>
      <c r="D2115" s="202"/>
      <c r="E2115" s="102">
        <v>12672611001</v>
      </c>
      <c r="F2115" s="454"/>
      <c r="G2115" s="203" t="s">
        <v>1830</v>
      </c>
      <c r="H2115" s="204"/>
      <c r="I2115" s="202" t="s">
        <v>58</v>
      </c>
      <c r="J2115" s="202">
        <v>1</v>
      </c>
      <c r="K2115" s="107" t="s">
        <v>1301</v>
      </c>
      <c r="L2115" s="107"/>
      <c r="M2115" s="106"/>
      <c r="N2115" s="107"/>
      <c r="O2115" s="107"/>
      <c r="P2115" s="108"/>
      <c r="Q2115" s="108"/>
      <c r="R2115" s="3"/>
      <c r="S2115" s="375"/>
      <c r="AL2115" s="556"/>
    </row>
    <row r="2116" spans="2:39" s="288" customFormat="1" outlineLevel="1">
      <c r="B2116" s="102" t="s">
        <v>27</v>
      </c>
      <c r="C2116" s="201" t="s">
        <v>1676</v>
      </c>
      <c r="D2116" s="202"/>
      <c r="E2116" s="102">
        <v>12672811001</v>
      </c>
      <c r="F2116" s="454"/>
      <c r="G2116" s="203" t="s">
        <v>1831</v>
      </c>
      <c r="H2116" s="204"/>
      <c r="I2116" s="202" t="s">
        <v>58</v>
      </c>
      <c r="J2116" s="202">
        <v>1</v>
      </c>
      <c r="K2116" s="107" t="s">
        <v>1301</v>
      </c>
      <c r="L2116" s="107"/>
      <c r="M2116" s="106"/>
      <c r="N2116" s="107"/>
      <c r="O2116" s="107"/>
      <c r="P2116" s="108"/>
      <c r="Q2116" s="108"/>
      <c r="R2116" s="3"/>
      <c r="S2116" s="375"/>
      <c r="AL2116" s="556"/>
    </row>
    <row r="2117" spans="2:39" s="288" customFormat="1" outlineLevel="1">
      <c r="B2117" s="102" t="s">
        <v>27</v>
      </c>
      <c r="C2117" s="201" t="s">
        <v>1676</v>
      </c>
      <c r="D2117" s="202"/>
      <c r="E2117" s="102">
        <v>12673011001</v>
      </c>
      <c r="F2117" s="454"/>
      <c r="G2117" s="203" t="s">
        <v>1832</v>
      </c>
      <c r="H2117" s="204"/>
      <c r="I2117" s="202" t="s">
        <v>58</v>
      </c>
      <c r="J2117" s="202">
        <v>1</v>
      </c>
      <c r="K2117" s="107" t="s">
        <v>1301</v>
      </c>
      <c r="L2117" s="107"/>
      <c r="M2117" s="106"/>
      <c r="N2117" s="107"/>
      <c r="O2117" s="107"/>
      <c r="P2117" s="108"/>
      <c r="Q2117" s="108"/>
      <c r="R2117" s="3"/>
      <c r="S2117" s="375"/>
      <c r="AL2117" s="556"/>
    </row>
    <row r="2118" spans="2:39" s="288" customFormat="1" outlineLevel="1">
      <c r="B2118" s="102" t="s">
        <v>27</v>
      </c>
      <c r="C2118" s="201" t="s">
        <v>1676</v>
      </c>
      <c r="D2118" s="202"/>
      <c r="E2118" s="102">
        <v>12352091001</v>
      </c>
      <c r="F2118" s="454"/>
      <c r="G2118" s="203" t="s">
        <v>1833</v>
      </c>
      <c r="H2118" s="204"/>
      <c r="I2118" s="202" t="s">
        <v>58</v>
      </c>
      <c r="J2118" s="202">
        <v>1</v>
      </c>
      <c r="K2118" s="107" t="s">
        <v>1301</v>
      </c>
      <c r="L2118" s="107"/>
      <c r="M2118" s="106"/>
      <c r="N2118" s="107"/>
      <c r="O2118" s="107"/>
      <c r="P2118" s="108"/>
      <c r="Q2118" s="108"/>
      <c r="R2118" s="3"/>
      <c r="S2118" s="378"/>
      <c r="AL2118" s="556"/>
      <c r="AM2118"/>
    </row>
    <row r="2119" spans="2:39" s="288" customFormat="1" outlineLevel="1">
      <c r="B2119" s="102" t="s">
        <v>27</v>
      </c>
      <c r="C2119" s="201" t="s">
        <v>1676</v>
      </c>
      <c r="D2119" s="139"/>
      <c r="E2119" s="102">
        <v>12062531001</v>
      </c>
      <c r="F2119" s="454"/>
      <c r="G2119" s="140" t="s">
        <v>1834</v>
      </c>
      <c r="H2119" s="217"/>
      <c r="I2119" s="139" t="s">
        <v>58</v>
      </c>
      <c r="J2119" s="139">
        <v>1</v>
      </c>
      <c r="K2119" s="107" t="s">
        <v>1301</v>
      </c>
      <c r="L2119" s="107"/>
      <c r="M2119" s="106"/>
      <c r="N2119" s="107"/>
      <c r="O2119" s="107"/>
      <c r="P2119" s="108"/>
      <c r="Q2119" s="108"/>
      <c r="R2119" s="3"/>
      <c r="S2119" s="375"/>
      <c r="AL2119" s="556"/>
    </row>
    <row r="2120" spans="2:39" s="288" customFormat="1" outlineLevel="1">
      <c r="B2120" s="102" t="s">
        <v>27</v>
      </c>
      <c r="C2120" s="201" t="s">
        <v>1676</v>
      </c>
      <c r="D2120" s="202"/>
      <c r="E2120" s="102">
        <v>12316261001</v>
      </c>
      <c r="F2120" s="454"/>
      <c r="G2120" s="203" t="s">
        <v>1835</v>
      </c>
      <c r="H2120" s="204"/>
      <c r="I2120" s="202" t="s">
        <v>58</v>
      </c>
      <c r="J2120" s="202">
        <v>1</v>
      </c>
      <c r="K2120" s="107" t="s">
        <v>1301</v>
      </c>
      <c r="L2120" s="107"/>
      <c r="M2120" s="106"/>
      <c r="N2120" s="107"/>
      <c r="O2120" s="107"/>
      <c r="P2120" s="108"/>
      <c r="Q2120" s="108"/>
      <c r="R2120" s="3"/>
      <c r="S2120" s="375"/>
      <c r="AL2120" s="556"/>
    </row>
    <row r="2121" spans="2:39" outlineLevel="1">
      <c r="B2121" s="197"/>
      <c r="C2121" s="198"/>
      <c r="D2121" s="170"/>
      <c r="E2121" s="69"/>
      <c r="F2121" s="454"/>
      <c r="G2121" s="171"/>
      <c r="H2121" s="199"/>
      <c r="I2121" s="170"/>
      <c r="J2121" s="170"/>
      <c r="K2121" s="74"/>
      <c r="L2121" s="74"/>
      <c r="M2121" s="98"/>
      <c r="N2121" s="99"/>
      <c r="O2121" s="99"/>
      <c r="P2121" s="100"/>
      <c r="Q2121" s="100"/>
      <c r="R2121" s="3"/>
      <c r="S2121" s="375"/>
      <c r="AL2121" s="556"/>
      <c r="AM2121" s="288"/>
    </row>
    <row r="2122" spans="2:39" s="288" customFormat="1" outlineLevel="1">
      <c r="B2122" s="102" t="s">
        <v>27</v>
      </c>
      <c r="C2122" s="201" t="s">
        <v>1676</v>
      </c>
      <c r="D2122" s="202"/>
      <c r="E2122" s="102">
        <v>11690451001</v>
      </c>
      <c r="F2122" s="454"/>
      <c r="G2122" s="203" t="s">
        <v>1836</v>
      </c>
      <c r="H2122" s="204"/>
      <c r="I2122" s="202" t="s">
        <v>58</v>
      </c>
      <c r="J2122" s="202">
        <v>10</v>
      </c>
      <c r="K2122" s="107" t="s">
        <v>1301</v>
      </c>
      <c r="L2122" s="107"/>
      <c r="M2122" s="106"/>
      <c r="N2122" s="107"/>
      <c r="O2122" s="107"/>
      <c r="P2122" s="108"/>
      <c r="Q2122" s="108"/>
      <c r="R2122" s="3"/>
      <c r="S2122" s="375"/>
      <c r="AL2122" s="556"/>
    </row>
    <row r="2123" spans="2:39" s="288" customFormat="1" outlineLevel="1">
      <c r="B2123" s="102" t="s">
        <v>27</v>
      </c>
      <c r="C2123" s="201" t="s">
        <v>1676</v>
      </c>
      <c r="D2123" s="202"/>
      <c r="E2123" s="102">
        <v>11690561001</v>
      </c>
      <c r="F2123" s="454"/>
      <c r="G2123" s="203" t="s">
        <v>1837</v>
      </c>
      <c r="H2123" s="204"/>
      <c r="I2123" s="202" t="s">
        <v>58</v>
      </c>
      <c r="J2123" s="202">
        <v>10</v>
      </c>
      <c r="K2123" s="107" t="s">
        <v>1301</v>
      </c>
      <c r="L2123" s="107"/>
      <c r="M2123" s="106"/>
      <c r="N2123" s="107"/>
      <c r="O2123" s="107"/>
      <c r="P2123" s="108"/>
      <c r="Q2123" s="108"/>
      <c r="R2123" s="3"/>
      <c r="S2123" s="375"/>
      <c r="AL2123" s="556"/>
    </row>
    <row r="2124" spans="2:39" s="288" customFormat="1" outlineLevel="1">
      <c r="B2124" s="102" t="s">
        <v>27</v>
      </c>
      <c r="C2124" s="201" t="s">
        <v>1676</v>
      </c>
      <c r="D2124" s="202"/>
      <c r="E2124" s="102">
        <v>11690631001</v>
      </c>
      <c r="F2124" s="454"/>
      <c r="G2124" s="203" t="s">
        <v>1838</v>
      </c>
      <c r="H2124" s="204"/>
      <c r="I2124" s="202" t="s">
        <v>58</v>
      </c>
      <c r="J2124" s="202">
        <v>3</v>
      </c>
      <c r="K2124" s="107" t="s">
        <v>1301</v>
      </c>
      <c r="L2124" s="107"/>
      <c r="M2124" s="106"/>
      <c r="N2124" s="107"/>
      <c r="O2124" s="107"/>
      <c r="P2124" s="108"/>
      <c r="Q2124" s="108"/>
      <c r="R2124" s="3"/>
      <c r="S2124" s="375"/>
      <c r="AL2124" s="556"/>
    </row>
    <row r="2125" spans="2:39" s="288" customFormat="1" outlineLevel="1">
      <c r="B2125" s="102" t="s">
        <v>27</v>
      </c>
      <c r="C2125" s="201" t="s">
        <v>1676</v>
      </c>
      <c r="D2125" s="202"/>
      <c r="E2125" s="102">
        <v>11690721001</v>
      </c>
      <c r="F2125" s="454"/>
      <c r="G2125" s="203" t="s">
        <v>1839</v>
      </c>
      <c r="H2125" s="204"/>
      <c r="I2125" s="202" t="s">
        <v>58</v>
      </c>
      <c r="J2125" s="202">
        <v>1</v>
      </c>
      <c r="K2125" s="107" t="s">
        <v>1301</v>
      </c>
      <c r="L2125" s="107"/>
      <c r="M2125" s="106"/>
      <c r="N2125" s="107"/>
      <c r="O2125" s="107"/>
      <c r="P2125" s="108"/>
      <c r="Q2125" s="108"/>
      <c r="R2125" s="3"/>
      <c r="S2125" s="375"/>
      <c r="AL2125" s="556"/>
    </row>
    <row r="2126" spans="2:39" s="288" customFormat="1" outlineLevel="1">
      <c r="B2126" s="102" t="s">
        <v>27</v>
      </c>
      <c r="C2126" s="201" t="s">
        <v>1676</v>
      </c>
      <c r="D2126" s="202"/>
      <c r="E2126" s="102">
        <v>11691561001</v>
      </c>
      <c r="F2126" s="454"/>
      <c r="G2126" s="203" t="s">
        <v>1840</v>
      </c>
      <c r="H2126" s="204"/>
      <c r="I2126" s="202" t="s">
        <v>58</v>
      </c>
      <c r="J2126" s="202">
        <v>1</v>
      </c>
      <c r="K2126" s="107" t="s">
        <v>1301</v>
      </c>
      <c r="L2126" s="107"/>
      <c r="M2126" s="106"/>
      <c r="N2126" s="107"/>
      <c r="O2126" s="107"/>
      <c r="P2126" s="108"/>
      <c r="Q2126" s="108"/>
      <c r="R2126" s="3"/>
      <c r="S2126" s="375"/>
      <c r="AL2126" s="556"/>
    </row>
    <row r="2127" spans="2:39" s="288" customFormat="1" outlineLevel="1">
      <c r="B2127" s="102" t="s">
        <v>27</v>
      </c>
      <c r="C2127" s="201" t="s">
        <v>1676</v>
      </c>
      <c r="D2127" s="202"/>
      <c r="E2127" s="102">
        <v>11691671001</v>
      </c>
      <c r="F2127" s="454"/>
      <c r="G2127" s="203" t="s">
        <v>1841</v>
      </c>
      <c r="H2127" s="204"/>
      <c r="I2127" s="202" t="s">
        <v>58</v>
      </c>
      <c r="J2127" s="202">
        <v>1</v>
      </c>
      <c r="K2127" s="107" t="s">
        <v>1301</v>
      </c>
      <c r="L2127" s="107"/>
      <c r="M2127" s="106"/>
      <c r="N2127" s="107"/>
      <c r="O2127" s="107"/>
      <c r="P2127" s="108"/>
      <c r="Q2127" s="108"/>
      <c r="R2127" s="3"/>
      <c r="S2127" s="375"/>
      <c r="AL2127" s="556"/>
    </row>
    <row r="2128" spans="2:39" s="288" customFormat="1" outlineLevel="1">
      <c r="B2128" s="102" t="s">
        <v>27</v>
      </c>
      <c r="C2128" s="201" t="s">
        <v>1676</v>
      </c>
      <c r="D2128" s="202"/>
      <c r="E2128" s="102">
        <v>12219461001</v>
      </c>
      <c r="F2128" s="454"/>
      <c r="G2128" s="203" t="s">
        <v>1842</v>
      </c>
      <c r="H2128" s="204"/>
      <c r="I2128" s="202" t="s">
        <v>58</v>
      </c>
      <c r="J2128" s="202">
        <v>1</v>
      </c>
      <c r="K2128" s="107" t="s">
        <v>1301</v>
      </c>
      <c r="L2128" s="107"/>
      <c r="M2128" s="106"/>
      <c r="N2128" s="107"/>
      <c r="O2128" s="107"/>
      <c r="P2128" s="108"/>
      <c r="Q2128" s="108"/>
      <c r="R2128" s="3"/>
      <c r="S2128" s="378"/>
      <c r="AL2128" s="556"/>
      <c r="AM2128"/>
    </row>
    <row r="2129" spans="2:39" s="288" customFormat="1" outlineLevel="1">
      <c r="B2129" s="102" t="s">
        <v>27</v>
      </c>
      <c r="C2129" s="201" t="s">
        <v>1676</v>
      </c>
      <c r="D2129" s="202"/>
      <c r="E2129" s="102">
        <v>12219481001</v>
      </c>
      <c r="F2129" s="454"/>
      <c r="G2129" s="203" t="s">
        <v>1843</v>
      </c>
      <c r="H2129" s="204"/>
      <c r="I2129" s="202" t="s">
        <v>58</v>
      </c>
      <c r="J2129" s="202">
        <v>1</v>
      </c>
      <c r="K2129" s="107" t="s">
        <v>1301</v>
      </c>
      <c r="L2129" s="107"/>
      <c r="M2129" s="106"/>
      <c r="N2129" s="107"/>
      <c r="O2129" s="107"/>
      <c r="P2129" s="108"/>
      <c r="Q2129" s="108"/>
      <c r="R2129" s="3"/>
      <c r="S2129" s="375"/>
      <c r="AL2129" s="556"/>
    </row>
    <row r="2130" spans="2:39" s="288" customFormat="1" outlineLevel="1">
      <c r="B2130" s="102" t="s">
        <v>27</v>
      </c>
      <c r="C2130" s="201" t="s">
        <v>1676</v>
      </c>
      <c r="D2130" s="202"/>
      <c r="E2130" s="102">
        <v>12219531001</v>
      </c>
      <c r="F2130" s="454"/>
      <c r="G2130" s="203" t="s">
        <v>1844</v>
      </c>
      <c r="H2130" s="204"/>
      <c r="I2130" s="202" t="s">
        <v>58</v>
      </c>
      <c r="J2130" s="202">
        <v>1</v>
      </c>
      <c r="K2130" s="107" t="s">
        <v>1301</v>
      </c>
      <c r="L2130" s="107"/>
      <c r="M2130" s="106"/>
      <c r="N2130" s="107"/>
      <c r="O2130" s="107"/>
      <c r="P2130" s="108"/>
      <c r="Q2130" s="108"/>
      <c r="R2130" s="3"/>
      <c r="S2130" s="375"/>
      <c r="AL2130" s="556"/>
    </row>
    <row r="2131" spans="2:39" outlineLevel="1">
      <c r="B2131" s="197"/>
      <c r="C2131" s="198"/>
      <c r="D2131" s="170"/>
      <c r="E2131" s="69"/>
      <c r="F2131" s="454"/>
      <c r="G2131" s="171"/>
      <c r="H2131" s="199"/>
      <c r="I2131" s="170"/>
      <c r="J2131" s="170"/>
      <c r="K2131" s="74"/>
      <c r="L2131" s="74"/>
      <c r="M2131" s="98"/>
      <c r="N2131" s="99"/>
      <c r="O2131" s="99"/>
      <c r="P2131" s="100"/>
      <c r="Q2131" s="100"/>
      <c r="R2131" s="3"/>
      <c r="S2131" s="375"/>
      <c r="AL2131" s="556"/>
      <c r="AM2131" s="288"/>
    </row>
    <row r="2132" spans="2:39" s="288" customFormat="1" outlineLevel="1">
      <c r="B2132" s="102" t="s">
        <v>27</v>
      </c>
      <c r="C2132" s="201" t="s">
        <v>1676</v>
      </c>
      <c r="D2132" s="202"/>
      <c r="E2132" s="102">
        <v>11690491001</v>
      </c>
      <c r="F2132" s="454"/>
      <c r="G2132" s="203" t="s">
        <v>1845</v>
      </c>
      <c r="H2132" s="204"/>
      <c r="I2132" s="202" t="s">
        <v>58</v>
      </c>
      <c r="J2132" s="202">
        <v>10</v>
      </c>
      <c r="K2132" s="107" t="s">
        <v>1301</v>
      </c>
      <c r="L2132" s="107"/>
      <c r="M2132" s="106"/>
      <c r="N2132" s="107"/>
      <c r="O2132" s="107"/>
      <c r="P2132" s="108"/>
      <c r="Q2132" s="108"/>
      <c r="R2132" s="3"/>
      <c r="S2132" s="375"/>
      <c r="AL2132" s="556"/>
    </row>
    <row r="2133" spans="2:39" s="288" customFormat="1" outlineLevel="1">
      <c r="B2133" s="102" t="s">
        <v>27</v>
      </c>
      <c r="C2133" s="201" t="s">
        <v>1676</v>
      </c>
      <c r="D2133" s="202"/>
      <c r="E2133" s="102">
        <v>11690601001</v>
      </c>
      <c r="F2133" s="454"/>
      <c r="G2133" s="203" t="s">
        <v>1846</v>
      </c>
      <c r="H2133" s="204"/>
      <c r="I2133" s="202" t="s">
        <v>58</v>
      </c>
      <c r="J2133" s="202">
        <v>3</v>
      </c>
      <c r="K2133" s="107" t="s">
        <v>1301</v>
      </c>
      <c r="L2133" s="107"/>
      <c r="M2133" s="106"/>
      <c r="N2133" s="107"/>
      <c r="O2133" s="107"/>
      <c r="P2133" s="108"/>
      <c r="Q2133" s="108"/>
      <c r="R2133" s="3"/>
      <c r="S2133" s="375"/>
      <c r="AL2133" s="556"/>
    </row>
    <row r="2134" spans="2:39" s="288" customFormat="1" outlineLevel="1">
      <c r="B2134" s="102" t="s">
        <v>27</v>
      </c>
      <c r="C2134" s="201" t="s">
        <v>1676</v>
      </c>
      <c r="D2134" s="139"/>
      <c r="E2134" s="102">
        <v>11690701001</v>
      </c>
      <c r="F2134" s="454"/>
      <c r="G2134" s="140" t="s">
        <v>1847</v>
      </c>
      <c r="H2134" s="217"/>
      <c r="I2134" s="139" t="s">
        <v>58</v>
      </c>
      <c r="J2134" s="139">
        <v>1</v>
      </c>
      <c r="K2134" s="107" t="s">
        <v>1301</v>
      </c>
      <c r="L2134" s="107"/>
      <c r="M2134" s="106"/>
      <c r="N2134" s="107"/>
      <c r="O2134" s="107"/>
      <c r="P2134" s="108"/>
      <c r="Q2134" s="108"/>
      <c r="R2134" s="3"/>
      <c r="S2134" s="375"/>
      <c r="AL2134" s="556"/>
    </row>
    <row r="2135" spans="2:39" s="288" customFormat="1" outlineLevel="1">
      <c r="B2135" s="102" t="s">
        <v>27</v>
      </c>
      <c r="C2135" s="201" t="s">
        <v>1676</v>
      </c>
      <c r="D2135" s="202"/>
      <c r="E2135" s="102">
        <v>11691511001</v>
      </c>
      <c r="F2135" s="454"/>
      <c r="G2135" s="203" t="s">
        <v>1848</v>
      </c>
      <c r="H2135" s="204"/>
      <c r="I2135" s="202" t="s">
        <v>58</v>
      </c>
      <c r="J2135" s="202">
        <v>1</v>
      </c>
      <c r="K2135" s="107" t="s">
        <v>1301</v>
      </c>
      <c r="L2135" s="107"/>
      <c r="M2135" s="106"/>
      <c r="N2135" s="107"/>
      <c r="O2135" s="107"/>
      <c r="P2135" s="108"/>
      <c r="Q2135" s="108"/>
      <c r="R2135" s="3"/>
      <c r="S2135" s="375"/>
      <c r="AL2135" s="556"/>
    </row>
    <row r="2136" spans="2:39" s="288" customFormat="1" outlineLevel="1">
      <c r="B2136" s="102" t="s">
        <v>27</v>
      </c>
      <c r="C2136" s="201" t="s">
        <v>1676</v>
      </c>
      <c r="D2136" s="202"/>
      <c r="E2136" s="102">
        <v>11691531001</v>
      </c>
      <c r="F2136" s="454"/>
      <c r="G2136" s="203" t="s">
        <v>1849</v>
      </c>
      <c r="H2136" s="204"/>
      <c r="I2136" s="202" t="s">
        <v>58</v>
      </c>
      <c r="J2136" s="202">
        <v>1</v>
      </c>
      <c r="K2136" s="107" t="s">
        <v>1301</v>
      </c>
      <c r="L2136" s="107"/>
      <c r="M2136" s="106"/>
      <c r="N2136" s="107"/>
      <c r="O2136" s="107"/>
      <c r="P2136" s="108"/>
      <c r="Q2136" s="108"/>
      <c r="R2136" s="3"/>
      <c r="S2136" s="375"/>
      <c r="AL2136" s="556"/>
    </row>
    <row r="2137" spans="2:39" s="288" customFormat="1" outlineLevel="1">
      <c r="B2137" s="102" t="s">
        <v>27</v>
      </c>
      <c r="C2137" s="201" t="s">
        <v>1676</v>
      </c>
      <c r="D2137" s="202"/>
      <c r="E2137" s="102">
        <v>11691601001</v>
      </c>
      <c r="F2137" s="454"/>
      <c r="G2137" s="203" t="s">
        <v>1850</v>
      </c>
      <c r="H2137" s="204"/>
      <c r="I2137" s="202" t="s">
        <v>58</v>
      </c>
      <c r="J2137" s="202">
        <v>1</v>
      </c>
      <c r="K2137" s="107" t="s">
        <v>1301</v>
      </c>
      <c r="L2137" s="107"/>
      <c r="M2137" s="106"/>
      <c r="N2137" s="107"/>
      <c r="O2137" s="107"/>
      <c r="P2137" s="108"/>
      <c r="Q2137" s="108"/>
      <c r="R2137" s="3"/>
      <c r="S2137" s="375"/>
      <c r="AL2137" s="556"/>
    </row>
    <row r="2138" spans="2:39" s="288" customFormat="1" outlineLevel="1">
      <c r="B2138" s="102" t="s">
        <v>27</v>
      </c>
      <c r="C2138" s="201" t="s">
        <v>1676</v>
      </c>
      <c r="D2138" s="202"/>
      <c r="E2138" s="102">
        <v>11691621001</v>
      </c>
      <c r="F2138" s="454"/>
      <c r="G2138" s="203" t="s">
        <v>1851</v>
      </c>
      <c r="H2138" s="204"/>
      <c r="I2138" s="202" t="s">
        <v>58</v>
      </c>
      <c r="J2138" s="202">
        <v>1</v>
      </c>
      <c r="K2138" s="107" t="s">
        <v>1301</v>
      </c>
      <c r="L2138" s="107"/>
      <c r="M2138" s="106"/>
      <c r="N2138" s="107"/>
      <c r="O2138" s="107"/>
      <c r="P2138" s="108"/>
      <c r="Q2138" s="108"/>
      <c r="R2138" s="3"/>
      <c r="S2138" s="375"/>
      <c r="AL2138" s="556"/>
    </row>
    <row r="2139" spans="2:39" s="288" customFormat="1" outlineLevel="1">
      <c r="B2139" s="102" t="s">
        <v>27</v>
      </c>
      <c r="C2139" s="201" t="s">
        <v>1676</v>
      </c>
      <c r="D2139" s="202"/>
      <c r="E2139" s="102">
        <v>11691631001</v>
      </c>
      <c r="F2139" s="454"/>
      <c r="G2139" s="203" t="s">
        <v>1852</v>
      </c>
      <c r="H2139" s="204"/>
      <c r="I2139" s="202" t="s">
        <v>58</v>
      </c>
      <c r="J2139" s="202">
        <v>1</v>
      </c>
      <c r="K2139" s="107" t="s">
        <v>1301</v>
      </c>
      <c r="L2139" s="107"/>
      <c r="M2139" s="106"/>
      <c r="N2139" s="107"/>
      <c r="O2139" s="107"/>
      <c r="P2139" s="108"/>
      <c r="Q2139" s="108"/>
      <c r="R2139" s="3"/>
      <c r="S2139" s="375"/>
      <c r="AL2139" s="556"/>
    </row>
    <row r="2140" spans="2:39" s="288" customFormat="1" outlineLevel="1">
      <c r="B2140" s="102" t="s">
        <v>27</v>
      </c>
      <c r="C2140" s="201" t="s">
        <v>1676</v>
      </c>
      <c r="D2140" s="202"/>
      <c r="E2140" s="102">
        <v>11691651001</v>
      </c>
      <c r="F2140" s="454"/>
      <c r="G2140" s="203" t="s">
        <v>1853</v>
      </c>
      <c r="H2140" s="204"/>
      <c r="I2140" s="202" t="s">
        <v>58</v>
      </c>
      <c r="J2140" s="202">
        <v>1</v>
      </c>
      <c r="K2140" s="107" t="s">
        <v>1301</v>
      </c>
      <c r="L2140" s="107"/>
      <c r="M2140" s="106"/>
      <c r="N2140" s="107"/>
      <c r="O2140" s="107"/>
      <c r="P2140" s="108"/>
      <c r="Q2140" s="108"/>
      <c r="R2140" s="3"/>
      <c r="S2140" s="375"/>
      <c r="AL2140" s="556"/>
    </row>
    <row r="2141" spans="2:39" s="288" customFormat="1" outlineLevel="1">
      <c r="B2141" s="102" t="s">
        <v>27</v>
      </c>
      <c r="C2141" s="201" t="s">
        <v>1676</v>
      </c>
      <c r="D2141" s="202"/>
      <c r="E2141" s="102">
        <v>12219351001</v>
      </c>
      <c r="F2141" s="454"/>
      <c r="G2141" s="203" t="s">
        <v>1854</v>
      </c>
      <c r="H2141" s="204"/>
      <c r="I2141" s="202" t="s">
        <v>58</v>
      </c>
      <c r="J2141" s="202">
        <v>1</v>
      </c>
      <c r="K2141" s="107" t="s">
        <v>1301</v>
      </c>
      <c r="L2141" s="107"/>
      <c r="M2141" s="106"/>
      <c r="N2141" s="107"/>
      <c r="O2141" s="107"/>
      <c r="P2141" s="108"/>
      <c r="Q2141" s="108"/>
      <c r="R2141" s="3"/>
      <c r="S2141" s="378"/>
      <c r="AL2141" s="556"/>
      <c r="AM2141"/>
    </row>
    <row r="2142" spans="2:39" s="288" customFormat="1" outlineLevel="1">
      <c r="B2142" s="102" t="s">
        <v>27</v>
      </c>
      <c r="C2142" s="201" t="s">
        <v>1676</v>
      </c>
      <c r="D2142" s="202"/>
      <c r="E2142" s="102">
        <v>12219381001</v>
      </c>
      <c r="F2142" s="454"/>
      <c r="G2142" s="203" t="s">
        <v>1855</v>
      </c>
      <c r="H2142" s="204"/>
      <c r="I2142" s="202" t="s">
        <v>58</v>
      </c>
      <c r="J2142" s="202">
        <v>1</v>
      </c>
      <c r="K2142" s="107" t="s">
        <v>1301</v>
      </c>
      <c r="L2142" s="107"/>
      <c r="M2142" s="106"/>
      <c r="N2142" s="107"/>
      <c r="O2142" s="107"/>
      <c r="P2142" s="108"/>
      <c r="Q2142" s="108"/>
      <c r="R2142" s="3"/>
      <c r="S2142" s="375"/>
      <c r="AL2142" s="556"/>
    </row>
    <row r="2143" spans="2:39" s="288" customFormat="1" outlineLevel="1">
      <c r="B2143" s="102" t="s">
        <v>27</v>
      </c>
      <c r="C2143" s="201" t="s">
        <v>1676</v>
      </c>
      <c r="D2143" s="202"/>
      <c r="E2143" s="102">
        <v>12219431001</v>
      </c>
      <c r="F2143" s="454"/>
      <c r="G2143" s="203" t="s">
        <v>1856</v>
      </c>
      <c r="H2143" s="204"/>
      <c r="I2143" s="202" t="s">
        <v>58</v>
      </c>
      <c r="J2143" s="202">
        <v>1</v>
      </c>
      <c r="K2143" s="107" t="s">
        <v>1301</v>
      </c>
      <c r="L2143" s="107"/>
      <c r="M2143" s="106"/>
      <c r="N2143" s="107"/>
      <c r="O2143" s="107"/>
      <c r="P2143" s="108"/>
      <c r="Q2143" s="108"/>
      <c r="R2143" s="3"/>
      <c r="S2143" s="375"/>
      <c r="AL2143" s="556"/>
    </row>
    <row r="2144" spans="2:39" outlineLevel="1">
      <c r="B2144" s="197"/>
      <c r="C2144" s="198"/>
      <c r="D2144" s="170"/>
      <c r="E2144" s="69"/>
      <c r="F2144" s="454"/>
      <c r="G2144" s="171"/>
      <c r="H2144" s="199"/>
      <c r="I2144" s="170"/>
      <c r="J2144" s="170"/>
      <c r="K2144" s="74"/>
      <c r="L2144" s="74"/>
      <c r="M2144" s="98"/>
      <c r="N2144" s="99"/>
      <c r="O2144" s="99"/>
      <c r="P2144" s="100"/>
      <c r="Q2144" s="100"/>
      <c r="R2144" s="3"/>
      <c r="S2144" s="375"/>
      <c r="AL2144" s="556"/>
      <c r="AM2144" s="288"/>
    </row>
    <row r="2145" spans="2:39" s="288" customFormat="1" outlineLevel="1">
      <c r="B2145" s="102" t="s">
        <v>27</v>
      </c>
      <c r="C2145" s="201" t="s">
        <v>1676</v>
      </c>
      <c r="D2145" s="202"/>
      <c r="E2145" s="102">
        <v>11690531001</v>
      </c>
      <c r="F2145" s="454"/>
      <c r="G2145" s="203" t="s">
        <v>1857</v>
      </c>
      <c r="H2145" s="204"/>
      <c r="I2145" s="202" t="s">
        <v>58</v>
      </c>
      <c r="J2145" s="202">
        <v>10</v>
      </c>
      <c r="K2145" s="107" t="s">
        <v>1301</v>
      </c>
      <c r="L2145" s="107"/>
      <c r="M2145" s="106"/>
      <c r="N2145" s="107"/>
      <c r="O2145" s="107"/>
      <c r="P2145" s="108"/>
      <c r="Q2145" s="108"/>
      <c r="R2145" s="3"/>
      <c r="S2145" s="375"/>
      <c r="AL2145" s="556"/>
    </row>
    <row r="2146" spans="2:39" s="288" customFormat="1" outlineLevel="1">
      <c r="B2146" s="102" t="s">
        <v>27</v>
      </c>
      <c r="C2146" s="201" t="s">
        <v>1676</v>
      </c>
      <c r="D2146" s="202"/>
      <c r="E2146" s="102">
        <v>11690591001</v>
      </c>
      <c r="F2146" s="454"/>
      <c r="G2146" s="203" t="s">
        <v>1858</v>
      </c>
      <c r="H2146" s="204"/>
      <c r="I2146" s="202" t="s">
        <v>58</v>
      </c>
      <c r="J2146" s="202">
        <v>5</v>
      </c>
      <c r="K2146" s="107" t="s">
        <v>1301</v>
      </c>
      <c r="L2146" s="107"/>
      <c r="M2146" s="106"/>
      <c r="N2146" s="107"/>
      <c r="O2146" s="107"/>
      <c r="P2146" s="108"/>
      <c r="Q2146" s="108"/>
      <c r="R2146" s="3"/>
      <c r="S2146" s="375"/>
      <c r="AL2146" s="556"/>
    </row>
    <row r="2147" spans="2:39" s="288" customFormat="1" outlineLevel="1">
      <c r="B2147" s="102" t="s">
        <v>27</v>
      </c>
      <c r="C2147" s="201" t="s">
        <v>1676</v>
      </c>
      <c r="D2147" s="202"/>
      <c r="E2147" s="102">
        <v>11690611001</v>
      </c>
      <c r="F2147" s="454"/>
      <c r="G2147" s="203" t="s">
        <v>1859</v>
      </c>
      <c r="H2147" s="204"/>
      <c r="I2147" s="202" t="s">
        <v>58</v>
      </c>
      <c r="J2147" s="202">
        <v>3</v>
      </c>
      <c r="K2147" s="107" t="s">
        <v>1301</v>
      </c>
      <c r="L2147" s="107"/>
      <c r="M2147" s="106"/>
      <c r="N2147" s="107"/>
      <c r="O2147" s="107"/>
      <c r="P2147" s="108"/>
      <c r="Q2147" s="108"/>
      <c r="R2147" s="3"/>
      <c r="S2147" s="375"/>
      <c r="AL2147" s="556"/>
    </row>
    <row r="2148" spans="2:39" s="288" customFormat="1" outlineLevel="1">
      <c r="B2148" s="102" t="s">
        <v>27</v>
      </c>
      <c r="C2148" s="201" t="s">
        <v>1676</v>
      </c>
      <c r="D2148" s="202"/>
      <c r="E2148" s="102">
        <v>11690681001</v>
      </c>
      <c r="F2148" s="454"/>
      <c r="G2148" s="203" t="s">
        <v>1860</v>
      </c>
      <c r="H2148" s="204"/>
      <c r="I2148" s="202" t="s">
        <v>58</v>
      </c>
      <c r="J2148" s="202">
        <v>1</v>
      </c>
      <c r="K2148" s="107" t="s">
        <v>1301</v>
      </c>
      <c r="L2148" s="107"/>
      <c r="M2148" s="106"/>
      <c r="N2148" s="107"/>
      <c r="O2148" s="107"/>
      <c r="P2148" s="108"/>
      <c r="Q2148" s="108"/>
      <c r="R2148" s="3"/>
      <c r="S2148" s="375"/>
      <c r="AL2148" s="556"/>
    </row>
    <row r="2149" spans="2:39" s="288" customFormat="1" outlineLevel="1">
      <c r="B2149" s="102" t="s">
        <v>27</v>
      </c>
      <c r="C2149" s="201" t="s">
        <v>1676</v>
      </c>
      <c r="D2149" s="202"/>
      <c r="E2149" s="102">
        <v>11690691001</v>
      </c>
      <c r="F2149" s="454"/>
      <c r="G2149" s="203" t="s">
        <v>1861</v>
      </c>
      <c r="H2149" s="204"/>
      <c r="I2149" s="202" t="s">
        <v>58</v>
      </c>
      <c r="J2149" s="202">
        <v>1</v>
      </c>
      <c r="K2149" s="107" t="s">
        <v>1301</v>
      </c>
      <c r="L2149" s="107"/>
      <c r="M2149" s="106"/>
      <c r="N2149" s="107"/>
      <c r="O2149" s="107"/>
      <c r="P2149" s="108"/>
      <c r="Q2149" s="108"/>
      <c r="R2149" s="3"/>
      <c r="S2149" s="375"/>
      <c r="AL2149" s="556"/>
    </row>
    <row r="2150" spans="2:39" s="288" customFormat="1" outlineLevel="1">
      <c r="B2150" s="102" t="s">
        <v>27</v>
      </c>
      <c r="C2150" s="201" t="s">
        <v>1676</v>
      </c>
      <c r="D2150" s="202"/>
      <c r="E2150" s="102">
        <v>11690711001</v>
      </c>
      <c r="F2150" s="454"/>
      <c r="G2150" s="203" t="s">
        <v>1862</v>
      </c>
      <c r="H2150" s="204"/>
      <c r="I2150" s="202" t="s">
        <v>58</v>
      </c>
      <c r="J2150" s="202">
        <v>1</v>
      </c>
      <c r="K2150" s="107" t="s">
        <v>1301</v>
      </c>
      <c r="L2150" s="107"/>
      <c r="M2150" s="106"/>
      <c r="N2150" s="107"/>
      <c r="O2150" s="107"/>
      <c r="P2150" s="108"/>
      <c r="Q2150" s="108"/>
      <c r="R2150" s="3"/>
      <c r="S2150" s="375"/>
      <c r="AL2150" s="556"/>
    </row>
    <row r="2151" spans="2:39" s="288" customFormat="1" outlineLevel="1">
      <c r="B2151" s="102" t="s">
        <v>27</v>
      </c>
      <c r="C2151" s="201" t="s">
        <v>1676</v>
      </c>
      <c r="D2151" s="202"/>
      <c r="E2151" s="102">
        <v>11690771001</v>
      </c>
      <c r="F2151" s="454"/>
      <c r="G2151" s="203" t="s">
        <v>1863</v>
      </c>
      <c r="H2151" s="204"/>
      <c r="I2151" s="202" t="s">
        <v>58</v>
      </c>
      <c r="J2151" s="202">
        <v>1</v>
      </c>
      <c r="K2151" s="107" t="s">
        <v>1301</v>
      </c>
      <c r="L2151" s="107"/>
      <c r="M2151" s="106"/>
      <c r="N2151" s="107"/>
      <c r="O2151" s="107"/>
      <c r="P2151" s="108"/>
      <c r="Q2151" s="108"/>
      <c r="R2151" s="3"/>
      <c r="S2151" s="375"/>
      <c r="AL2151" s="556"/>
    </row>
    <row r="2152" spans="2:39" s="288" customFormat="1" outlineLevel="1">
      <c r="B2152" s="102" t="s">
        <v>27</v>
      </c>
      <c r="C2152" s="201" t="s">
        <v>1676</v>
      </c>
      <c r="D2152" s="202"/>
      <c r="E2152" s="102">
        <v>11691521001</v>
      </c>
      <c r="F2152" s="454"/>
      <c r="G2152" s="203" t="s">
        <v>1864</v>
      </c>
      <c r="H2152" s="204"/>
      <c r="I2152" s="202" t="s">
        <v>58</v>
      </c>
      <c r="J2152" s="202">
        <v>1</v>
      </c>
      <c r="K2152" s="107" t="s">
        <v>1301</v>
      </c>
      <c r="L2152" s="107"/>
      <c r="M2152" s="106"/>
      <c r="N2152" s="107"/>
      <c r="O2152" s="107"/>
      <c r="P2152" s="108"/>
      <c r="Q2152" s="108"/>
      <c r="R2152" s="3"/>
      <c r="S2152" s="378"/>
      <c r="AL2152" s="556"/>
      <c r="AM2152"/>
    </row>
    <row r="2153" spans="2:39" s="288" customFormat="1" outlineLevel="1">
      <c r="B2153" s="102" t="s">
        <v>27</v>
      </c>
      <c r="C2153" s="201" t="s">
        <v>1676</v>
      </c>
      <c r="D2153" s="202"/>
      <c r="E2153" s="102">
        <v>11691541001</v>
      </c>
      <c r="F2153" s="454"/>
      <c r="G2153" s="203" t="s">
        <v>1865</v>
      </c>
      <c r="H2153" s="204"/>
      <c r="I2153" s="202" t="s">
        <v>58</v>
      </c>
      <c r="J2153" s="202">
        <v>1</v>
      </c>
      <c r="K2153" s="107" t="s">
        <v>1301</v>
      </c>
      <c r="L2153" s="107"/>
      <c r="M2153" s="106"/>
      <c r="N2153" s="107"/>
      <c r="O2153" s="107"/>
      <c r="P2153" s="108"/>
      <c r="Q2153" s="108"/>
      <c r="R2153" s="3"/>
      <c r="S2153" s="375"/>
      <c r="AL2153" s="556"/>
    </row>
    <row r="2154" spans="2:39" s="288" customFormat="1" outlineLevel="1">
      <c r="B2154" s="102" t="s">
        <v>27</v>
      </c>
      <c r="C2154" s="201" t="s">
        <v>1676</v>
      </c>
      <c r="D2154" s="202"/>
      <c r="E2154" s="102">
        <v>11691551001</v>
      </c>
      <c r="F2154" s="454"/>
      <c r="G2154" s="203" t="s">
        <v>1866</v>
      </c>
      <c r="H2154" s="204"/>
      <c r="I2154" s="202" t="s">
        <v>58</v>
      </c>
      <c r="J2154" s="202">
        <v>1</v>
      </c>
      <c r="K2154" s="107" t="s">
        <v>1301</v>
      </c>
      <c r="L2154" s="107"/>
      <c r="M2154" s="106"/>
      <c r="N2154" s="107"/>
      <c r="O2154" s="107"/>
      <c r="P2154" s="108"/>
      <c r="Q2154" s="108"/>
      <c r="R2154" s="3"/>
      <c r="S2154" s="375"/>
      <c r="AL2154" s="556"/>
    </row>
    <row r="2155" spans="2:39" outlineLevel="1">
      <c r="B2155" s="200" t="s">
        <v>27</v>
      </c>
      <c r="C2155" s="201" t="s">
        <v>1676</v>
      </c>
      <c r="D2155" s="202"/>
      <c r="E2155" s="102">
        <v>12444321001</v>
      </c>
      <c r="F2155" s="454"/>
      <c r="G2155" s="203" t="s">
        <v>1867</v>
      </c>
      <c r="H2155" s="204"/>
      <c r="I2155" s="202" t="s">
        <v>58</v>
      </c>
      <c r="J2155" s="202">
        <v>1</v>
      </c>
      <c r="K2155" s="107" t="s">
        <v>1298</v>
      </c>
      <c r="L2155" s="107"/>
      <c r="M2155" s="106"/>
      <c r="N2155" s="107"/>
      <c r="O2155" s="107"/>
      <c r="P2155" s="108"/>
      <c r="Q2155" s="108"/>
      <c r="R2155" s="3"/>
      <c r="S2155" s="375"/>
      <c r="AL2155" s="556"/>
      <c r="AM2155" s="288"/>
    </row>
    <row r="2156" spans="2:39" s="288" customFormat="1" outlineLevel="1">
      <c r="B2156" s="102" t="s">
        <v>27</v>
      </c>
      <c r="C2156" s="201" t="s">
        <v>1676</v>
      </c>
      <c r="D2156" s="202"/>
      <c r="E2156" s="102">
        <v>11691591001</v>
      </c>
      <c r="F2156" s="454"/>
      <c r="G2156" s="203" t="s">
        <v>1868</v>
      </c>
      <c r="H2156" s="204"/>
      <c r="I2156" s="202" t="s">
        <v>58</v>
      </c>
      <c r="J2156" s="202">
        <v>1</v>
      </c>
      <c r="K2156" s="107" t="s">
        <v>1301</v>
      </c>
      <c r="L2156" s="107"/>
      <c r="M2156" s="106"/>
      <c r="N2156" s="107"/>
      <c r="O2156" s="107"/>
      <c r="P2156" s="108"/>
      <c r="Q2156" s="108"/>
      <c r="R2156" s="3"/>
      <c r="S2156" s="375"/>
      <c r="AL2156" s="556"/>
    </row>
    <row r="2157" spans="2:39" s="288" customFormat="1" outlineLevel="1">
      <c r="B2157" s="102" t="s">
        <v>27</v>
      </c>
      <c r="C2157" s="201" t="s">
        <v>1676</v>
      </c>
      <c r="D2157" s="202"/>
      <c r="E2157" s="102">
        <v>11691611001</v>
      </c>
      <c r="F2157" s="454"/>
      <c r="G2157" s="203" t="s">
        <v>1869</v>
      </c>
      <c r="H2157" s="204"/>
      <c r="I2157" s="202" t="s">
        <v>58</v>
      </c>
      <c r="J2157" s="202">
        <v>1</v>
      </c>
      <c r="K2157" s="107" t="s">
        <v>1301</v>
      </c>
      <c r="L2157" s="107"/>
      <c r="M2157" s="106"/>
      <c r="N2157" s="107"/>
      <c r="O2157" s="107"/>
      <c r="P2157" s="108"/>
      <c r="Q2157" s="108"/>
      <c r="R2157" s="3"/>
      <c r="S2157" s="375"/>
      <c r="AL2157" s="556"/>
    </row>
    <row r="2158" spans="2:39" s="288" customFormat="1" outlineLevel="1">
      <c r="B2158" s="102" t="s">
        <v>27</v>
      </c>
      <c r="C2158" s="201" t="s">
        <v>1676</v>
      </c>
      <c r="D2158" s="202"/>
      <c r="E2158" s="102">
        <v>11691641001</v>
      </c>
      <c r="F2158" s="454"/>
      <c r="G2158" s="203" t="s">
        <v>1870</v>
      </c>
      <c r="H2158" s="204"/>
      <c r="I2158" s="202" t="s">
        <v>58</v>
      </c>
      <c r="J2158" s="202">
        <v>1</v>
      </c>
      <c r="K2158" s="107" t="s">
        <v>1301</v>
      </c>
      <c r="L2158" s="107"/>
      <c r="M2158" s="106"/>
      <c r="N2158" s="107"/>
      <c r="O2158" s="107"/>
      <c r="P2158" s="108"/>
      <c r="Q2158" s="108"/>
      <c r="R2158" s="3"/>
      <c r="S2158" s="375"/>
      <c r="AL2158" s="556"/>
    </row>
    <row r="2159" spans="2:39" s="288" customFormat="1" outlineLevel="1">
      <c r="B2159" s="102" t="s">
        <v>27</v>
      </c>
      <c r="C2159" s="201" t="s">
        <v>1676</v>
      </c>
      <c r="D2159" s="202"/>
      <c r="E2159" s="102">
        <v>11691661001</v>
      </c>
      <c r="F2159" s="454"/>
      <c r="G2159" s="203" t="s">
        <v>1871</v>
      </c>
      <c r="H2159" s="204"/>
      <c r="I2159" s="202" t="s">
        <v>58</v>
      </c>
      <c r="J2159" s="202">
        <v>1</v>
      </c>
      <c r="K2159" s="107" t="s">
        <v>1301</v>
      </c>
      <c r="L2159" s="107"/>
      <c r="M2159" s="106"/>
      <c r="N2159" s="107"/>
      <c r="O2159" s="107"/>
      <c r="P2159" s="108"/>
      <c r="Q2159" s="108"/>
      <c r="R2159" s="3"/>
      <c r="S2159" s="375"/>
      <c r="AL2159" s="556"/>
    </row>
    <row r="2160" spans="2:39" s="288" customFormat="1" outlineLevel="1">
      <c r="B2160" s="102" t="s">
        <v>27</v>
      </c>
      <c r="C2160" s="201" t="s">
        <v>1676</v>
      </c>
      <c r="D2160" s="202"/>
      <c r="E2160" s="102">
        <v>12219341001</v>
      </c>
      <c r="F2160" s="454"/>
      <c r="G2160" s="203" t="s">
        <v>1872</v>
      </c>
      <c r="H2160" s="204"/>
      <c r="I2160" s="202" t="s">
        <v>58</v>
      </c>
      <c r="J2160" s="202">
        <v>1</v>
      </c>
      <c r="K2160" s="107" t="s">
        <v>1301</v>
      </c>
      <c r="L2160" s="107"/>
      <c r="M2160" s="106"/>
      <c r="N2160" s="107"/>
      <c r="O2160" s="107"/>
      <c r="P2160" s="108"/>
      <c r="Q2160" s="108"/>
      <c r="R2160" s="3"/>
      <c r="S2160" s="375"/>
      <c r="AL2160" s="556"/>
    </row>
    <row r="2161" spans="2:39" s="288" customFormat="1" outlineLevel="1">
      <c r="B2161" s="102" t="s">
        <v>27</v>
      </c>
      <c r="C2161" s="201" t="s">
        <v>1676</v>
      </c>
      <c r="D2161" s="202"/>
      <c r="E2161" s="102">
        <v>12677911001</v>
      </c>
      <c r="F2161" s="454"/>
      <c r="G2161" s="203" t="s">
        <v>1873</v>
      </c>
      <c r="H2161" s="204"/>
      <c r="I2161" s="202" t="s">
        <v>58</v>
      </c>
      <c r="J2161" s="202">
        <v>1</v>
      </c>
      <c r="K2161" s="107" t="s">
        <v>1301</v>
      </c>
      <c r="L2161" s="107"/>
      <c r="M2161" s="106"/>
      <c r="N2161" s="107"/>
      <c r="O2161" s="107"/>
      <c r="P2161" s="108"/>
      <c r="Q2161" s="108"/>
      <c r="R2161" s="3"/>
      <c r="S2161" s="375"/>
      <c r="AL2161" s="556"/>
    </row>
    <row r="2162" spans="2:39" s="288" customFormat="1" outlineLevel="1">
      <c r="B2162" s="102" t="s">
        <v>27</v>
      </c>
      <c r="C2162" s="201" t="s">
        <v>1676</v>
      </c>
      <c r="D2162" s="202"/>
      <c r="E2162" s="102">
        <v>12219361001</v>
      </c>
      <c r="F2162" s="454"/>
      <c r="G2162" s="203" t="s">
        <v>1874</v>
      </c>
      <c r="H2162" s="204"/>
      <c r="I2162" s="202" t="s">
        <v>58</v>
      </c>
      <c r="J2162" s="202">
        <v>1</v>
      </c>
      <c r="K2162" s="107" t="s">
        <v>1301</v>
      </c>
      <c r="L2162" s="107"/>
      <c r="M2162" s="106"/>
      <c r="N2162" s="107"/>
      <c r="O2162" s="107"/>
      <c r="P2162" s="108"/>
      <c r="Q2162" s="108"/>
      <c r="R2162" s="3"/>
      <c r="S2162" s="375"/>
      <c r="AL2162" s="556"/>
    </row>
    <row r="2163" spans="2:39" s="288" customFormat="1" outlineLevel="1">
      <c r="B2163" s="102" t="s">
        <v>27</v>
      </c>
      <c r="C2163" s="201" t="s">
        <v>1676</v>
      </c>
      <c r="D2163" s="202"/>
      <c r="E2163" s="102">
        <v>12313261001</v>
      </c>
      <c r="F2163" s="454"/>
      <c r="G2163" s="203" t="s">
        <v>1875</v>
      </c>
      <c r="H2163" s="204"/>
      <c r="I2163" s="202" t="s">
        <v>58</v>
      </c>
      <c r="J2163" s="202">
        <v>1</v>
      </c>
      <c r="K2163" s="107" t="s">
        <v>1301</v>
      </c>
      <c r="L2163" s="107"/>
      <c r="M2163" s="106"/>
      <c r="N2163" s="107"/>
      <c r="O2163" s="107"/>
      <c r="P2163" s="108"/>
      <c r="Q2163" s="108"/>
      <c r="R2163" s="3"/>
      <c r="S2163" s="375"/>
      <c r="AL2163" s="556"/>
    </row>
    <row r="2164" spans="2:39" s="288" customFormat="1" outlineLevel="1">
      <c r="B2164" s="102" t="s">
        <v>27</v>
      </c>
      <c r="C2164" s="201" t="s">
        <v>1676</v>
      </c>
      <c r="D2164" s="202"/>
      <c r="E2164" s="102">
        <v>12219441001</v>
      </c>
      <c r="F2164" s="454"/>
      <c r="G2164" s="203" t="s">
        <v>1876</v>
      </c>
      <c r="H2164" s="204"/>
      <c r="I2164" s="202" t="s">
        <v>58</v>
      </c>
      <c r="J2164" s="202">
        <v>1</v>
      </c>
      <c r="K2164" s="107" t="s">
        <v>1301</v>
      </c>
      <c r="L2164" s="107"/>
      <c r="M2164" s="106"/>
      <c r="N2164" s="107"/>
      <c r="O2164" s="107"/>
      <c r="P2164" s="108"/>
      <c r="Q2164" s="108"/>
      <c r="R2164" s="3"/>
      <c r="S2164" s="375"/>
      <c r="AL2164" s="556"/>
    </row>
    <row r="2165" spans="2:39" s="288" customFormat="1" outlineLevel="1">
      <c r="B2165" s="102" t="s">
        <v>27</v>
      </c>
      <c r="C2165" s="201" t="s">
        <v>1676</v>
      </c>
      <c r="D2165" s="202"/>
      <c r="E2165" s="102">
        <v>12313361001</v>
      </c>
      <c r="F2165" s="454"/>
      <c r="G2165" s="203" t="s">
        <v>1877</v>
      </c>
      <c r="H2165" s="204"/>
      <c r="I2165" s="202" t="s">
        <v>58</v>
      </c>
      <c r="J2165" s="202">
        <v>1</v>
      </c>
      <c r="K2165" s="107" t="s">
        <v>1301</v>
      </c>
      <c r="L2165" s="107"/>
      <c r="M2165" s="106"/>
      <c r="N2165" s="107"/>
      <c r="O2165" s="107"/>
      <c r="P2165" s="108"/>
      <c r="Q2165" s="108"/>
      <c r="R2165" s="3"/>
      <c r="S2165" s="375"/>
      <c r="AL2165" s="556"/>
    </row>
    <row r="2166" spans="2:39" s="288" customFormat="1" outlineLevel="1">
      <c r="B2166" s="102" t="s">
        <v>27</v>
      </c>
      <c r="C2166" s="201" t="s">
        <v>1676</v>
      </c>
      <c r="D2166" s="202"/>
      <c r="E2166" s="102">
        <v>12219451001</v>
      </c>
      <c r="F2166" s="454"/>
      <c r="G2166" s="203" t="s">
        <v>1878</v>
      </c>
      <c r="H2166" s="204"/>
      <c r="I2166" s="202" t="s">
        <v>58</v>
      </c>
      <c r="J2166" s="202">
        <v>1</v>
      </c>
      <c r="K2166" s="107" t="s">
        <v>1301</v>
      </c>
      <c r="L2166" s="107"/>
      <c r="M2166" s="106"/>
      <c r="N2166" s="107"/>
      <c r="O2166" s="107"/>
      <c r="P2166" s="108"/>
      <c r="Q2166" s="108"/>
      <c r="R2166" s="3"/>
      <c r="S2166" s="375"/>
      <c r="AL2166" s="556"/>
    </row>
    <row r="2167" spans="2:39" s="288" customFormat="1" outlineLevel="1">
      <c r="B2167" s="102" t="s">
        <v>27</v>
      </c>
      <c r="C2167" s="201" t="s">
        <v>1676</v>
      </c>
      <c r="D2167" s="202"/>
      <c r="E2167" s="102">
        <v>12313461001</v>
      </c>
      <c r="F2167" s="454"/>
      <c r="G2167" s="203" t="s">
        <v>1879</v>
      </c>
      <c r="H2167" s="204"/>
      <c r="I2167" s="202" t="s">
        <v>58</v>
      </c>
      <c r="J2167" s="202">
        <v>1</v>
      </c>
      <c r="K2167" s="107" t="s">
        <v>1301</v>
      </c>
      <c r="L2167" s="107"/>
      <c r="M2167" s="106"/>
      <c r="N2167" s="107"/>
      <c r="O2167" s="107"/>
      <c r="P2167" s="108"/>
      <c r="Q2167" s="108"/>
      <c r="R2167" s="3"/>
      <c r="S2167" s="375"/>
      <c r="AL2167" s="556"/>
    </row>
    <row r="2168" spans="2:39" s="288" customFormat="1" outlineLevel="1">
      <c r="B2168" s="102" t="s">
        <v>27</v>
      </c>
      <c r="C2168" s="201" t="s">
        <v>1676</v>
      </c>
      <c r="D2168" s="202"/>
      <c r="E2168" s="102">
        <v>12313561001</v>
      </c>
      <c r="F2168" s="454"/>
      <c r="G2168" s="203" t="s">
        <v>1880</v>
      </c>
      <c r="H2168" s="204"/>
      <c r="I2168" s="202" t="s">
        <v>58</v>
      </c>
      <c r="J2168" s="202">
        <v>1</v>
      </c>
      <c r="K2168" s="107" t="s">
        <v>1301</v>
      </c>
      <c r="L2168" s="107"/>
      <c r="M2168" s="106"/>
      <c r="N2168" s="107"/>
      <c r="O2168" s="107"/>
      <c r="P2168" s="108"/>
      <c r="Q2168" s="108"/>
      <c r="R2168" s="3"/>
      <c r="S2168" s="378"/>
      <c r="AL2168" s="556"/>
      <c r="AM2168"/>
    </row>
    <row r="2169" spans="2:39" s="288" customFormat="1" outlineLevel="1">
      <c r="B2169" s="102" t="s">
        <v>27</v>
      </c>
      <c r="C2169" s="201" t="s">
        <v>1676</v>
      </c>
      <c r="D2169" s="202"/>
      <c r="E2169" s="102">
        <v>12219501001</v>
      </c>
      <c r="F2169" s="454"/>
      <c r="G2169" s="203" t="s">
        <v>1881</v>
      </c>
      <c r="H2169" s="204"/>
      <c r="I2169" s="202" t="s">
        <v>58</v>
      </c>
      <c r="J2169" s="202">
        <v>1</v>
      </c>
      <c r="K2169" s="107" t="s">
        <v>1301</v>
      </c>
      <c r="L2169" s="107"/>
      <c r="M2169" s="106"/>
      <c r="N2169" s="107"/>
      <c r="O2169" s="107"/>
      <c r="P2169" s="108"/>
      <c r="Q2169" s="108"/>
      <c r="R2169" s="3"/>
      <c r="S2169" s="375"/>
      <c r="AL2169" s="556"/>
    </row>
    <row r="2170" spans="2:39" s="288" customFormat="1" outlineLevel="1">
      <c r="B2170" s="102" t="s">
        <v>27</v>
      </c>
      <c r="C2170" s="201" t="s">
        <v>1676</v>
      </c>
      <c r="D2170" s="202"/>
      <c r="E2170" s="102">
        <v>12313661001</v>
      </c>
      <c r="F2170" s="454"/>
      <c r="G2170" s="203" t="s">
        <v>1882</v>
      </c>
      <c r="H2170" s="204"/>
      <c r="I2170" s="202" t="s">
        <v>58</v>
      </c>
      <c r="J2170" s="202">
        <v>1</v>
      </c>
      <c r="K2170" s="107" t="s">
        <v>1301</v>
      </c>
      <c r="L2170" s="107"/>
      <c r="M2170" s="106"/>
      <c r="N2170" s="107"/>
      <c r="O2170" s="107"/>
      <c r="P2170" s="108"/>
      <c r="Q2170" s="108"/>
      <c r="R2170" s="3"/>
      <c r="S2170" s="375"/>
      <c r="AL2170" s="556"/>
    </row>
    <row r="2171" spans="2:39" outlineLevel="1">
      <c r="B2171" s="197"/>
      <c r="C2171" s="198"/>
      <c r="D2171" s="170"/>
      <c r="E2171" s="69"/>
      <c r="F2171" s="454"/>
      <c r="G2171" s="171"/>
      <c r="H2171" s="199"/>
      <c r="I2171" s="170"/>
      <c r="J2171" s="170"/>
      <c r="K2171" s="74"/>
      <c r="L2171" s="74"/>
      <c r="M2171" s="98"/>
      <c r="N2171" s="99"/>
      <c r="O2171" s="99"/>
      <c r="P2171" s="100"/>
      <c r="Q2171" s="100"/>
      <c r="R2171" s="3"/>
      <c r="S2171" s="377"/>
      <c r="AL2171" s="556"/>
    </row>
    <row r="2172" spans="2:39" s="288" customFormat="1" outlineLevel="1">
      <c r="B2172" s="102" t="s">
        <v>27</v>
      </c>
      <c r="C2172" s="201" t="s">
        <v>1676</v>
      </c>
      <c r="D2172" s="202"/>
      <c r="E2172" s="102">
        <v>11690471001</v>
      </c>
      <c r="F2172" s="454"/>
      <c r="G2172" s="203" t="s">
        <v>1883</v>
      </c>
      <c r="H2172" s="204"/>
      <c r="I2172" s="202" t="s">
        <v>58</v>
      </c>
      <c r="J2172" s="202">
        <v>10</v>
      </c>
      <c r="K2172" s="107" t="s">
        <v>1301</v>
      </c>
      <c r="L2172" s="107"/>
      <c r="M2172" s="106"/>
      <c r="N2172" s="107"/>
      <c r="O2172" s="107"/>
      <c r="P2172" s="108"/>
      <c r="Q2172" s="108"/>
      <c r="R2172" s="3"/>
      <c r="S2172" s="375"/>
      <c r="AL2172" s="556"/>
    </row>
    <row r="2173" spans="2:39" s="288" customFormat="1" outlineLevel="1">
      <c r="B2173" s="102" t="s">
        <v>27</v>
      </c>
      <c r="C2173" s="201" t="s">
        <v>1676</v>
      </c>
      <c r="D2173" s="202"/>
      <c r="E2173" s="102">
        <v>12677811001</v>
      </c>
      <c r="F2173" s="454"/>
      <c r="G2173" s="203" t="s">
        <v>1884</v>
      </c>
      <c r="H2173" s="204"/>
      <c r="I2173" s="202" t="s">
        <v>58</v>
      </c>
      <c r="J2173" s="202">
        <v>1</v>
      </c>
      <c r="K2173" s="107" t="s">
        <v>1301</v>
      </c>
      <c r="L2173" s="107"/>
      <c r="M2173" s="106"/>
      <c r="N2173" s="107"/>
      <c r="O2173" s="107"/>
      <c r="P2173" s="108"/>
      <c r="Q2173" s="108"/>
      <c r="R2173" s="3"/>
      <c r="S2173" s="375"/>
      <c r="AL2173" s="556"/>
    </row>
    <row r="2174" spans="2:39" outlineLevel="1">
      <c r="B2174" s="197"/>
      <c r="C2174" s="198"/>
      <c r="D2174" s="170"/>
      <c r="E2174" s="69"/>
      <c r="F2174" s="454"/>
      <c r="G2174" s="171"/>
      <c r="H2174" s="199"/>
      <c r="I2174" s="170"/>
      <c r="J2174" s="170"/>
      <c r="K2174" s="74"/>
      <c r="L2174" s="74"/>
      <c r="M2174" s="98"/>
      <c r="N2174" s="99"/>
      <c r="O2174" s="99"/>
      <c r="P2174" s="100"/>
      <c r="Q2174" s="100"/>
      <c r="R2174" s="3"/>
      <c r="S2174" s="377"/>
      <c r="AL2174" s="556"/>
    </row>
    <row r="2175" spans="2:39" s="288" customFormat="1" outlineLevel="1">
      <c r="B2175" s="102" t="s">
        <v>27</v>
      </c>
      <c r="C2175" s="201" t="s">
        <v>1676</v>
      </c>
      <c r="D2175" s="202"/>
      <c r="E2175" s="102">
        <v>11690551001</v>
      </c>
      <c r="F2175" s="454"/>
      <c r="G2175" s="203" t="s">
        <v>1885</v>
      </c>
      <c r="H2175" s="204"/>
      <c r="I2175" s="202" t="s">
        <v>58</v>
      </c>
      <c r="J2175" s="202">
        <v>10</v>
      </c>
      <c r="K2175" s="107" t="s">
        <v>1301</v>
      </c>
      <c r="L2175" s="107"/>
      <c r="M2175" s="106"/>
      <c r="N2175" s="107"/>
      <c r="O2175" s="107"/>
      <c r="P2175" s="108"/>
      <c r="Q2175" s="108"/>
      <c r="R2175" s="3"/>
      <c r="S2175" s="375"/>
      <c r="AL2175" s="556"/>
    </row>
    <row r="2176" spans="2:39" s="288" customFormat="1" outlineLevel="1">
      <c r="B2176" s="102" t="s">
        <v>27</v>
      </c>
      <c r="C2176" s="201" t="s">
        <v>1676</v>
      </c>
      <c r="D2176" s="202"/>
      <c r="E2176" s="102">
        <v>11690621001</v>
      </c>
      <c r="F2176" s="454"/>
      <c r="G2176" s="203" t="s">
        <v>1886</v>
      </c>
      <c r="H2176" s="204"/>
      <c r="I2176" s="202" t="s">
        <v>58</v>
      </c>
      <c r="J2176" s="202">
        <v>3</v>
      </c>
      <c r="K2176" s="107" t="s">
        <v>1301</v>
      </c>
      <c r="L2176" s="107"/>
      <c r="M2176" s="106"/>
      <c r="N2176" s="107"/>
      <c r="O2176" s="107"/>
      <c r="P2176" s="108"/>
      <c r="Q2176" s="108"/>
      <c r="R2176" s="3"/>
      <c r="S2176" s="378"/>
      <c r="AL2176" s="556"/>
      <c r="AM2176"/>
    </row>
    <row r="2177" spans="2:39" outlineLevel="1">
      <c r="B2177" s="197"/>
      <c r="C2177" s="198"/>
      <c r="D2177" s="170"/>
      <c r="E2177" s="69"/>
      <c r="F2177" s="454"/>
      <c r="G2177" s="171"/>
      <c r="H2177" s="199"/>
      <c r="I2177" s="170"/>
      <c r="J2177" s="170"/>
      <c r="K2177" s="74"/>
      <c r="L2177" s="74"/>
      <c r="M2177" s="98"/>
      <c r="N2177" s="99"/>
      <c r="O2177" s="99"/>
      <c r="P2177" s="100"/>
      <c r="Q2177" s="100"/>
      <c r="R2177" s="3"/>
      <c r="S2177" s="375"/>
      <c r="AL2177" s="556"/>
      <c r="AM2177" s="288"/>
    </row>
    <row r="2178" spans="2:39" s="288" customFormat="1" outlineLevel="1">
      <c r="B2178" s="102" t="s">
        <v>27</v>
      </c>
      <c r="C2178" s="201" t="s">
        <v>1676</v>
      </c>
      <c r="D2178" s="202"/>
      <c r="E2178" s="102">
        <v>11691691001</v>
      </c>
      <c r="F2178" s="454"/>
      <c r="G2178" s="203" t="s">
        <v>1887</v>
      </c>
      <c r="H2178" s="204"/>
      <c r="I2178" s="202" t="s">
        <v>58</v>
      </c>
      <c r="J2178" s="202">
        <v>30</v>
      </c>
      <c r="K2178" s="107" t="s">
        <v>1301</v>
      </c>
      <c r="L2178" s="107"/>
      <c r="M2178" s="106"/>
      <c r="N2178" s="107"/>
      <c r="O2178" s="107"/>
      <c r="P2178" s="108"/>
      <c r="Q2178" s="108"/>
      <c r="R2178" s="3"/>
      <c r="S2178" s="375"/>
      <c r="AL2178" s="556"/>
    </row>
    <row r="2179" spans="2:39" outlineLevel="1">
      <c r="B2179" s="197"/>
      <c r="C2179" s="198"/>
      <c r="D2179" s="170"/>
      <c r="E2179" s="69"/>
      <c r="F2179" s="454"/>
      <c r="G2179" s="171"/>
      <c r="H2179" s="199"/>
      <c r="I2179" s="170"/>
      <c r="J2179" s="170"/>
      <c r="K2179" s="74"/>
      <c r="L2179" s="74"/>
      <c r="M2179" s="98"/>
      <c r="N2179" s="99"/>
      <c r="O2179" s="99"/>
      <c r="P2179" s="100"/>
      <c r="Q2179" s="100"/>
      <c r="R2179" s="3"/>
      <c r="S2179" s="375"/>
      <c r="AL2179" s="556"/>
      <c r="AM2179" s="288"/>
    </row>
    <row r="2180" spans="2:39" s="288" customFormat="1" outlineLevel="1">
      <c r="B2180" s="102" t="s">
        <v>27</v>
      </c>
      <c r="C2180" s="201" t="s">
        <v>1676</v>
      </c>
      <c r="D2180" s="202"/>
      <c r="E2180" s="102">
        <v>11690481001</v>
      </c>
      <c r="F2180" s="454"/>
      <c r="G2180" s="203" t="s">
        <v>1888</v>
      </c>
      <c r="H2180" s="204"/>
      <c r="I2180" s="202" t="s">
        <v>58</v>
      </c>
      <c r="J2180" s="202">
        <v>10</v>
      </c>
      <c r="K2180" s="107" t="s">
        <v>1301</v>
      </c>
      <c r="L2180" s="107"/>
      <c r="M2180" s="106"/>
      <c r="N2180" s="107"/>
      <c r="O2180" s="107"/>
      <c r="P2180" s="108"/>
      <c r="Q2180" s="108"/>
      <c r="R2180" s="3"/>
      <c r="S2180" s="375"/>
      <c r="AL2180" s="556"/>
    </row>
    <row r="2181" spans="2:39" s="288" customFormat="1" outlineLevel="1">
      <c r="B2181" s="102" t="s">
        <v>27</v>
      </c>
      <c r="C2181" s="201" t="s">
        <v>1676</v>
      </c>
      <c r="D2181" s="202"/>
      <c r="E2181" s="102">
        <v>11690571001</v>
      </c>
      <c r="F2181" s="454"/>
      <c r="G2181" s="203" t="s">
        <v>1889</v>
      </c>
      <c r="H2181" s="204"/>
      <c r="I2181" s="202" t="s">
        <v>58</v>
      </c>
      <c r="J2181" s="202">
        <v>10</v>
      </c>
      <c r="K2181" s="107" t="s">
        <v>1301</v>
      </c>
      <c r="L2181" s="107"/>
      <c r="M2181" s="106"/>
      <c r="N2181" s="107"/>
      <c r="O2181" s="107"/>
      <c r="P2181" s="108"/>
      <c r="Q2181" s="108"/>
      <c r="R2181" s="3"/>
      <c r="S2181" s="375"/>
      <c r="AL2181" s="556"/>
    </row>
    <row r="2182" spans="2:39" s="288" customFormat="1" outlineLevel="1">
      <c r="B2182" s="102" t="s">
        <v>27</v>
      </c>
      <c r="C2182" s="201" t="s">
        <v>1676</v>
      </c>
      <c r="D2182" s="202"/>
      <c r="E2182" s="102">
        <v>11690581001</v>
      </c>
      <c r="F2182" s="454"/>
      <c r="G2182" s="203" t="s">
        <v>1890</v>
      </c>
      <c r="H2182" s="204"/>
      <c r="I2182" s="202" t="s">
        <v>58</v>
      </c>
      <c r="J2182" s="202">
        <v>10</v>
      </c>
      <c r="K2182" s="107" t="s">
        <v>1301</v>
      </c>
      <c r="L2182" s="107"/>
      <c r="M2182" s="106"/>
      <c r="N2182" s="107"/>
      <c r="O2182" s="107"/>
      <c r="P2182" s="108"/>
      <c r="Q2182" s="108"/>
      <c r="R2182" s="3"/>
      <c r="S2182" s="375"/>
      <c r="AL2182" s="556"/>
    </row>
    <row r="2183" spans="2:39" s="288" customFormat="1" outlineLevel="1">
      <c r="B2183" s="102" t="s">
        <v>27</v>
      </c>
      <c r="C2183" s="201" t="s">
        <v>1676</v>
      </c>
      <c r="D2183" s="202"/>
      <c r="E2183" s="102">
        <v>11690641001</v>
      </c>
      <c r="F2183" s="454"/>
      <c r="G2183" s="203" t="s">
        <v>1891</v>
      </c>
      <c r="H2183" s="204"/>
      <c r="I2183" s="202" t="s">
        <v>58</v>
      </c>
      <c r="J2183" s="202">
        <v>3</v>
      </c>
      <c r="K2183" s="107" t="s">
        <v>1301</v>
      </c>
      <c r="L2183" s="107"/>
      <c r="M2183" s="106"/>
      <c r="N2183" s="107"/>
      <c r="O2183" s="107"/>
      <c r="P2183" s="108"/>
      <c r="Q2183" s="108"/>
      <c r="R2183" s="3"/>
      <c r="S2183" s="375"/>
      <c r="AL2183" s="556"/>
    </row>
    <row r="2184" spans="2:39" s="288" customFormat="1" outlineLevel="1">
      <c r="B2184" s="102" t="s">
        <v>27</v>
      </c>
      <c r="C2184" s="201" t="s">
        <v>1676</v>
      </c>
      <c r="D2184" s="202"/>
      <c r="E2184" s="102">
        <v>11690671001</v>
      </c>
      <c r="F2184" s="454"/>
      <c r="G2184" s="203" t="s">
        <v>1892</v>
      </c>
      <c r="H2184" s="204"/>
      <c r="I2184" s="202" t="s">
        <v>58</v>
      </c>
      <c r="J2184" s="202">
        <v>1</v>
      </c>
      <c r="K2184" s="107" t="s">
        <v>1301</v>
      </c>
      <c r="L2184" s="107"/>
      <c r="M2184" s="106"/>
      <c r="N2184" s="107"/>
      <c r="O2184" s="107"/>
      <c r="P2184" s="108"/>
      <c r="Q2184" s="108"/>
      <c r="R2184" s="3"/>
      <c r="S2184" s="375"/>
      <c r="AL2184" s="556"/>
    </row>
    <row r="2185" spans="2:39" s="288" customFormat="1" outlineLevel="1">
      <c r="B2185" s="102" t="s">
        <v>27</v>
      </c>
      <c r="C2185" s="201" t="s">
        <v>1676</v>
      </c>
      <c r="D2185" s="202"/>
      <c r="E2185" s="102">
        <v>11690651001</v>
      </c>
      <c r="F2185" s="454"/>
      <c r="G2185" s="203" t="s">
        <v>1893</v>
      </c>
      <c r="H2185" s="204"/>
      <c r="I2185" s="202" t="s">
        <v>58</v>
      </c>
      <c r="J2185" s="202">
        <v>1</v>
      </c>
      <c r="K2185" s="107" t="s">
        <v>1301</v>
      </c>
      <c r="L2185" s="107"/>
      <c r="M2185" s="106"/>
      <c r="N2185" s="107"/>
      <c r="O2185" s="107"/>
      <c r="P2185" s="108"/>
      <c r="Q2185" s="108"/>
      <c r="R2185" s="3"/>
      <c r="S2185" s="375"/>
      <c r="AL2185" s="556"/>
    </row>
    <row r="2186" spans="2:39" s="288" customFormat="1" outlineLevel="1">
      <c r="B2186" s="102" t="s">
        <v>27</v>
      </c>
      <c r="C2186" s="201" t="s">
        <v>1676</v>
      </c>
      <c r="D2186" s="202"/>
      <c r="E2186" s="102">
        <v>11690731001</v>
      </c>
      <c r="F2186" s="454"/>
      <c r="G2186" s="203" t="s">
        <v>1894</v>
      </c>
      <c r="H2186" s="204"/>
      <c r="I2186" s="202" t="s">
        <v>58</v>
      </c>
      <c r="J2186" s="202">
        <v>1</v>
      </c>
      <c r="K2186" s="107" t="s">
        <v>1301</v>
      </c>
      <c r="L2186" s="107"/>
      <c r="M2186" s="106"/>
      <c r="N2186" s="107"/>
      <c r="O2186" s="107"/>
      <c r="P2186" s="108"/>
      <c r="Q2186" s="108"/>
      <c r="R2186" s="3"/>
      <c r="S2186" s="375"/>
      <c r="AL2186" s="556"/>
    </row>
    <row r="2187" spans="2:39" s="288" customFormat="1" outlineLevel="1">
      <c r="B2187" s="102" t="s">
        <v>27</v>
      </c>
      <c r="C2187" s="201" t="s">
        <v>1676</v>
      </c>
      <c r="D2187" s="202"/>
      <c r="E2187" s="102">
        <v>11690761001</v>
      </c>
      <c r="F2187" s="454"/>
      <c r="G2187" s="203" t="s">
        <v>1895</v>
      </c>
      <c r="H2187" s="204"/>
      <c r="I2187" s="202" t="s">
        <v>58</v>
      </c>
      <c r="J2187" s="202">
        <v>1</v>
      </c>
      <c r="K2187" s="107" t="s">
        <v>1301</v>
      </c>
      <c r="L2187" s="107"/>
      <c r="M2187" s="106"/>
      <c r="N2187" s="107"/>
      <c r="O2187" s="107"/>
      <c r="P2187" s="108"/>
      <c r="Q2187" s="108"/>
      <c r="R2187" s="3"/>
      <c r="S2187" s="375"/>
      <c r="AL2187" s="556"/>
    </row>
    <row r="2188" spans="2:39" s="288" customFormat="1" outlineLevel="1">
      <c r="B2188" s="102" t="s">
        <v>27</v>
      </c>
      <c r="C2188" s="201" t="s">
        <v>1676</v>
      </c>
      <c r="D2188" s="202"/>
      <c r="E2188" s="102">
        <v>11690751001</v>
      </c>
      <c r="F2188" s="454"/>
      <c r="G2188" s="203" t="s">
        <v>1896</v>
      </c>
      <c r="H2188" s="204"/>
      <c r="I2188" s="202" t="s">
        <v>58</v>
      </c>
      <c r="J2188" s="202">
        <v>1</v>
      </c>
      <c r="K2188" s="107" t="s">
        <v>1301</v>
      </c>
      <c r="L2188" s="107"/>
      <c r="M2188" s="106"/>
      <c r="N2188" s="107"/>
      <c r="O2188" s="107"/>
      <c r="P2188" s="108"/>
      <c r="Q2188" s="108"/>
      <c r="R2188" s="3"/>
      <c r="S2188" s="375"/>
      <c r="AL2188" s="556"/>
    </row>
    <row r="2189" spans="2:39" s="288" customFormat="1" outlineLevel="1">
      <c r="B2189" s="102" t="s">
        <v>27</v>
      </c>
      <c r="C2189" s="201" t="s">
        <v>1676</v>
      </c>
      <c r="D2189" s="202"/>
      <c r="E2189" s="102">
        <v>11690791001</v>
      </c>
      <c r="F2189" s="454"/>
      <c r="G2189" s="203" t="s">
        <v>1897</v>
      </c>
      <c r="H2189" s="204"/>
      <c r="I2189" s="202" t="s">
        <v>58</v>
      </c>
      <c r="J2189" s="202">
        <v>1</v>
      </c>
      <c r="K2189" s="107" t="s">
        <v>1301</v>
      </c>
      <c r="L2189" s="107"/>
      <c r="M2189" s="106"/>
      <c r="N2189" s="107"/>
      <c r="O2189" s="107"/>
      <c r="P2189" s="108"/>
      <c r="Q2189" s="108"/>
      <c r="R2189" s="3"/>
      <c r="S2189" s="375"/>
      <c r="AL2189" s="556"/>
    </row>
    <row r="2190" spans="2:39" s="288" customFormat="1" outlineLevel="1">
      <c r="B2190" s="102" t="s">
        <v>27</v>
      </c>
      <c r="C2190" s="201" t="s">
        <v>1676</v>
      </c>
      <c r="D2190" s="202"/>
      <c r="E2190" s="102">
        <v>11690801001</v>
      </c>
      <c r="F2190" s="454"/>
      <c r="G2190" s="203" t="s">
        <v>1898</v>
      </c>
      <c r="H2190" s="204"/>
      <c r="I2190" s="202" t="s">
        <v>58</v>
      </c>
      <c r="J2190" s="202">
        <v>1</v>
      </c>
      <c r="K2190" s="107" t="s">
        <v>1301</v>
      </c>
      <c r="L2190" s="107"/>
      <c r="M2190" s="106"/>
      <c r="N2190" s="107"/>
      <c r="O2190" s="107"/>
      <c r="P2190" s="108"/>
      <c r="Q2190" s="108"/>
      <c r="R2190" s="3"/>
      <c r="S2190" s="375"/>
      <c r="AL2190" s="556"/>
    </row>
    <row r="2191" spans="2:39" s="288" customFormat="1" outlineLevel="1">
      <c r="B2191" s="102" t="s">
        <v>27</v>
      </c>
      <c r="C2191" s="201" t="s">
        <v>1676</v>
      </c>
      <c r="D2191" s="202"/>
      <c r="E2191" s="102">
        <v>11691581001</v>
      </c>
      <c r="F2191" s="454"/>
      <c r="G2191" s="203" t="s">
        <v>1899</v>
      </c>
      <c r="H2191" s="204"/>
      <c r="I2191" s="202" t="s">
        <v>58</v>
      </c>
      <c r="J2191" s="202">
        <v>1</v>
      </c>
      <c r="K2191" s="107" t="s">
        <v>1301</v>
      </c>
      <c r="L2191" s="107"/>
      <c r="M2191" s="106"/>
      <c r="N2191" s="107"/>
      <c r="O2191" s="107"/>
      <c r="P2191" s="108"/>
      <c r="Q2191" s="108"/>
      <c r="R2191" s="3"/>
      <c r="S2191" s="375"/>
      <c r="AL2191" s="556"/>
    </row>
    <row r="2192" spans="2:39" s="288" customFormat="1" outlineLevel="1">
      <c r="B2192" s="102" t="s">
        <v>27</v>
      </c>
      <c r="C2192" s="201" t="s">
        <v>1676</v>
      </c>
      <c r="D2192" s="202"/>
      <c r="E2192" s="102">
        <v>11690781001</v>
      </c>
      <c r="F2192" s="454"/>
      <c r="G2192" s="203" t="s">
        <v>1900</v>
      </c>
      <c r="H2192" s="204"/>
      <c r="I2192" s="202" t="s">
        <v>58</v>
      </c>
      <c r="J2192" s="202">
        <v>1</v>
      </c>
      <c r="K2192" s="107" t="s">
        <v>1301</v>
      </c>
      <c r="L2192" s="107"/>
      <c r="M2192" s="106"/>
      <c r="N2192" s="107"/>
      <c r="O2192" s="107"/>
      <c r="P2192" s="108"/>
      <c r="Q2192" s="108"/>
      <c r="R2192" s="3"/>
      <c r="S2192" s="378"/>
      <c r="AL2192" s="556"/>
      <c r="AM2192"/>
    </row>
    <row r="2193" spans="2:39" s="288" customFormat="1" outlineLevel="1">
      <c r="B2193" s="102" t="s">
        <v>27</v>
      </c>
      <c r="C2193" s="201" t="s">
        <v>1676</v>
      </c>
      <c r="D2193" s="202"/>
      <c r="E2193" s="102">
        <v>11690821001</v>
      </c>
      <c r="F2193" s="454"/>
      <c r="G2193" s="203" t="s">
        <v>1901</v>
      </c>
      <c r="H2193" s="204"/>
      <c r="I2193" s="202" t="s">
        <v>58</v>
      </c>
      <c r="J2193" s="202">
        <v>1</v>
      </c>
      <c r="K2193" s="107" t="s">
        <v>1301</v>
      </c>
      <c r="L2193" s="107"/>
      <c r="M2193" s="106"/>
      <c r="N2193" s="107"/>
      <c r="O2193" s="107"/>
      <c r="P2193" s="108"/>
      <c r="Q2193" s="108"/>
      <c r="R2193" s="3"/>
      <c r="S2193" s="375"/>
      <c r="AL2193" s="556"/>
    </row>
    <row r="2194" spans="2:39" s="288" customFormat="1" outlineLevel="1">
      <c r="B2194" s="102" t="s">
        <v>27</v>
      </c>
      <c r="C2194" s="201" t="s">
        <v>1676</v>
      </c>
      <c r="D2194" s="202"/>
      <c r="E2194" s="102">
        <v>11690831001</v>
      </c>
      <c r="F2194" s="454"/>
      <c r="G2194" s="203" t="s">
        <v>1902</v>
      </c>
      <c r="H2194" s="204"/>
      <c r="I2194" s="202" t="s">
        <v>58</v>
      </c>
      <c r="J2194" s="202">
        <v>1</v>
      </c>
      <c r="K2194" s="107" t="s">
        <v>1301</v>
      </c>
      <c r="L2194" s="107"/>
      <c r="M2194" s="106"/>
      <c r="N2194" s="107"/>
      <c r="O2194" s="107"/>
      <c r="P2194" s="108"/>
      <c r="Q2194" s="108"/>
      <c r="R2194" s="3"/>
      <c r="S2194" s="375"/>
      <c r="AL2194" s="556"/>
    </row>
    <row r="2195" spans="2:39" outlineLevel="1">
      <c r="B2195" s="197"/>
      <c r="C2195" s="198"/>
      <c r="D2195" s="170"/>
      <c r="E2195" s="69"/>
      <c r="F2195" s="454"/>
      <c r="G2195" s="171"/>
      <c r="H2195" s="199"/>
      <c r="I2195" s="170"/>
      <c r="J2195" s="170"/>
      <c r="K2195" s="74"/>
      <c r="L2195" s="74"/>
      <c r="M2195" s="98"/>
      <c r="N2195" s="99"/>
      <c r="O2195" s="99"/>
      <c r="P2195" s="100"/>
      <c r="Q2195" s="100"/>
      <c r="R2195" s="3"/>
      <c r="S2195" s="377"/>
      <c r="AL2195" s="556"/>
    </row>
    <row r="2196" spans="2:39" s="288" customFormat="1" outlineLevel="1">
      <c r="B2196" s="102" t="s">
        <v>27</v>
      </c>
      <c r="C2196" s="201" t="s">
        <v>1676</v>
      </c>
      <c r="D2196" s="202"/>
      <c r="E2196" s="102">
        <v>11690741001</v>
      </c>
      <c r="F2196" s="454"/>
      <c r="G2196" s="203" t="s">
        <v>1903</v>
      </c>
      <c r="H2196" s="204"/>
      <c r="I2196" s="202" t="s">
        <v>58</v>
      </c>
      <c r="J2196" s="202">
        <v>1</v>
      </c>
      <c r="K2196" s="107" t="s">
        <v>1301</v>
      </c>
      <c r="L2196" s="107"/>
      <c r="M2196" s="106"/>
      <c r="N2196" s="107"/>
      <c r="O2196" s="107"/>
      <c r="P2196" s="108"/>
      <c r="Q2196" s="108"/>
      <c r="R2196" s="3"/>
      <c r="S2196" s="375"/>
      <c r="AL2196" s="556"/>
    </row>
    <row r="2197" spans="2:39" s="288" customFormat="1" outlineLevel="1">
      <c r="B2197" s="102" t="s">
        <v>27</v>
      </c>
      <c r="C2197" s="201" t="s">
        <v>1676</v>
      </c>
      <c r="D2197" s="202"/>
      <c r="E2197" s="102">
        <v>11691571001</v>
      </c>
      <c r="F2197" s="454"/>
      <c r="G2197" s="203" t="s">
        <v>1904</v>
      </c>
      <c r="H2197" s="204"/>
      <c r="I2197" s="202" t="s">
        <v>58</v>
      </c>
      <c r="J2197" s="202">
        <v>1</v>
      </c>
      <c r="K2197" s="107" t="s">
        <v>1301</v>
      </c>
      <c r="L2197" s="107"/>
      <c r="M2197" s="106"/>
      <c r="N2197" s="107"/>
      <c r="O2197" s="107"/>
      <c r="P2197" s="108"/>
      <c r="Q2197" s="108"/>
      <c r="R2197" s="3"/>
      <c r="S2197" s="567"/>
      <c r="AL2197" s="556"/>
      <c r="AM2197"/>
    </row>
    <row r="2198" spans="2:39" outlineLevel="1">
      <c r="B2198" s="197"/>
      <c r="C2198" s="198"/>
      <c r="D2198" s="170"/>
      <c r="E2198" s="69"/>
      <c r="F2198" s="454"/>
      <c r="G2198" s="171"/>
      <c r="H2198" s="199"/>
      <c r="I2198" s="170"/>
      <c r="J2198" s="170"/>
      <c r="K2198" s="74"/>
      <c r="L2198" s="74"/>
      <c r="M2198" s="98"/>
      <c r="N2198" s="99"/>
      <c r="O2198" s="99"/>
      <c r="P2198" s="100"/>
      <c r="Q2198" s="100"/>
      <c r="R2198" s="3"/>
      <c r="S2198" s="378"/>
      <c r="AL2198" s="556"/>
      <c r="AM2198" s="288"/>
    </row>
    <row r="2199" spans="2:39" s="288" customFormat="1" outlineLevel="1">
      <c r="B2199" s="102" t="s">
        <v>27</v>
      </c>
      <c r="C2199" s="201" t="s">
        <v>1676</v>
      </c>
      <c r="D2199" s="202"/>
      <c r="E2199" s="102">
        <v>12098891001</v>
      </c>
      <c r="F2199" s="454"/>
      <c r="G2199" s="203" t="s">
        <v>1905</v>
      </c>
      <c r="H2199" s="204"/>
      <c r="I2199" s="202" t="s">
        <v>58</v>
      </c>
      <c r="J2199" s="202">
        <v>4</v>
      </c>
      <c r="K2199" s="107" t="s">
        <v>1301</v>
      </c>
      <c r="L2199" s="107"/>
      <c r="M2199" s="106"/>
      <c r="N2199" s="107"/>
      <c r="O2199" s="107"/>
      <c r="P2199" s="108"/>
      <c r="Q2199" s="108"/>
      <c r="R2199" s="3"/>
      <c r="S2199" s="378"/>
      <c r="AL2199" s="556"/>
      <c r="AM2199"/>
    </row>
    <row r="2200" spans="2:39" outlineLevel="1">
      <c r="B2200" s="293"/>
      <c r="C2200" s="198"/>
      <c r="D2200" s="170"/>
      <c r="E2200" s="69"/>
      <c r="F2200" s="454"/>
      <c r="G2200" s="171"/>
      <c r="H2200" s="199"/>
      <c r="I2200" s="170"/>
      <c r="J2200" s="170"/>
      <c r="K2200" s="74"/>
      <c r="L2200" s="74"/>
      <c r="M2200" s="98"/>
      <c r="N2200" s="99"/>
      <c r="O2200" s="99"/>
      <c r="P2200" s="100"/>
      <c r="Q2200" s="100"/>
      <c r="R2200" s="3"/>
      <c r="S2200" s="375"/>
      <c r="AL2200" s="556"/>
      <c r="AM2200" s="288"/>
    </row>
    <row r="2201" spans="2:39" s="288" customFormat="1" outlineLevel="1">
      <c r="B2201" s="102" t="s">
        <v>27</v>
      </c>
      <c r="C2201" s="201" t="s">
        <v>1676</v>
      </c>
      <c r="D2201" s="202"/>
      <c r="E2201" s="102">
        <v>12247451001</v>
      </c>
      <c r="F2201" s="454"/>
      <c r="G2201" s="203" t="s">
        <v>1906</v>
      </c>
      <c r="H2201" s="204"/>
      <c r="I2201" s="202" t="s">
        <v>58</v>
      </c>
      <c r="J2201" s="202">
        <v>1</v>
      </c>
      <c r="K2201" s="107" t="s">
        <v>1298</v>
      </c>
      <c r="L2201" s="107"/>
      <c r="M2201" s="106"/>
      <c r="N2201" s="107"/>
      <c r="O2201" s="107"/>
      <c r="P2201" s="108"/>
      <c r="Q2201" s="108"/>
      <c r="R2201" s="3"/>
      <c r="S2201" s="375"/>
      <c r="AL2201" s="556"/>
    </row>
    <row r="2202" spans="2:39" outlineLevel="1">
      <c r="B2202" s="200"/>
      <c r="C2202" s="201"/>
      <c r="D2202" s="202"/>
      <c r="E2202" s="102"/>
      <c r="F2202" s="454"/>
      <c r="G2202" s="203"/>
      <c r="H2202" s="204"/>
      <c r="I2202" s="202"/>
      <c r="J2202" s="202"/>
      <c r="K2202" s="93"/>
      <c r="L2202" s="93"/>
      <c r="M2202" s="106"/>
      <c r="N2202" s="107"/>
      <c r="O2202" s="107"/>
      <c r="P2202" s="108"/>
      <c r="Q2202" s="108"/>
      <c r="R2202" s="3"/>
      <c r="S2202" s="375"/>
      <c r="AL2202" s="556"/>
      <c r="AM2202" s="288"/>
    </row>
    <row r="2203" spans="2:39" s="288" customFormat="1" outlineLevel="1">
      <c r="B2203" s="102" t="s">
        <v>27</v>
      </c>
      <c r="C2203" s="201" t="s">
        <v>1676</v>
      </c>
      <c r="D2203" s="202"/>
      <c r="E2203" s="102">
        <v>11691251001</v>
      </c>
      <c r="F2203" s="454"/>
      <c r="G2203" s="203" t="s">
        <v>1907</v>
      </c>
      <c r="H2203" s="204"/>
      <c r="I2203" s="202" t="s">
        <v>58</v>
      </c>
      <c r="J2203" s="202">
        <v>10</v>
      </c>
      <c r="K2203" s="107" t="s">
        <v>1301</v>
      </c>
      <c r="L2203" s="107"/>
      <c r="M2203" s="106"/>
      <c r="N2203" s="107"/>
      <c r="O2203" s="107"/>
      <c r="P2203" s="108"/>
      <c r="Q2203" s="108"/>
      <c r="R2203" s="3"/>
      <c r="S2203" s="375"/>
      <c r="AL2203" s="556"/>
    </row>
    <row r="2204" spans="2:39" s="288" customFormat="1" outlineLevel="1">
      <c r="B2204" s="102" t="s">
        <v>27</v>
      </c>
      <c r="C2204" s="201" t="s">
        <v>1676</v>
      </c>
      <c r="D2204" s="202"/>
      <c r="E2204" s="102">
        <v>11691271001</v>
      </c>
      <c r="F2204" s="454"/>
      <c r="G2204" s="203" t="s">
        <v>1908</v>
      </c>
      <c r="H2204" s="204"/>
      <c r="I2204" s="202" t="s">
        <v>58</v>
      </c>
      <c r="J2204" s="202">
        <v>3</v>
      </c>
      <c r="K2204" s="107" t="s">
        <v>1301</v>
      </c>
      <c r="L2204" s="107"/>
      <c r="M2204" s="106"/>
      <c r="N2204" s="107"/>
      <c r="O2204" s="107"/>
      <c r="P2204" s="108"/>
      <c r="Q2204" s="108"/>
      <c r="R2204" s="3"/>
      <c r="S2204" s="375"/>
      <c r="AL2204" s="556"/>
    </row>
    <row r="2205" spans="2:39" s="288" customFormat="1" outlineLevel="1">
      <c r="B2205" s="102" t="s">
        <v>27</v>
      </c>
      <c r="C2205" s="201" t="s">
        <v>1676</v>
      </c>
      <c r="D2205" s="202"/>
      <c r="E2205" s="102">
        <v>11691291001</v>
      </c>
      <c r="F2205" s="454"/>
      <c r="G2205" s="203" t="s">
        <v>1909</v>
      </c>
      <c r="H2205" s="204"/>
      <c r="I2205" s="202" t="s">
        <v>58</v>
      </c>
      <c r="J2205" s="202">
        <v>1</v>
      </c>
      <c r="K2205" s="107" t="s">
        <v>1301</v>
      </c>
      <c r="L2205" s="107"/>
      <c r="M2205" s="106"/>
      <c r="N2205" s="107"/>
      <c r="O2205" s="107"/>
      <c r="P2205" s="108"/>
      <c r="Q2205" s="108"/>
      <c r="R2205" s="3"/>
      <c r="S2205" s="375"/>
      <c r="AL2205" s="556"/>
    </row>
    <row r="2206" spans="2:39" s="288" customFormat="1" outlineLevel="1">
      <c r="B2206" s="102" t="s">
        <v>27</v>
      </c>
      <c r="C2206" s="201" t="s">
        <v>1676</v>
      </c>
      <c r="D2206" s="202"/>
      <c r="E2206" s="102">
        <v>11691311001</v>
      </c>
      <c r="F2206" s="454"/>
      <c r="G2206" s="203" t="s">
        <v>1910</v>
      </c>
      <c r="H2206" s="204"/>
      <c r="I2206" s="202" t="s">
        <v>58</v>
      </c>
      <c r="J2206" s="202">
        <v>1</v>
      </c>
      <c r="K2206" s="107" t="s">
        <v>1301</v>
      </c>
      <c r="L2206" s="107"/>
      <c r="M2206" s="106"/>
      <c r="N2206" s="107"/>
      <c r="O2206" s="107"/>
      <c r="P2206" s="108"/>
      <c r="Q2206" s="108"/>
      <c r="R2206" s="3"/>
      <c r="S2206" s="378"/>
      <c r="AL2206" s="556"/>
      <c r="AM2206"/>
    </row>
    <row r="2207" spans="2:39" s="288" customFormat="1" outlineLevel="1">
      <c r="B2207" s="102" t="s">
        <v>27</v>
      </c>
      <c r="C2207" s="201" t="s">
        <v>1676</v>
      </c>
      <c r="D2207" s="202"/>
      <c r="E2207" s="102">
        <v>11691501001</v>
      </c>
      <c r="F2207" s="454"/>
      <c r="G2207" s="203" t="s">
        <v>1911</v>
      </c>
      <c r="H2207" s="204"/>
      <c r="I2207" s="202" t="s">
        <v>58</v>
      </c>
      <c r="J2207" s="202">
        <v>1</v>
      </c>
      <c r="K2207" s="107" t="s">
        <v>1301</v>
      </c>
      <c r="L2207" s="107"/>
      <c r="M2207" s="106"/>
      <c r="N2207" s="107"/>
      <c r="O2207" s="107"/>
      <c r="P2207" s="108"/>
      <c r="Q2207" s="108"/>
      <c r="R2207" s="3"/>
      <c r="S2207" s="375"/>
      <c r="AL2207" s="556"/>
    </row>
    <row r="2208" spans="2:39" s="288" customFormat="1" outlineLevel="1">
      <c r="B2208" s="102" t="s">
        <v>27</v>
      </c>
      <c r="C2208" s="201" t="s">
        <v>1676</v>
      </c>
      <c r="D2208" s="202"/>
      <c r="E2208" s="102">
        <v>12378361001</v>
      </c>
      <c r="F2208" s="454"/>
      <c r="G2208" s="203" t="s">
        <v>1912</v>
      </c>
      <c r="H2208" s="204"/>
      <c r="I2208" s="202" t="s">
        <v>58</v>
      </c>
      <c r="J2208" s="202">
        <v>1</v>
      </c>
      <c r="K2208" s="107" t="s">
        <v>1301</v>
      </c>
      <c r="L2208" s="107"/>
      <c r="M2208" s="106"/>
      <c r="N2208" s="107"/>
      <c r="O2208" s="107"/>
      <c r="P2208" s="108"/>
      <c r="Q2208" s="108"/>
      <c r="R2208" s="3"/>
      <c r="S2208" s="375"/>
      <c r="AL2208" s="556"/>
    </row>
    <row r="2209" spans="2:39" outlineLevel="1">
      <c r="B2209" s="197"/>
      <c r="C2209" s="198"/>
      <c r="D2209" s="170"/>
      <c r="E2209" s="69"/>
      <c r="F2209" s="454"/>
      <c r="G2209" s="171"/>
      <c r="H2209" s="199"/>
      <c r="I2209" s="170"/>
      <c r="J2209" s="170"/>
      <c r="K2209" s="74"/>
      <c r="L2209" s="74"/>
      <c r="M2209" s="98"/>
      <c r="N2209" s="99"/>
      <c r="O2209" s="99"/>
      <c r="P2209" s="100"/>
      <c r="Q2209" s="100"/>
      <c r="R2209" s="3"/>
      <c r="S2209" s="375"/>
      <c r="AL2209" s="556"/>
      <c r="AM2209" s="288"/>
    </row>
    <row r="2210" spans="2:39" s="288" customFormat="1" outlineLevel="1">
      <c r="B2210" s="102" t="s">
        <v>27</v>
      </c>
      <c r="C2210" s="201" t="s">
        <v>1676</v>
      </c>
      <c r="D2210" s="202"/>
      <c r="E2210" s="102">
        <v>11691241001</v>
      </c>
      <c r="F2210" s="454"/>
      <c r="G2210" s="203" t="s">
        <v>1913</v>
      </c>
      <c r="H2210" s="204"/>
      <c r="I2210" s="202" t="s">
        <v>58</v>
      </c>
      <c r="J2210" s="202">
        <v>10</v>
      </c>
      <c r="K2210" s="107" t="s">
        <v>1301</v>
      </c>
      <c r="L2210" s="107"/>
      <c r="M2210" s="106"/>
      <c r="N2210" s="107"/>
      <c r="O2210" s="107"/>
      <c r="P2210" s="108"/>
      <c r="Q2210" s="108"/>
      <c r="R2210" s="3"/>
      <c r="S2210" s="375"/>
      <c r="AL2210" s="556"/>
    </row>
    <row r="2211" spans="2:39" s="288" customFormat="1" outlineLevel="1">
      <c r="B2211" s="102" t="s">
        <v>27</v>
      </c>
      <c r="C2211" s="201" t="s">
        <v>1676</v>
      </c>
      <c r="D2211" s="202"/>
      <c r="E2211" s="102">
        <v>11691261001</v>
      </c>
      <c r="F2211" s="454"/>
      <c r="G2211" s="203" t="s">
        <v>1914</v>
      </c>
      <c r="H2211" s="204"/>
      <c r="I2211" s="202" t="s">
        <v>58</v>
      </c>
      <c r="J2211" s="202">
        <v>10</v>
      </c>
      <c r="K2211" s="107" t="s">
        <v>1301</v>
      </c>
      <c r="L2211" s="107"/>
      <c r="M2211" s="106"/>
      <c r="N2211" s="107"/>
      <c r="O2211" s="107"/>
      <c r="P2211" s="108"/>
      <c r="Q2211" s="108"/>
      <c r="R2211" s="3"/>
      <c r="S2211" s="375"/>
      <c r="AL2211" s="556"/>
    </row>
    <row r="2212" spans="2:39" s="288" customFormat="1" outlineLevel="1">
      <c r="B2212" s="102" t="s">
        <v>27</v>
      </c>
      <c r="C2212" s="201" t="s">
        <v>1676</v>
      </c>
      <c r="D2212" s="202"/>
      <c r="E2212" s="102">
        <v>11691281001</v>
      </c>
      <c r="F2212" s="454"/>
      <c r="G2212" s="203" t="s">
        <v>1915</v>
      </c>
      <c r="H2212" s="204"/>
      <c r="I2212" s="202" t="s">
        <v>58</v>
      </c>
      <c r="J2212" s="202">
        <v>3</v>
      </c>
      <c r="K2212" s="107" t="s">
        <v>1301</v>
      </c>
      <c r="L2212" s="107"/>
      <c r="M2212" s="106"/>
      <c r="N2212" s="107"/>
      <c r="O2212" s="107"/>
      <c r="P2212" s="108"/>
      <c r="Q2212" s="108"/>
      <c r="R2212" s="3"/>
      <c r="S2212" s="375"/>
      <c r="AL2212" s="556"/>
    </row>
    <row r="2213" spans="2:39" s="288" customFormat="1" outlineLevel="1">
      <c r="B2213" s="102" t="s">
        <v>27</v>
      </c>
      <c r="C2213" s="201" t="s">
        <v>1676</v>
      </c>
      <c r="D2213" s="202"/>
      <c r="E2213" s="102">
        <v>11691301001</v>
      </c>
      <c r="F2213" s="454"/>
      <c r="G2213" s="203" t="s">
        <v>1916</v>
      </c>
      <c r="H2213" s="204"/>
      <c r="I2213" s="202" t="s">
        <v>58</v>
      </c>
      <c r="J2213" s="202">
        <v>1</v>
      </c>
      <c r="K2213" s="107" t="s">
        <v>1301</v>
      </c>
      <c r="L2213" s="107"/>
      <c r="M2213" s="106"/>
      <c r="N2213" s="107"/>
      <c r="O2213" s="107"/>
      <c r="P2213" s="108"/>
      <c r="Q2213" s="108"/>
      <c r="R2213" s="3"/>
      <c r="S2213" s="375"/>
      <c r="AL2213" s="556"/>
    </row>
    <row r="2214" spans="2:39" s="288" customFormat="1" outlineLevel="1">
      <c r="B2214" s="102" t="s">
        <v>27</v>
      </c>
      <c r="C2214" s="201" t="s">
        <v>1676</v>
      </c>
      <c r="D2214" s="202"/>
      <c r="E2214" s="102">
        <v>11691451001</v>
      </c>
      <c r="F2214" s="454"/>
      <c r="G2214" s="203" t="s">
        <v>1917</v>
      </c>
      <c r="H2214" s="204"/>
      <c r="I2214" s="202" t="s">
        <v>58</v>
      </c>
      <c r="J2214" s="202">
        <v>1</v>
      </c>
      <c r="K2214" s="107" t="s">
        <v>1301</v>
      </c>
      <c r="L2214" s="107"/>
      <c r="M2214" s="106"/>
      <c r="N2214" s="107"/>
      <c r="O2214" s="107"/>
      <c r="P2214" s="108"/>
      <c r="Q2214" s="108"/>
      <c r="R2214" s="3"/>
      <c r="S2214" s="375"/>
      <c r="AL2214" s="556"/>
    </row>
    <row r="2215" spans="2:39" s="288" customFormat="1" outlineLevel="1">
      <c r="B2215" s="102" t="s">
        <v>27</v>
      </c>
      <c r="C2215" s="201" t="s">
        <v>1676</v>
      </c>
      <c r="D2215" s="202"/>
      <c r="E2215" s="102">
        <v>11691461001</v>
      </c>
      <c r="F2215" s="454"/>
      <c r="G2215" s="203" t="s">
        <v>1918</v>
      </c>
      <c r="H2215" s="204"/>
      <c r="I2215" s="202" t="s">
        <v>58</v>
      </c>
      <c r="J2215" s="202">
        <v>1</v>
      </c>
      <c r="K2215" s="107" t="s">
        <v>1301</v>
      </c>
      <c r="L2215" s="107"/>
      <c r="M2215" s="106"/>
      <c r="N2215" s="107"/>
      <c r="O2215" s="107"/>
      <c r="P2215" s="108"/>
      <c r="Q2215" s="108"/>
      <c r="R2215" s="3"/>
      <c r="S2215" s="375"/>
      <c r="AL2215" s="556"/>
    </row>
    <row r="2216" spans="2:39" s="288" customFormat="1" outlineLevel="1">
      <c r="B2216" s="102" t="s">
        <v>27</v>
      </c>
      <c r="C2216" s="201" t="s">
        <v>1676</v>
      </c>
      <c r="D2216" s="202"/>
      <c r="E2216" s="102">
        <v>12677511001</v>
      </c>
      <c r="F2216" s="454"/>
      <c r="G2216" s="203" t="s">
        <v>1919</v>
      </c>
      <c r="H2216" s="204"/>
      <c r="I2216" s="202" t="s">
        <v>58</v>
      </c>
      <c r="J2216" s="202">
        <v>1</v>
      </c>
      <c r="K2216" s="107" t="s">
        <v>1301</v>
      </c>
      <c r="L2216" s="107"/>
      <c r="M2216" s="106"/>
      <c r="N2216" s="107"/>
      <c r="O2216" s="107"/>
      <c r="P2216" s="108"/>
      <c r="Q2216" s="108"/>
      <c r="R2216" s="3"/>
      <c r="S2216" s="378"/>
      <c r="AL2216" s="556"/>
      <c r="AM2216"/>
    </row>
    <row r="2217" spans="2:39" s="288" customFormat="1" outlineLevel="1">
      <c r="B2217" s="102" t="s">
        <v>27</v>
      </c>
      <c r="C2217" s="201" t="s">
        <v>1676</v>
      </c>
      <c r="D2217" s="202"/>
      <c r="E2217" s="102">
        <v>12677611001</v>
      </c>
      <c r="F2217" s="454"/>
      <c r="G2217" s="203" t="s">
        <v>1920</v>
      </c>
      <c r="H2217" s="204"/>
      <c r="I2217" s="202" t="s">
        <v>58</v>
      </c>
      <c r="J2217" s="202">
        <v>1</v>
      </c>
      <c r="K2217" s="107" t="s">
        <v>1301</v>
      </c>
      <c r="L2217" s="107"/>
      <c r="M2217" s="106"/>
      <c r="N2217" s="107"/>
      <c r="O2217" s="107"/>
      <c r="P2217" s="108"/>
      <c r="Q2217" s="108"/>
      <c r="R2217" s="3"/>
      <c r="S2217" s="375"/>
      <c r="AL2217" s="556"/>
    </row>
    <row r="2218" spans="2:39" s="288" customFormat="1" outlineLevel="1">
      <c r="B2218" s="102" t="s">
        <v>27</v>
      </c>
      <c r="C2218" s="201" t="s">
        <v>1676</v>
      </c>
      <c r="D2218" s="202"/>
      <c r="E2218" s="102">
        <v>12677711001</v>
      </c>
      <c r="F2218" s="454"/>
      <c r="G2218" s="203" t="s">
        <v>1921</v>
      </c>
      <c r="H2218" s="204"/>
      <c r="I2218" s="202" t="s">
        <v>58</v>
      </c>
      <c r="J2218" s="202">
        <v>1</v>
      </c>
      <c r="K2218" s="107" t="s">
        <v>1301</v>
      </c>
      <c r="L2218" s="107"/>
      <c r="M2218" s="106"/>
      <c r="N2218" s="107"/>
      <c r="O2218" s="107"/>
      <c r="P2218" s="108"/>
      <c r="Q2218" s="108"/>
      <c r="R2218" s="3"/>
      <c r="S2218" s="375"/>
      <c r="AL2218" s="556"/>
    </row>
    <row r="2219" spans="2:39" outlineLevel="1">
      <c r="B2219" s="197"/>
      <c r="C2219" s="198"/>
      <c r="D2219" s="170"/>
      <c r="E2219" s="69"/>
      <c r="F2219" s="454"/>
      <c r="G2219" s="171"/>
      <c r="H2219" s="199"/>
      <c r="I2219" s="170"/>
      <c r="J2219" s="170"/>
      <c r="K2219" s="74"/>
      <c r="L2219" s="74"/>
      <c r="M2219" s="98"/>
      <c r="N2219" s="99"/>
      <c r="O2219" s="99"/>
      <c r="P2219" s="100"/>
      <c r="Q2219" s="100"/>
      <c r="R2219" s="3"/>
      <c r="S2219" s="375"/>
      <c r="AL2219" s="556"/>
      <c r="AM2219" s="288"/>
    </row>
    <row r="2220" spans="2:39" s="288" customFormat="1" outlineLevel="1">
      <c r="B2220" s="102" t="s">
        <v>27</v>
      </c>
      <c r="C2220" s="201" t="s">
        <v>1676</v>
      </c>
      <c r="D2220" s="202"/>
      <c r="E2220" s="102">
        <v>11691381001</v>
      </c>
      <c r="F2220" s="454"/>
      <c r="G2220" s="203" t="s">
        <v>1922</v>
      </c>
      <c r="H2220" s="204"/>
      <c r="I2220" s="202" t="s">
        <v>58</v>
      </c>
      <c r="J2220" s="202">
        <v>10</v>
      </c>
      <c r="K2220" s="107" t="s">
        <v>1301</v>
      </c>
      <c r="L2220" s="107"/>
      <c r="M2220" s="106"/>
      <c r="N2220" s="107"/>
      <c r="O2220" s="107"/>
      <c r="P2220" s="108"/>
      <c r="Q2220" s="108"/>
      <c r="R2220" s="3"/>
      <c r="S2220" s="375"/>
      <c r="AL2220" s="556"/>
    </row>
    <row r="2221" spans="2:39" s="288" customFormat="1" outlineLevel="1">
      <c r="B2221" s="102" t="s">
        <v>27</v>
      </c>
      <c r="C2221" s="201" t="s">
        <v>1676</v>
      </c>
      <c r="D2221" s="202"/>
      <c r="E2221" s="102">
        <v>11691391001</v>
      </c>
      <c r="F2221" s="454"/>
      <c r="G2221" s="203" t="s">
        <v>1923</v>
      </c>
      <c r="H2221" s="204"/>
      <c r="I2221" s="202" t="s">
        <v>58</v>
      </c>
      <c r="J2221" s="202">
        <v>10</v>
      </c>
      <c r="K2221" s="107" t="s">
        <v>1301</v>
      </c>
      <c r="L2221" s="107"/>
      <c r="M2221" s="106"/>
      <c r="N2221" s="107"/>
      <c r="O2221" s="107"/>
      <c r="P2221" s="108"/>
      <c r="Q2221" s="108"/>
      <c r="R2221" s="3"/>
      <c r="S2221" s="378"/>
      <c r="AL2221" s="556"/>
      <c r="AM2221"/>
    </row>
    <row r="2222" spans="2:39" s="288" customFormat="1" outlineLevel="1">
      <c r="B2222" s="102" t="s">
        <v>27</v>
      </c>
      <c r="C2222" s="201" t="s">
        <v>1676</v>
      </c>
      <c r="D2222" s="202"/>
      <c r="E2222" s="102">
        <v>11691401001</v>
      </c>
      <c r="F2222" s="454"/>
      <c r="G2222" s="203" t="s">
        <v>1924</v>
      </c>
      <c r="H2222" s="204"/>
      <c r="I2222" s="202" t="s">
        <v>58</v>
      </c>
      <c r="J2222" s="202">
        <v>10</v>
      </c>
      <c r="K2222" s="107" t="s">
        <v>1301</v>
      </c>
      <c r="L2222" s="107"/>
      <c r="M2222" s="106"/>
      <c r="N2222" s="107"/>
      <c r="O2222" s="107"/>
      <c r="P2222" s="108"/>
      <c r="Q2222" s="108"/>
      <c r="R2222" s="3"/>
      <c r="S2222" s="378"/>
      <c r="AL2222" s="556"/>
    </row>
    <row r="2223" spans="2:39" s="288" customFormat="1" outlineLevel="1">
      <c r="B2223" s="102" t="s">
        <v>27</v>
      </c>
      <c r="C2223" s="201" t="s">
        <v>1676</v>
      </c>
      <c r="D2223" s="202"/>
      <c r="E2223" s="102">
        <v>11690261001</v>
      </c>
      <c r="F2223" s="454"/>
      <c r="G2223" s="203" t="s">
        <v>1925</v>
      </c>
      <c r="H2223" s="204"/>
      <c r="I2223" s="202" t="s">
        <v>58</v>
      </c>
      <c r="J2223" s="202">
        <v>3</v>
      </c>
      <c r="K2223" s="107" t="s">
        <v>1301</v>
      </c>
      <c r="L2223" s="107"/>
      <c r="M2223" s="106"/>
      <c r="N2223" s="107"/>
      <c r="O2223" s="107"/>
      <c r="P2223" s="108"/>
      <c r="Q2223" s="108"/>
      <c r="R2223" s="3"/>
      <c r="S2223" s="378"/>
      <c r="AL2223" s="556"/>
    </row>
    <row r="2224" spans="2:39" outlineLevel="1">
      <c r="B2224" s="197"/>
      <c r="C2224" s="198"/>
      <c r="D2224" s="170"/>
      <c r="E2224" s="69"/>
      <c r="F2224" s="454"/>
      <c r="G2224" s="171"/>
      <c r="H2224" s="199"/>
      <c r="I2224" s="170"/>
      <c r="J2224" s="170"/>
      <c r="K2224" s="74"/>
      <c r="L2224" s="74"/>
      <c r="M2224" s="98"/>
      <c r="N2224" s="99"/>
      <c r="O2224" s="99"/>
      <c r="P2224" s="100"/>
      <c r="Q2224" s="100"/>
      <c r="R2224" s="3"/>
      <c r="S2224" s="378"/>
      <c r="AM2224" s="288"/>
    </row>
    <row r="2225" spans="2:39" s="288" customFormat="1" outlineLevel="1">
      <c r="B2225" s="200" t="s">
        <v>27</v>
      </c>
      <c r="C2225" s="201" t="s">
        <v>1676</v>
      </c>
      <c r="D2225" s="202"/>
      <c r="E2225" s="102">
        <v>11691161001</v>
      </c>
      <c r="F2225" s="454"/>
      <c r="G2225" s="203" t="s">
        <v>1926</v>
      </c>
      <c r="H2225" s="208"/>
      <c r="I2225" s="202" t="s">
        <v>58</v>
      </c>
      <c r="J2225" s="202">
        <v>10</v>
      </c>
      <c r="K2225" s="107" t="s">
        <v>1298</v>
      </c>
      <c r="L2225" s="107"/>
      <c r="M2225" s="106"/>
      <c r="N2225" s="107"/>
      <c r="O2225" s="107"/>
      <c r="P2225" s="108"/>
      <c r="Q2225" s="108"/>
      <c r="R2225" s="3"/>
      <c r="S2225" s="378"/>
      <c r="AL2225"/>
      <c r="AM2225"/>
    </row>
    <row r="2226" spans="2:39" s="288" customFormat="1" outlineLevel="1">
      <c r="B2226" s="200" t="s">
        <v>27</v>
      </c>
      <c r="C2226" s="201" t="s">
        <v>1676</v>
      </c>
      <c r="D2226" s="202"/>
      <c r="E2226" s="102">
        <v>11691181001</v>
      </c>
      <c r="F2226" s="454"/>
      <c r="G2226" s="203" t="s">
        <v>1927</v>
      </c>
      <c r="H2226" s="208"/>
      <c r="I2226" s="202" t="s">
        <v>58</v>
      </c>
      <c r="J2226" s="202">
        <v>10</v>
      </c>
      <c r="K2226" s="107" t="s">
        <v>1298</v>
      </c>
      <c r="L2226" s="107"/>
      <c r="M2226" s="106"/>
      <c r="N2226" s="107"/>
      <c r="O2226" s="107"/>
      <c r="P2226" s="108"/>
      <c r="Q2226" s="108"/>
      <c r="R2226" s="3"/>
      <c r="S2226" s="567"/>
      <c r="AL2226"/>
      <c r="AM2226"/>
    </row>
    <row r="2227" spans="2:39" s="288" customFormat="1" outlineLevel="1">
      <c r="B2227" s="200" t="s">
        <v>27</v>
      </c>
      <c r="C2227" s="201" t="s">
        <v>1676</v>
      </c>
      <c r="D2227" s="202"/>
      <c r="E2227" s="102">
        <v>11691191001</v>
      </c>
      <c r="F2227" s="454"/>
      <c r="G2227" s="203" t="s">
        <v>1928</v>
      </c>
      <c r="H2227" s="208"/>
      <c r="I2227" s="202" t="s">
        <v>58</v>
      </c>
      <c r="J2227" s="202">
        <v>10</v>
      </c>
      <c r="K2227" s="107" t="s">
        <v>1298</v>
      </c>
      <c r="L2227" s="107"/>
      <c r="M2227" s="106"/>
      <c r="N2227" s="107"/>
      <c r="O2227" s="107"/>
      <c r="P2227" s="108"/>
      <c r="Q2227" s="108"/>
      <c r="R2227" s="3"/>
      <c r="S2227" s="375"/>
      <c r="AL2227"/>
    </row>
    <row r="2228" spans="2:39" outlineLevel="1">
      <c r="B2228" s="200"/>
      <c r="C2228" s="201"/>
      <c r="D2228" s="202"/>
      <c r="E2228" s="102"/>
      <c r="F2228" s="454"/>
      <c r="G2228" s="203"/>
      <c r="H2228" s="208"/>
      <c r="I2228" s="202"/>
      <c r="J2228" s="202"/>
      <c r="K2228" s="93"/>
      <c r="L2228" s="93"/>
      <c r="M2228" s="106"/>
      <c r="N2228" s="107"/>
      <c r="O2228" s="107"/>
      <c r="P2228" s="108"/>
      <c r="Q2228" s="108"/>
      <c r="R2228" s="3"/>
      <c r="S2228" s="375"/>
      <c r="AM2228" s="288"/>
    </row>
    <row r="2229" spans="2:39" outlineLevel="1">
      <c r="B2229" s="293"/>
      <c r="C2229" s="432" t="s">
        <v>1676</v>
      </c>
      <c r="D2229" s="294"/>
      <c r="E2229" s="194"/>
      <c r="F2229" s="650"/>
      <c r="G2229" s="209" t="s">
        <v>1929</v>
      </c>
      <c r="H2229" s="205"/>
      <c r="I2229" s="193"/>
      <c r="J2229" s="193"/>
      <c r="K2229" s="188"/>
      <c r="L2229" s="188"/>
      <c r="M2229" s="437"/>
      <c r="N2229" s="295"/>
      <c r="O2229" s="295"/>
      <c r="P2229" s="298"/>
      <c r="Q2229" s="298"/>
      <c r="R2229" s="3"/>
      <c r="S2229" s="375"/>
      <c r="AM2229" s="288"/>
    </row>
    <row r="2230" spans="2:39" s="288" customFormat="1" outlineLevel="1">
      <c r="B2230" s="102" t="s">
        <v>27</v>
      </c>
      <c r="C2230" s="201" t="s">
        <v>1676</v>
      </c>
      <c r="D2230" s="139"/>
      <c r="E2230" s="102">
        <v>12331431001</v>
      </c>
      <c r="F2230" s="454"/>
      <c r="G2230" s="203" t="s">
        <v>1930</v>
      </c>
      <c r="H2230" s="217"/>
      <c r="I2230" s="139" t="s">
        <v>58</v>
      </c>
      <c r="J2230" s="139">
        <v>1</v>
      </c>
      <c r="K2230" s="107" t="s">
        <v>1301</v>
      </c>
      <c r="L2230" s="107"/>
      <c r="M2230" s="106"/>
      <c r="N2230" s="107"/>
      <c r="O2230" s="107"/>
      <c r="P2230" s="108"/>
      <c r="Q2230" s="108"/>
      <c r="R2230" s="3"/>
      <c r="S2230" s="375"/>
      <c r="AL2230"/>
    </row>
    <row r="2231" spans="2:39" s="288" customFormat="1" outlineLevel="1">
      <c r="B2231" s="102" t="s">
        <v>27</v>
      </c>
      <c r="C2231" s="201" t="s">
        <v>1676</v>
      </c>
      <c r="D2231" s="103">
        <v>12331631001</v>
      </c>
      <c r="E2231" s="102">
        <v>11601621001</v>
      </c>
      <c r="F2231" s="454"/>
      <c r="G2231" s="203" t="s">
        <v>1931</v>
      </c>
      <c r="H2231" s="217"/>
      <c r="I2231" s="139" t="s">
        <v>58</v>
      </c>
      <c r="J2231" s="139">
        <v>1</v>
      </c>
      <c r="K2231" s="107" t="s">
        <v>1301</v>
      </c>
      <c r="L2231" s="107"/>
      <c r="M2231" s="106"/>
      <c r="N2231" s="107"/>
      <c r="O2231" s="107"/>
      <c r="P2231" s="108"/>
      <c r="Q2231" s="108"/>
      <c r="R2231" s="3"/>
      <c r="S2231" s="375"/>
      <c r="AL2231"/>
    </row>
    <row r="2232" spans="2:39" s="288" customFormat="1" outlineLevel="1">
      <c r="B2232" s="102" t="s">
        <v>27</v>
      </c>
      <c r="C2232" s="201" t="s">
        <v>1676</v>
      </c>
      <c r="D2232" s="139"/>
      <c r="E2232" s="102">
        <v>12331831001</v>
      </c>
      <c r="F2232" s="454"/>
      <c r="G2232" s="203" t="s">
        <v>1932</v>
      </c>
      <c r="H2232" s="217"/>
      <c r="I2232" s="139" t="s">
        <v>58</v>
      </c>
      <c r="J2232" s="139">
        <v>1</v>
      </c>
      <c r="K2232" s="107" t="s">
        <v>1301</v>
      </c>
      <c r="L2232" s="107"/>
      <c r="M2232" s="106"/>
      <c r="N2232" s="107"/>
      <c r="O2232" s="107"/>
      <c r="P2232" s="108"/>
      <c r="Q2232" s="108"/>
      <c r="R2232" s="3"/>
      <c r="S2232" s="375"/>
      <c r="AL2232"/>
    </row>
    <row r="2233" spans="2:39" s="288" customFormat="1" outlineLevel="1">
      <c r="B2233" s="102" t="s">
        <v>27</v>
      </c>
      <c r="C2233" s="201" t="s">
        <v>1676</v>
      </c>
      <c r="D2233" s="139"/>
      <c r="E2233" s="102">
        <v>12332131001</v>
      </c>
      <c r="F2233" s="454"/>
      <c r="G2233" s="203" t="s">
        <v>1933</v>
      </c>
      <c r="H2233" s="217"/>
      <c r="I2233" s="139" t="s">
        <v>58</v>
      </c>
      <c r="J2233" s="139">
        <v>1</v>
      </c>
      <c r="K2233" s="107" t="s">
        <v>1301</v>
      </c>
      <c r="L2233" s="107"/>
      <c r="M2233" s="106"/>
      <c r="N2233" s="107"/>
      <c r="O2233" s="107"/>
      <c r="P2233" s="108"/>
      <c r="Q2233" s="108"/>
      <c r="R2233" s="3"/>
      <c r="S2233" s="375"/>
      <c r="AL2233"/>
    </row>
    <row r="2234" spans="2:39" s="288" customFormat="1" outlineLevel="1">
      <c r="B2234" s="102" t="s">
        <v>27</v>
      </c>
      <c r="C2234" s="201" t="s">
        <v>1676</v>
      </c>
      <c r="D2234" s="139">
        <v>12332331001</v>
      </c>
      <c r="E2234" s="102">
        <v>11602121001</v>
      </c>
      <c r="F2234" s="454"/>
      <c r="G2234" s="203" t="s">
        <v>1934</v>
      </c>
      <c r="H2234" s="217"/>
      <c r="I2234" s="139" t="s">
        <v>58</v>
      </c>
      <c r="J2234" s="139">
        <v>1</v>
      </c>
      <c r="K2234" s="107" t="s">
        <v>1301</v>
      </c>
      <c r="L2234" s="107"/>
      <c r="M2234" s="106"/>
      <c r="N2234" s="107"/>
      <c r="O2234" s="107"/>
      <c r="P2234" s="108"/>
      <c r="Q2234" s="108"/>
      <c r="R2234" s="3"/>
      <c r="S2234" s="375"/>
      <c r="AL2234"/>
    </row>
    <row r="2235" spans="2:39" s="288" customFormat="1" outlineLevel="1">
      <c r="B2235" s="102" t="s">
        <v>27</v>
      </c>
      <c r="C2235" s="201" t="s">
        <v>1676</v>
      </c>
      <c r="D2235" s="103">
        <v>12332531001</v>
      </c>
      <c r="E2235" s="102">
        <v>11602221001</v>
      </c>
      <c r="F2235" s="454"/>
      <c r="G2235" s="203" t="s">
        <v>1935</v>
      </c>
      <c r="H2235" s="217"/>
      <c r="I2235" s="139" t="s">
        <v>58</v>
      </c>
      <c r="J2235" s="139">
        <v>1</v>
      </c>
      <c r="K2235" s="107" t="s">
        <v>1301</v>
      </c>
      <c r="L2235" s="107"/>
      <c r="M2235" s="106"/>
      <c r="N2235" s="107"/>
      <c r="O2235" s="107"/>
      <c r="P2235" s="108"/>
      <c r="Q2235" s="108"/>
      <c r="R2235" s="3"/>
      <c r="S2235" s="375"/>
      <c r="AL2235"/>
    </row>
    <row r="2236" spans="2:39" s="288" customFormat="1" outlineLevel="1">
      <c r="B2236" s="102" t="s">
        <v>27</v>
      </c>
      <c r="C2236" s="201" t="s">
        <v>1676</v>
      </c>
      <c r="D2236" s="139"/>
      <c r="E2236" s="102">
        <v>12331531001</v>
      </c>
      <c r="F2236" s="454"/>
      <c r="G2236" s="203" t="s">
        <v>1936</v>
      </c>
      <c r="H2236" s="217"/>
      <c r="I2236" s="139" t="s">
        <v>58</v>
      </c>
      <c r="J2236" s="139">
        <v>1</v>
      </c>
      <c r="K2236" s="107" t="s">
        <v>1301</v>
      </c>
      <c r="L2236" s="107"/>
      <c r="M2236" s="106"/>
      <c r="N2236" s="107"/>
      <c r="O2236" s="107"/>
      <c r="P2236" s="108"/>
      <c r="Q2236" s="108"/>
      <c r="R2236" s="3"/>
      <c r="S2236" s="567"/>
      <c r="AL2236"/>
      <c r="AM2236"/>
    </row>
    <row r="2237" spans="2:39" s="288" customFormat="1" outlineLevel="1">
      <c r="B2237" s="102" t="s">
        <v>27</v>
      </c>
      <c r="C2237" s="201" t="s">
        <v>1676</v>
      </c>
      <c r="D2237" s="103">
        <v>12331731001</v>
      </c>
      <c r="E2237" s="102">
        <v>11601721001</v>
      </c>
      <c r="F2237" s="454"/>
      <c r="G2237" s="203" t="s">
        <v>1937</v>
      </c>
      <c r="H2237" s="204"/>
      <c r="I2237" s="139" t="s">
        <v>58</v>
      </c>
      <c r="J2237" s="139">
        <v>1</v>
      </c>
      <c r="K2237" s="107" t="s">
        <v>1301</v>
      </c>
      <c r="L2237" s="107"/>
      <c r="M2237" s="106"/>
      <c r="N2237" s="107"/>
      <c r="O2237" s="107"/>
      <c r="P2237" s="108"/>
      <c r="Q2237" s="108"/>
      <c r="R2237" s="3"/>
      <c r="S2237" s="567"/>
      <c r="AL2237"/>
      <c r="AM2237"/>
    </row>
    <row r="2238" spans="2:39" s="288" customFormat="1" outlineLevel="1">
      <c r="B2238" s="102" t="s">
        <v>27</v>
      </c>
      <c r="C2238" s="201" t="s">
        <v>1676</v>
      </c>
      <c r="D2238" s="103">
        <v>12331931001</v>
      </c>
      <c r="E2238" s="102">
        <v>11601921001</v>
      </c>
      <c r="F2238" s="454"/>
      <c r="G2238" s="203" t="s">
        <v>1938</v>
      </c>
      <c r="H2238" s="204"/>
      <c r="I2238" s="139" t="s">
        <v>58</v>
      </c>
      <c r="J2238" s="139">
        <v>1</v>
      </c>
      <c r="K2238" s="107" t="s">
        <v>1301</v>
      </c>
      <c r="L2238" s="107"/>
      <c r="M2238" s="106"/>
      <c r="N2238" s="107"/>
      <c r="O2238" s="107"/>
      <c r="P2238" s="108"/>
      <c r="Q2238" s="108"/>
      <c r="R2238" s="3"/>
      <c r="S2238" s="375"/>
      <c r="AL2238"/>
      <c r="AM2238"/>
    </row>
    <row r="2239" spans="2:39" outlineLevel="1">
      <c r="B2239" s="293"/>
      <c r="C2239" s="198"/>
      <c r="D2239" s="71"/>
      <c r="E2239" s="69"/>
      <c r="F2239" s="454"/>
      <c r="G2239" s="171"/>
      <c r="H2239" s="199"/>
      <c r="I2239" s="136"/>
      <c r="J2239" s="136"/>
      <c r="K2239" s="74"/>
      <c r="L2239" s="74"/>
      <c r="M2239" s="98"/>
      <c r="N2239" s="99"/>
      <c r="O2239" s="99"/>
      <c r="P2239" s="100"/>
      <c r="Q2239" s="100"/>
      <c r="R2239" s="3"/>
      <c r="S2239" s="375"/>
    </row>
    <row r="2240" spans="2:39" outlineLevel="1">
      <c r="B2240" s="293"/>
      <c r="C2240" s="432" t="s">
        <v>1676</v>
      </c>
      <c r="D2240" s="294"/>
      <c r="E2240" s="194"/>
      <c r="F2240" s="650"/>
      <c r="G2240" s="191" t="s">
        <v>1939</v>
      </c>
      <c r="H2240" s="205"/>
      <c r="I2240" s="193"/>
      <c r="J2240" s="193"/>
      <c r="K2240" s="188"/>
      <c r="L2240" s="188"/>
      <c r="M2240" s="434"/>
      <c r="N2240" s="299"/>
      <c r="O2240" s="299"/>
      <c r="P2240" s="298"/>
      <c r="Q2240" s="296"/>
      <c r="R2240" s="3"/>
      <c r="S2240" s="375"/>
    </row>
    <row r="2241" spans="2:19" outlineLevel="1">
      <c r="B2241" s="102" t="s">
        <v>27</v>
      </c>
      <c r="C2241" s="201" t="s">
        <v>1676</v>
      </c>
      <c r="D2241" s="202"/>
      <c r="E2241" s="102">
        <v>12033911001</v>
      </c>
      <c r="F2241" s="454"/>
      <c r="G2241" s="203" t="s">
        <v>1940</v>
      </c>
      <c r="H2241" s="204"/>
      <c r="I2241" s="202" t="s">
        <v>58</v>
      </c>
      <c r="J2241" s="202">
        <v>1</v>
      </c>
      <c r="K2241" s="107" t="s">
        <v>1301</v>
      </c>
      <c r="L2241" s="107"/>
      <c r="M2241" s="106"/>
      <c r="N2241" s="107"/>
      <c r="O2241" s="107"/>
      <c r="P2241" s="108"/>
      <c r="Q2241" s="108"/>
      <c r="R2241" s="3"/>
      <c r="S2241" s="375"/>
    </row>
    <row r="2242" spans="2:19" outlineLevel="1">
      <c r="B2242" s="102" t="s">
        <v>27</v>
      </c>
      <c r="C2242" s="201" t="s">
        <v>1676</v>
      </c>
      <c r="D2242" s="202"/>
      <c r="E2242" s="102">
        <v>12033931001</v>
      </c>
      <c r="F2242" s="454"/>
      <c r="G2242" s="203" t="s">
        <v>1941</v>
      </c>
      <c r="H2242" s="204"/>
      <c r="I2242" s="202" t="s">
        <v>58</v>
      </c>
      <c r="J2242" s="202">
        <v>1</v>
      </c>
      <c r="K2242" s="107" t="s">
        <v>1301</v>
      </c>
      <c r="L2242" s="107"/>
      <c r="M2242" s="106"/>
      <c r="N2242" s="107"/>
      <c r="O2242" s="107"/>
      <c r="P2242" s="108"/>
      <c r="Q2242" s="108"/>
      <c r="R2242" s="3"/>
      <c r="S2242" s="378"/>
    </row>
    <row r="2243" spans="2:19" outlineLevel="1">
      <c r="B2243" s="102" t="s">
        <v>27</v>
      </c>
      <c r="C2243" s="201" t="s">
        <v>1676</v>
      </c>
      <c r="D2243" s="202"/>
      <c r="E2243" s="102">
        <v>12219541001</v>
      </c>
      <c r="F2243" s="454"/>
      <c r="G2243" s="203" t="s">
        <v>1942</v>
      </c>
      <c r="H2243" s="204"/>
      <c r="I2243" s="202" t="s">
        <v>58</v>
      </c>
      <c r="J2243" s="202">
        <v>1</v>
      </c>
      <c r="K2243" s="107" t="s">
        <v>1301</v>
      </c>
      <c r="L2243" s="107"/>
      <c r="M2243" s="106"/>
      <c r="N2243" s="107"/>
      <c r="O2243" s="107"/>
      <c r="P2243" s="108"/>
      <c r="Q2243" s="108"/>
      <c r="R2243" s="3"/>
      <c r="S2243" s="375"/>
    </row>
    <row r="2244" spans="2:19" outlineLevel="1">
      <c r="B2244" s="102" t="s">
        <v>27</v>
      </c>
      <c r="C2244" s="201" t="s">
        <v>1676</v>
      </c>
      <c r="D2244" s="202"/>
      <c r="E2244" s="102">
        <v>12219551001</v>
      </c>
      <c r="F2244" s="454"/>
      <c r="G2244" s="203" t="s">
        <v>1943</v>
      </c>
      <c r="H2244" s="204"/>
      <c r="I2244" s="202" t="s">
        <v>58</v>
      </c>
      <c r="J2244" s="202">
        <v>1</v>
      </c>
      <c r="K2244" s="107" t="s">
        <v>1301</v>
      </c>
      <c r="L2244" s="107"/>
      <c r="M2244" s="106"/>
      <c r="N2244" s="107"/>
      <c r="O2244" s="107"/>
      <c r="P2244" s="108"/>
      <c r="Q2244" s="108"/>
      <c r="R2244" s="3"/>
      <c r="S2244" s="378"/>
    </row>
    <row r="2245" spans="2:19" outlineLevel="1">
      <c r="B2245" s="102" t="s">
        <v>27</v>
      </c>
      <c r="C2245" s="201" t="s">
        <v>1676</v>
      </c>
      <c r="D2245" s="202"/>
      <c r="E2245" s="102">
        <v>12219561001</v>
      </c>
      <c r="F2245" s="454"/>
      <c r="G2245" s="203" t="s">
        <v>1944</v>
      </c>
      <c r="H2245" s="204"/>
      <c r="I2245" s="202" t="s">
        <v>58</v>
      </c>
      <c r="J2245" s="202">
        <v>1</v>
      </c>
      <c r="K2245" s="107" t="s">
        <v>1298</v>
      </c>
      <c r="L2245" s="107"/>
      <c r="M2245" s="106"/>
      <c r="N2245" s="107"/>
      <c r="O2245" s="107"/>
      <c r="P2245" s="108"/>
      <c r="Q2245" s="108"/>
      <c r="R2245" s="3"/>
      <c r="S2245" s="375"/>
    </row>
    <row r="2246" spans="2:19" outlineLevel="1">
      <c r="B2246" s="102" t="s">
        <v>27</v>
      </c>
      <c r="C2246" s="201" t="s">
        <v>1676</v>
      </c>
      <c r="D2246" s="202"/>
      <c r="E2246" s="102">
        <v>14847051001</v>
      </c>
      <c r="F2246" s="454"/>
      <c r="G2246" s="203" t="s">
        <v>1944</v>
      </c>
      <c r="H2246" s="204"/>
      <c r="I2246" s="202" t="s">
        <v>58</v>
      </c>
      <c r="J2246" s="202">
        <v>1</v>
      </c>
      <c r="K2246" s="107" t="s">
        <v>1301</v>
      </c>
      <c r="L2246" s="107"/>
      <c r="M2246" s="106"/>
      <c r="N2246" s="107"/>
      <c r="O2246" s="107"/>
      <c r="P2246" s="108"/>
      <c r="Q2246" s="108"/>
      <c r="R2246" s="3"/>
      <c r="S2246" s="378"/>
    </row>
    <row r="2247" spans="2:19" outlineLevel="1">
      <c r="B2247" s="102" t="s">
        <v>27</v>
      </c>
      <c r="C2247" s="201" t="s">
        <v>1676</v>
      </c>
      <c r="D2247" s="202"/>
      <c r="E2247" s="102">
        <v>12219581001</v>
      </c>
      <c r="F2247" s="454"/>
      <c r="G2247" s="203" t="s">
        <v>1945</v>
      </c>
      <c r="H2247" s="204"/>
      <c r="I2247" s="202" t="s">
        <v>58</v>
      </c>
      <c r="J2247" s="202">
        <v>1</v>
      </c>
      <c r="K2247" s="107" t="s">
        <v>1298</v>
      </c>
      <c r="L2247" s="107"/>
      <c r="M2247" s="106"/>
      <c r="N2247" s="107"/>
      <c r="O2247" s="107"/>
      <c r="P2247" s="108"/>
      <c r="Q2247" s="108"/>
      <c r="R2247" s="3"/>
      <c r="S2247" s="378"/>
    </row>
    <row r="2248" spans="2:19" outlineLevel="1">
      <c r="B2248" s="102" t="s">
        <v>27</v>
      </c>
      <c r="C2248" s="201" t="s">
        <v>1676</v>
      </c>
      <c r="D2248" s="202"/>
      <c r="E2248" s="102">
        <v>14847061001</v>
      </c>
      <c r="F2248" s="454"/>
      <c r="G2248" s="203" t="s">
        <v>1945</v>
      </c>
      <c r="H2248" s="204"/>
      <c r="I2248" s="202" t="s">
        <v>58</v>
      </c>
      <c r="J2248" s="202">
        <v>1</v>
      </c>
      <c r="K2248" s="107" t="s">
        <v>1301</v>
      </c>
      <c r="L2248" s="107"/>
      <c r="M2248" s="106"/>
      <c r="N2248" s="107"/>
      <c r="O2248" s="107"/>
      <c r="P2248" s="108"/>
      <c r="Q2248" s="108"/>
      <c r="R2248" s="3"/>
      <c r="S2248" s="375"/>
    </row>
    <row r="2249" spans="2:19" outlineLevel="1">
      <c r="B2249" s="102" t="s">
        <v>27</v>
      </c>
      <c r="C2249" s="201" t="s">
        <v>1676</v>
      </c>
      <c r="D2249" s="202"/>
      <c r="E2249" s="102">
        <v>12219601001</v>
      </c>
      <c r="F2249" s="454"/>
      <c r="G2249" s="203" t="s">
        <v>1946</v>
      </c>
      <c r="H2249" s="204"/>
      <c r="I2249" s="202" t="s">
        <v>58</v>
      </c>
      <c r="J2249" s="202">
        <v>1</v>
      </c>
      <c r="K2249" s="107" t="s">
        <v>1298</v>
      </c>
      <c r="L2249" s="107"/>
      <c r="M2249" s="106"/>
      <c r="N2249" s="107"/>
      <c r="O2249" s="107"/>
      <c r="P2249" s="108"/>
      <c r="Q2249" s="108"/>
      <c r="R2249" s="3"/>
      <c r="S2249" s="375"/>
    </row>
    <row r="2250" spans="2:19" outlineLevel="1">
      <c r="B2250" s="197"/>
      <c r="C2250" s="198"/>
      <c r="D2250" s="170"/>
      <c r="E2250" s="69"/>
      <c r="F2250" s="454"/>
      <c r="G2250" s="171"/>
      <c r="H2250" s="199"/>
      <c r="I2250" s="170"/>
      <c r="J2250" s="170"/>
      <c r="K2250" s="74"/>
      <c r="L2250" s="74"/>
      <c r="M2250" s="98"/>
      <c r="N2250" s="99"/>
      <c r="O2250" s="99"/>
      <c r="P2250" s="100"/>
      <c r="Q2250" s="100"/>
      <c r="R2250" s="3"/>
      <c r="S2250" s="375"/>
    </row>
    <row r="2251" spans="2:19" outlineLevel="1">
      <c r="B2251" s="102" t="s">
        <v>27</v>
      </c>
      <c r="C2251" s="201" t="s">
        <v>1676</v>
      </c>
      <c r="D2251" s="202"/>
      <c r="E2251" s="102">
        <v>14847081001</v>
      </c>
      <c r="F2251" s="454"/>
      <c r="G2251" s="203" t="s">
        <v>1946</v>
      </c>
      <c r="H2251" s="204"/>
      <c r="I2251" s="202" t="s">
        <v>58</v>
      </c>
      <c r="J2251" s="202">
        <v>1</v>
      </c>
      <c r="K2251" s="107" t="s">
        <v>1301</v>
      </c>
      <c r="L2251" s="107"/>
      <c r="M2251" s="106"/>
      <c r="N2251" s="107"/>
      <c r="O2251" s="107"/>
      <c r="P2251" s="108"/>
      <c r="Q2251" s="108"/>
      <c r="R2251" s="3"/>
      <c r="S2251" s="375"/>
    </row>
    <row r="2252" spans="2:19" outlineLevel="1">
      <c r="B2252" s="102" t="s">
        <v>27</v>
      </c>
      <c r="C2252" s="201" t="s">
        <v>1676</v>
      </c>
      <c r="D2252" s="202"/>
      <c r="E2252" s="102">
        <v>12143981001</v>
      </c>
      <c r="F2252" s="454"/>
      <c r="G2252" s="203" t="s">
        <v>1947</v>
      </c>
      <c r="H2252" s="204"/>
      <c r="I2252" s="202" t="s">
        <v>58</v>
      </c>
      <c r="J2252" s="202">
        <v>1</v>
      </c>
      <c r="K2252" s="107" t="s">
        <v>1301</v>
      </c>
      <c r="L2252" s="107"/>
      <c r="M2252" s="106"/>
      <c r="N2252" s="107"/>
      <c r="O2252" s="107"/>
      <c r="P2252" s="108"/>
      <c r="Q2252" s="108"/>
      <c r="R2252" s="3"/>
      <c r="S2252" s="375"/>
    </row>
    <row r="2253" spans="2:19" outlineLevel="1">
      <c r="B2253" s="102" t="s">
        <v>27</v>
      </c>
      <c r="C2253" s="201" t="s">
        <v>1676</v>
      </c>
      <c r="D2253" s="202"/>
      <c r="E2253" s="102">
        <v>12143991001</v>
      </c>
      <c r="F2253" s="454"/>
      <c r="G2253" s="203" t="s">
        <v>1948</v>
      </c>
      <c r="H2253" s="204"/>
      <c r="I2253" s="202" t="s">
        <v>58</v>
      </c>
      <c r="J2253" s="202">
        <v>1</v>
      </c>
      <c r="K2253" s="107" t="s">
        <v>1301</v>
      </c>
      <c r="L2253" s="107"/>
      <c r="M2253" s="106"/>
      <c r="N2253" s="107"/>
      <c r="O2253" s="107"/>
      <c r="P2253" s="108"/>
      <c r="Q2253" s="108"/>
      <c r="R2253" s="3"/>
      <c r="S2253" s="375"/>
    </row>
    <row r="2254" spans="2:19" outlineLevel="1">
      <c r="B2254" s="102" t="s">
        <v>27</v>
      </c>
      <c r="C2254" s="201" t="s">
        <v>1676</v>
      </c>
      <c r="D2254" s="202"/>
      <c r="E2254" s="102">
        <v>12144011001</v>
      </c>
      <c r="F2254" s="454"/>
      <c r="G2254" s="203" t="s">
        <v>1949</v>
      </c>
      <c r="H2254" s="204"/>
      <c r="I2254" s="202" t="s">
        <v>58</v>
      </c>
      <c r="J2254" s="202">
        <v>1</v>
      </c>
      <c r="K2254" s="107" t="s">
        <v>1301</v>
      </c>
      <c r="L2254" s="107"/>
      <c r="M2254" s="106"/>
      <c r="N2254" s="107"/>
      <c r="O2254" s="107"/>
      <c r="P2254" s="108"/>
      <c r="Q2254" s="108"/>
      <c r="R2254" s="3"/>
      <c r="S2254" s="375"/>
    </row>
    <row r="2255" spans="2:19" outlineLevel="1">
      <c r="B2255" s="102" t="s">
        <v>27</v>
      </c>
      <c r="C2255" s="201" t="s">
        <v>1676</v>
      </c>
      <c r="D2255" s="202"/>
      <c r="E2255" s="102">
        <v>12144021001</v>
      </c>
      <c r="F2255" s="454"/>
      <c r="G2255" s="203" t="s">
        <v>1950</v>
      </c>
      <c r="H2255" s="204"/>
      <c r="I2255" s="202" t="s">
        <v>58</v>
      </c>
      <c r="J2255" s="202">
        <v>1</v>
      </c>
      <c r="K2255" s="107" t="s">
        <v>1301</v>
      </c>
      <c r="L2255" s="107"/>
      <c r="M2255" s="106"/>
      <c r="N2255" s="107"/>
      <c r="O2255" s="107"/>
      <c r="P2255" s="108"/>
      <c r="Q2255" s="108"/>
      <c r="R2255" s="3"/>
      <c r="S2255" s="375"/>
    </row>
    <row r="2256" spans="2:19" outlineLevel="1">
      <c r="B2256" s="102" t="s">
        <v>27</v>
      </c>
      <c r="C2256" s="201" t="s">
        <v>1676</v>
      </c>
      <c r="D2256" s="202"/>
      <c r="E2256" s="102">
        <v>12144031001</v>
      </c>
      <c r="F2256" s="454"/>
      <c r="G2256" s="203" t="s">
        <v>1951</v>
      </c>
      <c r="H2256" s="204"/>
      <c r="I2256" s="202" t="s">
        <v>58</v>
      </c>
      <c r="J2256" s="202">
        <v>1</v>
      </c>
      <c r="K2256" s="107" t="s">
        <v>1301</v>
      </c>
      <c r="L2256" s="107"/>
      <c r="M2256" s="106"/>
      <c r="N2256" s="107"/>
      <c r="O2256" s="107"/>
      <c r="P2256" s="108"/>
      <c r="Q2256" s="108"/>
      <c r="R2256" s="3"/>
      <c r="S2256" s="375"/>
    </row>
    <row r="2257" spans="2:39" outlineLevel="1">
      <c r="B2257" s="102" t="s">
        <v>27</v>
      </c>
      <c r="C2257" s="201" t="s">
        <v>1676</v>
      </c>
      <c r="D2257" s="202"/>
      <c r="E2257" s="102">
        <v>12036041001</v>
      </c>
      <c r="F2257" s="454"/>
      <c r="G2257" s="203" t="s">
        <v>1952</v>
      </c>
      <c r="H2257" s="204"/>
      <c r="I2257" s="202" t="s">
        <v>58</v>
      </c>
      <c r="J2257" s="202">
        <v>1</v>
      </c>
      <c r="K2257" s="107" t="s">
        <v>1301</v>
      </c>
      <c r="L2257" s="107"/>
      <c r="M2257" s="106"/>
      <c r="N2257" s="107"/>
      <c r="O2257" s="107"/>
      <c r="P2257" s="108"/>
      <c r="Q2257" s="108"/>
      <c r="R2257" s="3"/>
      <c r="S2257" s="375"/>
    </row>
    <row r="2258" spans="2:39" outlineLevel="1">
      <c r="B2258" s="102" t="s">
        <v>27</v>
      </c>
      <c r="C2258" s="201" t="s">
        <v>1676</v>
      </c>
      <c r="D2258" s="202"/>
      <c r="E2258" s="102">
        <v>12144051001</v>
      </c>
      <c r="F2258" s="454"/>
      <c r="G2258" s="203" t="s">
        <v>1953</v>
      </c>
      <c r="H2258" s="204"/>
      <c r="I2258" s="202" t="s">
        <v>58</v>
      </c>
      <c r="J2258" s="202">
        <v>1</v>
      </c>
      <c r="K2258" s="107" t="s">
        <v>1301</v>
      </c>
      <c r="L2258" s="107"/>
      <c r="M2258" s="106"/>
      <c r="N2258" s="107"/>
      <c r="O2258" s="107"/>
      <c r="P2258" s="108"/>
      <c r="Q2258" s="108"/>
      <c r="R2258" s="3"/>
      <c r="S2258" s="375"/>
    </row>
    <row r="2259" spans="2:39" outlineLevel="1">
      <c r="B2259" s="102" t="s">
        <v>27</v>
      </c>
      <c r="C2259" s="201" t="s">
        <v>1676</v>
      </c>
      <c r="D2259" s="202"/>
      <c r="E2259" s="102">
        <v>12144061001</v>
      </c>
      <c r="F2259" s="454"/>
      <c r="G2259" s="203" t="s">
        <v>1954</v>
      </c>
      <c r="H2259" s="204"/>
      <c r="I2259" s="202" t="s">
        <v>58</v>
      </c>
      <c r="J2259" s="202">
        <v>1</v>
      </c>
      <c r="K2259" s="107" t="s">
        <v>1301</v>
      </c>
      <c r="L2259" s="107"/>
      <c r="M2259" s="106"/>
      <c r="N2259" s="107"/>
      <c r="O2259" s="107"/>
      <c r="P2259" s="108"/>
      <c r="Q2259" s="108"/>
      <c r="R2259" s="3"/>
      <c r="S2259" s="375"/>
    </row>
    <row r="2260" spans="2:39" outlineLevel="1">
      <c r="B2260" s="102" t="s">
        <v>27</v>
      </c>
      <c r="C2260" s="201" t="s">
        <v>1676</v>
      </c>
      <c r="D2260" s="202"/>
      <c r="E2260" s="102">
        <v>12036051001</v>
      </c>
      <c r="F2260" s="454"/>
      <c r="G2260" s="203" t="s">
        <v>1955</v>
      </c>
      <c r="H2260" s="204"/>
      <c r="I2260" s="202" t="s">
        <v>58</v>
      </c>
      <c r="J2260" s="202">
        <v>1</v>
      </c>
      <c r="K2260" s="107" t="s">
        <v>1301</v>
      </c>
      <c r="L2260" s="107"/>
      <c r="M2260" s="106"/>
      <c r="N2260" s="107"/>
      <c r="O2260" s="107"/>
      <c r="P2260" s="108"/>
      <c r="Q2260" s="108"/>
      <c r="R2260" s="3"/>
      <c r="S2260" s="375"/>
    </row>
    <row r="2261" spans="2:39" outlineLevel="1">
      <c r="B2261" s="102" t="s">
        <v>27</v>
      </c>
      <c r="C2261" s="201" t="s">
        <v>1676</v>
      </c>
      <c r="D2261" s="202"/>
      <c r="E2261" s="102">
        <v>12036071001</v>
      </c>
      <c r="F2261" s="454"/>
      <c r="G2261" s="203" t="s">
        <v>1956</v>
      </c>
      <c r="H2261" s="204"/>
      <c r="I2261" s="202" t="s">
        <v>58</v>
      </c>
      <c r="J2261" s="202">
        <v>1</v>
      </c>
      <c r="K2261" s="107" t="s">
        <v>1301</v>
      </c>
      <c r="L2261" s="107"/>
      <c r="M2261" s="106"/>
      <c r="N2261" s="107"/>
      <c r="O2261" s="107"/>
      <c r="P2261" s="108"/>
      <c r="Q2261" s="108"/>
      <c r="R2261" s="3"/>
      <c r="S2261" s="375"/>
    </row>
    <row r="2262" spans="2:39" outlineLevel="1">
      <c r="B2262" s="102" t="s">
        <v>27</v>
      </c>
      <c r="C2262" s="201" t="s">
        <v>1676</v>
      </c>
      <c r="D2262" s="202"/>
      <c r="E2262" s="102">
        <v>12144071001</v>
      </c>
      <c r="F2262" s="454"/>
      <c r="G2262" s="203" t="s">
        <v>1957</v>
      </c>
      <c r="H2262" s="204"/>
      <c r="I2262" s="202" t="s">
        <v>58</v>
      </c>
      <c r="J2262" s="202">
        <v>1</v>
      </c>
      <c r="K2262" s="107" t="s">
        <v>1301</v>
      </c>
      <c r="L2262" s="107"/>
      <c r="M2262" s="106"/>
      <c r="N2262" s="107"/>
      <c r="O2262" s="107"/>
      <c r="P2262" s="108"/>
      <c r="Q2262" s="108"/>
      <c r="R2262" s="3"/>
      <c r="S2262" s="375"/>
    </row>
    <row r="2263" spans="2:39" outlineLevel="1">
      <c r="B2263" s="102" t="s">
        <v>27</v>
      </c>
      <c r="C2263" s="201" t="s">
        <v>1676</v>
      </c>
      <c r="D2263" s="202"/>
      <c r="E2263" s="102">
        <v>12144081001</v>
      </c>
      <c r="F2263" s="454"/>
      <c r="G2263" s="203" t="s">
        <v>1958</v>
      </c>
      <c r="H2263" s="204"/>
      <c r="I2263" s="202" t="s">
        <v>58</v>
      </c>
      <c r="J2263" s="202">
        <v>1</v>
      </c>
      <c r="K2263" s="107" t="s">
        <v>1301</v>
      </c>
      <c r="L2263" s="107"/>
      <c r="M2263" s="106"/>
      <c r="N2263" s="107"/>
      <c r="O2263" s="107"/>
      <c r="P2263" s="108"/>
      <c r="Q2263" s="108"/>
      <c r="R2263" s="3"/>
      <c r="S2263" s="375"/>
    </row>
    <row r="2264" spans="2:39" outlineLevel="1">
      <c r="B2264" s="102" t="s">
        <v>27</v>
      </c>
      <c r="C2264" s="201" t="s">
        <v>1676</v>
      </c>
      <c r="D2264" s="202"/>
      <c r="E2264" s="102">
        <v>12036081001</v>
      </c>
      <c r="F2264" s="454"/>
      <c r="G2264" s="203" t="s">
        <v>1959</v>
      </c>
      <c r="H2264" s="204"/>
      <c r="I2264" s="202" t="s">
        <v>58</v>
      </c>
      <c r="J2264" s="202">
        <v>1</v>
      </c>
      <c r="K2264" s="107" t="s">
        <v>1301</v>
      </c>
      <c r="L2264" s="107"/>
      <c r="M2264" s="106"/>
      <c r="N2264" s="107"/>
      <c r="O2264" s="107"/>
      <c r="P2264" s="108"/>
      <c r="Q2264" s="108"/>
      <c r="R2264" s="3"/>
      <c r="S2264" s="375"/>
    </row>
    <row r="2265" spans="2:39" outlineLevel="1">
      <c r="B2265" s="102" t="s">
        <v>27</v>
      </c>
      <c r="C2265" s="201" t="s">
        <v>1676</v>
      </c>
      <c r="D2265" s="202"/>
      <c r="E2265" s="102">
        <v>12036111001</v>
      </c>
      <c r="F2265" s="454"/>
      <c r="G2265" s="203" t="s">
        <v>1960</v>
      </c>
      <c r="H2265" s="204"/>
      <c r="I2265" s="202" t="s">
        <v>58</v>
      </c>
      <c r="J2265" s="202">
        <v>1</v>
      </c>
      <c r="K2265" s="107" t="s">
        <v>1301</v>
      </c>
      <c r="L2265" s="107"/>
      <c r="M2265" s="106"/>
      <c r="N2265" s="107"/>
      <c r="O2265" s="107"/>
      <c r="P2265" s="108"/>
      <c r="Q2265" s="108"/>
      <c r="R2265" s="3"/>
      <c r="S2265" s="375"/>
      <c r="AM2265" s="288"/>
    </row>
    <row r="2266" spans="2:39" outlineLevel="1">
      <c r="B2266" s="102" t="s">
        <v>27</v>
      </c>
      <c r="C2266" s="201" t="s">
        <v>1676</v>
      </c>
      <c r="D2266" s="202"/>
      <c r="E2266" s="102">
        <v>12036141001</v>
      </c>
      <c r="F2266" s="454"/>
      <c r="G2266" s="203" t="s">
        <v>1961</v>
      </c>
      <c r="H2266" s="204"/>
      <c r="I2266" s="202" t="s">
        <v>58</v>
      </c>
      <c r="J2266" s="202">
        <v>1</v>
      </c>
      <c r="K2266" s="107" t="s">
        <v>1301</v>
      </c>
      <c r="L2266" s="107"/>
      <c r="M2266" s="106"/>
      <c r="N2266" s="107"/>
      <c r="O2266" s="107"/>
      <c r="P2266" s="108"/>
      <c r="Q2266" s="108"/>
      <c r="R2266" s="3"/>
      <c r="S2266" s="375"/>
      <c r="AM2266" s="288"/>
    </row>
    <row r="2267" spans="2:39" outlineLevel="1">
      <c r="B2267" s="102" t="s">
        <v>27</v>
      </c>
      <c r="C2267" s="201" t="s">
        <v>1676</v>
      </c>
      <c r="D2267" s="202"/>
      <c r="E2267" s="102">
        <v>12036151001</v>
      </c>
      <c r="F2267" s="454"/>
      <c r="G2267" s="203" t="s">
        <v>1962</v>
      </c>
      <c r="H2267" s="204"/>
      <c r="I2267" s="202" t="s">
        <v>58</v>
      </c>
      <c r="J2267" s="202">
        <v>1</v>
      </c>
      <c r="K2267" s="107" t="s">
        <v>1301</v>
      </c>
      <c r="L2267" s="107"/>
      <c r="M2267" s="106"/>
      <c r="N2267" s="107"/>
      <c r="O2267" s="107"/>
      <c r="P2267" s="108"/>
      <c r="Q2267" s="108"/>
      <c r="R2267" s="3"/>
      <c r="S2267" s="375"/>
      <c r="AM2267" s="288"/>
    </row>
    <row r="2268" spans="2:39" s="288" customFormat="1" outlineLevel="1">
      <c r="B2268" s="102" t="s">
        <v>27</v>
      </c>
      <c r="C2268" s="201" t="s">
        <v>1676</v>
      </c>
      <c r="D2268" s="202"/>
      <c r="E2268" s="102">
        <v>12036161001</v>
      </c>
      <c r="F2268" s="454"/>
      <c r="G2268" s="203" t="s">
        <v>1963</v>
      </c>
      <c r="H2268" s="204"/>
      <c r="I2268" s="202" t="s">
        <v>58</v>
      </c>
      <c r="J2268" s="202">
        <v>1</v>
      </c>
      <c r="K2268" s="107" t="s">
        <v>1301</v>
      </c>
      <c r="L2268" s="107"/>
      <c r="M2268" s="106"/>
      <c r="N2268" s="107"/>
      <c r="O2268" s="107"/>
      <c r="P2268" s="108"/>
      <c r="Q2268" s="108"/>
      <c r="R2268" s="3"/>
      <c r="S2268" s="567"/>
      <c r="AL2268"/>
      <c r="AM2268"/>
    </row>
    <row r="2269" spans="2:39" s="288" customFormat="1" outlineLevel="1">
      <c r="B2269" s="102" t="s">
        <v>27</v>
      </c>
      <c r="C2269" s="201" t="s">
        <v>1676</v>
      </c>
      <c r="D2269" s="202"/>
      <c r="E2269" s="102">
        <v>12036171001</v>
      </c>
      <c r="F2269" s="454"/>
      <c r="G2269" s="203" t="s">
        <v>1964</v>
      </c>
      <c r="H2269" s="204"/>
      <c r="I2269" s="202" t="s">
        <v>58</v>
      </c>
      <c r="J2269" s="202">
        <v>1</v>
      </c>
      <c r="K2269" s="107" t="s">
        <v>1301</v>
      </c>
      <c r="L2269" s="107"/>
      <c r="M2269" s="106"/>
      <c r="N2269" s="107"/>
      <c r="O2269" s="107"/>
      <c r="P2269" s="108"/>
      <c r="Q2269" s="108"/>
      <c r="R2269" s="3"/>
      <c r="S2269" s="375"/>
      <c r="AL2269"/>
    </row>
    <row r="2270" spans="2:39" s="288" customFormat="1" outlineLevel="1">
      <c r="B2270" s="102" t="s">
        <v>27</v>
      </c>
      <c r="C2270" s="201" t="s">
        <v>1676</v>
      </c>
      <c r="D2270" s="202"/>
      <c r="E2270" s="102">
        <v>12036181001</v>
      </c>
      <c r="F2270" s="454"/>
      <c r="G2270" s="203" t="s">
        <v>1965</v>
      </c>
      <c r="H2270" s="204"/>
      <c r="I2270" s="202" t="s">
        <v>58</v>
      </c>
      <c r="J2270" s="202">
        <v>1</v>
      </c>
      <c r="K2270" s="107" t="s">
        <v>1301</v>
      </c>
      <c r="L2270" s="107"/>
      <c r="M2270" s="106"/>
      <c r="N2270" s="107"/>
      <c r="O2270" s="107"/>
      <c r="P2270" s="108"/>
      <c r="Q2270" s="108"/>
      <c r="R2270" s="3"/>
      <c r="S2270" s="375"/>
      <c r="AL2270"/>
    </row>
    <row r="2271" spans="2:39" outlineLevel="1">
      <c r="B2271" s="293"/>
      <c r="C2271" s="198"/>
      <c r="D2271" s="170"/>
      <c r="E2271" s="69"/>
      <c r="F2271" s="454"/>
      <c r="G2271" s="171"/>
      <c r="H2271" s="199"/>
      <c r="I2271" s="170"/>
      <c r="J2271" s="170"/>
      <c r="K2271" s="74"/>
      <c r="L2271" s="74"/>
      <c r="M2271" s="98"/>
      <c r="N2271" s="99"/>
      <c r="O2271" s="99"/>
      <c r="P2271" s="100"/>
      <c r="Q2271" s="100"/>
      <c r="R2271" s="3"/>
      <c r="S2271" s="375"/>
      <c r="AM2271" s="288"/>
    </row>
    <row r="2272" spans="2:39" s="288" customFormat="1" outlineLevel="1">
      <c r="B2272" s="102" t="s">
        <v>27</v>
      </c>
      <c r="C2272" s="201" t="s">
        <v>1676</v>
      </c>
      <c r="D2272" s="202"/>
      <c r="E2272" s="102">
        <v>12085231001</v>
      </c>
      <c r="F2272" s="454"/>
      <c r="G2272" s="203" t="s">
        <v>1966</v>
      </c>
      <c r="H2272" s="204"/>
      <c r="I2272" s="202" t="s">
        <v>58</v>
      </c>
      <c r="J2272" s="202">
        <v>1</v>
      </c>
      <c r="K2272" s="107" t="s">
        <v>1301</v>
      </c>
      <c r="L2272" s="107"/>
      <c r="M2272" s="106"/>
      <c r="N2272" s="107"/>
      <c r="O2272" s="107"/>
      <c r="P2272" s="108"/>
      <c r="Q2272" s="108"/>
      <c r="R2272" s="3"/>
      <c r="S2272" s="378"/>
      <c r="AL2272"/>
      <c r="AM2272"/>
    </row>
    <row r="2273" spans="2:39" s="288" customFormat="1" outlineLevel="1">
      <c r="B2273" s="102" t="s">
        <v>27</v>
      </c>
      <c r="C2273" s="201" t="s">
        <v>1676</v>
      </c>
      <c r="D2273" s="202"/>
      <c r="E2273" s="102">
        <v>12085241001</v>
      </c>
      <c r="F2273" s="454"/>
      <c r="G2273" s="203" t="s">
        <v>1967</v>
      </c>
      <c r="H2273" s="204"/>
      <c r="I2273" s="202" t="s">
        <v>58</v>
      </c>
      <c r="J2273" s="202">
        <v>1</v>
      </c>
      <c r="K2273" s="107" t="s">
        <v>1301</v>
      </c>
      <c r="L2273" s="107"/>
      <c r="M2273" s="106"/>
      <c r="N2273" s="107"/>
      <c r="O2273" s="107"/>
      <c r="P2273" s="108"/>
      <c r="Q2273" s="108"/>
      <c r="R2273" s="3"/>
      <c r="S2273" s="375"/>
      <c r="AL2273"/>
    </row>
    <row r="2274" spans="2:39" s="288" customFormat="1" outlineLevel="1">
      <c r="B2274" s="102" t="s">
        <v>27</v>
      </c>
      <c r="C2274" s="201" t="s">
        <v>1676</v>
      </c>
      <c r="D2274" s="202"/>
      <c r="E2274" s="102">
        <v>12887151001</v>
      </c>
      <c r="F2274" s="454"/>
      <c r="G2274" s="203" t="s">
        <v>1968</v>
      </c>
      <c r="H2274" s="204"/>
      <c r="I2274" s="202" t="s">
        <v>58</v>
      </c>
      <c r="J2274" s="202">
        <v>1</v>
      </c>
      <c r="K2274" s="107" t="s">
        <v>1301</v>
      </c>
      <c r="L2274" s="107"/>
      <c r="M2274" s="106"/>
      <c r="N2274" s="107"/>
      <c r="O2274" s="107"/>
      <c r="P2274" s="108"/>
      <c r="Q2274" s="108"/>
      <c r="R2274" s="3"/>
      <c r="S2274" s="375"/>
      <c r="AL2274"/>
    </row>
    <row r="2275" spans="2:39" outlineLevel="1">
      <c r="B2275" s="197"/>
      <c r="C2275" s="198"/>
      <c r="D2275" s="170"/>
      <c r="E2275" s="69"/>
      <c r="F2275" s="454"/>
      <c r="G2275" s="171"/>
      <c r="H2275" s="199"/>
      <c r="I2275" s="170"/>
      <c r="J2275" s="170"/>
      <c r="K2275" s="74"/>
      <c r="L2275" s="74"/>
      <c r="M2275" s="98"/>
      <c r="N2275" s="99"/>
      <c r="O2275" s="99"/>
      <c r="P2275" s="100"/>
      <c r="Q2275" s="100"/>
      <c r="R2275" s="3"/>
      <c r="S2275" s="375"/>
      <c r="AM2275" s="288"/>
    </row>
    <row r="2276" spans="2:39" s="288" customFormat="1" outlineLevel="1">
      <c r="B2276" s="102" t="s">
        <v>27</v>
      </c>
      <c r="C2276" s="201" t="s">
        <v>1676</v>
      </c>
      <c r="D2276" s="202"/>
      <c r="E2276" s="102">
        <v>11055791001</v>
      </c>
      <c r="F2276" s="454"/>
      <c r="G2276" s="203" t="s">
        <v>1969</v>
      </c>
      <c r="H2276" s="204"/>
      <c r="I2276" s="202" t="s">
        <v>58</v>
      </c>
      <c r="J2276" s="202">
        <v>1</v>
      </c>
      <c r="K2276" s="107" t="s">
        <v>1301</v>
      </c>
      <c r="L2276" s="107"/>
      <c r="M2276" s="106"/>
      <c r="N2276" s="107"/>
      <c r="O2276" s="107"/>
      <c r="P2276" s="108"/>
      <c r="Q2276" s="108"/>
      <c r="R2276" s="3"/>
      <c r="S2276" s="375"/>
      <c r="AL2276"/>
    </row>
    <row r="2277" spans="2:39" s="288" customFormat="1" outlineLevel="1">
      <c r="B2277" s="102" t="s">
        <v>27</v>
      </c>
      <c r="C2277" s="201" t="s">
        <v>1676</v>
      </c>
      <c r="D2277" s="202"/>
      <c r="E2277" s="102">
        <v>11022841001</v>
      </c>
      <c r="F2277" s="454"/>
      <c r="G2277" s="203" t="s">
        <v>1970</v>
      </c>
      <c r="H2277" s="204"/>
      <c r="I2277" s="202" t="s">
        <v>58</v>
      </c>
      <c r="J2277" s="202">
        <v>1</v>
      </c>
      <c r="K2277" s="107" t="s">
        <v>1301</v>
      </c>
      <c r="L2277" s="107"/>
      <c r="M2277" s="106"/>
      <c r="N2277" s="107"/>
      <c r="O2277" s="107"/>
      <c r="P2277" s="108"/>
      <c r="Q2277" s="108"/>
      <c r="R2277" s="3"/>
      <c r="S2277" s="375"/>
      <c r="AL2277"/>
    </row>
    <row r="2278" spans="2:39" s="288" customFormat="1" outlineLevel="1">
      <c r="B2278" s="102" t="s">
        <v>27</v>
      </c>
      <c r="C2278" s="201" t="s">
        <v>1676</v>
      </c>
      <c r="D2278" s="202"/>
      <c r="E2278" s="102">
        <v>12031281001</v>
      </c>
      <c r="F2278" s="454"/>
      <c r="G2278" s="203" t="s">
        <v>1971</v>
      </c>
      <c r="H2278" s="204"/>
      <c r="I2278" s="202" t="s">
        <v>58</v>
      </c>
      <c r="J2278" s="202">
        <v>1</v>
      </c>
      <c r="K2278" s="107" t="s">
        <v>1301</v>
      </c>
      <c r="L2278" s="107"/>
      <c r="M2278" s="106"/>
      <c r="N2278" s="107"/>
      <c r="O2278" s="107"/>
      <c r="P2278" s="108"/>
      <c r="Q2278" s="108"/>
      <c r="R2278" s="3"/>
      <c r="S2278" s="375"/>
      <c r="AL2278"/>
    </row>
    <row r="2279" spans="2:39" s="288" customFormat="1" outlineLevel="1">
      <c r="B2279" s="102" t="s">
        <v>27</v>
      </c>
      <c r="C2279" s="201" t="s">
        <v>1676</v>
      </c>
      <c r="D2279" s="202"/>
      <c r="E2279" s="102">
        <v>12299981001</v>
      </c>
      <c r="F2279" s="454"/>
      <c r="G2279" s="203" t="s">
        <v>1972</v>
      </c>
      <c r="H2279" s="204"/>
      <c r="I2279" s="202" t="s">
        <v>58</v>
      </c>
      <c r="J2279" s="202">
        <v>1</v>
      </c>
      <c r="K2279" s="107" t="s">
        <v>1301</v>
      </c>
      <c r="L2279" s="107"/>
      <c r="M2279" s="106"/>
      <c r="N2279" s="107"/>
      <c r="O2279" s="107"/>
      <c r="P2279" s="108"/>
      <c r="Q2279" s="108"/>
      <c r="R2279" s="3"/>
      <c r="S2279" s="567"/>
      <c r="AL2279"/>
      <c r="AM2279"/>
    </row>
    <row r="2280" spans="2:39" s="288" customFormat="1" outlineLevel="1">
      <c r="B2280" s="102" t="s">
        <v>27</v>
      </c>
      <c r="C2280" s="201" t="s">
        <v>1676</v>
      </c>
      <c r="D2280" s="202"/>
      <c r="E2280" s="102">
        <v>12299991001</v>
      </c>
      <c r="F2280" s="454"/>
      <c r="G2280" s="203" t="s">
        <v>1973</v>
      </c>
      <c r="H2280" s="204"/>
      <c r="I2280" s="202" t="s">
        <v>58</v>
      </c>
      <c r="J2280" s="202">
        <v>1</v>
      </c>
      <c r="K2280" s="107" t="s">
        <v>1301</v>
      </c>
      <c r="L2280" s="107"/>
      <c r="M2280" s="106"/>
      <c r="N2280" s="107"/>
      <c r="O2280" s="107"/>
      <c r="P2280" s="108"/>
      <c r="Q2280" s="108"/>
      <c r="R2280" s="3"/>
      <c r="S2280" s="375"/>
      <c r="AL2280"/>
    </row>
    <row r="2281" spans="2:39" s="288" customFormat="1" outlineLevel="1">
      <c r="B2281" s="102" t="s">
        <v>27</v>
      </c>
      <c r="C2281" s="201" t="s">
        <v>1676</v>
      </c>
      <c r="D2281" s="202"/>
      <c r="E2281" s="102">
        <v>12887131001</v>
      </c>
      <c r="F2281" s="454"/>
      <c r="G2281" s="203" t="s">
        <v>1974</v>
      </c>
      <c r="H2281" s="204"/>
      <c r="I2281" s="202" t="s">
        <v>58</v>
      </c>
      <c r="J2281" s="202">
        <v>1</v>
      </c>
      <c r="K2281" s="107" t="s">
        <v>1301</v>
      </c>
      <c r="L2281" s="107"/>
      <c r="M2281" s="106"/>
      <c r="N2281" s="107"/>
      <c r="O2281" s="107"/>
      <c r="P2281" s="108"/>
      <c r="Q2281" s="108"/>
      <c r="R2281" s="3"/>
      <c r="S2281" s="375"/>
      <c r="AL2281"/>
    </row>
    <row r="2282" spans="2:39" outlineLevel="1">
      <c r="B2282" s="293"/>
      <c r="C2282" s="198"/>
      <c r="D2282" s="170"/>
      <c r="E2282" s="69"/>
      <c r="F2282" s="454"/>
      <c r="G2282" s="171"/>
      <c r="H2282" s="199"/>
      <c r="I2282" s="170"/>
      <c r="J2282" s="170"/>
      <c r="K2282" s="74"/>
      <c r="L2282" s="74"/>
      <c r="M2282" s="98"/>
      <c r="N2282" s="99"/>
      <c r="O2282" s="99"/>
      <c r="P2282" s="100"/>
      <c r="Q2282" s="100"/>
      <c r="R2282" s="3"/>
      <c r="S2282" s="375"/>
      <c r="AM2282" s="288"/>
    </row>
    <row r="2283" spans="2:39" s="288" customFormat="1" outlineLevel="1">
      <c r="B2283" s="102" t="s">
        <v>27</v>
      </c>
      <c r="C2283" s="201" t="s">
        <v>1676</v>
      </c>
      <c r="D2283" s="202"/>
      <c r="E2283" s="102">
        <v>12052581001</v>
      </c>
      <c r="F2283" s="454"/>
      <c r="G2283" s="203" t="s">
        <v>1975</v>
      </c>
      <c r="H2283" s="204"/>
      <c r="I2283" s="202" t="s">
        <v>58</v>
      </c>
      <c r="J2283" s="202">
        <v>1</v>
      </c>
      <c r="K2283" s="107" t="s">
        <v>1301</v>
      </c>
      <c r="L2283" s="107"/>
      <c r="M2283" s="106"/>
      <c r="N2283" s="107"/>
      <c r="O2283" s="107"/>
      <c r="P2283" s="108"/>
      <c r="Q2283" s="108"/>
      <c r="R2283" s="3"/>
      <c r="S2283" s="375"/>
      <c r="AL2283"/>
    </row>
    <row r="2284" spans="2:39" s="288" customFormat="1" outlineLevel="1">
      <c r="B2284" s="102" t="s">
        <v>27</v>
      </c>
      <c r="C2284" s="201" t="s">
        <v>1676</v>
      </c>
      <c r="D2284" s="202"/>
      <c r="E2284" s="102">
        <v>12052631001</v>
      </c>
      <c r="F2284" s="454"/>
      <c r="G2284" s="203" t="s">
        <v>1976</v>
      </c>
      <c r="H2284" s="204"/>
      <c r="I2284" s="202" t="s">
        <v>58</v>
      </c>
      <c r="J2284" s="202">
        <v>1</v>
      </c>
      <c r="K2284" s="107" t="s">
        <v>1301</v>
      </c>
      <c r="L2284" s="107"/>
      <c r="M2284" s="106"/>
      <c r="N2284" s="107"/>
      <c r="O2284" s="107"/>
      <c r="P2284" s="108"/>
      <c r="Q2284" s="108"/>
      <c r="R2284" s="3"/>
      <c r="S2284" s="375"/>
      <c r="AL2284"/>
    </row>
    <row r="2285" spans="2:39" s="288" customFormat="1" outlineLevel="1">
      <c r="B2285" s="102" t="s">
        <v>27</v>
      </c>
      <c r="C2285" s="201" t="s">
        <v>1676</v>
      </c>
      <c r="D2285" s="202"/>
      <c r="E2285" s="102">
        <v>12052651001</v>
      </c>
      <c r="F2285" s="454"/>
      <c r="G2285" s="203" t="s">
        <v>1977</v>
      </c>
      <c r="H2285" s="204"/>
      <c r="I2285" s="202" t="s">
        <v>58</v>
      </c>
      <c r="J2285" s="202">
        <v>1</v>
      </c>
      <c r="K2285" s="107" t="s">
        <v>1301</v>
      </c>
      <c r="L2285" s="107"/>
      <c r="M2285" s="106"/>
      <c r="N2285" s="107"/>
      <c r="O2285" s="107"/>
      <c r="P2285" s="108"/>
      <c r="Q2285" s="108"/>
      <c r="R2285" s="3"/>
      <c r="S2285" s="567"/>
      <c r="AL2285"/>
      <c r="AM2285"/>
    </row>
    <row r="2286" spans="2:39" s="288" customFormat="1" outlineLevel="1">
      <c r="B2286" s="102" t="s">
        <v>27</v>
      </c>
      <c r="C2286" s="201" t="s">
        <v>1676</v>
      </c>
      <c r="D2286" s="202"/>
      <c r="E2286" s="102">
        <v>12052661001</v>
      </c>
      <c r="F2286" s="454"/>
      <c r="G2286" s="203" t="s">
        <v>1978</v>
      </c>
      <c r="H2286" s="204"/>
      <c r="I2286" s="202" t="s">
        <v>58</v>
      </c>
      <c r="J2286" s="202">
        <v>1</v>
      </c>
      <c r="K2286" s="107" t="s">
        <v>1301</v>
      </c>
      <c r="L2286" s="107"/>
      <c r="M2286" s="106"/>
      <c r="N2286" s="107"/>
      <c r="O2286" s="107"/>
      <c r="P2286" s="108"/>
      <c r="Q2286" s="108"/>
      <c r="R2286" s="3"/>
      <c r="S2286" s="375"/>
      <c r="AL2286"/>
    </row>
    <row r="2287" spans="2:39" s="288" customFormat="1" outlineLevel="1">
      <c r="B2287" s="102" t="s">
        <v>27</v>
      </c>
      <c r="C2287" s="201" t="s">
        <v>1676</v>
      </c>
      <c r="D2287" s="202"/>
      <c r="E2287" s="102">
        <v>12052671001</v>
      </c>
      <c r="F2287" s="454"/>
      <c r="G2287" s="203" t="s">
        <v>1979</v>
      </c>
      <c r="H2287" s="204"/>
      <c r="I2287" s="202" t="s">
        <v>58</v>
      </c>
      <c r="J2287" s="202">
        <v>1</v>
      </c>
      <c r="K2287" s="107" t="s">
        <v>1301</v>
      </c>
      <c r="L2287" s="107"/>
      <c r="M2287" s="106"/>
      <c r="N2287" s="107"/>
      <c r="O2287" s="107"/>
      <c r="P2287" s="108"/>
      <c r="Q2287" s="108"/>
      <c r="R2287" s="3"/>
      <c r="S2287" s="375"/>
      <c r="AL2287"/>
    </row>
    <row r="2288" spans="2:39" outlineLevel="1">
      <c r="B2288" s="302"/>
      <c r="C2288" s="198"/>
      <c r="D2288" s="170"/>
      <c r="E2288" s="69"/>
      <c r="F2288" s="454"/>
      <c r="G2288" s="171"/>
      <c r="H2288" s="199"/>
      <c r="I2288" s="170"/>
      <c r="J2288" s="170"/>
      <c r="K2288" s="74"/>
      <c r="L2288" s="74"/>
      <c r="M2288" s="98"/>
      <c r="N2288" s="99"/>
      <c r="O2288" s="99"/>
      <c r="P2288" s="100"/>
      <c r="Q2288" s="100"/>
      <c r="R2288" s="3"/>
      <c r="S2288" s="375"/>
      <c r="AM2288" s="288"/>
    </row>
    <row r="2289" spans="2:39" s="288" customFormat="1" outlineLevel="1">
      <c r="B2289" s="102" t="s">
        <v>27</v>
      </c>
      <c r="C2289" s="201" t="s">
        <v>1676</v>
      </c>
      <c r="D2289" s="202"/>
      <c r="E2289" s="102">
        <v>12895091001</v>
      </c>
      <c r="F2289" s="454"/>
      <c r="G2289" s="203" t="s">
        <v>1980</v>
      </c>
      <c r="H2289" s="204"/>
      <c r="I2289" s="202" t="s">
        <v>58</v>
      </c>
      <c r="J2289" s="202">
        <v>1</v>
      </c>
      <c r="K2289" s="107" t="s">
        <v>1301</v>
      </c>
      <c r="L2289" s="107"/>
      <c r="M2289" s="106"/>
      <c r="N2289" s="107"/>
      <c r="O2289" s="107"/>
      <c r="P2289" s="108"/>
      <c r="Q2289" s="108"/>
      <c r="R2289" s="3"/>
      <c r="S2289" s="378"/>
      <c r="AL2289"/>
      <c r="AM2289"/>
    </row>
    <row r="2290" spans="2:39" s="288" customFormat="1" outlineLevel="1">
      <c r="B2290" s="102" t="s">
        <v>27</v>
      </c>
      <c r="C2290" s="201" t="s">
        <v>1676</v>
      </c>
      <c r="D2290" s="202"/>
      <c r="E2290" s="102">
        <v>12895111001</v>
      </c>
      <c r="F2290" s="454"/>
      <c r="G2290" s="203" t="s">
        <v>1981</v>
      </c>
      <c r="H2290" s="204"/>
      <c r="I2290" s="202" t="s">
        <v>58</v>
      </c>
      <c r="J2290" s="202">
        <v>1</v>
      </c>
      <c r="K2290" s="107" t="s">
        <v>1301</v>
      </c>
      <c r="L2290" s="107"/>
      <c r="M2290" s="106"/>
      <c r="N2290" s="107"/>
      <c r="O2290" s="107"/>
      <c r="P2290" s="108"/>
      <c r="Q2290" s="108"/>
      <c r="R2290" s="3"/>
      <c r="S2290" s="375"/>
      <c r="AL2290"/>
    </row>
    <row r="2291" spans="2:39" s="288" customFormat="1" outlineLevel="1">
      <c r="B2291" s="102" t="s">
        <v>27</v>
      </c>
      <c r="C2291" s="201" t="s">
        <v>1676</v>
      </c>
      <c r="D2291" s="202"/>
      <c r="E2291" s="102">
        <v>12895141001</v>
      </c>
      <c r="F2291" s="454"/>
      <c r="G2291" s="203" t="s">
        <v>1982</v>
      </c>
      <c r="H2291" s="204"/>
      <c r="I2291" s="202" t="s">
        <v>58</v>
      </c>
      <c r="J2291" s="202">
        <v>1</v>
      </c>
      <c r="K2291" s="107" t="s">
        <v>1301</v>
      </c>
      <c r="L2291" s="107"/>
      <c r="M2291" s="106"/>
      <c r="N2291" s="107"/>
      <c r="O2291" s="107"/>
      <c r="P2291" s="108"/>
      <c r="Q2291" s="108"/>
      <c r="R2291" s="3"/>
      <c r="S2291" s="378"/>
      <c r="AL2291"/>
      <c r="AM2291"/>
    </row>
    <row r="2292" spans="2:39" outlineLevel="1">
      <c r="B2292" s="200" t="s">
        <v>27</v>
      </c>
      <c r="C2292" s="201" t="s">
        <v>1676</v>
      </c>
      <c r="D2292" s="202"/>
      <c r="E2292" s="102">
        <v>12895161001</v>
      </c>
      <c r="F2292" s="454"/>
      <c r="G2292" s="203" t="s">
        <v>1983</v>
      </c>
      <c r="H2292" s="204"/>
      <c r="I2292" s="202" t="s">
        <v>58</v>
      </c>
      <c r="J2292" s="202">
        <v>1</v>
      </c>
      <c r="K2292" s="107" t="s">
        <v>1298</v>
      </c>
      <c r="L2292" s="107"/>
      <c r="M2292" s="106"/>
      <c r="N2292" s="107"/>
      <c r="O2292" s="107"/>
      <c r="P2292" s="108"/>
      <c r="Q2292" s="108"/>
      <c r="R2292" s="3"/>
      <c r="S2292" s="375"/>
      <c r="AM2292" s="288"/>
    </row>
    <row r="2293" spans="2:39" s="288" customFormat="1" outlineLevel="1">
      <c r="B2293" s="102" t="s">
        <v>27</v>
      </c>
      <c r="C2293" s="201" t="s">
        <v>1676</v>
      </c>
      <c r="D2293" s="202"/>
      <c r="E2293" s="102">
        <v>14847161001</v>
      </c>
      <c r="F2293" s="454"/>
      <c r="G2293" s="203" t="s">
        <v>1983</v>
      </c>
      <c r="H2293" s="204"/>
      <c r="I2293" s="202" t="s">
        <v>58</v>
      </c>
      <c r="J2293" s="202">
        <v>1</v>
      </c>
      <c r="K2293" s="107" t="s">
        <v>1301</v>
      </c>
      <c r="L2293" s="107"/>
      <c r="M2293" s="106"/>
      <c r="N2293" s="107"/>
      <c r="O2293" s="107"/>
      <c r="P2293" s="108"/>
      <c r="Q2293" s="108"/>
      <c r="R2293" s="3"/>
      <c r="S2293" s="375"/>
      <c r="AL2293"/>
    </row>
    <row r="2294" spans="2:39" outlineLevel="1">
      <c r="B2294" s="197"/>
      <c r="C2294" s="198"/>
      <c r="D2294" s="170"/>
      <c r="E2294" s="69"/>
      <c r="F2294" s="454"/>
      <c r="G2294" s="171"/>
      <c r="H2294" s="199"/>
      <c r="I2294" s="170"/>
      <c r="J2294" s="170"/>
      <c r="K2294" s="74"/>
      <c r="L2294" s="74"/>
      <c r="M2294" s="98"/>
      <c r="N2294" s="99"/>
      <c r="O2294" s="99"/>
      <c r="P2294" s="100"/>
      <c r="Q2294" s="100"/>
      <c r="R2294" s="3"/>
      <c r="S2294" s="375"/>
      <c r="AM2294" s="288"/>
    </row>
    <row r="2295" spans="2:39" s="288" customFormat="1" outlineLevel="1">
      <c r="B2295" s="102" t="s">
        <v>27</v>
      </c>
      <c r="C2295" s="201" t="s">
        <v>1676</v>
      </c>
      <c r="D2295" s="202"/>
      <c r="E2295" s="102">
        <v>12064291001</v>
      </c>
      <c r="F2295" s="454"/>
      <c r="G2295" s="203" t="s">
        <v>1984</v>
      </c>
      <c r="H2295" s="204"/>
      <c r="I2295" s="202" t="s">
        <v>58</v>
      </c>
      <c r="J2295" s="202">
        <v>1</v>
      </c>
      <c r="K2295" s="107" t="s">
        <v>1301</v>
      </c>
      <c r="L2295" s="107"/>
      <c r="M2295" s="106"/>
      <c r="N2295" s="107"/>
      <c r="O2295" s="107"/>
      <c r="P2295" s="108"/>
      <c r="Q2295" s="108"/>
      <c r="R2295" s="3"/>
      <c r="S2295" s="375"/>
      <c r="AL2295"/>
    </row>
    <row r="2296" spans="2:39" s="288" customFormat="1" outlineLevel="1">
      <c r="B2296" s="102" t="s">
        <v>27</v>
      </c>
      <c r="C2296" s="201" t="s">
        <v>1676</v>
      </c>
      <c r="D2296" s="202"/>
      <c r="E2296" s="102">
        <v>12064331001</v>
      </c>
      <c r="F2296" s="454"/>
      <c r="G2296" s="203" t="s">
        <v>1985</v>
      </c>
      <c r="H2296" s="204"/>
      <c r="I2296" s="202" t="s">
        <v>58</v>
      </c>
      <c r="J2296" s="202">
        <v>1</v>
      </c>
      <c r="K2296" s="107" t="s">
        <v>1301</v>
      </c>
      <c r="L2296" s="107"/>
      <c r="M2296" s="106"/>
      <c r="N2296" s="107"/>
      <c r="O2296" s="107"/>
      <c r="P2296" s="108"/>
      <c r="Q2296" s="108"/>
      <c r="R2296" s="3"/>
      <c r="S2296" s="375"/>
      <c r="AL2296"/>
    </row>
    <row r="2297" spans="2:39" s="288" customFormat="1" outlineLevel="1">
      <c r="B2297" s="102" t="s">
        <v>27</v>
      </c>
      <c r="C2297" s="201" t="s">
        <v>1676</v>
      </c>
      <c r="D2297" s="202"/>
      <c r="E2297" s="102">
        <v>12064351001</v>
      </c>
      <c r="F2297" s="454"/>
      <c r="G2297" s="203" t="s">
        <v>1986</v>
      </c>
      <c r="H2297" s="204"/>
      <c r="I2297" s="202" t="s">
        <v>58</v>
      </c>
      <c r="J2297" s="202">
        <v>1</v>
      </c>
      <c r="K2297" s="107" t="s">
        <v>1301</v>
      </c>
      <c r="L2297" s="107"/>
      <c r="M2297" s="106"/>
      <c r="N2297" s="107"/>
      <c r="O2297" s="107"/>
      <c r="P2297" s="108"/>
      <c r="Q2297" s="108"/>
      <c r="R2297" s="3"/>
      <c r="S2297" s="375"/>
      <c r="AL2297"/>
    </row>
    <row r="2298" spans="2:39" s="288" customFormat="1" outlineLevel="1">
      <c r="B2298" s="102" t="s">
        <v>27</v>
      </c>
      <c r="C2298" s="201" t="s">
        <v>1676</v>
      </c>
      <c r="D2298" s="202"/>
      <c r="E2298" s="102">
        <v>12064371001</v>
      </c>
      <c r="F2298" s="454"/>
      <c r="G2298" s="203" t="s">
        <v>1987</v>
      </c>
      <c r="H2298" s="204"/>
      <c r="I2298" s="202" t="s">
        <v>58</v>
      </c>
      <c r="J2298" s="202">
        <v>1</v>
      </c>
      <c r="K2298" s="107" t="s">
        <v>1301</v>
      </c>
      <c r="L2298" s="107"/>
      <c r="M2298" s="106"/>
      <c r="N2298" s="107"/>
      <c r="O2298" s="107"/>
      <c r="P2298" s="108"/>
      <c r="Q2298" s="108"/>
      <c r="R2298" s="3"/>
      <c r="S2298" s="378"/>
      <c r="AL2298"/>
      <c r="AM2298"/>
    </row>
    <row r="2299" spans="2:39" s="288" customFormat="1" outlineLevel="1">
      <c r="B2299" s="102" t="s">
        <v>27</v>
      </c>
      <c r="C2299" s="201" t="s">
        <v>1676</v>
      </c>
      <c r="D2299" s="202"/>
      <c r="E2299" s="102">
        <v>12064381001</v>
      </c>
      <c r="F2299" s="454"/>
      <c r="G2299" s="203" t="s">
        <v>1988</v>
      </c>
      <c r="H2299" s="204"/>
      <c r="I2299" s="202" t="s">
        <v>58</v>
      </c>
      <c r="J2299" s="202">
        <v>1</v>
      </c>
      <c r="K2299" s="107" t="s">
        <v>1301</v>
      </c>
      <c r="L2299" s="107"/>
      <c r="M2299" s="106"/>
      <c r="N2299" s="107"/>
      <c r="O2299" s="107"/>
      <c r="P2299" s="108"/>
      <c r="Q2299" s="108"/>
      <c r="R2299" s="3"/>
      <c r="S2299" s="378"/>
      <c r="AL2299"/>
      <c r="AM2299"/>
    </row>
    <row r="2300" spans="2:39" s="288" customFormat="1" outlineLevel="1">
      <c r="B2300" s="102" t="s">
        <v>27</v>
      </c>
      <c r="C2300" s="201" t="s">
        <v>1676</v>
      </c>
      <c r="D2300" s="202"/>
      <c r="E2300" s="102">
        <v>12064391001</v>
      </c>
      <c r="F2300" s="454"/>
      <c r="G2300" s="203" t="s">
        <v>1989</v>
      </c>
      <c r="H2300" s="204"/>
      <c r="I2300" s="202" t="s">
        <v>58</v>
      </c>
      <c r="J2300" s="202">
        <v>1</v>
      </c>
      <c r="K2300" s="107" t="s">
        <v>1301</v>
      </c>
      <c r="L2300" s="107"/>
      <c r="M2300" s="106"/>
      <c r="N2300" s="107"/>
      <c r="O2300" s="107"/>
      <c r="P2300" s="108"/>
      <c r="Q2300" s="108"/>
      <c r="R2300" s="3"/>
      <c r="S2300" s="378"/>
      <c r="AL2300"/>
      <c r="AM2300"/>
    </row>
    <row r="2301" spans="2:39" outlineLevel="1">
      <c r="B2301" s="197"/>
      <c r="C2301" s="198"/>
      <c r="D2301" s="170"/>
      <c r="E2301" s="69"/>
      <c r="F2301" s="454"/>
      <c r="G2301" s="171"/>
      <c r="H2301" s="199"/>
      <c r="I2301" s="170"/>
      <c r="J2301" s="170"/>
      <c r="K2301" s="74"/>
      <c r="L2301" s="74"/>
      <c r="M2301" s="98"/>
      <c r="N2301" s="99"/>
      <c r="O2301" s="99"/>
      <c r="P2301" s="100"/>
      <c r="Q2301" s="100"/>
      <c r="R2301" s="3"/>
      <c r="S2301" s="379"/>
      <c r="AM2301" s="287"/>
    </row>
    <row r="2302" spans="2:39" outlineLevel="1">
      <c r="B2302" s="200" t="s">
        <v>27</v>
      </c>
      <c r="C2302" s="201" t="s">
        <v>1676</v>
      </c>
      <c r="D2302" s="202"/>
      <c r="E2302" s="102">
        <v>12016951001</v>
      </c>
      <c r="F2302" s="454"/>
      <c r="G2302" s="203" t="s">
        <v>1990</v>
      </c>
      <c r="H2302" s="204"/>
      <c r="I2302" s="202" t="s">
        <v>58</v>
      </c>
      <c r="J2302" s="202">
        <v>1</v>
      </c>
      <c r="K2302" s="107" t="s">
        <v>1298</v>
      </c>
      <c r="L2302" s="107"/>
      <c r="M2302" s="106"/>
      <c r="N2302" s="107"/>
      <c r="O2302" s="107"/>
      <c r="P2302" s="108"/>
      <c r="Q2302" s="108"/>
      <c r="R2302" s="3"/>
      <c r="S2302" s="375"/>
    </row>
    <row r="2303" spans="2:39" outlineLevel="1">
      <c r="B2303" s="200"/>
      <c r="C2303" s="201"/>
      <c r="D2303" s="170"/>
      <c r="E2303" s="69"/>
      <c r="F2303" s="454"/>
      <c r="G2303" s="171"/>
      <c r="H2303" s="199"/>
      <c r="I2303" s="170"/>
      <c r="J2303" s="170"/>
      <c r="K2303" s="74"/>
      <c r="L2303" s="74"/>
      <c r="M2303" s="98"/>
      <c r="N2303" s="99"/>
      <c r="O2303" s="99"/>
      <c r="P2303" s="100"/>
      <c r="Q2303" s="100"/>
      <c r="R2303" s="3"/>
      <c r="S2303" s="375"/>
    </row>
    <row r="2304" spans="2:39" s="287" customFormat="1" outlineLevel="1">
      <c r="B2304" s="69"/>
      <c r="C2304" s="432" t="s">
        <v>1676</v>
      </c>
      <c r="D2304" s="294"/>
      <c r="E2304" s="194"/>
      <c r="F2304" s="650"/>
      <c r="G2304" s="191" t="s">
        <v>1991</v>
      </c>
      <c r="H2304" s="205"/>
      <c r="I2304" s="193"/>
      <c r="J2304" s="193"/>
      <c r="K2304" s="188"/>
      <c r="L2304" s="188"/>
      <c r="M2304" s="434"/>
      <c r="N2304" s="299"/>
      <c r="O2304" s="299"/>
      <c r="P2304" s="437"/>
      <c r="Q2304" s="434"/>
      <c r="R2304" s="3"/>
      <c r="S2304" s="375"/>
      <c r="AL2304"/>
      <c r="AM2304"/>
    </row>
    <row r="2305" spans="2:19" outlineLevel="1">
      <c r="B2305" s="256"/>
      <c r="C2305" s="609" t="s">
        <v>1676</v>
      </c>
      <c r="D2305" s="210"/>
      <c r="E2305" s="256">
        <v>12450021001</v>
      </c>
      <c r="F2305" s="656"/>
      <c r="G2305" s="610" t="s">
        <v>1992</v>
      </c>
      <c r="H2305" s="611"/>
      <c r="I2305" s="210" t="s">
        <v>58</v>
      </c>
      <c r="J2305" s="210">
        <v>1</v>
      </c>
      <c r="K2305" s="99" t="s">
        <v>1301</v>
      </c>
      <c r="L2305" s="99"/>
      <c r="M2305" s="98"/>
      <c r="N2305" s="99"/>
      <c r="O2305" s="99"/>
      <c r="P2305" s="100"/>
      <c r="Q2305" s="100"/>
      <c r="R2305" s="3"/>
      <c r="S2305" s="375"/>
    </row>
    <row r="2306" spans="2:19" outlineLevel="1">
      <c r="B2306" s="256"/>
      <c r="C2306" s="609" t="s">
        <v>1676</v>
      </c>
      <c r="D2306" s="210"/>
      <c r="E2306" s="256">
        <v>12450121001</v>
      </c>
      <c r="F2306" s="656"/>
      <c r="G2306" s="610" t="s">
        <v>1993</v>
      </c>
      <c r="H2306" s="611"/>
      <c r="I2306" s="210" t="s">
        <v>58</v>
      </c>
      <c r="J2306" s="210">
        <v>1</v>
      </c>
      <c r="K2306" s="99" t="s">
        <v>1301</v>
      </c>
      <c r="L2306" s="99"/>
      <c r="M2306" s="98"/>
      <c r="N2306" s="99"/>
      <c r="O2306" s="99"/>
      <c r="P2306" s="100"/>
      <c r="Q2306" s="100"/>
      <c r="R2306" s="3"/>
      <c r="S2306" s="375"/>
    </row>
    <row r="2307" spans="2:19" outlineLevel="1">
      <c r="B2307" s="256"/>
      <c r="C2307" s="609" t="s">
        <v>1676</v>
      </c>
      <c r="D2307" s="210"/>
      <c r="E2307" s="256">
        <v>12450221001</v>
      </c>
      <c r="F2307" s="656"/>
      <c r="G2307" s="610" t="s">
        <v>1994</v>
      </c>
      <c r="H2307" s="611"/>
      <c r="I2307" s="210" t="s">
        <v>58</v>
      </c>
      <c r="J2307" s="210">
        <v>1</v>
      </c>
      <c r="K2307" s="99" t="s">
        <v>1301</v>
      </c>
      <c r="L2307" s="99"/>
      <c r="M2307" s="98"/>
      <c r="N2307" s="99"/>
      <c r="O2307" s="99"/>
      <c r="P2307" s="100"/>
      <c r="Q2307" s="100"/>
      <c r="R2307" s="3"/>
      <c r="S2307" s="375"/>
    </row>
    <row r="2308" spans="2:19" outlineLevel="1">
      <c r="B2308" s="256"/>
      <c r="C2308" s="609" t="s">
        <v>1676</v>
      </c>
      <c r="D2308" s="210"/>
      <c r="E2308" s="256">
        <v>12450321001</v>
      </c>
      <c r="F2308" s="656"/>
      <c r="G2308" s="610" t="s">
        <v>1995</v>
      </c>
      <c r="H2308" s="611"/>
      <c r="I2308" s="210" t="s">
        <v>58</v>
      </c>
      <c r="J2308" s="210">
        <v>1</v>
      </c>
      <c r="K2308" s="99" t="s">
        <v>1301</v>
      </c>
      <c r="L2308" s="99"/>
      <c r="M2308" s="98"/>
      <c r="N2308" s="99"/>
      <c r="O2308" s="99"/>
      <c r="P2308" s="100"/>
      <c r="Q2308" s="100"/>
      <c r="R2308" s="3"/>
      <c r="S2308" s="375"/>
    </row>
    <row r="2309" spans="2:19" outlineLevel="1">
      <c r="B2309" s="256"/>
      <c r="C2309" s="609" t="s">
        <v>1676</v>
      </c>
      <c r="D2309" s="210"/>
      <c r="E2309" s="256">
        <v>12450421001</v>
      </c>
      <c r="F2309" s="656"/>
      <c r="G2309" s="610" t="s">
        <v>1996</v>
      </c>
      <c r="H2309" s="611"/>
      <c r="I2309" s="210" t="s">
        <v>58</v>
      </c>
      <c r="J2309" s="210">
        <v>1</v>
      </c>
      <c r="K2309" s="99" t="s">
        <v>1301</v>
      </c>
      <c r="L2309" s="99"/>
      <c r="M2309" s="98"/>
      <c r="N2309" s="99"/>
      <c r="O2309" s="99"/>
      <c r="P2309" s="100"/>
      <c r="Q2309" s="100"/>
      <c r="R2309" s="3"/>
      <c r="S2309" s="375"/>
    </row>
    <row r="2310" spans="2:19" outlineLevel="1">
      <c r="B2310" s="256"/>
      <c r="C2310" s="609" t="s">
        <v>1676</v>
      </c>
      <c r="D2310" s="210"/>
      <c r="E2310" s="256">
        <v>12450521001</v>
      </c>
      <c r="F2310" s="656"/>
      <c r="G2310" s="610" t="s">
        <v>1997</v>
      </c>
      <c r="H2310" s="611"/>
      <c r="I2310" s="210" t="s">
        <v>58</v>
      </c>
      <c r="J2310" s="210">
        <v>1</v>
      </c>
      <c r="K2310" s="99" t="s">
        <v>1301</v>
      </c>
      <c r="L2310" s="99"/>
      <c r="M2310" s="98"/>
      <c r="N2310" s="99"/>
      <c r="O2310" s="99"/>
      <c r="P2310" s="100"/>
      <c r="Q2310" s="100"/>
      <c r="R2310" s="3"/>
      <c r="S2310" s="375"/>
    </row>
    <row r="2311" spans="2:19" outlineLevel="1">
      <c r="B2311" s="256"/>
      <c r="C2311" s="609" t="s">
        <v>1676</v>
      </c>
      <c r="D2311" s="210"/>
      <c r="E2311" s="256">
        <v>12450621001</v>
      </c>
      <c r="F2311" s="656"/>
      <c r="G2311" s="610" t="s">
        <v>1998</v>
      </c>
      <c r="H2311" s="611"/>
      <c r="I2311" s="210" t="s">
        <v>58</v>
      </c>
      <c r="J2311" s="210">
        <v>1</v>
      </c>
      <c r="K2311" s="99" t="s">
        <v>1301</v>
      </c>
      <c r="L2311" s="99"/>
      <c r="M2311" s="98"/>
      <c r="N2311" s="99"/>
      <c r="O2311" s="99"/>
      <c r="P2311" s="100"/>
      <c r="Q2311" s="100"/>
      <c r="R2311" s="3"/>
      <c r="S2311" s="375"/>
    </row>
    <row r="2312" spans="2:19" outlineLevel="1">
      <c r="B2312" s="256"/>
      <c r="C2312" s="609" t="s">
        <v>1676</v>
      </c>
      <c r="D2312" s="210"/>
      <c r="E2312" s="256">
        <v>12450721001</v>
      </c>
      <c r="F2312" s="656"/>
      <c r="G2312" s="610" t="s">
        <v>1999</v>
      </c>
      <c r="H2312" s="611"/>
      <c r="I2312" s="210" t="s">
        <v>58</v>
      </c>
      <c r="J2312" s="210">
        <v>1</v>
      </c>
      <c r="K2312" s="99" t="s">
        <v>1301</v>
      </c>
      <c r="L2312" s="99"/>
      <c r="M2312" s="98"/>
      <c r="N2312" s="99"/>
      <c r="O2312" s="99"/>
      <c r="P2312" s="100"/>
      <c r="Q2312" s="100"/>
      <c r="R2312" s="3"/>
      <c r="S2312" s="375"/>
    </row>
    <row r="2313" spans="2:19" outlineLevel="1">
      <c r="B2313" s="256"/>
      <c r="C2313" s="609" t="s">
        <v>1676</v>
      </c>
      <c r="D2313" s="210"/>
      <c r="E2313" s="256">
        <v>12450821001</v>
      </c>
      <c r="F2313" s="656"/>
      <c r="G2313" s="610" t="s">
        <v>2000</v>
      </c>
      <c r="H2313" s="611"/>
      <c r="I2313" s="210" t="s">
        <v>58</v>
      </c>
      <c r="J2313" s="210">
        <v>1</v>
      </c>
      <c r="K2313" s="99" t="s">
        <v>1301</v>
      </c>
      <c r="L2313" s="99"/>
      <c r="M2313" s="98"/>
      <c r="N2313" s="99"/>
      <c r="O2313" s="99"/>
      <c r="P2313" s="100"/>
      <c r="Q2313" s="100"/>
      <c r="R2313" s="3"/>
      <c r="S2313" s="377"/>
    </row>
    <row r="2314" spans="2:19" outlineLevel="1">
      <c r="B2314" s="256"/>
      <c r="C2314" s="609" t="s">
        <v>1676</v>
      </c>
      <c r="D2314" s="210"/>
      <c r="E2314" s="256">
        <v>12330621001</v>
      </c>
      <c r="F2314" s="656"/>
      <c r="G2314" s="610" t="s">
        <v>2001</v>
      </c>
      <c r="H2314" s="611"/>
      <c r="I2314" s="210" t="s">
        <v>58</v>
      </c>
      <c r="J2314" s="210">
        <v>1</v>
      </c>
      <c r="K2314" s="99" t="s">
        <v>1301</v>
      </c>
      <c r="L2314" s="99"/>
      <c r="M2314" s="98"/>
      <c r="N2314" s="99"/>
      <c r="O2314" s="99"/>
      <c r="P2314" s="100"/>
      <c r="Q2314" s="100"/>
      <c r="R2314" s="3"/>
      <c r="S2314" s="375"/>
    </row>
    <row r="2315" spans="2:19" outlineLevel="1">
      <c r="B2315" s="256"/>
      <c r="C2315" s="609" t="s">
        <v>1676</v>
      </c>
      <c r="D2315" s="210"/>
      <c r="E2315" s="256">
        <v>12451121001</v>
      </c>
      <c r="F2315" s="656"/>
      <c r="G2315" s="610" t="s">
        <v>2002</v>
      </c>
      <c r="H2315" s="611"/>
      <c r="I2315" s="210" t="s">
        <v>58</v>
      </c>
      <c r="J2315" s="210">
        <v>1</v>
      </c>
      <c r="K2315" s="99" t="s">
        <v>1301</v>
      </c>
      <c r="L2315" s="99"/>
      <c r="M2315" s="98"/>
      <c r="N2315" s="99"/>
      <c r="O2315" s="99"/>
      <c r="P2315" s="100"/>
      <c r="Q2315" s="100"/>
      <c r="R2315" s="3"/>
      <c r="S2315" s="375"/>
    </row>
    <row r="2316" spans="2:19" outlineLevel="1">
      <c r="B2316" s="197"/>
      <c r="C2316" s="198"/>
      <c r="D2316" s="170"/>
      <c r="E2316" s="69"/>
      <c r="F2316" s="454"/>
      <c r="G2316" s="171"/>
      <c r="H2316" s="199"/>
      <c r="I2316" s="170"/>
      <c r="J2316" s="170"/>
      <c r="K2316" s="74"/>
      <c r="L2316" s="74"/>
      <c r="M2316" s="98"/>
      <c r="N2316" s="99"/>
      <c r="O2316" s="99"/>
      <c r="P2316" s="100"/>
      <c r="Q2316" s="100"/>
      <c r="R2316" s="3"/>
      <c r="S2316" s="375"/>
    </row>
    <row r="2317" spans="2:19" outlineLevel="1">
      <c r="B2317" s="256"/>
      <c r="C2317" s="609" t="s">
        <v>1676</v>
      </c>
      <c r="D2317" s="210"/>
      <c r="E2317" s="256">
        <v>12452421001</v>
      </c>
      <c r="F2317" s="656"/>
      <c r="G2317" s="610" t="s">
        <v>2003</v>
      </c>
      <c r="H2317" s="611"/>
      <c r="I2317" s="210" t="s">
        <v>58</v>
      </c>
      <c r="J2317" s="210">
        <v>1</v>
      </c>
      <c r="K2317" s="99" t="s">
        <v>1301</v>
      </c>
      <c r="L2317" s="99"/>
      <c r="M2317" s="98"/>
      <c r="N2317" s="99"/>
      <c r="O2317" s="99"/>
      <c r="P2317" s="100"/>
      <c r="Q2317" s="100"/>
      <c r="R2317" s="3"/>
      <c r="S2317" s="375"/>
    </row>
    <row r="2318" spans="2:19" outlineLevel="1">
      <c r="B2318" s="256"/>
      <c r="C2318" s="609" t="s">
        <v>1676</v>
      </c>
      <c r="D2318" s="210"/>
      <c r="E2318" s="256">
        <v>12452521001</v>
      </c>
      <c r="F2318" s="656"/>
      <c r="G2318" s="610" t="s">
        <v>2004</v>
      </c>
      <c r="H2318" s="611"/>
      <c r="I2318" s="210" t="s">
        <v>58</v>
      </c>
      <c r="J2318" s="210">
        <v>1</v>
      </c>
      <c r="K2318" s="99" t="s">
        <v>1301</v>
      </c>
      <c r="L2318" s="99"/>
      <c r="M2318" s="98"/>
      <c r="N2318" s="99"/>
      <c r="O2318" s="99"/>
      <c r="P2318" s="100"/>
      <c r="Q2318" s="100"/>
      <c r="R2318" s="3"/>
      <c r="S2318" s="375"/>
    </row>
    <row r="2319" spans="2:19" outlineLevel="1">
      <c r="B2319" s="256"/>
      <c r="C2319" s="609" t="s">
        <v>1676</v>
      </c>
      <c r="D2319" s="210"/>
      <c r="E2319" s="256">
        <v>12452621001</v>
      </c>
      <c r="F2319" s="656"/>
      <c r="G2319" s="610" t="s">
        <v>2005</v>
      </c>
      <c r="H2319" s="611"/>
      <c r="I2319" s="210" t="s">
        <v>58</v>
      </c>
      <c r="J2319" s="210">
        <v>1</v>
      </c>
      <c r="K2319" s="99" t="s">
        <v>1301</v>
      </c>
      <c r="L2319" s="99"/>
      <c r="M2319" s="98"/>
      <c r="N2319" s="99"/>
      <c r="O2319" s="99"/>
      <c r="P2319" s="100"/>
      <c r="Q2319" s="100"/>
      <c r="R2319" s="3"/>
      <c r="S2319" s="375"/>
    </row>
    <row r="2320" spans="2:19" outlineLevel="1">
      <c r="B2320" s="256"/>
      <c r="C2320" s="609" t="s">
        <v>1676</v>
      </c>
      <c r="D2320" s="210"/>
      <c r="E2320" s="256">
        <v>12891491001</v>
      </c>
      <c r="F2320" s="656"/>
      <c r="G2320" s="610" t="s">
        <v>2006</v>
      </c>
      <c r="H2320" s="611"/>
      <c r="I2320" s="210" t="s">
        <v>58</v>
      </c>
      <c r="J2320" s="210">
        <v>1</v>
      </c>
      <c r="K2320" s="99" t="s">
        <v>1301</v>
      </c>
      <c r="L2320" s="99"/>
      <c r="M2320" s="98"/>
      <c r="N2320" s="99"/>
      <c r="O2320" s="99"/>
      <c r="P2320" s="100"/>
      <c r="Q2320" s="100"/>
      <c r="R2320" s="3"/>
      <c r="S2320" s="375"/>
    </row>
    <row r="2321" spans="2:19" outlineLevel="1">
      <c r="B2321" s="256"/>
      <c r="C2321" s="609" t="s">
        <v>1676</v>
      </c>
      <c r="D2321" s="210"/>
      <c r="E2321" s="256">
        <v>12452721001</v>
      </c>
      <c r="F2321" s="656"/>
      <c r="G2321" s="610" t="s">
        <v>2007</v>
      </c>
      <c r="H2321" s="611"/>
      <c r="I2321" s="210" t="s">
        <v>58</v>
      </c>
      <c r="J2321" s="210">
        <v>1</v>
      </c>
      <c r="K2321" s="99" t="s">
        <v>1301</v>
      </c>
      <c r="L2321" s="99"/>
      <c r="M2321" s="98"/>
      <c r="N2321" s="99"/>
      <c r="O2321" s="99"/>
      <c r="P2321" s="100"/>
      <c r="Q2321" s="100"/>
      <c r="R2321" s="3"/>
      <c r="S2321" s="375"/>
    </row>
    <row r="2322" spans="2:19" outlineLevel="1">
      <c r="B2322" s="256"/>
      <c r="C2322" s="609" t="s">
        <v>1676</v>
      </c>
      <c r="D2322" s="210"/>
      <c r="E2322" s="256">
        <v>12891511001</v>
      </c>
      <c r="F2322" s="656"/>
      <c r="G2322" s="610" t="s">
        <v>2008</v>
      </c>
      <c r="H2322" s="611"/>
      <c r="I2322" s="210" t="s">
        <v>58</v>
      </c>
      <c r="J2322" s="210">
        <v>1</v>
      </c>
      <c r="K2322" s="99" t="s">
        <v>1301</v>
      </c>
      <c r="L2322" s="99"/>
      <c r="M2322" s="98"/>
      <c r="N2322" s="99"/>
      <c r="O2322" s="99"/>
      <c r="P2322" s="100"/>
      <c r="Q2322" s="100"/>
      <c r="R2322" s="3"/>
      <c r="S2322" s="375"/>
    </row>
    <row r="2323" spans="2:19" outlineLevel="1">
      <c r="B2323" s="256"/>
      <c r="C2323" s="609" t="s">
        <v>1676</v>
      </c>
      <c r="D2323" s="210"/>
      <c r="E2323" s="256">
        <v>12452821001</v>
      </c>
      <c r="F2323" s="656"/>
      <c r="G2323" s="610" t="s">
        <v>2009</v>
      </c>
      <c r="H2323" s="611"/>
      <c r="I2323" s="210" t="s">
        <v>58</v>
      </c>
      <c r="J2323" s="210">
        <v>1</v>
      </c>
      <c r="K2323" s="99" t="s">
        <v>1301</v>
      </c>
      <c r="L2323" s="99"/>
      <c r="M2323" s="98"/>
      <c r="N2323" s="99"/>
      <c r="O2323" s="99"/>
      <c r="P2323" s="100"/>
      <c r="Q2323" s="100"/>
      <c r="R2323" s="3"/>
      <c r="S2323" s="375"/>
    </row>
    <row r="2324" spans="2:19" outlineLevel="1">
      <c r="B2324" s="256"/>
      <c r="C2324" s="609" t="s">
        <v>1676</v>
      </c>
      <c r="D2324" s="210"/>
      <c r="E2324" s="256">
        <v>12452921001</v>
      </c>
      <c r="F2324" s="656"/>
      <c r="G2324" s="610" t="s">
        <v>2010</v>
      </c>
      <c r="H2324" s="611"/>
      <c r="I2324" s="210" t="s">
        <v>58</v>
      </c>
      <c r="J2324" s="210">
        <v>1</v>
      </c>
      <c r="K2324" s="99" t="s">
        <v>1301</v>
      </c>
      <c r="L2324" s="99"/>
      <c r="M2324" s="98"/>
      <c r="N2324" s="99"/>
      <c r="O2324" s="99"/>
      <c r="P2324" s="100"/>
      <c r="Q2324" s="100"/>
      <c r="R2324" s="3"/>
      <c r="S2324" s="375"/>
    </row>
    <row r="2325" spans="2:19" outlineLevel="1">
      <c r="B2325" s="256"/>
      <c r="C2325" s="609" t="s">
        <v>1676</v>
      </c>
      <c r="D2325" s="210"/>
      <c r="E2325" s="256">
        <v>12453021001</v>
      </c>
      <c r="F2325" s="656"/>
      <c r="G2325" s="610" t="s">
        <v>2011</v>
      </c>
      <c r="H2325" s="611"/>
      <c r="I2325" s="210" t="s">
        <v>58</v>
      </c>
      <c r="J2325" s="210">
        <v>1</v>
      </c>
      <c r="K2325" s="99" t="s">
        <v>1301</v>
      </c>
      <c r="L2325" s="99"/>
      <c r="M2325" s="98"/>
      <c r="N2325" s="99"/>
      <c r="O2325" s="99"/>
      <c r="P2325" s="100"/>
      <c r="Q2325" s="100"/>
      <c r="R2325" s="3"/>
      <c r="S2325" s="375"/>
    </row>
    <row r="2326" spans="2:19" outlineLevel="1">
      <c r="B2326" s="256"/>
      <c r="C2326" s="609" t="s">
        <v>1676</v>
      </c>
      <c r="D2326" s="210"/>
      <c r="E2326" s="256">
        <v>12453121001</v>
      </c>
      <c r="F2326" s="656"/>
      <c r="G2326" s="610" t="s">
        <v>2012</v>
      </c>
      <c r="H2326" s="611"/>
      <c r="I2326" s="210" t="s">
        <v>58</v>
      </c>
      <c r="J2326" s="210">
        <v>1</v>
      </c>
      <c r="K2326" s="99" t="s">
        <v>1301</v>
      </c>
      <c r="L2326" s="99"/>
      <c r="M2326" s="98"/>
      <c r="N2326" s="99"/>
      <c r="O2326" s="99"/>
      <c r="P2326" s="100"/>
      <c r="Q2326" s="100"/>
      <c r="R2326" s="3"/>
      <c r="S2326" s="375"/>
    </row>
    <row r="2327" spans="2:19" outlineLevel="1">
      <c r="B2327" s="256"/>
      <c r="C2327" s="609" t="s">
        <v>1676</v>
      </c>
      <c r="D2327" s="210"/>
      <c r="E2327" s="256">
        <v>12453221001</v>
      </c>
      <c r="F2327" s="656"/>
      <c r="G2327" s="610" t="s">
        <v>2013</v>
      </c>
      <c r="H2327" s="611"/>
      <c r="I2327" s="210" t="s">
        <v>58</v>
      </c>
      <c r="J2327" s="210">
        <v>1</v>
      </c>
      <c r="K2327" s="99" t="s">
        <v>1301</v>
      </c>
      <c r="L2327" s="99"/>
      <c r="M2327" s="98"/>
      <c r="N2327" s="99"/>
      <c r="O2327" s="99"/>
      <c r="P2327" s="100"/>
      <c r="Q2327" s="100"/>
      <c r="R2327" s="3"/>
      <c r="S2327" s="375"/>
    </row>
    <row r="2328" spans="2:19" outlineLevel="1">
      <c r="B2328" s="256"/>
      <c r="C2328" s="609" t="s">
        <v>1676</v>
      </c>
      <c r="D2328" s="210"/>
      <c r="E2328" s="256">
        <v>12496271001</v>
      </c>
      <c r="F2328" s="656"/>
      <c r="G2328" s="610" t="s">
        <v>2014</v>
      </c>
      <c r="H2328" s="611"/>
      <c r="I2328" s="210" t="s">
        <v>58</v>
      </c>
      <c r="J2328" s="210">
        <v>1</v>
      </c>
      <c r="K2328" s="99" t="s">
        <v>1301</v>
      </c>
      <c r="L2328" s="99"/>
      <c r="M2328" s="98"/>
      <c r="N2328" s="99"/>
      <c r="O2328" s="99"/>
      <c r="P2328" s="100"/>
      <c r="Q2328" s="100"/>
      <c r="R2328" s="3"/>
      <c r="S2328" s="375"/>
    </row>
    <row r="2329" spans="2:19" outlineLevel="1">
      <c r="B2329" s="256"/>
      <c r="C2329" s="609" t="s">
        <v>1676</v>
      </c>
      <c r="D2329" s="210"/>
      <c r="E2329" s="256">
        <v>12480041001</v>
      </c>
      <c r="F2329" s="656"/>
      <c r="G2329" s="610" t="s">
        <v>2015</v>
      </c>
      <c r="H2329" s="611"/>
      <c r="I2329" s="210" t="s">
        <v>58</v>
      </c>
      <c r="J2329" s="210">
        <v>1</v>
      </c>
      <c r="K2329" s="99" t="s">
        <v>1301</v>
      </c>
      <c r="L2329" s="99"/>
      <c r="M2329" s="98"/>
      <c r="N2329" s="99"/>
      <c r="O2329" s="99"/>
      <c r="P2329" s="100"/>
      <c r="Q2329" s="100"/>
      <c r="R2329" s="3"/>
      <c r="S2329" s="375"/>
    </row>
    <row r="2330" spans="2:19" outlineLevel="1">
      <c r="B2330" s="256"/>
      <c r="C2330" s="609" t="s">
        <v>1676</v>
      </c>
      <c r="D2330" s="210"/>
      <c r="E2330" s="256">
        <v>12453321001</v>
      </c>
      <c r="F2330" s="656"/>
      <c r="G2330" s="610" t="s">
        <v>2016</v>
      </c>
      <c r="H2330" s="611"/>
      <c r="I2330" s="210" t="s">
        <v>58</v>
      </c>
      <c r="J2330" s="210">
        <v>1</v>
      </c>
      <c r="K2330" s="99" t="s">
        <v>1301</v>
      </c>
      <c r="L2330" s="99"/>
      <c r="M2330" s="98"/>
      <c r="N2330" s="99"/>
      <c r="O2330" s="99"/>
      <c r="P2330" s="100"/>
      <c r="Q2330" s="100"/>
      <c r="R2330" s="3"/>
      <c r="S2330" s="375"/>
    </row>
    <row r="2331" spans="2:19" outlineLevel="1">
      <c r="B2331" s="256"/>
      <c r="C2331" s="609" t="s">
        <v>1676</v>
      </c>
      <c r="D2331" s="210"/>
      <c r="E2331" s="256">
        <v>12252431001</v>
      </c>
      <c r="F2331" s="656"/>
      <c r="G2331" s="610" t="s">
        <v>2017</v>
      </c>
      <c r="H2331" s="611"/>
      <c r="I2331" s="210" t="s">
        <v>58</v>
      </c>
      <c r="J2331" s="210">
        <v>1</v>
      </c>
      <c r="K2331" s="99" t="s">
        <v>1301</v>
      </c>
      <c r="L2331" s="99"/>
      <c r="M2331" s="98"/>
      <c r="N2331" s="99"/>
      <c r="O2331" s="99"/>
      <c r="P2331" s="100"/>
      <c r="Q2331" s="100"/>
      <c r="R2331" s="3"/>
      <c r="S2331" s="375"/>
    </row>
    <row r="2332" spans="2:19" outlineLevel="1">
      <c r="B2332" s="256"/>
      <c r="C2332" s="609" t="s">
        <v>1676</v>
      </c>
      <c r="D2332" s="210"/>
      <c r="E2332" s="256">
        <v>12451021001</v>
      </c>
      <c r="F2332" s="656"/>
      <c r="G2332" s="610" t="s">
        <v>2018</v>
      </c>
      <c r="H2332" s="611"/>
      <c r="I2332" s="210" t="s">
        <v>58</v>
      </c>
      <c r="J2332" s="210">
        <v>1</v>
      </c>
      <c r="K2332" s="99" t="s">
        <v>1301</v>
      </c>
      <c r="L2332" s="99"/>
      <c r="M2332" s="98"/>
      <c r="N2332" s="99"/>
      <c r="O2332" s="99"/>
      <c r="P2332" s="100"/>
      <c r="Q2332" s="100"/>
      <c r="R2332" s="3"/>
      <c r="S2332" s="375"/>
    </row>
    <row r="2333" spans="2:19" outlineLevel="1">
      <c r="B2333" s="256"/>
      <c r="C2333" s="609" t="s">
        <v>1676</v>
      </c>
      <c r="D2333" s="210"/>
      <c r="E2333" s="256">
        <v>12453421001</v>
      </c>
      <c r="F2333" s="656"/>
      <c r="G2333" s="610" t="s">
        <v>2019</v>
      </c>
      <c r="H2333" s="611"/>
      <c r="I2333" s="210" t="s">
        <v>58</v>
      </c>
      <c r="J2333" s="210">
        <v>1</v>
      </c>
      <c r="K2333" s="99" t="s">
        <v>1301</v>
      </c>
      <c r="L2333" s="99"/>
      <c r="M2333" s="98"/>
      <c r="N2333" s="99"/>
      <c r="O2333" s="99"/>
      <c r="P2333" s="100"/>
      <c r="Q2333" s="100"/>
      <c r="R2333" s="3"/>
      <c r="S2333" s="375"/>
    </row>
    <row r="2334" spans="2:19" outlineLevel="1">
      <c r="B2334" s="256"/>
      <c r="C2334" s="609" t="s">
        <v>1676</v>
      </c>
      <c r="D2334" s="210"/>
      <c r="E2334" s="256">
        <v>12330821001</v>
      </c>
      <c r="F2334" s="656"/>
      <c r="G2334" s="610" t="s">
        <v>2020</v>
      </c>
      <c r="H2334" s="611"/>
      <c r="I2334" s="210" t="s">
        <v>58</v>
      </c>
      <c r="J2334" s="210">
        <v>1</v>
      </c>
      <c r="K2334" s="99" t="s">
        <v>1301</v>
      </c>
      <c r="L2334" s="99"/>
      <c r="M2334" s="98"/>
      <c r="N2334" s="99"/>
      <c r="O2334" s="99"/>
      <c r="P2334" s="100"/>
      <c r="Q2334" s="100"/>
      <c r="R2334" s="3"/>
      <c r="S2334" s="375"/>
    </row>
    <row r="2335" spans="2:19" outlineLevel="1">
      <c r="B2335" s="256"/>
      <c r="C2335" s="609" t="s">
        <v>1676</v>
      </c>
      <c r="D2335" s="210"/>
      <c r="E2335" s="256">
        <v>12336221001</v>
      </c>
      <c r="F2335" s="656"/>
      <c r="G2335" s="610" t="s">
        <v>2021</v>
      </c>
      <c r="H2335" s="611"/>
      <c r="I2335" s="210" t="s">
        <v>58</v>
      </c>
      <c r="J2335" s="210">
        <v>1</v>
      </c>
      <c r="K2335" s="99" t="s">
        <v>1301</v>
      </c>
      <c r="L2335" s="99"/>
      <c r="M2335" s="98"/>
      <c r="N2335" s="99"/>
      <c r="O2335" s="99"/>
      <c r="P2335" s="100"/>
      <c r="Q2335" s="100"/>
      <c r="R2335" s="3"/>
      <c r="S2335" s="375"/>
    </row>
    <row r="2336" spans="2:19" outlineLevel="1">
      <c r="B2336" s="256"/>
      <c r="C2336" s="609" t="s">
        <v>1676</v>
      </c>
      <c r="D2336" s="210"/>
      <c r="E2336" s="256">
        <v>12389401001</v>
      </c>
      <c r="F2336" s="656"/>
      <c r="G2336" s="610" t="s">
        <v>2022</v>
      </c>
      <c r="H2336" s="611"/>
      <c r="I2336" s="210" t="s">
        <v>58</v>
      </c>
      <c r="J2336" s="210">
        <v>1</v>
      </c>
      <c r="K2336" s="99" t="s">
        <v>1301</v>
      </c>
      <c r="L2336" s="99"/>
      <c r="M2336" s="98"/>
      <c r="N2336" s="99"/>
      <c r="O2336" s="99"/>
      <c r="P2336" s="100"/>
      <c r="Q2336" s="100"/>
      <c r="R2336" s="3"/>
      <c r="S2336" s="377"/>
    </row>
    <row r="2337" spans="2:39" outlineLevel="1">
      <c r="B2337" s="256"/>
      <c r="C2337" s="609" t="s">
        <v>1676</v>
      </c>
      <c r="D2337" s="210"/>
      <c r="E2337" s="256">
        <v>12389481001</v>
      </c>
      <c r="F2337" s="656"/>
      <c r="G2337" s="610" t="s">
        <v>2023</v>
      </c>
      <c r="H2337" s="611"/>
      <c r="I2337" s="210" t="s">
        <v>58</v>
      </c>
      <c r="J2337" s="210">
        <v>1</v>
      </c>
      <c r="K2337" s="99" t="s">
        <v>1301</v>
      </c>
      <c r="L2337" s="99"/>
      <c r="M2337" s="98"/>
      <c r="N2337" s="99"/>
      <c r="O2337" s="99"/>
      <c r="P2337" s="100"/>
      <c r="Q2337" s="100"/>
      <c r="R2337" s="3"/>
      <c r="S2337" s="375"/>
      <c r="AM2337" s="288"/>
    </row>
    <row r="2338" spans="2:39" outlineLevel="1">
      <c r="B2338" s="256"/>
      <c r="C2338" s="609" t="s">
        <v>1676</v>
      </c>
      <c r="D2338" s="210"/>
      <c r="E2338" s="256">
        <v>12389501001</v>
      </c>
      <c r="F2338" s="656"/>
      <c r="G2338" s="610" t="s">
        <v>2024</v>
      </c>
      <c r="H2338" s="611"/>
      <c r="I2338" s="210" t="s">
        <v>58</v>
      </c>
      <c r="J2338" s="210">
        <v>1</v>
      </c>
      <c r="K2338" s="99" t="s">
        <v>1301</v>
      </c>
      <c r="L2338" s="99"/>
      <c r="M2338" s="98"/>
      <c r="N2338" s="99"/>
      <c r="O2338" s="99"/>
      <c r="P2338" s="100"/>
      <c r="Q2338" s="100"/>
      <c r="R2338" s="3"/>
      <c r="S2338" s="375"/>
      <c r="AM2338" s="288"/>
    </row>
    <row r="2339" spans="2:39" outlineLevel="1">
      <c r="B2339" s="197"/>
      <c r="C2339" s="198"/>
      <c r="D2339" s="170"/>
      <c r="E2339" s="69"/>
      <c r="F2339" s="454"/>
      <c r="G2339" s="171"/>
      <c r="H2339" s="199"/>
      <c r="I2339" s="170"/>
      <c r="J2339" s="170"/>
      <c r="K2339" s="74"/>
      <c r="L2339" s="74"/>
      <c r="M2339" s="98"/>
      <c r="N2339" s="99"/>
      <c r="O2339" s="99"/>
      <c r="P2339" s="100"/>
      <c r="Q2339" s="100"/>
      <c r="R2339" s="3"/>
      <c r="S2339" s="375"/>
      <c r="AM2339" s="288"/>
    </row>
    <row r="2340" spans="2:39" s="288" customFormat="1" outlineLevel="1">
      <c r="B2340" s="102" t="s">
        <v>27</v>
      </c>
      <c r="C2340" s="201" t="s">
        <v>1676</v>
      </c>
      <c r="D2340" s="202"/>
      <c r="E2340" s="102">
        <v>12428471001</v>
      </c>
      <c r="F2340" s="454"/>
      <c r="G2340" s="203" t="s">
        <v>2025</v>
      </c>
      <c r="H2340" s="204"/>
      <c r="I2340" s="202" t="s">
        <v>58</v>
      </c>
      <c r="J2340" s="202">
        <v>1</v>
      </c>
      <c r="K2340" s="107" t="s">
        <v>1301</v>
      </c>
      <c r="L2340" s="107"/>
      <c r="M2340" s="106"/>
      <c r="N2340" s="107"/>
      <c r="O2340" s="107"/>
      <c r="P2340" s="108"/>
      <c r="Q2340" s="108"/>
      <c r="R2340" s="3"/>
      <c r="S2340" s="375"/>
      <c r="AL2340"/>
    </row>
    <row r="2341" spans="2:39" s="288" customFormat="1" outlineLevel="1">
      <c r="B2341" s="102" t="s">
        <v>27</v>
      </c>
      <c r="C2341" s="201" t="s">
        <v>1676</v>
      </c>
      <c r="D2341" s="202"/>
      <c r="E2341" s="102">
        <v>12428671001</v>
      </c>
      <c r="F2341" s="454"/>
      <c r="G2341" s="203" t="s">
        <v>2026</v>
      </c>
      <c r="H2341" s="204"/>
      <c r="I2341" s="202" t="s">
        <v>58</v>
      </c>
      <c r="J2341" s="202">
        <v>1</v>
      </c>
      <c r="K2341" s="107" t="s">
        <v>1301</v>
      </c>
      <c r="L2341" s="107"/>
      <c r="M2341" s="106"/>
      <c r="N2341" s="107"/>
      <c r="O2341" s="107"/>
      <c r="P2341" s="108"/>
      <c r="Q2341" s="108"/>
      <c r="R2341" s="3"/>
      <c r="S2341" s="375"/>
      <c r="AL2341"/>
    </row>
    <row r="2342" spans="2:39" s="288" customFormat="1" outlineLevel="1">
      <c r="B2342" s="102" t="s">
        <v>27</v>
      </c>
      <c r="C2342" s="201" t="s">
        <v>1676</v>
      </c>
      <c r="D2342" s="202"/>
      <c r="E2342" s="102">
        <v>12428771001</v>
      </c>
      <c r="F2342" s="454"/>
      <c r="G2342" s="203" t="s">
        <v>2027</v>
      </c>
      <c r="H2342" s="204"/>
      <c r="I2342" s="202" t="s">
        <v>58</v>
      </c>
      <c r="J2342" s="202">
        <v>1</v>
      </c>
      <c r="K2342" s="107" t="s">
        <v>1301</v>
      </c>
      <c r="L2342" s="107"/>
      <c r="M2342" s="106"/>
      <c r="N2342" s="107"/>
      <c r="O2342" s="107"/>
      <c r="P2342" s="108"/>
      <c r="Q2342" s="108"/>
      <c r="R2342" s="3"/>
      <c r="S2342" s="375"/>
      <c r="AL2342"/>
      <c r="AM2342"/>
    </row>
    <row r="2343" spans="2:39" s="288" customFormat="1" outlineLevel="1">
      <c r="B2343" s="102" t="s">
        <v>27</v>
      </c>
      <c r="C2343" s="201" t="s">
        <v>1676</v>
      </c>
      <c r="D2343" s="202"/>
      <c r="E2343" s="102">
        <v>12428871001</v>
      </c>
      <c r="F2343" s="454"/>
      <c r="G2343" s="203" t="s">
        <v>2028</v>
      </c>
      <c r="H2343" s="204"/>
      <c r="I2343" s="202" t="s">
        <v>58</v>
      </c>
      <c r="J2343" s="202">
        <v>1</v>
      </c>
      <c r="K2343" s="107" t="s">
        <v>1301</v>
      </c>
      <c r="L2343" s="107"/>
      <c r="M2343" s="106"/>
      <c r="N2343" s="107"/>
      <c r="O2343" s="107"/>
      <c r="P2343" s="108"/>
      <c r="Q2343" s="108"/>
      <c r="R2343" s="3"/>
      <c r="S2343" s="375"/>
      <c r="AL2343"/>
    </row>
    <row r="2344" spans="2:39" s="288" customFormat="1" outlineLevel="1">
      <c r="B2344" s="102" t="s">
        <v>27</v>
      </c>
      <c r="C2344" s="201" t="s">
        <v>1676</v>
      </c>
      <c r="D2344" s="202"/>
      <c r="E2344" s="102">
        <v>12428971001</v>
      </c>
      <c r="F2344" s="454"/>
      <c r="G2344" s="203" t="s">
        <v>2029</v>
      </c>
      <c r="H2344" s="204"/>
      <c r="I2344" s="202" t="s">
        <v>58</v>
      </c>
      <c r="J2344" s="202">
        <v>1</v>
      </c>
      <c r="K2344" s="107" t="s">
        <v>1301</v>
      </c>
      <c r="L2344" s="107"/>
      <c r="M2344" s="106"/>
      <c r="N2344" s="107"/>
      <c r="O2344" s="107"/>
      <c r="P2344" s="108"/>
      <c r="Q2344" s="108"/>
      <c r="R2344" s="3"/>
      <c r="S2344" s="375"/>
      <c r="AL2344"/>
      <c r="AM2344"/>
    </row>
    <row r="2345" spans="2:39" outlineLevel="1">
      <c r="B2345" s="102" t="s">
        <v>27</v>
      </c>
      <c r="C2345" s="201" t="s">
        <v>1676</v>
      </c>
      <c r="D2345" s="202"/>
      <c r="E2345" s="102">
        <v>12429071001</v>
      </c>
      <c r="F2345" s="454"/>
      <c r="G2345" s="203" t="s">
        <v>2030</v>
      </c>
      <c r="H2345" s="204"/>
      <c r="I2345" s="202" t="s">
        <v>58</v>
      </c>
      <c r="J2345" s="202">
        <v>1</v>
      </c>
      <c r="K2345" s="107" t="s">
        <v>1301</v>
      </c>
      <c r="L2345" s="107"/>
      <c r="M2345" s="106"/>
      <c r="N2345" s="107"/>
      <c r="O2345" s="107"/>
      <c r="P2345" s="108"/>
      <c r="Q2345" s="108"/>
      <c r="R2345" s="3"/>
      <c r="S2345" s="375"/>
    </row>
    <row r="2346" spans="2:39" s="288" customFormat="1" outlineLevel="1">
      <c r="B2346" s="102" t="s">
        <v>27</v>
      </c>
      <c r="C2346" s="201" t="s">
        <v>1676</v>
      </c>
      <c r="D2346" s="202"/>
      <c r="E2346" s="102">
        <v>12429171001</v>
      </c>
      <c r="F2346" s="454"/>
      <c r="G2346" s="203" t="s">
        <v>2031</v>
      </c>
      <c r="H2346" s="204"/>
      <c r="I2346" s="202" t="s">
        <v>58</v>
      </c>
      <c r="J2346" s="202">
        <v>1</v>
      </c>
      <c r="K2346" s="107" t="s">
        <v>1301</v>
      </c>
      <c r="L2346" s="107"/>
      <c r="M2346" s="106"/>
      <c r="N2346" s="107"/>
      <c r="O2346" s="107"/>
      <c r="P2346" s="108"/>
      <c r="Q2346" s="108"/>
      <c r="R2346" s="3"/>
      <c r="S2346" s="375"/>
      <c r="AL2346"/>
      <c r="AM2346"/>
    </row>
    <row r="2347" spans="2:39" outlineLevel="1">
      <c r="B2347" s="102" t="s">
        <v>27</v>
      </c>
      <c r="C2347" s="201" t="s">
        <v>1676</v>
      </c>
      <c r="D2347" s="202"/>
      <c r="E2347" s="102">
        <v>12429271001</v>
      </c>
      <c r="F2347" s="454"/>
      <c r="G2347" s="203" t="s">
        <v>2032</v>
      </c>
      <c r="H2347" s="204"/>
      <c r="I2347" s="202" t="s">
        <v>58</v>
      </c>
      <c r="J2347" s="202">
        <v>1</v>
      </c>
      <c r="K2347" s="107" t="s">
        <v>1301</v>
      </c>
      <c r="L2347" s="107"/>
      <c r="M2347" s="106"/>
      <c r="N2347" s="107"/>
      <c r="O2347" s="107"/>
      <c r="P2347" s="108"/>
      <c r="Q2347" s="108"/>
      <c r="R2347" s="3"/>
      <c r="S2347" s="375"/>
    </row>
    <row r="2348" spans="2:39" outlineLevel="1">
      <c r="B2348" s="102" t="s">
        <v>27</v>
      </c>
      <c r="C2348" s="201" t="s">
        <v>1676</v>
      </c>
      <c r="D2348" s="202"/>
      <c r="E2348" s="102">
        <v>12342441001</v>
      </c>
      <c r="F2348" s="454"/>
      <c r="G2348" s="203" t="s">
        <v>2033</v>
      </c>
      <c r="H2348" s="204"/>
      <c r="I2348" s="202" t="s">
        <v>58</v>
      </c>
      <c r="J2348" s="202">
        <v>1</v>
      </c>
      <c r="K2348" s="107" t="s">
        <v>1301</v>
      </c>
      <c r="L2348" s="107"/>
      <c r="M2348" s="106"/>
      <c r="N2348" s="107"/>
      <c r="O2348" s="107"/>
      <c r="P2348" s="108"/>
      <c r="Q2348" s="108"/>
      <c r="R2348" s="3"/>
      <c r="S2348" s="375"/>
      <c r="AM2348" s="288"/>
    </row>
    <row r="2349" spans="2:39" outlineLevel="1">
      <c r="B2349" s="102" t="s">
        <v>27</v>
      </c>
      <c r="C2349" s="201" t="s">
        <v>1676</v>
      </c>
      <c r="D2349" s="202"/>
      <c r="E2349" s="102">
        <v>12429371001</v>
      </c>
      <c r="F2349" s="454"/>
      <c r="G2349" s="203" t="s">
        <v>2034</v>
      </c>
      <c r="H2349" s="204"/>
      <c r="I2349" s="202" t="s">
        <v>58</v>
      </c>
      <c r="J2349" s="202">
        <v>1</v>
      </c>
      <c r="K2349" s="107" t="s">
        <v>1301</v>
      </c>
      <c r="L2349" s="107"/>
      <c r="M2349" s="106"/>
      <c r="N2349" s="107"/>
      <c r="O2349" s="107"/>
      <c r="P2349" s="108"/>
      <c r="Q2349" s="108"/>
      <c r="R2349" s="3"/>
      <c r="S2349" s="375"/>
    </row>
    <row r="2350" spans="2:39" outlineLevel="1">
      <c r="B2350" s="102" t="s">
        <v>27</v>
      </c>
      <c r="C2350" s="201" t="s">
        <v>1676</v>
      </c>
      <c r="D2350" s="202"/>
      <c r="E2350" s="102">
        <v>12429471001</v>
      </c>
      <c r="F2350" s="454"/>
      <c r="G2350" s="203" t="s">
        <v>2035</v>
      </c>
      <c r="H2350" s="204"/>
      <c r="I2350" s="202" t="s">
        <v>58</v>
      </c>
      <c r="J2350" s="202">
        <v>1</v>
      </c>
      <c r="K2350" s="107" t="s">
        <v>1301</v>
      </c>
      <c r="L2350" s="107"/>
      <c r="M2350" s="106"/>
      <c r="N2350" s="107"/>
      <c r="O2350" s="107"/>
      <c r="P2350" s="108"/>
      <c r="Q2350" s="108"/>
      <c r="R2350" s="3"/>
      <c r="S2350" s="375"/>
      <c r="AM2350" s="288"/>
    </row>
    <row r="2351" spans="2:39" s="288" customFormat="1" outlineLevel="1">
      <c r="B2351" s="102" t="s">
        <v>27</v>
      </c>
      <c r="C2351" s="201" t="s">
        <v>1676</v>
      </c>
      <c r="D2351" s="202"/>
      <c r="E2351" s="102">
        <v>12429571001</v>
      </c>
      <c r="F2351" s="454"/>
      <c r="G2351" s="203" t="s">
        <v>2036</v>
      </c>
      <c r="H2351" s="204"/>
      <c r="I2351" s="202" t="s">
        <v>58</v>
      </c>
      <c r="J2351" s="202">
        <v>1</v>
      </c>
      <c r="K2351" s="107" t="s">
        <v>1301</v>
      </c>
      <c r="L2351" s="107"/>
      <c r="M2351" s="106"/>
      <c r="N2351" s="107"/>
      <c r="O2351" s="107"/>
      <c r="P2351" s="108"/>
      <c r="Q2351" s="108"/>
      <c r="R2351" s="3"/>
      <c r="S2351" s="375"/>
      <c r="AL2351"/>
    </row>
    <row r="2352" spans="2:39" outlineLevel="1">
      <c r="B2352" s="102" t="s">
        <v>27</v>
      </c>
      <c r="C2352" s="201" t="s">
        <v>1676</v>
      </c>
      <c r="D2352" s="202"/>
      <c r="E2352" s="102">
        <v>12342541001</v>
      </c>
      <c r="F2352" s="454"/>
      <c r="G2352" s="203" t="s">
        <v>2037</v>
      </c>
      <c r="H2352" s="204"/>
      <c r="I2352" s="202" t="s">
        <v>58</v>
      </c>
      <c r="J2352" s="202">
        <v>1</v>
      </c>
      <c r="K2352" s="107" t="s">
        <v>1301</v>
      </c>
      <c r="L2352" s="107"/>
      <c r="M2352" s="106"/>
      <c r="N2352" s="107"/>
      <c r="O2352" s="107"/>
      <c r="P2352" s="108"/>
      <c r="Q2352" s="108"/>
      <c r="R2352" s="3"/>
      <c r="S2352" s="375"/>
      <c r="AM2352" s="288"/>
    </row>
    <row r="2353" spans="2:39" s="288" customFormat="1" outlineLevel="1">
      <c r="B2353" s="102" t="s">
        <v>27</v>
      </c>
      <c r="C2353" s="201" t="s">
        <v>1676</v>
      </c>
      <c r="D2353" s="202"/>
      <c r="E2353" s="102">
        <v>12429671001</v>
      </c>
      <c r="F2353" s="454"/>
      <c r="G2353" s="203" t="s">
        <v>2038</v>
      </c>
      <c r="H2353" s="204"/>
      <c r="I2353" s="202" t="s">
        <v>58</v>
      </c>
      <c r="J2353" s="202">
        <v>1</v>
      </c>
      <c r="K2353" s="107" t="s">
        <v>1301</v>
      </c>
      <c r="L2353" s="107"/>
      <c r="M2353" s="106"/>
      <c r="N2353" s="107"/>
      <c r="O2353" s="107"/>
      <c r="P2353" s="108"/>
      <c r="Q2353" s="108"/>
      <c r="R2353" s="3"/>
      <c r="S2353" s="375"/>
      <c r="AL2353"/>
    </row>
    <row r="2354" spans="2:39" s="288" customFormat="1" outlineLevel="1">
      <c r="B2354" s="102" t="s">
        <v>27</v>
      </c>
      <c r="C2354" s="201" t="s">
        <v>1676</v>
      </c>
      <c r="D2354" s="202"/>
      <c r="E2354" s="102">
        <v>12330921001</v>
      </c>
      <c r="F2354" s="454"/>
      <c r="G2354" s="203" t="s">
        <v>2039</v>
      </c>
      <c r="H2354" s="204"/>
      <c r="I2354" s="202" t="s">
        <v>58</v>
      </c>
      <c r="J2354" s="202">
        <v>1</v>
      </c>
      <c r="K2354" s="107" t="s">
        <v>1301</v>
      </c>
      <c r="L2354" s="107"/>
      <c r="M2354" s="106"/>
      <c r="N2354" s="107"/>
      <c r="O2354" s="107"/>
      <c r="P2354" s="108"/>
      <c r="Q2354" s="108"/>
      <c r="R2354" s="3"/>
      <c r="S2354" s="375"/>
      <c r="AL2354"/>
    </row>
    <row r="2355" spans="2:39" s="288" customFormat="1" outlineLevel="1">
      <c r="B2355" s="102" t="s">
        <v>27</v>
      </c>
      <c r="C2355" s="201" t="s">
        <v>1676</v>
      </c>
      <c r="D2355" s="202"/>
      <c r="E2355" s="102">
        <v>12331021001</v>
      </c>
      <c r="F2355" s="454"/>
      <c r="G2355" s="203" t="s">
        <v>2040</v>
      </c>
      <c r="H2355" s="204"/>
      <c r="I2355" s="202" t="s">
        <v>58</v>
      </c>
      <c r="J2355" s="202">
        <v>1</v>
      </c>
      <c r="K2355" s="107" t="s">
        <v>1301</v>
      </c>
      <c r="L2355" s="107"/>
      <c r="M2355" s="106"/>
      <c r="N2355" s="107"/>
      <c r="O2355" s="107"/>
      <c r="P2355" s="108"/>
      <c r="Q2355" s="108"/>
      <c r="R2355" s="3"/>
      <c r="S2355" s="375"/>
      <c r="AL2355"/>
      <c r="AM2355"/>
    </row>
    <row r="2356" spans="2:39" s="288" customFormat="1" outlineLevel="1">
      <c r="B2356" s="102" t="s">
        <v>27</v>
      </c>
      <c r="C2356" s="201" t="s">
        <v>1676</v>
      </c>
      <c r="D2356" s="202"/>
      <c r="E2356" s="102">
        <v>12331121001</v>
      </c>
      <c r="F2356" s="454"/>
      <c r="G2356" s="203" t="s">
        <v>2041</v>
      </c>
      <c r="H2356" s="204"/>
      <c r="I2356" s="202" t="s">
        <v>58</v>
      </c>
      <c r="J2356" s="202">
        <v>1</v>
      </c>
      <c r="K2356" s="107" t="s">
        <v>1301</v>
      </c>
      <c r="L2356" s="107"/>
      <c r="M2356" s="106"/>
      <c r="N2356" s="107"/>
      <c r="O2356" s="107"/>
      <c r="P2356" s="108"/>
      <c r="Q2356" s="108"/>
      <c r="R2356" s="3"/>
      <c r="S2356" s="375"/>
      <c r="AL2356"/>
    </row>
    <row r="2357" spans="2:39" s="288" customFormat="1" outlineLevel="1">
      <c r="B2357" s="102" t="s">
        <v>27</v>
      </c>
      <c r="C2357" s="201" t="s">
        <v>1676</v>
      </c>
      <c r="D2357" s="202"/>
      <c r="E2357" s="102">
        <v>12429771001</v>
      </c>
      <c r="F2357" s="454"/>
      <c r="G2357" s="203" t="s">
        <v>2042</v>
      </c>
      <c r="H2357" s="204"/>
      <c r="I2357" s="202" t="s">
        <v>58</v>
      </c>
      <c r="J2357" s="202">
        <v>1</v>
      </c>
      <c r="K2357" s="107" t="s">
        <v>1301</v>
      </c>
      <c r="L2357" s="107"/>
      <c r="M2357" s="106"/>
      <c r="N2357" s="107"/>
      <c r="O2357" s="107"/>
      <c r="P2357" s="108"/>
      <c r="Q2357" s="108"/>
      <c r="R2357" s="3"/>
      <c r="S2357" s="378"/>
      <c r="AL2357"/>
      <c r="AM2357"/>
    </row>
    <row r="2358" spans="2:39" outlineLevel="1">
      <c r="B2358" s="102" t="s">
        <v>27</v>
      </c>
      <c r="C2358" s="201" t="s">
        <v>1676</v>
      </c>
      <c r="D2358" s="202"/>
      <c r="E2358" s="102">
        <v>12429871001</v>
      </c>
      <c r="F2358" s="454"/>
      <c r="G2358" s="203" t="s">
        <v>2043</v>
      </c>
      <c r="H2358" s="204"/>
      <c r="I2358" s="202" t="s">
        <v>58</v>
      </c>
      <c r="J2358" s="202">
        <v>1</v>
      </c>
      <c r="K2358" s="107" t="s">
        <v>1301</v>
      </c>
      <c r="L2358" s="107"/>
      <c r="M2358" s="106"/>
      <c r="N2358" s="107"/>
      <c r="O2358" s="107"/>
      <c r="P2358" s="108"/>
      <c r="Q2358" s="108"/>
      <c r="R2358" s="3"/>
      <c r="S2358" s="375"/>
    </row>
    <row r="2359" spans="2:39" s="288" customFormat="1" outlineLevel="1">
      <c r="B2359" s="102" t="s">
        <v>27</v>
      </c>
      <c r="C2359" s="201" t="s">
        <v>1676</v>
      </c>
      <c r="D2359" s="202"/>
      <c r="E2359" s="102">
        <v>12336321001</v>
      </c>
      <c r="F2359" s="454"/>
      <c r="G2359" s="203" t="s">
        <v>2044</v>
      </c>
      <c r="H2359" s="204"/>
      <c r="I2359" s="202" t="s">
        <v>58</v>
      </c>
      <c r="J2359" s="202">
        <v>1</v>
      </c>
      <c r="K2359" s="107" t="s">
        <v>1301</v>
      </c>
      <c r="L2359" s="107"/>
      <c r="M2359" s="106"/>
      <c r="N2359" s="107"/>
      <c r="O2359" s="107"/>
      <c r="P2359" s="108"/>
      <c r="Q2359" s="108"/>
      <c r="R2359" s="3"/>
      <c r="S2359" s="375"/>
      <c r="AL2359"/>
      <c r="AM2359"/>
    </row>
    <row r="2360" spans="2:39" outlineLevel="1">
      <c r="B2360" s="197"/>
      <c r="C2360" s="198"/>
      <c r="D2360" s="170"/>
      <c r="E2360" s="69"/>
      <c r="F2360" s="454"/>
      <c r="G2360" s="171"/>
      <c r="H2360" s="199"/>
      <c r="I2360" s="170"/>
      <c r="J2360" s="170"/>
      <c r="K2360" s="74"/>
      <c r="L2360" s="74"/>
      <c r="M2360" s="98"/>
      <c r="N2360" s="99"/>
      <c r="O2360" s="99"/>
      <c r="P2360" s="100"/>
      <c r="Q2360" s="100"/>
      <c r="R2360" s="3"/>
      <c r="S2360" s="375"/>
    </row>
    <row r="2361" spans="2:39" outlineLevel="1">
      <c r="B2361" s="256"/>
      <c r="C2361" s="609" t="s">
        <v>1676</v>
      </c>
      <c r="D2361" s="210"/>
      <c r="E2361" s="256">
        <v>12461841001</v>
      </c>
      <c r="F2361" s="656"/>
      <c r="G2361" s="610" t="s">
        <v>2045</v>
      </c>
      <c r="H2361" s="611"/>
      <c r="I2361" s="210" t="s">
        <v>58</v>
      </c>
      <c r="J2361" s="210">
        <v>1</v>
      </c>
      <c r="K2361" s="99" t="s">
        <v>1301</v>
      </c>
      <c r="L2361" s="99"/>
      <c r="M2361" s="98"/>
      <c r="N2361" s="99"/>
      <c r="O2361" s="99"/>
      <c r="P2361" s="100"/>
      <c r="Q2361" s="100"/>
      <c r="R2361" s="3"/>
      <c r="S2361" s="375"/>
    </row>
    <row r="2362" spans="2:39" outlineLevel="1">
      <c r="B2362" s="256"/>
      <c r="C2362" s="609" t="s">
        <v>1676</v>
      </c>
      <c r="D2362" s="210"/>
      <c r="E2362" s="256">
        <v>12457621001</v>
      </c>
      <c r="F2362" s="656"/>
      <c r="G2362" s="610" t="s">
        <v>2046</v>
      </c>
      <c r="H2362" s="611"/>
      <c r="I2362" s="210" t="s">
        <v>58</v>
      </c>
      <c r="J2362" s="210">
        <v>1</v>
      </c>
      <c r="K2362" s="99" t="s">
        <v>1301</v>
      </c>
      <c r="L2362" s="99"/>
      <c r="M2362" s="98"/>
      <c r="N2362" s="99"/>
      <c r="O2362" s="99"/>
      <c r="P2362" s="100"/>
      <c r="Q2362" s="100"/>
      <c r="R2362" s="3"/>
      <c r="S2362" s="375"/>
    </row>
    <row r="2363" spans="2:39" outlineLevel="1">
      <c r="B2363" s="256"/>
      <c r="C2363" s="609" t="s">
        <v>1676</v>
      </c>
      <c r="D2363" s="210"/>
      <c r="E2363" s="256">
        <v>12354251001</v>
      </c>
      <c r="F2363" s="656"/>
      <c r="G2363" s="610" t="s">
        <v>2047</v>
      </c>
      <c r="H2363" s="611"/>
      <c r="I2363" s="481" t="s">
        <v>58</v>
      </c>
      <c r="J2363" s="210"/>
      <c r="K2363" s="99" t="s">
        <v>1301</v>
      </c>
      <c r="L2363" s="99"/>
      <c r="M2363" s="98"/>
      <c r="N2363" s="99"/>
      <c r="O2363" s="99"/>
      <c r="P2363" s="100"/>
      <c r="Q2363" s="100"/>
      <c r="R2363" s="3"/>
      <c r="S2363" s="375"/>
    </row>
    <row r="2364" spans="2:39" outlineLevel="1">
      <c r="B2364" s="256"/>
      <c r="C2364" s="609" t="s">
        <v>1676</v>
      </c>
      <c r="D2364" s="210"/>
      <c r="E2364" s="256">
        <v>12354351001</v>
      </c>
      <c r="F2364" s="656"/>
      <c r="G2364" s="610" t="s">
        <v>2048</v>
      </c>
      <c r="H2364" s="611"/>
      <c r="I2364" s="481" t="s">
        <v>58</v>
      </c>
      <c r="J2364" s="210"/>
      <c r="K2364" s="99" t="s">
        <v>1301</v>
      </c>
      <c r="L2364" s="99"/>
      <c r="M2364" s="98"/>
      <c r="N2364" s="99"/>
      <c r="O2364" s="99"/>
      <c r="P2364" s="100"/>
      <c r="Q2364" s="100"/>
      <c r="R2364" s="3"/>
      <c r="S2364" s="375"/>
    </row>
    <row r="2365" spans="2:39" outlineLevel="1">
      <c r="B2365" s="256"/>
      <c r="C2365" s="609" t="s">
        <v>1676</v>
      </c>
      <c r="D2365" s="210"/>
      <c r="E2365" s="256">
        <v>12457721001</v>
      </c>
      <c r="F2365" s="656"/>
      <c r="G2365" s="610" t="s">
        <v>2049</v>
      </c>
      <c r="H2365" s="611"/>
      <c r="I2365" s="210" t="s">
        <v>58</v>
      </c>
      <c r="J2365" s="210">
        <v>1</v>
      </c>
      <c r="K2365" s="99" t="s">
        <v>1301</v>
      </c>
      <c r="L2365" s="99"/>
      <c r="M2365" s="98"/>
      <c r="N2365" s="99"/>
      <c r="O2365" s="99"/>
      <c r="P2365" s="100"/>
      <c r="Q2365" s="100"/>
      <c r="R2365" s="3"/>
      <c r="S2365" s="375"/>
    </row>
    <row r="2366" spans="2:39" outlineLevel="1">
      <c r="B2366" s="256"/>
      <c r="C2366" s="609" t="s">
        <v>1676</v>
      </c>
      <c r="D2366" s="210"/>
      <c r="E2366" s="256">
        <v>12457821001</v>
      </c>
      <c r="F2366" s="656"/>
      <c r="G2366" s="610" t="s">
        <v>2050</v>
      </c>
      <c r="H2366" s="611"/>
      <c r="I2366" s="210" t="s">
        <v>58</v>
      </c>
      <c r="J2366" s="210">
        <v>1</v>
      </c>
      <c r="K2366" s="99" t="s">
        <v>1301</v>
      </c>
      <c r="L2366" s="99"/>
      <c r="M2366" s="98"/>
      <c r="N2366" s="99"/>
      <c r="O2366" s="99"/>
      <c r="P2366" s="100"/>
      <c r="Q2366" s="100"/>
      <c r="R2366" s="3"/>
      <c r="S2366" s="375"/>
    </row>
    <row r="2367" spans="2:39" outlineLevel="1">
      <c r="B2367" s="256"/>
      <c r="C2367" s="609" t="s">
        <v>1676</v>
      </c>
      <c r="D2367" s="210"/>
      <c r="E2367" s="256">
        <v>12457921001</v>
      </c>
      <c r="F2367" s="656"/>
      <c r="G2367" s="610" t="s">
        <v>2051</v>
      </c>
      <c r="H2367" s="611"/>
      <c r="I2367" s="210" t="s">
        <v>58</v>
      </c>
      <c r="J2367" s="210">
        <v>1</v>
      </c>
      <c r="K2367" s="99" t="s">
        <v>1301</v>
      </c>
      <c r="L2367" s="99"/>
      <c r="M2367" s="98"/>
      <c r="N2367" s="99"/>
      <c r="O2367" s="99"/>
      <c r="P2367" s="100"/>
      <c r="Q2367" s="100"/>
      <c r="R2367" s="3"/>
      <c r="S2367" s="375"/>
    </row>
    <row r="2368" spans="2:39" outlineLevel="1">
      <c r="B2368" s="256"/>
      <c r="C2368" s="609" t="s">
        <v>1676</v>
      </c>
      <c r="D2368" s="210"/>
      <c r="E2368" s="256">
        <v>12458021001</v>
      </c>
      <c r="F2368" s="656"/>
      <c r="G2368" s="610" t="s">
        <v>2052</v>
      </c>
      <c r="H2368" s="611"/>
      <c r="I2368" s="210" t="s">
        <v>58</v>
      </c>
      <c r="J2368" s="210">
        <v>1</v>
      </c>
      <c r="K2368" s="99" t="s">
        <v>1301</v>
      </c>
      <c r="L2368" s="99"/>
      <c r="M2368" s="98"/>
      <c r="N2368" s="99"/>
      <c r="O2368" s="99"/>
      <c r="P2368" s="100"/>
      <c r="Q2368" s="100"/>
      <c r="R2368" s="3"/>
      <c r="S2368" s="375"/>
    </row>
    <row r="2369" spans="2:39" outlineLevel="1">
      <c r="B2369" s="256"/>
      <c r="C2369" s="609" t="s">
        <v>1676</v>
      </c>
      <c r="D2369" s="210"/>
      <c r="E2369" s="256">
        <v>12458121001</v>
      </c>
      <c r="F2369" s="656"/>
      <c r="G2369" s="610" t="s">
        <v>2053</v>
      </c>
      <c r="H2369" s="611"/>
      <c r="I2369" s="210" t="s">
        <v>58</v>
      </c>
      <c r="J2369" s="210">
        <v>1</v>
      </c>
      <c r="K2369" s="99" t="s">
        <v>1301</v>
      </c>
      <c r="L2369" s="99"/>
      <c r="M2369" s="98"/>
      <c r="N2369" s="99"/>
      <c r="O2369" s="99"/>
      <c r="P2369" s="100"/>
      <c r="Q2369" s="100"/>
      <c r="R2369" s="3"/>
      <c r="S2369" s="375"/>
    </row>
    <row r="2370" spans="2:39" outlineLevel="1">
      <c r="B2370" s="256"/>
      <c r="C2370" s="609" t="s">
        <v>1676</v>
      </c>
      <c r="D2370" s="210"/>
      <c r="E2370" s="256">
        <v>12458221001</v>
      </c>
      <c r="F2370" s="656"/>
      <c r="G2370" s="610" t="s">
        <v>2054</v>
      </c>
      <c r="H2370" s="611"/>
      <c r="I2370" s="210" t="s">
        <v>58</v>
      </c>
      <c r="J2370" s="210">
        <v>1</v>
      </c>
      <c r="K2370" s="99" t="s">
        <v>1301</v>
      </c>
      <c r="L2370" s="99"/>
      <c r="M2370" s="98"/>
      <c r="N2370" s="99"/>
      <c r="O2370" s="99"/>
      <c r="P2370" s="100"/>
      <c r="Q2370" s="100"/>
      <c r="R2370" s="3"/>
      <c r="S2370" s="375"/>
    </row>
    <row r="2371" spans="2:39" outlineLevel="1">
      <c r="B2371" s="256"/>
      <c r="C2371" s="609" t="s">
        <v>1676</v>
      </c>
      <c r="D2371" s="210"/>
      <c r="E2371" s="256">
        <v>12458321001</v>
      </c>
      <c r="F2371" s="656"/>
      <c r="G2371" s="610" t="s">
        <v>2055</v>
      </c>
      <c r="H2371" s="611"/>
      <c r="I2371" s="210" t="s">
        <v>58</v>
      </c>
      <c r="J2371" s="210">
        <v>1</v>
      </c>
      <c r="K2371" s="99" t="s">
        <v>1301</v>
      </c>
      <c r="L2371" s="99"/>
      <c r="M2371" s="98"/>
      <c r="N2371" s="99"/>
      <c r="O2371" s="99"/>
      <c r="P2371" s="100"/>
      <c r="Q2371" s="100"/>
      <c r="R2371" s="3"/>
      <c r="S2371" s="375"/>
    </row>
    <row r="2372" spans="2:39" outlineLevel="1">
      <c r="B2372" s="256"/>
      <c r="C2372" s="609" t="s">
        <v>1676</v>
      </c>
      <c r="D2372" s="210"/>
      <c r="E2372" s="256">
        <v>12458421001</v>
      </c>
      <c r="F2372" s="656"/>
      <c r="G2372" s="610" t="s">
        <v>2056</v>
      </c>
      <c r="H2372" s="611"/>
      <c r="I2372" s="210" t="s">
        <v>58</v>
      </c>
      <c r="J2372" s="210">
        <v>1</v>
      </c>
      <c r="K2372" s="99" t="s">
        <v>1301</v>
      </c>
      <c r="L2372" s="99"/>
      <c r="M2372" s="98"/>
      <c r="N2372" s="99"/>
      <c r="O2372" s="99"/>
      <c r="P2372" s="100"/>
      <c r="Q2372" s="100"/>
      <c r="R2372" s="3"/>
      <c r="S2372" s="375"/>
    </row>
    <row r="2373" spans="2:39" outlineLevel="1">
      <c r="B2373" s="256"/>
      <c r="C2373" s="609" t="s">
        <v>1676</v>
      </c>
      <c r="D2373" s="210"/>
      <c r="E2373" s="256">
        <v>12458521001</v>
      </c>
      <c r="F2373" s="656"/>
      <c r="G2373" s="610" t="s">
        <v>2057</v>
      </c>
      <c r="H2373" s="611"/>
      <c r="I2373" s="210" t="s">
        <v>58</v>
      </c>
      <c r="J2373" s="210">
        <v>1</v>
      </c>
      <c r="K2373" s="99" t="s">
        <v>1301</v>
      </c>
      <c r="L2373" s="99"/>
      <c r="M2373" s="98"/>
      <c r="N2373" s="99"/>
      <c r="O2373" s="99"/>
      <c r="P2373" s="100"/>
      <c r="Q2373" s="100"/>
      <c r="R2373" s="3"/>
      <c r="S2373" s="375"/>
    </row>
    <row r="2374" spans="2:39" outlineLevel="1">
      <c r="B2374" s="256"/>
      <c r="C2374" s="609" t="s">
        <v>1676</v>
      </c>
      <c r="D2374" s="210"/>
      <c r="E2374" s="256">
        <v>12458621001</v>
      </c>
      <c r="F2374" s="656"/>
      <c r="G2374" s="610" t="s">
        <v>2058</v>
      </c>
      <c r="H2374" s="611"/>
      <c r="I2374" s="210" t="s">
        <v>58</v>
      </c>
      <c r="J2374" s="210">
        <v>1</v>
      </c>
      <c r="K2374" s="99" t="s">
        <v>1301</v>
      </c>
      <c r="L2374" s="99"/>
      <c r="M2374" s="98"/>
      <c r="N2374" s="99"/>
      <c r="O2374" s="99"/>
      <c r="P2374" s="100"/>
      <c r="Q2374" s="100"/>
      <c r="R2374" s="3"/>
      <c r="S2374" s="375"/>
    </row>
    <row r="2375" spans="2:39" outlineLevel="1">
      <c r="B2375" s="256"/>
      <c r="C2375" s="609" t="s">
        <v>1676</v>
      </c>
      <c r="D2375" s="210"/>
      <c r="E2375" s="256">
        <v>12458721001</v>
      </c>
      <c r="F2375" s="656"/>
      <c r="G2375" s="610" t="s">
        <v>2059</v>
      </c>
      <c r="H2375" s="611"/>
      <c r="I2375" s="210" t="s">
        <v>58</v>
      </c>
      <c r="J2375" s="210">
        <v>1</v>
      </c>
      <c r="K2375" s="99" t="s">
        <v>1301</v>
      </c>
      <c r="L2375" s="99"/>
      <c r="M2375" s="98"/>
      <c r="N2375" s="99"/>
      <c r="O2375" s="99"/>
      <c r="P2375" s="100"/>
      <c r="Q2375" s="100"/>
      <c r="R2375" s="3"/>
      <c r="S2375" s="375"/>
    </row>
    <row r="2376" spans="2:39" outlineLevel="1">
      <c r="B2376" s="256"/>
      <c r="C2376" s="609" t="s">
        <v>1676</v>
      </c>
      <c r="D2376" s="210"/>
      <c r="E2376" s="256">
        <v>12458821001</v>
      </c>
      <c r="F2376" s="656"/>
      <c r="G2376" s="610" t="s">
        <v>2060</v>
      </c>
      <c r="H2376" s="611"/>
      <c r="I2376" s="210" t="s">
        <v>58</v>
      </c>
      <c r="J2376" s="210">
        <v>1</v>
      </c>
      <c r="K2376" s="99" t="s">
        <v>1301</v>
      </c>
      <c r="L2376" s="99"/>
      <c r="M2376" s="98"/>
      <c r="N2376" s="99"/>
      <c r="O2376" s="99"/>
      <c r="P2376" s="100"/>
      <c r="Q2376" s="100"/>
      <c r="R2376" s="3"/>
      <c r="S2376" s="375"/>
    </row>
    <row r="2377" spans="2:39" outlineLevel="1">
      <c r="B2377" s="256"/>
      <c r="C2377" s="609" t="s">
        <v>1676</v>
      </c>
      <c r="D2377" s="210"/>
      <c r="E2377" s="256">
        <v>12458921001</v>
      </c>
      <c r="F2377" s="656"/>
      <c r="G2377" s="610" t="s">
        <v>2061</v>
      </c>
      <c r="H2377" s="611"/>
      <c r="I2377" s="210" t="s">
        <v>58</v>
      </c>
      <c r="J2377" s="210">
        <v>1</v>
      </c>
      <c r="K2377" s="99" t="s">
        <v>1301</v>
      </c>
      <c r="L2377" s="99"/>
      <c r="M2377" s="98"/>
      <c r="N2377" s="99"/>
      <c r="O2377" s="99"/>
      <c r="P2377" s="100"/>
      <c r="Q2377" s="100"/>
      <c r="R2377" s="3"/>
      <c r="S2377" s="375"/>
    </row>
    <row r="2378" spans="2:39" outlineLevel="1">
      <c r="B2378" s="256"/>
      <c r="C2378" s="609" t="s">
        <v>1676</v>
      </c>
      <c r="D2378" s="210"/>
      <c r="E2378" s="256">
        <v>12459021001</v>
      </c>
      <c r="F2378" s="656"/>
      <c r="G2378" s="610" t="s">
        <v>2062</v>
      </c>
      <c r="H2378" s="611"/>
      <c r="I2378" s="210" t="s">
        <v>58</v>
      </c>
      <c r="J2378" s="210">
        <v>1</v>
      </c>
      <c r="K2378" s="99" t="s">
        <v>1301</v>
      </c>
      <c r="L2378" s="99"/>
      <c r="M2378" s="98"/>
      <c r="N2378" s="99"/>
      <c r="O2378" s="99"/>
      <c r="P2378" s="100"/>
      <c r="Q2378" s="100"/>
      <c r="R2378" s="3"/>
      <c r="S2378" s="377"/>
    </row>
    <row r="2379" spans="2:39" outlineLevel="1">
      <c r="B2379" s="256"/>
      <c r="C2379" s="609" t="s">
        <v>1676</v>
      </c>
      <c r="D2379" s="210"/>
      <c r="E2379" s="256">
        <v>12468021001</v>
      </c>
      <c r="F2379" s="656"/>
      <c r="G2379" s="610" t="s">
        <v>2063</v>
      </c>
      <c r="H2379" s="611"/>
      <c r="I2379" s="210" t="s">
        <v>58</v>
      </c>
      <c r="J2379" s="210">
        <v>1</v>
      </c>
      <c r="K2379" s="99" t="s">
        <v>1301</v>
      </c>
      <c r="L2379" s="99"/>
      <c r="M2379" s="98"/>
      <c r="N2379" s="99"/>
      <c r="O2379" s="99"/>
      <c r="P2379" s="100"/>
      <c r="Q2379" s="100"/>
      <c r="R2379" s="3"/>
      <c r="S2379" s="375"/>
      <c r="AM2379" s="288"/>
    </row>
    <row r="2380" spans="2:39" outlineLevel="1">
      <c r="B2380" s="256"/>
      <c r="C2380" s="609" t="s">
        <v>1676</v>
      </c>
      <c r="D2380" s="210"/>
      <c r="E2380" s="256">
        <v>12454521001</v>
      </c>
      <c r="F2380" s="656"/>
      <c r="G2380" s="610" t="s">
        <v>2064</v>
      </c>
      <c r="H2380" s="611"/>
      <c r="I2380" s="210" t="s">
        <v>58</v>
      </c>
      <c r="J2380" s="210">
        <v>1</v>
      </c>
      <c r="K2380" s="99" t="s">
        <v>1301</v>
      </c>
      <c r="L2380" s="99"/>
      <c r="M2380" s="98"/>
      <c r="N2380" s="99"/>
      <c r="O2380" s="99"/>
      <c r="P2380" s="100"/>
      <c r="Q2380" s="100"/>
      <c r="R2380" s="3"/>
      <c r="S2380" s="375"/>
      <c r="AM2380" s="288"/>
    </row>
    <row r="2381" spans="2:39" outlineLevel="1">
      <c r="B2381" s="197"/>
      <c r="C2381" s="198"/>
      <c r="D2381" s="170"/>
      <c r="E2381" s="69"/>
      <c r="F2381" s="454"/>
      <c r="G2381" s="171"/>
      <c r="H2381" s="199"/>
      <c r="I2381" s="170"/>
      <c r="J2381" s="170"/>
      <c r="K2381" s="74"/>
      <c r="L2381" s="74"/>
      <c r="M2381" s="98"/>
      <c r="N2381" s="99"/>
      <c r="O2381" s="99"/>
      <c r="P2381" s="100"/>
      <c r="Q2381" s="100"/>
      <c r="R2381" s="3"/>
      <c r="S2381" s="375"/>
      <c r="AM2381" s="288"/>
    </row>
    <row r="2382" spans="2:39" s="288" customFormat="1" outlineLevel="1">
      <c r="B2382" s="102" t="s">
        <v>27</v>
      </c>
      <c r="C2382" s="201" t="s">
        <v>1676</v>
      </c>
      <c r="D2382" s="202"/>
      <c r="E2382" s="102">
        <v>12450371001</v>
      </c>
      <c r="F2382" s="454"/>
      <c r="G2382" s="203" t="s">
        <v>2065</v>
      </c>
      <c r="H2382" s="204"/>
      <c r="I2382" s="202" t="s">
        <v>58</v>
      </c>
      <c r="J2382" s="202">
        <v>1</v>
      </c>
      <c r="K2382" s="107" t="s">
        <v>1301</v>
      </c>
      <c r="L2382" s="107"/>
      <c r="M2382" s="106"/>
      <c r="N2382" s="107"/>
      <c r="O2382" s="107"/>
      <c r="P2382" s="108"/>
      <c r="Q2382" s="108"/>
      <c r="R2382" s="3"/>
      <c r="S2382" s="375"/>
      <c r="AL2382"/>
    </row>
    <row r="2383" spans="2:39" s="288" customFormat="1" outlineLevel="1">
      <c r="B2383" s="102" t="s">
        <v>27</v>
      </c>
      <c r="C2383" s="201" t="s">
        <v>1676</v>
      </c>
      <c r="D2383" s="202"/>
      <c r="E2383" s="102">
        <v>12450471001</v>
      </c>
      <c r="F2383" s="454"/>
      <c r="G2383" s="203" t="s">
        <v>2066</v>
      </c>
      <c r="H2383" s="204"/>
      <c r="I2383" s="202" t="s">
        <v>58</v>
      </c>
      <c r="J2383" s="202">
        <v>1</v>
      </c>
      <c r="K2383" s="107" t="s">
        <v>1301</v>
      </c>
      <c r="L2383" s="107"/>
      <c r="M2383" s="106"/>
      <c r="N2383" s="107"/>
      <c r="O2383" s="107"/>
      <c r="P2383" s="108"/>
      <c r="Q2383" s="108"/>
      <c r="R2383" s="3"/>
      <c r="S2383" s="375"/>
      <c r="AL2383"/>
    </row>
    <row r="2384" spans="2:39" s="288" customFormat="1" outlineLevel="1">
      <c r="B2384" s="102" t="s">
        <v>27</v>
      </c>
      <c r="C2384" s="201" t="s">
        <v>1676</v>
      </c>
      <c r="D2384" s="202"/>
      <c r="E2384" s="102">
        <v>12450571001</v>
      </c>
      <c r="F2384" s="454"/>
      <c r="G2384" s="203" t="s">
        <v>2067</v>
      </c>
      <c r="H2384" s="204"/>
      <c r="I2384" s="202" t="s">
        <v>58</v>
      </c>
      <c r="J2384" s="202">
        <v>1</v>
      </c>
      <c r="K2384" s="107" t="s">
        <v>1301</v>
      </c>
      <c r="L2384" s="107"/>
      <c r="M2384" s="106"/>
      <c r="N2384" s="107"/>
      <c r="O2384" s="107"/>
      <c r="P2384" s="108"/>
      <c r="Q2384" s="108"/>
      <c r="R2384" s="3"/>
      <c r="S2384" s="375"/>
      <c r="AL2384"/>
    </row>
    <row r="2385" spans="2:39" s="288" customFormat="1" outlineLevel="1">
      <c r="B2385" s="102" t="s">
        <v>27</v>
      </c>
      <c r="C2385" s="201" t="s">
        <v>1676</v>
      </c>
      <c r="D2385" s="202"/>
      <c r="E2385" s="102">
        <v>12450671001</v>
      </c>
      <c r="F2385" s="454"/>
      <c r="G2385" s="203" t="s">
        <v>2068</v>
      </c>
      <c r="H2385" s="204"/>
      <c r="I2385" s="202" t="s">
        <v>58</v>
      </c>
      <c r="J2385" s="202">
        <v>1</v>
      </c>
      <c r="K2385" s="107" t="s">
        <v>1301</v>
      </c>
      <c r="L2385" s="107"/>
      <c r="M2385" s="106"/>
      <c r="N2385" s="107"/>
      <c r="O2385" s="107"/>
      <c r="P2385" s="108"/>
      <c r="Q2385" s="108"/>
      <c r="R2385" s="3"/>
      <c r="S2385" s="375"/>
      <c r="AL2385"/>
    </row>
    <row r="2386" spans="2:39" s="288" customFormat="1" outlineLevel="1">
      <c r="B2386" s="102" t="s">
        <v>27</v>
      </c>
      <c r="C2386" s="201" t="s">
        <v>1676</v>
      </c>
      <c r="D2386" s="202"/>
      <c r="E2386" s="102">
        <v>12450771001</v>
      </c>
      <c r="F2386" s="454"/>
      <c r="G2386" s="203" t="s">
        <v>2069</v>
      </c>
      <c r="H2386" s="204"/>
      <c r="I2386" s="202" t="s">
        <v>58</v>
      </c>
      <c r="J2386" s="202">
        <v>1</v>
      </c>
      <c r="K2386" s="107" t="s">
        <v>1301</v>
      </c>
      <c r="L2386" s="107"/>
      <c r="M2386" s="106"/>
      <c r="N2386" s="107"/>
      <c r="O2386" s="107"/>
      <c r="P2386" s="108"/>
      <c r="Q2386" s="108"/>
      <c r="R2386" s="3"/>
      <c r="S2386" s="375"/>
      <c r="AL2386"/>
    </row>
    <row r="2387" spans="2:39" s="288" customFormat="1" outlineLevel="1">
      <c r="B2387" s="102" t="s">
        <v>27</v>
      </c>
      <c r="C2387" s="201" t="s">
        <v>1676</v>
      </c>
      <c r="D2387" s="202"/>
      <c r="E2387" s="102">
        <v>12450871001</v>
      </c>
      <c r="F2387" s="454"/>
      <c r="G2387" s="203" t="s">
        <v>2070</v>
      </c>
      <c r="H2387" s="204"/>
      <c r="I2387" s="202" t="s">
        <v>58</v>
      </c>
      <c r="J2387" s="202">
        <v>1</v>
      </c>
      <c r="K2387" s="107" t="s">
        <v>1301</v>
      </c>
      <c r="L2387" s="107"/>
      <c r="M2387" s="106"/>
      <c r="N2387" s="107"/>
      <c r="O2387" s="107"/>
      <c r="P2387" s="108"/>
      <c r="Q2387" s="108"/>
      <c r="R2387" s="3"/>
      <c r="S2387" s="378"/>
      <c r="AL2387"/>
      <c r="AM2387"/>
    </row>
    <row r="2388" spans="2:39" s="288" customFormat="1" outlineLevel="1">
      <c r="B2388" s="102" t="s">
        <v>27</v>
      </c>
      <c r="C2388" s="201" t="s">
        <v>1676</v>
      </c>
      <c r="D2388" s="202"/>
      <c r="E2388" s="102">
        <v>12450971001</v>
      </c>
      <c r="F2388" s="454"/>
      <c r="G2388" s="203" t="s">
        <v>2071</v>
      </c>
      <c r="H2388" s="204"/>
      <c r="I2388" s="202" t="s">
        <v>58</v>
      </c>
      <c r="J2388" s="202">
        <v>1</v>
      </c>
      <c r="K2388" s="107" t="s">
        <v>1301</v>
      </c>
      <c r="L2388" s="107"/>
      <c r="M2388" s="106"/>
      <c r="N2388" s="107"/>
      <c r="O2388" s="107"/>
      <c r="P2388" s="108"/>
      <c r="Q2388" s="108"/>
      <c r="R2388" s="3"/>
      <c r="S2388" s="375"/>
      <c r="AL2388"/>
      <c r="AM2388"/>
    </row>
    <row r="2389" spans="2:39" s="288" customFormat="1" outlineLevel="1">
      <c r="B2389" s="102" t="s">
        <v>27</v>
      </c>
      <c r="C2389" s="201" t="s">
        <v>1676</v>
      </c>
      <c r="D2389" s="202"/>
      <c r="E2389" s="102">
        <v>12451071001</v>
      </c>
      <c r="F2389" s="454"/>
      <c r="G2389" s="203" t="s">
        <v>2072</v>
      </c>
      <c r="H2389" s="204"/>
      <c r="I2389" s="202" t="s">
        <v>58</v>
      </c>
      <c r="J2389" s="202">
        <v>1</v>
      </c>
      <c r="K2389" s="107" t="s">
        <v>1301</v>
      </c>
      <c r="L2389" s="107"/>
      <c r="M2389" s="106"/>
      <c r="N2389" s="107"/>
      <c r="O2389" s="107"/>
      <c r="P2389" s="108"/>
      <c r="Q2389" s="108"/>
      <c r="R2389" s="3"/>
      <c r="S2389" s="375"/>
      <c r="AL2389"/>
      <c r="AM2389"/>
    </row>
    <row r="2390" spans="2:39" outlineLevel="1">
      <c r="B2390" s="197"/>
      <c r="C2390" s="198"/>
      <c r="D2390" s="170"/>
      <c r="E2390" s="69"/>
      <c r="F2390" s="454"/>
      <c r="G2390" s="171"/>
      <c r="H2390" s="199"/>
      <c r="I2390" s="170"/>
      <c r="J2390" s="170"/>
      <c r="K2390" s="74"/>
      <c r="L2390" s="74"/>
      <c r="M2390" s="98"/>
      <c r="N2390" s="99"/>
      <c r="O2390" s="99"/>
      <c r="P2390" s="100"/>
      <c r="Q2390" s="100"/>
      <c r="R2390" s="3"/>
      <c r="S2390" s="375"/>
    </row>
    <row r="2391" spans="2:39" outlineLevel="1">
      <c r="B2391" s="256"/>
      <c r="C2391" s="609" t="s">
        <v>1676</v>
      </c>
      <c r="D2391" s="210"/>
      <c r="E2391" s="256">
        <v>12461941001</v>
      </c>
      <c r="F2391" s="656"/>
      <c r="G2391" s="610" t="s">
        <v>2073</v>
      </c>
      <c r="H2391" s="611"/>
      <c r="I2391" s="210" t="s">
        <v>58</v>
      </c>
      <c r="J2391" s="210">
        <v>1</v>
      </c>
      <c r="K2391" s="99" t="s">
        <v>1301</v>
      </c>
      <c r="L2391" s="99"/>
      <c r="M2391" s="98"/>
      <c r="N2391" s="99"/>
      <c r="O2391" s="99"/>
      <c r="P2391" s="100"/>
      <c r="Q2391" s="100"/>
      <c r="R2391" s="3"/>
      <c r="S2391" s="375"/>
    </row>
    <row r="2392" spans="2:39" outlineLevel="1">
      <c r="B2392" s="256"/>
      <c r="C2392" s="609" t="s">
        <v>1676</v>
      </c>
      <c r="D2392" s="210"/>
      <c r="E2392" s="256">
        <v>12459121001</v>
      </c>
      <c r="F2392" s="656"/>
      <c r="G2392" s="610" t="s">
        <v>2074</v>
      </c>
      <c r="H2392" s="611"/>
      <c r="I2392" s="210" t="s">
        <v>58</v>
      </c>
      <c r="J2392" s="210">
        <v>1</v>
      </c>
      <c r="K2392" s="99" t="s">
        <v>1301</v>
      </c>
      <c r="L2392" s="99"/>
      <c r="M2392" s="98"/>
      <c r="N2392" s="99"/>
      <c r="O2392" s="99"/>
      <c r="P2392" s="100"/>
      <c r="Q2392" s="100"/>
      <c r="R2392" s="3"/>
      <c r="S2392" s="375"/>
    </row>
    <row r="2393" spans="2:39" outlineLevel="1">
      <c r="B2393" s="256"/>
      <c r="C2393" s="609" t="s">
        <v>1676</v>
      </c>
      <c r="D2393" s="210"/>
      <c r="E2393" s="256">
        <v>12459221001</v>
      </c>
      <c r="F2393" s="656"/>
      <c r="G2393" s="610" t="s">
        <v>2075</v>
      </c>
      <c r="H2393" s="611"/>
      <c r="I2393" s="210" t="s">
        <v>58</v>
      </c>
      <c r="J2393" s="210">
        <v>1</v>
      </c>
      <c r="K2393" s="99" t="s">
        <v>1301</v>
      </c>
      <c r="L2393" s="99"/>
      <c r="M2393" s="98"/>
      <c r="N2393" s="99"/>
      <c r="O2393" s="99"/>
      <c r="P2393" s="100"/>
      <c r="Q2393" s="100"/>
      <c r="R2393" s="3"/>
      <c r="S2393" s="375"/>
    </row>
    <row r="2394" spans="2:39" outlineLevel="1">
      <c r="B2394" s="256"/>
      <c r="C2394" s="609" t="s">
        <v>1676</v>
      </c>
      <c r="D2394" s="210"/>
      <c r="E2394" s="256">
        <v>12459321001</v>
      </c>
      <c r="F2394" s="656"/>
      <c r="G2394" s="610" t="s">
        <v>2076</v>
      </c>
      <c r="H2394" s="611"/>
      <c r="I2394" s="210" t="s">
        <v>58</v>
      </c>
      <c r="J2394" s="210">
        <v>1</v>
      </c>
      <c r="K2394" s="99" t="s">
        <v>1301</v>
      </c>
      <c r="L2394" s="99"/>
      <c r="M2394" s="98"/>
      <c r="N2394" s="99"/>
      <c r="O2394" s="99"/>
      <c r="P2394" s="100"/>
      <c r="Q2394" s="100"/>
      <c r="R2394" s="3"/>
      <c r="S2394" s="375"/>
    </row>
    <row r="2395" spans="2:39" outlineLevel="1">
      <c r="B2395" s="256"/>
      <c r="C2395" s="609" t="s">
        <v>1676</v>
      </c>
      <c r="D2395" s="210"/>
      <c r="E2395" s="256">
        <v>12459421001</v>
      </c>
      <c r="F2395" s="656"/>
      <c r="G2395" s="610" t="s">
        <v>2077</v>
      </c>
      <c r="H2395" s="611"/>
      <c r="I2395" s="210" t="s">
        <v>58</v>
      </c>
      <c r="J2395" s="210">
        <v>1</v>
      </c>
      <c r="K2395" s="99" t="s">
        <v>1301</v>
      </c>
      <c r="L2395" s="99"/>
      <c r="M2395" s="98"/>
      <c r="N2395" s="99"/>
      <c r="O2395" s="99"/>
      <c r="P2395" s="100"/>
      <c r="Q2395" s="100"/>
      <c r="R2395" s="3"/>
      <c r="S2395" s="375"/>
    </row>
    <row r="2396" spans="2:39" outlineLevel="1">
      <c r="B2396" s="256"/>
      <c r="C2396" s="609" t="s">
        <v>1676</v>
      </c>
      <c r="D2396" s="210"/>
      <c r="E2396" s="256">
        <v>12459521001</v>
      </c>
      <c r="F2396" s="656"/>
      <c r="G2396" s="610" t="s">
        <v>2078</v>
      </c>
      <c r="H2396" s="611"/>
      <c r="I2396" s="210" t="s">
        <v>58</v>
      </c>
      <c r="J2396" s="210">
        <v>1</v>
      </c>
      <c r="K2396" s="99" t="s">
        <v>1301</v>
      </c>
      <c r="L2396" s="99"/>
      <c r="M2396" s="98"/>
      <c r="N2396" s="99"/>
      <c r="O2396" s="99"/>
      <c r="P2396" s="100"/>
      <c r="Q2396" s="100"/>
      <c r="R2396" s="3"/>
      <c r="S2396" s="375"/>
    </row>
    <row r="2397" spans="2:39" outlineLevel="1">
      <c r="B2397" s="256"/>
      <c r="C2397" s="609" t="s">
        <v>1676</v>
      </c>
      <c r="D2397" s="210"/>
      <c r="E2397" s="256">
        <v>12459621001</v>
      </c>
      <c r="F2397" s="656"/>
      <c r="G2397" s="610" t="s">
        <v>2079</v>
      </c>
      <c r="H2397" s="611"/>
      <c r="I2397" s="210" t="s">
        <v>58</v>
      </c>
      <c r="J2397" s="210">
        <v>1</v>
      </c>
      <c r="K2397" s="99" t="s">
        <v>1301</v>
      </c>
      <c r="L2397" s="99"/>
      <c r="M2397" s="98"/>
      <c r="N2397" s="99"/>
      <c r="O2397" s="99"/>
      <c r="P2397" s="100"/>
      <c r="Q2397" s="100"/>
      <c r="R2397" s="3"/>
      <c r="S2397" s="375"/>
    </row>
    <row r="2398" spans="2:39" outlineLevel="1">
      <c r="B2398" s="256"/>
      <c r="C2398" s="609" t="s">
        <v>1676</v>
      </c>
      <c r="D2398" s="210"/>
      <c r="E2398" s="256">
        <v>12459721001</v>
      </c>
      <c r="F2398" s="656"/>
      <c r="G2398" s="610" t="s">
        <v>2080</v>
      </c>
      <c r="H2398" s="611"/>
      <c r="I2398" s="210" t="s">
        <v>58</v>
      </c>
      <c r="J2398" s="210">
        <v>1</v>
      </c>
      <c r="K2398" s="99" t="s">
        <v>1301</v>
      </c>
      <c r="L2398" s="99"/>
      <c r="M2398" s="98"/>
      <c r="N2398" s="99"/>
      <c r="O2398" s="99"/>
      <c r="P2398" s="100"/>
      <c r="Q2398" s="100"/>
      <c r="R2398" s="3"/>
      <c r="S2398" s="377"/>
    </row>
    <row r="2399" spans="2:39" outlineLevel="1">
      <c r="B2399" s="256"/>
      <c r="C2399" s="609" t="s">
        <v>1676</v>
      </c>
      <c r="D2399" s="210"/>
      <c r="E2399" s="256">
        <v>12459821001</v>
      </c>
      <c r="F2399" s="656"/>
      <c r="G2399" s="610" t="s">
        <v>2081</v>
      </c>
      <c r="H2399" s="611"/>
      <c r="I2399" s="210" t="s">
        <v>58</v>
      </c>
      <c r="J2399" s="210">
        <v>1</v>
      </c>
      <c r="K2399" s="99" t="s">
        <v>1301</v>
      </c>
      <c r="L2399" s="99"/>
      <c r="M2399" s="98"/>
      <c r="N2399" s="99"/>
      <c r="O2399" s="99"/>
      <c r="P2399" s="100"/>
      <c r="Q2399" s="100"/>
      <c r="R2399" s="3"/>
      <c r="S2399" s="375"/>
    </row>
    <row r="2400" spans="2:39" outlineLevel="1">
      <c r="B2400" s="256"/>
      <c r="C2400" s="609" t="s">
        <v>1676</v>
      </c>
      <c r="D2400" s="210"/>
      <c r="E2400" s="256">
        <v>12459921001</v>
      </c>
      <c r="F2400" s="656"/>
      <c r="G2400" s="610" t="s">
        <v>2082</v>
      </c>
      <c r="H2400" s="611"/>
      <c r="I2400" s="210" t="s">
        <v>58</v>
      </c>
      <c r="J2400" s="210">
        <v>1</v>
      </c>
      <c r="K2400" s="99" t="s">
        <v>1301</v>
      </c>
      <c r="L2400" s="99"/>
      <c r="M2400" s="98"/>
      <c r="N2400" s="99"/>
      <c r="O2400" s="99"/>
      <c r="P2400" s="100"/>
      <c r="Q2400" s="100"/>
      <c r="R2400" s="3"/>
      <c r="S2400" s="375"/>
    </row>
    <row r="2401" spans="2:19" outlineLevel="1">
      <c r="B2401" s="197"/>
      <c r="C2401" s="198"/>
      <c r="D2401" s="170"/>
      <c r="E2401" s="69"/>
      <c r="F2401" s="454"/>
      <c r="G2401" s="171"/>
      <c r="H2401" s="199"/>
      <c r="I2401" s="170"/>
      <c r="J2401" s="170"/>
      <c r="K2401" s="74"/>
      <c r="L2401" s="74"/>
      <c r="M2401" s="98"/>
      <c r="N2401" s="99"/>
      <c r="O2401" s="99"/>
      <c r="P2401" s="100"/>
      <c r="Q2401" s="100"/>
      <c r="R2401" s="3"/>
      <c r="S2401" s="375"/>
    </row>
    <row r="2402" spans="2:19" outlineLevel="1">
      <c r="B2402" s="256"/>
      <c r="C2402" s="609" t="s">
        <v>1676</v>
      </c>
      <c r="D2402" s="210"/>
      <c r="E2402" s="256">
        <v>12451221001</v>
      </c>
      <c r="F2402" s="656"/>
      <c r="G2402" s="610" t="s">
        <v>2083</v>
      </c>
      <c r="H2402" s="611"/>
      <c r="I2402" s="210" t="s">
        <v>58</v>
      </c>
      <c r="J2402" s="210">
        <v>1</v>
      </c>
      <c r="K2402" s="99" t="s">
        <v>1301</v>
      </c>
      <c r="L2402" s="99"/>
      <c r="M2402" s="98"/>
      <c r="N2402" s="99"/>
      <c r="O2402" s="99"/>
      <c r="P2402" s="100"/>
      <c r="Q2402" s="100"/>
      <c r="R2402" s="3"/>
      <c r="S2402" s="375"/>
    </row>
    <row r="2403" spans="2:19" outlineLevel="1">
      <c r="B2403" s="256"/>
      <c r="C2403" s="609" t="s">
        <v>1676</v>
      </c>
      <c r="D2403" s="210"/>
      <c r="E2403" s="256">
        <v>12451321001</v>
      </c>
      <c r="F2403" s="656"/>
      <c r="G2403" s="610" t="s">
        <v>2084</v>
      </c>
      <c r="H2403" s="611"/>
      <c r="I2403" s="210" t="s">
        <v>58</v>
      </c>
      <c r="J2403" s="210">
        <v>1</v>
      </c>
      <c r="K2403" s="99" t="s">
        <v>1301</v>
      </c>
      <c r="L2403" s="99"/>
      <c r="M2403" s="98"/>
      <c r="N2403" s="99"/>
      <c r="O2403" s="99"/>
      <c r="P2403" s="100"/>
      <c r="Q2403" s="100"/>
      <c r="R2403" s="3"/>
      <c r="S2403" s="375"/>
    </row>
    <row r="2404" spans="2:19" outlineLevel="1">
      <c r="B2404" s="256"/>
      <c r="C2404" s="609" t="s">
        <v>1676</v>
      </c>
      <c r="D2404" s="210"/>
      <c r="E2404" s="256">
        <v>12451421001</v>
      </c>
      <c r="F2404" s="656"/>
      <c r="G2404" s="610" t="s">
        <v>2085</v>
      </c>
      <c r="H2404" s="611"/>
      <c r="I2404" s="210" t="s">
        <v>58</v>
      </c>
      <c r="J2404" s="210">
        <v>1</v>
      </c>
      <c r="K2404" s="99" t="s">
        <v>1301</v>
      </c>
      <c r="L2404" s="99"/>
      <c r="M2404" s="98"/>
      <c r="N2404" s="99"/>
      <c r="O2404" s="99"/>
      <c r="P2404" s="100"/>
      <c r="Q2404" s="100"/>
      <c r="R2404" s="3"/>
      <c r="S2404" s="375"/>
    </row>
    <row r="2405" spans="2:19" outlineLevel="1">
      <c r="B2405" s="256"/>
      <c r="C2405" s="609" t="s">
        <v>1676</v>
      </c>
      <c r="D2405" s="210"/>
      <c r="E2405" s="256">
        <v>12451521001</v>
      </c>
      <c r="F2405" s="656"/>
      <c r="G2405" s="610" t="s">
        <v>2086</v>
      </c>
      <c r="H2405" s="611"/>
      <c r="I2405" s="210" t="s">
        <v>58</v>
      </c>
      <c r="J2405" s="210">
        <v>1</v>
      </c>
      <c r="K2405" s="99" t="s">
        <v>1301</v>
      </c>
      <c r="L2405" s="99"/>
      <c r="M2405" s="98"/>
      <c r="N2405" s="99"/>
      <c r="O2405" s="99"/>
      <c r="P2405" s="100"/>
      <c r="Q2405" s="100"/>
      <c r="R2405" s="3"/>
      <c r="S2405" s="375"/>
    </row>
    <row r="2406" spans="2:19" outlineLevel="1">
      <c r="B2406" s="256"/>
      <c r="C2406" s="609" t="s">
        <v>1676</v>
      </c>
      <c r="D2406" s="210"/>
      <c r="E2406" s="256">
        <v>12451621001</v>
      </c>
      <c r="F2406" s="656"/>
      <c r="G2406" s="610" t="s">
        <v>2087</v>
      </c>
      <c r="H2406" s="611"/>
      <c r="I2406" s="210" t="s">
        <v>58</v>
      </c>
      <c r="J2406" s="210">
        <v>1</v>
      </c>
      <c r="K2406" s="99" t="s">
        <v>1301</v>
      </c>
      <c r="L2406" s="99"/>
      <c r="M2406" s="98"/>
      <c r="N2406" s="99"/>
      <c r="O2406" s="99"/>
      <c r="P2406" s="100"/>
      <c r="Q2406" s="100"/>
      <c r="R2406" s="3"/>
      <c r="S2406" s="375"/>
    </row>
    <row r="2407" spans="2:19" outlineLevel="1">
      <c r="B2407" s="256"/>
      <c r="C2407" s="609" t="s">
        <v>1676</v>
      </c>
      <c r="D2407" s="210"/>
      <c r="E2407" s="256">
        <v>12451721001</v>
      </c>
      <c r="F2407" s="656"/>
      <c r="G2407" s="610" t="s">
        <v>2088</v>
      </c>
      <c r="H2407" s="611"/>
      <c r="I2407" s="210" t="s">
        <v>58</v>
      </c>
      <c r="J2407" s="210">
        <v>1</v>
      </c>
      <c r="K2407" s="99" t="s">
        <v>1301</v>
      </c>
      <c r="L2407" s="99"/>
      <c r="M2407" s="98"/>
      <c r="N2407" s="99"/>
      <c r="O2407" s="99"/>
      <c r="P2407" s="100"/>
      <c r="Q2407" s="100"/>
      <c r="R2407" s="3"/>
      <c r="S2407" s="375"/>
    </row>
    <row r="2408" spans="2:19" outlineLevel="1">
      <c r="B2408" s="256"/>
      <c r="C2408" s="609" t="s">
        <v>1676</v>
      </c>
      <c r="D2408" s="210"/>
      <c r="E2408" s="256">
        <v>12451821001</v>
      </c>
      <c r="F2408" s="656"/>
      <c r="G2408" s="610" t="s">
        <v>2089</v>
      </c>
      <c r="H2408" s="611"/>
      <c r="I2408" s="210" t="s">
        <v>58</v>
      </c>
      <c r="J2408" s="210">
        <v>1</v>
      </c>
      <c r="K2408" s="99" t="s">
        <v>1301</v>
      </c>
      <c r="L2408" s="99"/>
      <c r="M2408" s="98"/>
      <c r="N2408" s="99"/>
      <c r="O2408" s="99"/>
      <c r="P2408" s="100"/>
      <c r="Q2408" s="100"/>
      <c r="R2408" s="3"/>
      <c r="S2408" s="375"/>
    </row>
    <row r="2409" spans="2:19" outlineLevel="1">
      <c r="B2409" s="256"/>
      <c r="C2409" s="609" t="s">
        <v>1676</v>
      </c>
      <c r="D2409" s="210"/>
      <c r="E2409" s="256">
        <v>12451921001</v>
      </c>
      <c r="F2409" s="656"/>
      <c r="G2409" s="610" t="s">
        <v>2090</v>
      </c>
      <c r="H2409" s="611"/>
      <c r="I2409" s="210" t="s">
        <v>58</v>
      </c>
      <c r="J2409" s="210">
        <v>1</v>
      </c>
      <c r="K2409" s="99" t="s">
        <v>1301</v>
      </c>
      <c r="L2409" s="99"/>
      <c r="M2409" s="98"/>
      <c r="N2409" s="99"/>
      <c r="O2409" s="99"/>
      <c r="P2409" s="100"/>
      <c r="Q2409" s="100"/>
      <c r="R2409" s="3"/>
      <c r="S2409" s="375"/>
    </row>
    <row r="2410" spans="2:19" outlineLevel="1">
      <c r="B2410" s="256"/>
      <c r="C2410" s="609" t="s">
        <v>1676</v>
      </c>
      <c r="D2410" s="210"/>
      <c r="E2410" s="256">
        <v>12452021001</v>
      </c>
      <c r="F2410" s="656"/>
      <c r="G2410" s="610" t="s">
        <v>2091</v>
      </c>
      <c r="H2410" s="611"/>
      <c r="I2410" s="210" t="s">
        <v>58</v>
      </c>
      <c r="J2410" s="210">
        <v>1</v>
      </c>
      <c r="K2410" s="99" t="s">
        <v>1301</v>
      </c>
      <c r="L2410" s="99"/>
      <c r="M2410" s="98"/>
      <c r="N2410" s="99"/>
      <c r="O2410" s="99"/>
      <c r="P2410" s="100"/>
      <c r="Q2410" s="100"/>
      <c r="R2410" s="3"/>
      <c r="S2410" s="377"/>
    </row>
    <row r="2411" spans="2:19" outlineLevel="1">
      <c r="B2411" s="256"/>
      <c r="C2411" s="609" t="s">
        <v>1676</v>
      </c>
      <c r="D2411" s="210"/>
      <c r="E2411" s="256">
        <v>12330721001</v>
      </c>
      <c r="F2411" s="656"/>
      <c r="G2411" s="610" t="s">
        <v>2092</v>
      </c>
      <c r="H2411" s="611"/>
      <c r="I2411" s="210" t="s">
        <v>58</v>
      </c>
      <c r="J2411" s="210">
        <v>1</v>
      </c>
      <c r="K2411" s="99" t="s">
        <v>1301</v>
      </c>
      <c r="L2411" s="99"/>
      <c r="M2411" s="98"/>
      <c r="N2411" s="99"/>
      <c r="O2411" s="99"/>
      <c r="P2411" s="100"/>
      <c r="Q2411" s="100"/>
      <c r="R2411" s="3"/>
      <c r="S2411" s="375"/>
    </row>
    <row r="2412" spans="2:19" outlineLevel="1">
      <c r="B2412" s="256"/>
      <c r="C2412" s="609" t="s">
        <v>1676</v>
      </c>
      <c r="D2412" s="210"/>
      <c r="E2412" s="256">
        <v>12452321001</v>
      </c>
      <c r="F2412" s="656"/>
      <c r="G2412" s="610" t="s">
        <v>2093</v>
      </c>
      <c r="H2412" s="611"/>
      <c r="I2412" s="210" t="s">
        <v>58</v>
      </c>
      <c r="J2412" s="210">
        <v>1</v>
      </c>
      <c r="K2412" s="99" t="s">
        <v>1301</v>
      </c>
      <c r="L2412" s="99"/>
      <c r="M2412" s="98"/>
      <c r="N2412" s="99"/>
      <c r="O2412" s="99"/>
      <c r="P2412" s="100"/>
      <c r="Q2412" s="100"/>
      <c r="R2412" s="3"/>
      <c r="S2412" s="375"/>
    </row>
    <row r="2413" spans="2:19" outlineLevel="1">
      <c r="B2413" s="197"/>
      <c r="C2413" s="198"/>
      <c r="D2413" s="170"/>
      <c r="E2413" s="69"/>
      <c r="F2413" s="454"/>
      <c r="G2413" s="171"/>
      <c r="H2413" s="199"/>
      <c r="I2413" s="170"/>
      <c r="J2413" s="170"/>
      <c r="K2413" s="74"/>
      <c r="L2413" s="74"/>
      <c r="M2413" s="98"/>
      <c r="N2413" s="99"/>
      <c r="O2413" s="99"/>
      <c r="P2413" s="100"/>
      <c r="Q2413" s="100"/>
      <c r="R2413" s="3"/>
      <c r="S2413" s="375"/>
    </row>
    <row r="2414" spans="2:19" outlineLevel="1">
      <c r="B2414" s="256"/>
      <c r="C2414" s="609" t="s">
        <v>1676</v>
      </c>
      <c r="D2414" s="210"/>
      <c r="E2414" s="256">
        <v>12252381001</v>
      </c>
      <c r="F2414" s="656"/>
      <c r="G2414" s="610" t="s">
        <v>2094</v>
      </c>
      <c r="H2414" s="611"/>
      <c r="I2414" s="210" t="s">
        <v>58</v>
      </c>
      <c r="J2414" s="210">
        <v>1</v>
      </c>
      <c r="K2414" s="99" t="s">
        <v>1301</v>
      </c>
      <c r="L2414" s="99"/>
      <c r="M2414" s="98"/>
      <c r="N2414" s="99"/>
      <c r="O2414" s="99"/>
      <c r="P2414" s="100"/>
      <c r="Q2414" s="100"/>
      <c r="R2414" s="3"/>
      <c r="S2414" s="375"/>
    </row>
    <row r="2415" spans="2:19" outlineLevel="1">
      <c r="B2415" s="256"/>
      <c r="C2415" s="609" t="s">
        <v>1676</v>
      </c>
      <c r="D2415" s="210"/>
      <c r="E2415" s="256">
        <v>12248291001</v>
      </c>
      <c r="F2415" s="656"/>
      <c r="G2415" s="610" t="s">
        <v>2095</v>
      </c>
      <c r="H2415" s="611"/>
      <c r="I2415" s="210" t="s">
        <v>58</v>
      </c>
      <c r="J2415" s="210">
        <v>1</v>
      </c>
      <c r="K2415" s="99" t="s">
        <v>1301</v>
      </c>
      <c r="L2415" s="99"/>
      <c r="M2415" s="98"/>
      <c r="N2415" s="99"/>
      <c r="O2415" s="99"/>
      <c r="P2415" s="100"/>
      <c r="Q2415" s="100"/>
      <c r="R2415" s="3"/>
      <c r="S2415" s="375"/>
    </row>
    <row r="2416" spans="2:19" outlineLevel="1">
      <c r="B2416" s="256"/>
      <c r="C2416" s="609" t="s">
        <v>1676</v>
      </c>
      <c r="D2416" s="210"/>
      <c r="E2416" s="256">
        <v>12453721001</v>
      </c>
      <c r="F2416" s="656"/>
      <c r="G2416" s="610" t="s">
        <v>2096</v>
      </c>
      <c r="H2416" s="611"/>
      <c r="I2416" s="210" t="s">
        <v>58</v>
      </c>
      <c r="J2416" s="210">
        <v>1</v>
      </c>
      <c r="K2416" s="99" t="s">
        <v>1301</v>
      </c>
      <c r="L2416" s="99"/>
      <c r="M2416" s="98"/>
      <c r="N2416" s="99"/>
      <c r="O2416" s="99"/>
      <c r="P2416" s="100"/>
      <c r="Q2416" s="100"/>
      <c r="R2416" s="3"/>
      <c r="S2416" s="375"/>
    </row>
    <row r="2417" spans="2:19" outlineLevel="1">
      <c r="B2417" s="256"/>
      <c r="C2417" s="609" t="s">
        <v>1676</v>
      </c>
      <c r="D2417" s="210"/>
      <c r="E2417" s="256">
        <v>12453821001</v>
      </c>
      <c r="F2417" s="656"/>
      <c r="G2417" s="610" t="s">
        <v>2097</v>
      </c>
      <c r="H2417" s="611"/>
      <c r="I2417" s="210" t="s">
        <v>58</v>
      </c>
      <c r="J2417" s="210">
        <v>1</v>
      </c>
      <c r="K2417" s="99" t="s">
        <v>1301</v>
      </c>
      <c r="L2417" s="99"/>
      <c r="M2417" s="98"/>
      <c r="N2417" s="99"/>
      <c r="O2417" s="99"/>
      <c r="P2417" s="100"/>
      <c r="Q2417" s="100"/>
      <c r="R2417" s="3"/>
      <c r="S2417" s="375"/>
    </row>
    <row r="2418" spans="2:19" outlineLevel="1">
      <c r="B2418" s="256"/>
      <c r="C2418" s="609" t="s">
        <v>1676</v>
      </c>
      <c r="D2418" s="210"/>
      <c r="E2418" s="256">
        <v>12453921001</v>
      </c>
      <c r="F2418" s="656"/>
      <c r="G2418" s="610" t="s">
        <v>2098</v>
      </c>
      <c r="H2418" s="611"/>
      <c r="I2418" s="210" t="s">
        <v>58</v>
      </c>
      <c r="J2418" s="210">
        <v>1</v>
      </c>
      <c r="K2418" s="99" t="s">
        <v>1301</v>
      </c>
      <c r="L2418" s="99"/>
      <c r="M2418" s="98"/>
      <c r="N2418" s="99"/>
      <c r="O2418" s="99"/>
      <c r="P2418" s="100"/>
      <c r="Q2418" s="100"/>
      <c r="R2418" s="3"/>
      <c r="S2418" s="375"/>
    </row>
    <row r="2419" spans="2:19" outlineLevel="1">
      <c r="B2419" s="256"/>
      <c r="C2419" s="609" t="s">
        <v>1676</v>
      </c>
      <c r="D2419" s="210"/>
      <c r="E2419" s="256">
        <v>12454021001</v>
      </c>
      <c r="F2419" s="656"/>
      <c r="G2419" s="610" t="s">
        <v>2099</v>
      </c>
      <c r="H2419" s="611"/>
      <c r="I2419" s="210" t="s">
        <v>58</v>
      </c>
      <c r="J2419" s="210">
        <v>1</v>
      </c>
      <c r="K2419" s="99" t="s">
        <v>1301</v>
      </c>
      <c r="L2419" s="99"/>
      <c r="M2419" s="98"/>
      <c r="N2419" s="99"/>
      <c r="O2419" s="99"/>
      <c r="P2419" s="100"/>
      <c r="Q2419" s="100"/>
      <c r="R2419" s="3"/>
      <c r="S2419" s="375"/>
    </row>
    <row r="2420" spans="2:19" outlineLevel="1">
      <c r="B2420" s="256"/>
      <c r="C2420" s="609" t="s">
        <v>1676</v>
      </c>
      <c r="D2420" s="210"/>
      <c r="E2420" s="256">
        <v>12454121001</v>
      </c>
      <c r="F2420" s="656"/>
      <c r="G2420" s="610" t="s">
        <v>2100</v>
      </c>
      <c r="H2420" s="611"/>
      <c r="I2420" s="210" t="s">
        <v>58</v>
      </c>
      <c r="J2420" s="210">
        <v>1</v>
      </c>
      <c r="K2420" s="99" t="s">
        <v>1301</v>
      </c>
      <c r="L2420" s="99"/>
      <c r="M2420" s="98"/>
      <c r="N2420" s="99"/>
      <c r="O2420" s="99"/>
      <c r="P2420" s="100"/>
      <c r="Q2420" s="100"/>
      <c r="R2420" s="3"/>
      <c r="S2420" s="375"/>
    </row>
    <row r="2421" spans="2:19" outlineLevel="1">
      <c r="B2421" s="256"/>
      <c r="C2421" s="609" t="s">
        <v>1676</v>
      </c>
      <c r="D2421" s="210"/>
      <c r="E2421" s="256">
        <v>12454221001</v>
      </c>
      <c r="F2421" s="656"/>
      <c r="G2421" s="610" t="s">
        <v>2101</v>
      </c>
      <c r="H2421" s="611"/>
      <c r="I2421" s="210" t="s">
        <v>58</v>
      </c>
      <c r="J2421" s="210">
        <v>1</v>
      </c>
      <c r="K2421" s="99" t="s">
        <v>1301</v>
      </c>
      <c r="L2421" s="99"/>
      <c r="M2421" s="98"/>
      <c r="N2421" s="99"/>
      <c r="O2421" s="99"/>
      <c r="P2421" s="100"/>
      <c r="Q2421" s="100"/>
      <c r="R2421" s="3"/>
      <c r="S2421" s="375"/>
    </row>
    <row r="2422" spans="2:19" outlineLevel="1">
      <c r="B2422" s="256"/>
      <c r="C2422" s="609" t="s">
        <v>1676</v>
      </c>
      <c r="D2422" s="210"/>
      <c r="E2422" s="256">
        <v>12454321001</v>
      </c>
      <c r="F2422" s="656"/>
      <c r="G2422" s="610" t="s">
        <v>2102</v>
      </c>
      <c r="H2422" s="611"/>
      <c r="I2422" s="210" t="s">
        <v>58</v>
      </c>
      <c r="J2422" s="210">
        <v>1</v>
      </c>
      <c r="K2422" s="99" t="s">
        <v>1301</v>
      </c>
      <c r="L2422" s="99"/>
      <c r="M2422" s="98"/>
      <c r="N2422" s="99"/>
      <c r="O2422" s="99"/>
      <c r="P2422" s="100"/>
      <c r="Q2422" s="100"/>
      <c r="R2422" s="3"/>
      <c r="S2422" s="377"/>
    </row>
    <row r="2423" spans="2:19" outlineLevel="1">
      <c r="B2423" s="256"/>
      <c r="C2423" s="609" t="s">
        <v>1676</v>
      </c>
      <c r="D2423" s="210"/>
      <c r="E2423" s="256">
        <v>12331221001</v>
      </c>
      <c r="F2423" s="656"/>
      <c r="G2423" s="610" t="s">
        <v>2103</v>
      </c>
      <c r="H2423" s="611"/>
      <c r="I2423" s="210" t="s">
        <v>58</v>
      </c>
      <c r="J2423" s="210">
        <v>1</v>
      </c>
      <c r="K2423" s="99" t="s">
        <v>1301</v>
      </c>
      <c r="L2423" s="99"/>
      <c r="M2423" s="98"/>
      <c r="N2423" s="99"/>
      <c r="O2423" s="99"/>
      <c r="P2423" s="100"/>
      <c r="Q2423" s="100"/>
      <c r="R2423" s="3"/>
      <c r="S2423" s="378"/>
    </row>
    <row r="2424" spans="2:19" outlineLevel="1">
      <c r="B2424" s="256"/>
      <c r="C2424" s="609" t="s">
        <v>1676</v>
      </c>
      <c r="D2424" s="210"/>
      <c r="E2424" s="256">
        <v>12454421001</v>
      </c>
      <c r="F2424" s="656"/>
      <c r="G2424" s="610" t="s">
        <v>2104</v>
      </c>
      <c r="H2424" s="611"/>
      <c r="I2424" s="210" t="s">
        <v>58</v>
      </c>
      <c r="J2424" s="210">
        <v>1</v>
      </c>
      <c r="K2424" s="99" t="s">
        <v>1301</v>
      </c>
      <c r="L2424" s="99"/>
      <c r="M2424" s="98"/>
      <c r="N2424" s="99"/>
      <c r="O2424" s="99"/>
      <c r="P2424" s="100"/>
      <c r="Q2424" s="100"/>
      <c r="R2424" s="3"/>
      <c r="S2424" s="375"/>
    </row>
    <row r="2425" spans="2:19" outlineLevel="1">
      <c r="B2425" s="197"/>
      <c r="C2425" s="198"/>
      <c r="D2425" s="170"/>
      <c r="E2425" s="69"/>
      <c r="F2425" s="454"/>
      <c r="G2425" s="171"/>
      <c r="H2425" s="199"/>
      <c r="I2425" s="170"/>
      <c r="J2425" s="170"/>
      <c r="K2425" s="74"/>
      <c r="L2425" s="74"/>
      <c r="M2425" s="98"/>
      <c r="N2425" s="99"/>
      <c r="O2425" s="99"/>
      <c r="P2425" s="100"/>
      <c r="Q2425" s="100"/>
      <c r="R2425" s="3"/>
      <c r="S2425" s="377"/>
    </row>
    <row r="2426" spans="2:19" outlineLevel="1">
      <c r="B2426" s="200" t="s">
        <v>27</v>
      </c>
      <c r="C2426" s="201" t="s">
        <v>1676</v>
      </c>
      <c r="D2426" s="202"/>
      <c r="E2426" s="102">
        <v>12453521001</v>
      </c>
      <c r="F2426" s="454"/>
      <c r="G2426" s="203" t="s">
        <v>2105</v>
      </c>
      <c r="H2426" s="204"/>
      <c r="I2426" s="202" t="s">
        <v>58</v>
      </c>
      <c r="J2426" s="202">
        <v>50</v>
      </c>
      <c r="K2426" s="107" t="s">
        <v>1298</v>
      </c>
      <c r="L2426" s="107"/>
      <c r="M2426" s="106"/>
      <c r="N2426" s="107"/>
      <c r="O2426" s="107"/>
      <c r="P2426" s="108"/>
      <c r="Q2426" s="108"/>
      <c r="R2426" s="3"/>
      <c r="S2426" s="375"/>
    </row>
    <row r="2427" spans="2:19" outlineLevel="1">
      <c r="B2427" s="256"/>
      <c r="C2427" s="609" t="s">
        <v>1676</v>
      </c>
      <c r="D2427" s="210"/>
      <c r="E2427" s="256">
        <v>12453621001</v>
      </c>
      <c r="F2427" s="656"/>
      <c r="G2427" s="610" t="s">
        <v>2106</v>
      </c>
      <c r="H2427" s="611"/>
      <c r="I2427" s="210" t="s">
        <v>58</v>
      </c>
      <c r="J2427" s="210">
        <v>50</v>
      </c>
      <c r="K2427" s="99" t="s">
        <v>1301</v>
      </c>
      <c r="L2427" s="99"/>
      <c r="M2427" s="98"/>
      <c r="N2427" s="99"/>
      <c r="O2427" s="99"/>
      <c r="P2427" s="100"/>
      <c r="Q2427" s="100"/>
      <c r="R2427" s="3"/>
      <c r="S2427" s="375"/>
    </row>
    <row r="2428" spans="2:19" outlineLevel="1">
      <c r="B2428" s="197"/>
      <c r="C2428" s="198"/>
      <c r="D2428" s="170"/>
      <c r="E2428" s="69"/>
      <c r="F2428" s="454"/>
      <c r="G2428" s="171"/>
      <c r="H2428" s="199"/>
      <c r="I2428" s="170"/>
      <c r="J2428" s="170"/>
      <c r="K2428" s="74"/>
      <c r="L2428" s="74"/>
      <c r="M2428" s="98"/>
      <c r="N2428" s="99"/>
      <c r="O2428" s="99"/>
      <c r="P2428" s="100"/>
      <c r="Q2428" s="100"/>
      <c r="R2428" s="3"/>
      <c r="S2428" s="375"/>
    </row>
    <row r="2429" spans="2:19" outlineLevel="1">
      <c r="B2429" s="256"/>
      <c r="C2429" s="609" t="s">
        <v>1676</v>
      </c>
      <c r="D2429" s="210"/>
      <c r="E2429" s="256">
        <v>12252391001</v>
      </c>
      <c r="F2429" s="656"/>
      <c r="G2429" s="610" t="s">
        <v>2107</v>
      </c>
      <c r="H2429" s="611"/>
      <c r="I2429" s="210" t="s">
        <v>58</v>
      </c>
      <c r="J2429" s="210">
        <v>1</v>
      </c>
      <c r="K2429" s="99" t="s">
        <v>1301</v>
      </c>
      <c r="L2429" s="99"/>
      <c r="M2429" s="98"/>
      <c r="N2429" s="99"/>
      <c r="O2429" s="99"/>
      <c r="P2429" s="100"/>
      <c r="Q2429" s="100"/>
      <c r="R2429" s="3"/>
      <c r="S2429" s="375"/>
    </row>
    <row r="2430" spans="2:19" outlineLevel="1">
      <c r="B2430" s="256"/>
      <c r="C2430" s="609" t="s">
        <v>1676</v>
      </c>
      <c r="D2430" s="210"/>
      <c r="E2430" s="612">
        <v>12454621001</v>
      </c>
      <c r="F2430" s="656"/>
      <c r="G2430" s="610" t="s">
        <v>2108</v>
      </c>
      <c r="H2430" s="611"/>
      <c r="I2430" s="210" t="s">
        <v>58</v>
      </c>
      <c r="J2430" s="210">
        <v>1</v>
      </c>
      <c r="K2430" s="99" t="s">
        <v>1301</v>
      </c>
      <c r="L2430" s="99"/>
      <c r="M2430" s="98"/>
      <c r="N2430" s="99"/>
      <c r="O2430" s="99"/>
      <c r="P2430" s="100"/>
      <c r="Q2430" s="100"/>
      <c r="R2430" s="3"/>
      <c r="S2430" s="375"/>
    </row>
    <row r="2431" spans="2:19" outlineLevel="1">
      <c r="B2431" s="256"/>
      <c r="C2431" s="609" t="s">
        <v>1676</v>
      </c>
      <c r="D2431" s="210"/>
      <c r="E2431" s="256">
        <v>12891361001</v>
      </c>
      <c r="F2431" s="656"/>
      <c r="G2431" s="610" t="s">
        <v>2109</v>
      </c>
      <c r="H2431" s="611"/>
      <c r="I2431" s="210" t="s">
        <v>58</v>
      </c>
      <c r="J2431" s="210">
        <v>1</v>
      </c>
      <c r="K2431" s="99" t="s">
        <v>1301</v>
      </c>
      <c r="L2431" s="99"/>
      <c r="M2431" s="98"/>
      <c r="N2431" s="99"/>
      <c r="O2431" s="99"/>
      <c r="P2431" s="100"/>
      <c r="Q2431" s="100"/>
      <c r="R2431" s="3"/>
      <c r="S2431" s="375"/>
    </row>
    <row r="2432" spans="2:19" outlineLevel="1">
      <c r="B2432" s="256"/>
      <c r="C2432" s="609" t="s">
        <v>1676</v>
      </c>
      <c r="D2432" s="210"/>
      <c r="E2432" s="256">
        <v>12454721001</v>
      </c>
      <c r="F2432" s="656"/>
      <c r="G2432" s="610" t="s">
        <v>2110</v>
      </c>
      <c r="H2432" s="611"/>
      <c r="I2432" s="210" t="s">
        <v>58</v>
      </c>
      <c r="J2432" s="210">
        <v>1</v>
      </c>
      <c r="K2432" s="99" t="s">
        <v>1301</v>
      </c>
      <c r="L2432" s="99"/>
      <c r="M2432" s="98"/>
      <c r="N2432" s="99"/>
      <c r="O2432" s="99"/>
      <c r="P2432" s="100"/>
      <c r="Q2432" s="100"/>
      <c r="R2432" s="3"/>
      <c r="S2432" s="375"/>
    </row>
    <row r="2433" spans="2:19" outlineLevel="1">
      <c r="B2433" s="256"/>
      <c r="C2433" s="609" t="s">
        <v>1676</v>
      </c>
      <c r="D2433" s="210"/>
      <c r="E2433" s="256">
        <v>12891371001</v>
      </c>
      <c r="F2433" s="656"/>
      <c r="G2433" s="610" t="s">
        <v>2111</v>
      </c>
      <c r="H2433" s="611"/>
      <c r="I2433" s="210" t="s">
        <v>58</v>
      </c>
      <c r="J2433" s="210">
        <v>1</v>
      </c>
      <c r="K2433" s="99" t="s">
        <v>1301</v>
      </c>
      <c r="L2433" s="99"/>
      <c r="M2433" s="98"/>
      <c r="N2433" s="99"/>
      <c r="O2433" s="99"/>
      <c r="P2433" s="100"/>
      <c r="Q2433" s="100"/>
      <c r="R2433" s="3"/>
      <c r="S2433" s="375"/>
    </row>
    <row r="2434" spans="2:19" outlineLevel="1">
      <c r="B2434" s="256"/>
      <c r="C2434" s="609" t="s">
        <v>1676</v>
      </c>
      <c r="D2434" s="210"/>
      <c r="E2434" s="256">
        <v>12891381001</v>
      </c>
      <c r="F2434" s="656"/>
      <c r="G2434" s="610" t="s">
        <v>2112</v>
      </c>
      <c r="H2434" s="611"/>
      <c r="I2434" s="210" t="s">
        <v>58</v>
      </c>
      <c r="J2434" s="210">
        <v>1</v>
      </c>
      <c r="K2434" s="99" t="s">
        <v>1301</v>
      </c>
      <c r="L2434" s="99"/>
      <c r="M2434" s="98"/>
      <c r="N2434" s="99"/>
      <c r="O2434" s="99"/>
      <c r="P2434" s="100"/>
      <c r="Q2434" s="100"/>
      <c r="R2434" s="3"/>
      <c r="S2434" s="375"/>
    </row>
    <row r="2435" spans="2:19" outlineLevel="1">
      <c r="B2435" s="256"/>
      <c r="C2435" s="609" t="s">
        <v>1676</v>
      </c>
      <c r="D2435" s="210"/>
      <c r="E2435" s="256">
        <v>12454821001</v>
      </c>
      <c r="F2435" s="656"/>
      <c r="G2435" s="610" t="s">
        <v>2113</v>
      </c>
      <c r="H2435" s="611"/>
      <c r="I2435" s="210" t="s">
        <v>58</v>
      </c>
      <c r="J2435" s="210">
        <v>1</v>
      </c>
      <c r="K2435" s="99" t="s">
        <v>1301</v>
      </c>
      <c r="L2435" s="99"/>
      <c r="M2435" s="98"/>
      <c r="N2435" s="99"/>
      <c r="O2435" s="99"/>
      <c r="P2435" s="100"/>
      <c r="Q2435" s="100"/>
      <c r="R2435" s="3"/>
      <c r="S2435" s="375"/>
    </row>
    <row r="2436" spans="2:19" outlineLevel="1">
      <c r="B2436" s="256"/>
      <c r="C2436" s="609" t="s">
        <v>1676</v>
      </c>
      <c r="D2436" s="210"/>
      <c r="E2436" s="256">
        <v>12891391001</v>
      </c>
      <c r="F2436" s="656"/>
      <c r="G2436" s="610" t="s">
        <v>2114</v>
      </c>
      <c r="H2436" s="611"/>
      <c r="I2436" s="210" t="s">
        <v>58</v>
      </c>
      <c r="J2436" s="210">
        <v>1</v>
      </c>
      <c r="K2436" s="99" t="s">
        <v>1301</v>
      </c>
      <c r="L2436" s="99"/>
      <c r="M2436" s="98"/>
      <c r="N2436" s="99"/>
      <c r="O2436" s="99"/>
      <c r="P2436" s="100"/>
      <c r="Q2436" s="100"/>
      <c r="R2436" s="3"/>
      <c r="S2436" s="375"/>
    </row>
    <row r="2437" spans="2:19" outlineLevel="1">
      <c r="B2437" s="256"/>
      <c r="C2437" s="609" t="s">
        <v>1676</v>
      </c>
      <c r="D2437" s="210"/>
      <c r="E2437" s="256">
        <v>12454921001</v>
      </c>
      <c r="F2437" s="656"/>
      <c r="G2437" s="610" t="s">
        <v>2115</v>
      </c>
      <c r="H2437" s="611"/>
      <c r="I2437" s="210" t="s">
        <v>58</v>
      </c>
      <c r="J2437" s="210">
        <v>1</v>
      </c>
      <c r="K2437" s="99" t="s">
        <v>1301</v>
      </c>
      <c r="L2437" s="99"/>
      <c r="M2437" s="98"/>
      <c r="N2437" s="99"/>
      <c r="O2437" s="99"/>
      <c r="P2437" s="100"/>
      <c r="Q2437" s="100"/>
      <c r="R2437" s="3"/>
      <c r="S2437" s="375"/>
    </row>
    <row r="2438" spans="2:19" outlineLevel="1">
      <c r="B2438" s="256"/>
      <c r="C2438" s="609" t="s">
        <v>1676</v>
      </c>
      <c r="D2438" s="210"/>
      <c r="E2438" s="256">
        <v>12891411001</v>
      </c>
      <c r="F2438" s="656"/>
      <c r="G2438" s="610" t="s">
        <v>2116</v>
      </c>
      <c r="H2438" s="611"/>
      <c r="I2438" s="210" t="s">
        <v>58</v>
      </c>
      <c r="J2438" s="210">
        <v>1</v>
      </c>
      <c r="K2438" s="99" t="s">
        <v>1301</v>
      </c>
      <c r="L2438" s="99"/>
      <c r="M2438" s="98"/>
      <c r="N2438" s="99"/>
      <c r="O2438" s="99"/>
      <c r="P2438" s="100"/>
      <c r="Q2438" s="100"/>
      <c r="R2438" s="3"/>
      <c r="S2438" s="375"/>
    </row>
    <row r="2439" spans="2:19" outlineLevel="1">
      <c r="B2439" s="256"/>
      <c r="C2439" s="609" t="s">
        <v>1676</v>
      </c>
      <c r="D2439" s="210"/>
      <c r="E2439" s="256">
        <v>12455021001</v>
      </c>
      <c r="F2439" s="656"/>
      <c r="G2439" s="610" t="s">
        <v>2117</v>
      </c>
      <c r="H2439" s="611"/>
      <c r="I2439" s="210" t="s">
        <v>58</v>
      </c>
      <c r="J2439" s="210">
        <v>1</v>
      </c>
      <c r="K2439" s="99" t="s">
        <v>1301</v>
      </c>
      <c r="L2439" s="99"/>
      <c r="M2439" s="98"/>
      <c r="N2439" s="99"/>
      <c r="O2439" s="99"/>
      <c r="P2439" s="100"/>
      <c r="Q2439" s="100"/>
      <c r="R2439" s="3"/>
      <c r="S2439" s="375"/>
    </row>
    <row r="2440" spans="2:19" outlineLevel="1">
      <c r="B2440" s="256"/>
      <c r="C2440" s="609" t="s">
        <v>1676</v>
      </c>
      <c r="D2440" s="210"/>
      <c r="E2440" s="256">
        <v>12455121001</v>
      </c>
      <c r="F2440" s="656"/>
      <c r="G2440" s="610" t="s">
        <v>2118</v>
      </c>
      <c r="H2440" s="611"/>
      <c r="I2440" s="210" t="s">
        <v>58</v>
      </c>
      <c r="J2440" s="210">
        <v>1</v>
      </c>
      <c r="K2440" s="99" t="s">
        <v>1301</v>
      </c>
      <c r="L2440" s="99"/>
      <c r="M2440" s="98"/>
      <c r="N2440" s="99"/>
      <c r="O2440" s="99"/>
      <c r="P2440" s="100"/>
      <c r="Q2440" s="100"/>
      <c r="R2440" s="3"/>
      <c r="S2440" s="375"/>
    </row>
    <row r="2441" spans="2:19" outlineLevel="1">
      <c r="B2441" s="256"/>
      <c r="C2441" s="609" t="s">
        <v>1676</v>
      </c>
      <c r="D2441" s="210"/>
      <c r="E2441" s="256">
        <v>12452121001</v>
      </c>
      <c r="F2441" s="656"/>
      <c r="G2441" s="610" t="s">
        <v>2119</v>
      </c>
      <c r="H2441" s="611"/>
      <c r="I2441" s="210" t="s">
        <v>58</v>
      </c>
      <c r="J2441" s="210">
        <v>1</v>
      </c>
      <c r="K2441" s="99" t="s">
        <v>1301</v>
      </c>
      <c r="L2441" s="99"/>
      <c r="M2441" s="98"/>
      <c r="N2441" s="99"/>
      <c r="O2441" s="99"/>
      <c r="P2441" s="100"/>
      <c r="Q2441" s="100"/>
      <c r="R2441" s="3"/>
      <c r="S2441" s="375"/>
    </row>
    <row r="2442" spans="2:19" outlineLevel="1">
      <c r="B2442" s="256"/>
      <c r="C2442" s="609" t="s">
        <v>1676</v>
      </c>
      <c r="D2442" s="210"/>
      <c r="E2442" s="256">
        <v>12452221001</v>
      </c>
      <c r="F2442" s="656"/>
      <c r="G2442" s="610" t="s">
        <v>2120</v>
      </c>
      <c r="H2442" s="611"/>
      <c r="I2442" s="210" t="s">
        <v>58</v>
      </c>
      <c r="J2442" s="210">
        <v>1</v>
      </c>
      <c r="K2442" s="99" t="s">
        <v>1301</v>
      </c>
      <c r="L2442" s="99"/>
      <c r="M2442" s="98"/>
      <c r="N2442" s="99"/>
      <c r="O2442" s="99"/>
      <c r="P2442" s="100"/>
      <c r="Q2442" s="100"/>
      <c r="R2442" s="3"/>
      <c r="S2442" s="375"/>
    </row>
    <row r="2443" spans="2:19" outlineLevel="1">
      <c r="B2443" s="256"/>
      <c r="C2443" s="609" t="s">
        <v>1676</v>
      </c>
      <c r="D2443" s="210"/>
      <c r="E2443" s="256">
        <v>12034091001</v>
      </c>
      <c r="F2443" s="656"/>
      <c r="G2443" s="610" t="s">
        <v>2121</v>
      </c>
      <c r="H2443" s="611"/>
      <c r="I2443" s="210" t="s">
        <v>58</v>
      </c>
      <c r="J2443" s="210">
        <v>1</v>
      </c>
      <c r="K2443" s="99" t="s">
        <v>1301</v>
      </c>
      <c r="L2443" s="99"/>
      <c r="M2443" s="98"/>
      <c r="N2443" s="99"/>
      <c r="O2443" s="99"/>
      <c r="P2443" s="100"/>
      <c r="Q2443" s="100"/>
      <c r="R2443" s="3"/>
      <c r="S2443" s="375"/>
    </row>
    <row r="2444" spans="2:19" outlineLevel="1">
      <c r="B2444" s="256"/>
      <c r="C2444" s="609" t="s">
        <v>1676</v>
      </c>
      <c r="D2444" s="210"/>
      <c r="E2444" s="256">
        <v>12455221001</v>
      </c>
      <c r="F2444" s="656"/>
      <c r="G2444" s="610" t="s">
        <v>2122</v>
      </c>
      <c r="H2444" s="611"/>
      <c r="I2444" s="210" t="s">
        <v>58</v>
      </c>
      <c r="J2444" s="210">
        <v>1</v>
      </c>
      <c r="K2444" s="99" t="s">
        <v>1301</v>
      </c>
      <c r="L2444" s="99"/>
      <c r="M2444" s="98"/>
      <c r="N2444" s="99"/>
      <c r="O2444" s="99"/>
      <c r="P2444" s="100"/>
      <c r="Q2444" s="100"/>
      <c r="R2444" s="3"/>
      <c r="S2444" s="375"/>
    </row>
    <row r="2445" spans="2:19" outlineLevel="1">
      <c r="B2445" s="256"/>
      <c r="C2445" s="609" t="s">
        <v>1676</v>
      </c>
      <c r="D2445" s="210"/>
      <c r="E2445" s="256">
        <v>12455321001</v>
      </c>
      <c r="F2445" s="656"/>
      <c r="G2445" s="610" t="s">
        <v>2123</v>
      </c>
      <c r="H2445" s="611"/>
      <c r="I2445" s="210" t="s">
        <v>58</v>
      </c>
      <c r="J2445" s="210">
        <v>1</v>
      </c>
      <c r="K2445" s="99" t="s">
        <v>1301</v>
      </c>
      <c r="L2445" s="99"/>
      <c r="M2445" s="98"/>
      <c r="N2445" s="99"/>
      <c r="O2445" s="99"/>
      <c r="P2445" s="100"/>
      <c r="Q2445" s="100"/>
      <c r="R2445" s="3"/>
      <c r="S2445" s="375"/>
    </row>
    <row r="2446" spans="2:19" outlineLevel="1">
      <c r="B2446" s="256"/>
      <c r="C2446" s="609" t="s">
        <v>1676</v>
      </c>
      <c r="D2446" s="210"/>
      <c r="E2446" s="256">
        <v>12455421001</v>
      </c>
      <c r="F2446" s="656"/>
      <c r="G2446" s="610" t="s">
        <v>2124</v>
      </c>
      <c r="H2446" s="611"/>
      <c r="I2446" s="210" t="s">
        <v>58</v>
      </c>
      <c r="J2446" s="210">
        <v>1</v>
      </c>
      <c r="K2446" s="99" t="s">
        <v>1301</v>
      </c>
      <c r="L2446" s="99"/>
      <c r="M2446" s="98"/>
      <c r="N2446" s="99"/>
      <c r="O2446" s="99"/>
      <c r="P2446" s="100"/>
      <c r="Q2446" s="100"/>
      <c r="R2446" s="3"/>
      <c r="S2446" s="375"/>
    </row>
    <row r="2447" spans="2:19" outlineLevel="1">
      <c r="B2447" s="256"/>
      <c r="C2447" s="609" t="s">
        <v>1676</v>
      </c>
      <c r="D2447" s="210"/>
      <c r="E2447" s="256">
        <v>12332021001</v>
      </c>
      <c r="F2447" s="656"/>
      <c r="G2447" s="610" t="s">
        <v>2125</v>
      </c>
      <c r="H2447" s="611"/>
      <c r="I2447" s="210" t="s">
        <v>58</v>
      </c>
      <c r="J2447" s="210">
        <v>1</v>
      </c>
      <c r="K2447" s="99" t="s">
        <v>1301</v>
      </c>
      <c r="L2447" s="99"/>
      <c r="M2447" s="98"/>
      <c r="N2447" s="99"/>
      <c r="O2447" s="99"/>
      <c r="P2447" s="100"/>
      <c r="Q2447" s="100"/>
      <c r="R2447" s="3"/>
      <c r="S2447" s="375"/>
    </row>
    <row r="2448" spans="2:19" outlineLevel="1">
      <c r="B2448" s="256"/>
      <c r="C2448" s="609" t="s">
        <v>1676</v>
      </c>
      <c r="D2448" s="210"/>
      <c r="E2448" s="256">
        <v>12332121001</v>
      </c>
      <c r="F2448" s="656"/>
      <c r="G2448" s="610" t="s">
        <v>2126</v>
      </c>
      <c r="H2448" s="611"/>
      <c r="I2448" s="210" t="s">
        <v>58</v>
      </c>
      <c r="J2448" s="210">
        <v>1</v>
      </c>
      <c r="K2448" s="99" t="s">
        <v>1301</v>
      </c>
      <c r="L2448" s="99"/>
      <c r="M2448" s="98"/>
      <c r="N2448" s="99"/>
      <c r="O2448" s="99"/>
      <c r="P2448" s="100"/>
      <c r="Q2448" s="100"/>
      <c r="R2448" s="3"/>
      <c r="S2448" s="375"/>
    </row>
    <row r="2449" spans="2:39" outlineLevel="1">
      <c r="B2449" s="256"/>
      <c r="C2449" s="609" t="s">
        <v>1676</v>
      </c>
      <c r="D2449" s="210"/>
      <c r="E2449" s="256">
        <v>12456221001</v>
      </c>
      <c r="F2449" s="656"/>
      <c r="G2449" s="610" t="s">
        <v>2127</v>
      </c>
      <c r="H2449" s="611"/>
      <c r="I2449" s="210" t="s">
        <v>58</v>
      </c>
      <c r="J2449" s="210">
        <v>1</v>
      </c>
      <c r="K2449" s="99" t="s">
        <v>1301</v>
      </c>
      <c r="L2449" s="99"/>
      <c r="M2449" s="98"/>
      <c r="N2449" s="99"/>
      <c r="O2449" s="99"/>
      <c r="P2449" s="100"/>
      <c r="Q2449" s="100"/>
      <c r="R2449" s="3"/>
      <c r="S2449" s="377"/>
    </row>
    <row r="2450" spans="2:39" outlineLevel="1">
      <c r="B2450" s="256"/>
      <c r="C2450" s="609" t="s">
        <v>1676</v>
      </c>
      <c r="D2450" s="210"/>
      <c r="E2450" s="256">
        <v>12457321001</v>
      </c>
      <c r="F2450" s="656"/>
      <c r="G2450" s="610" t="s">
        <v>2128</v>
      </c>
      <c r="H2450" s="611"/>
      <c r="I2450" s="210" t="s">
        <v>58</v>
      </c>
      <c r="J2450" s="210">
        <v>1</v>
      </c>
      <c r="K2450" s="99" t="s">
        <v>1301</v>
      </c>
      <c r="L2450" s="99"/>
      <c r="M2450" s="98"/>
      <c r="N2450" s="99"/>
      <c r="O2450" s="99"/>
      <c r="P2450" s="100"/>
      <c r="Q2450" s="100"/>
      <c r="R2450" s="3"/>
      <c r="S2450" s="375"/>
      <c r="AM2450" s="288"/>
    </row>
    <row r="2451" spans="2:39" outlineLevel="1">
      <c r="B2451" s="256"/>
      <c r="C2451" s="609" t="s">
        <v>1676</v>
      </c>
      <c r="D2451" s="210"/>
      <c r="E2451" s="256">
        <v>12336421001</v>
      </c>
      <c r="F2451" s="656"/>
      <c r="G2451" s="610" t="s">
        <v>2129</v>
      </c>
      <c r="H2451" s="611"/>
      <c r="I2451" s="210" t="s">
        <v>58</v>
      </c>
      <c r="J2451" s="210">
        <v>1</v>
      </c>
      <c r="K2451" s="99" t="s">
        <v>1301</v>
      </c>
      <c r="L2451" s="99"/>
      <c r="M2451" s="98"/>
      <c r="N2451" s="99"/>
      <c r="O2451" s="99"/>
      <c r="P2451" s="100"/>
      <c r="Q2451" s="100"/>
      <c r="R2451" s="3"/>
      <c r="S2451" s="375"/>
      <c r="AM2451" s="288"/>
    </row>
    <row r="2452" spans="2:39" outlineLevel="1">
      <c r="B2452" s="197"/>
      <c r="C2452" s="198"/>
      <c r="D2452" s="170"/>
      <c r="E2452" s="69"/>
      <c r="F2452" s="454"/>
      <c r="G2452" s="171"/>
      <c r="H2452" s="199"/>
      <c r="I2452" s="170"/>
      <c r="J2452" s="170"/>
      <c r="K2452" s="74"/>
      <c r="L2452" s="74"/>
      <c r="M2452" s="98"/>
      <c r="N2452" s="99"/>
      <c r="O2452" s="99"/>
      <c r="P2452" s="100"/>
      <c r="Q2452" s="100"/>
      <c r="R2452" s="3"/>
      <c r="S2452" s="375"/>
      <c r="AM2452" s="288"/>
    </row>
    <row r="2453" spans="2:39" s="288" customFormat="1" outlineLevel="1">
      <c r="B2453" s="102" t="s">
        <v>27</v>
      </c>
      <c r="C2453" s="201" t="s">
        <v>1676</v>
      </c>
      <c r="D2453" s="202"/>
      <c r="E2453" s="102">
        <v>12331321001</v>
      </c>
      <c r="F2453" s="454"/>
      <c r="G2453" s="203" t="s">
        <v>2130</v>
      </c>
      <c r="H2453" s="204"/>
      <c r="I2453" s="202" t="s">
        <v>58</v>
      </c>
      <c r="J2453" s="202">
        <v>1</v>
      </c>
      <c r="K2453" s="107" t="s">
        <v>1301</v>
      </c>
      <c r="L2453" s="107"/>
      <c r="M2453" s="106"/>
      <c r="N2453" s="107"/>
      <c r="O2453" s="107"/>
      <c r="P2453" s="108"/>
      <c r="Q2453" s="108"/>
      <c r="R2453" s="3"/>
      <c r="S2453" s="375"/>
      <c r="AL2453"/>
    </row>
    <row r="2454" spans="2:39" s="288" customFormat="1" outlineLevel="1">
      <c r="B2454" s="102" t="s">
        <v>27</v>
      </c>
      <c r="C2454" s="201" t="s">
        <v>1676</v>
      </c>
      <c r="D2454" s="202"/>
      <c r="E2454" s="102">
        <v>12331421001</v>
      </c>
      <c r="F2454" s="454"/>
      <c r="G2454" s="203" t="s">
        <v>2131</v>
      </c>
      <c r="H2454" s="204"/>
      <c r="I2454" s="202" t="s">
        <v>58</v>
      </c>
      <c r="J2454" s="202">
        <v>1</v>
      </c>
      <c r="K2454" s="107" t="s">
        <v>1301</v>
      </c>
      <c r="L2454" s="107"/>
      <c r="M2454" s="106"/>
      <c r="N2454" s="107"/>
      <c r="O2454" s="107"/>
      <c r="P2454" s="108"/>
      <c r="Q2454" s="108"/>
      <c r="R2454" s="3"/>
      <c r="S2454" s="375"/>
      <c r="AL2454"/>
    </row>
    <row r="2455" spans="2:39" s="288" customFormat="1" outlineLevel="1">
      <c r="B2455" s="102" t="s">
        <v>27</v>
      </c>
      <c r="C2455" s="201" t="s">
        <v>1676</v>
      </c>
      <c r="D2455" s="202"/>
      <c r="E2455" s="102">
        <v>12331521001</v>
      </c>
      <c r="F2455" s="454"/>
      <c r="G2455" s="203" t="s">
        <v>2132</v>
      </c>
      <c r="H2455" s="204"/>
      <c r="I2455" s="202" t="s">
        <v>58</v>
      </c>
      <c r="J2455" s="202">
        <v>1</v>
      </c>
      <c r="K2455" s="107" t="s">
        <v>1301</v>
      </c>
      <c r="L2455" s="107"/>
      <c r="M2455" s="106"/>
      <c r="N2455" s="107"/>
      <c r="O2455" s="107"/>
      <c r="P2455" s="108"/>
      <c r="Q2455" s="108"/>
      <c r="R2455" s="3"/>
      <c r="S2455" s="375"/>
      <c r="AL2455"/>
    </row>
    <row r="2456" spans="2:39" s="288" customFormat="1" outlineLevel="1">
      <c r="B2456" s="102" t="s">
        <v>27</v>
      </c>
      <c r="C2456" s="201" t="s">
        <v>1676</v>
      </c>
      <c r="D2456" s="202"/>
      <c r="E2456" s="102">
        <v>12331621001</v>
      </c>
      <c r="F2456" s="454"/>
      <c r="G2456" s="203" t="s">
        <v>2133</v>
      </c>
      <c r="H2456" s="204"/>
      <c r="I2456" s="202" t="s">
        <v>58</v>
      </c>
      <c r="J2456" s="202">
        <v>1</v>
      </c>
      <c r="K2456" s="107" t="s">
        <v>1301</v>
      </c>
      <c r="L2456" s="107"/>
      <c r="M2456" s="106"/>
      <c r="N2456" s="107"/>
      <c r="O2456" s="107"/>
      <c r="P2456" s="108"/>
      <c r="Q2456" s="108"/>
      <c r="R2456" s="3"/>
      <c r="S2456" s="375"/>
      <c r="AL2456"/>
    </row>
    <row r="2457" spans="2:39" s="288" customFormat="1" outlineLevel="1">
      <c r="B2457" s="102" t="s">
        <v>27</v>
      </c>
      <c r="C2457" s="201" t="s">
        <v>1676</v>
      </c>
      <c r="D2457" s="202"/>
      <c r="E2457" s="102">
        <v>12331721001</v>
      </c>
      <c r="F2457" s="454"/>
      <c r="G2457" s="203" t="s">
        <v>2134</v>
      </c>
      <c r="H2457" s="204"/>
      <c r="I2457" s="202" t="s">
        <v>58</v>
      </c>
      <c r="J2457" s="202">
        <v>1</v>
      </c>
      <c r="K2457" s="107" t="s">
        <v>1301</v>
      </c>
      <c r="L2457" s="107"/>
      <c r="M2457" s="106"/>
      <c r="N2457" s="107"/>
      <c r="O2457" s="107"/>
      <c r="P2457" s="108"/>
      <c r="Q2457" s="108"/>
      <c r="R2457" s="3"/>
      <c r="S2457" s="378"/>
      <c r="AL2457"/>
      <c r="AM2457"/>
    </row>
    <row r="2458" spans="2:39" s="288" customFormat="1" outlineLevel="1">
      <c r="B2458" s="102" t="s">
        <v>27</v>
      </c>
      <c r="C2458" s="201" t="s">
        <v>1676</v>
      </c>
      <c r="D2458" s="202"/>
      <c r="E2458" s="102">
        <v>12331821001</v>
      </c>
      <c r="F2458" s="454"/>
      <c r="G2458" s="203" t="s">
        <v>2135</v>
      </c>
      <c r="H2458" s="204"/>
      <c r="I2458" s="202" t="s">
        <v>58</v>
      </c>
      <c r="J2458" s="202">
        <v>1</v>
      </c>
      <c r="K2458" s="107" t="s">
        <v>1301</v>
      </c>
      <c r="L2458" s="107"/>
      <c r="M2458" s="106"/>
      <c r="N2458" s="107"/>
      <c r="O2458" s="107"/>
      <c r="P2458" s="108"/>
      <c r="Q2458" s="108"/>
      <c r="R2458" s="3"/>
      <c r="S2458" s="375"/>
      <c r="AL2458"/>
      <c r="AM2458"/>
    </row>
    <row r="2459" spans="2:39" s="288" customFormat="1" outlineLevel="1">
      <c r="B2459" s="102" t="s">
        <v>27</v>
      </c>
      <c r="C2459" s="201" t="s">
        <v>1676</v>
      </c>
      <c r="D2459" s="202"/>
      <c r="E2459" s="102">
        <v>12331921001</v>
      </c>
      <c r="F2459" s="454"/>
      <c r="G2459" s="203" t="s">
        <v>2136</v>
      </c>
      <c r="H2459" s="204"/>
      <c r="I2459" s="202" t="s">
        <v>58</v>
      </c>
      <c r="J2459" s="202">
        <v>1</v>
      </c>
      <c r="K2459" s="107" t="s">
        <v>1301</v>
      </c>
      <c r="L2459" s="107"/>
      <c r="M2459" s="106"/>
      <c r="N2459" s="107"/>
      <c r="O2459" s="107"/>
      <c r="P2459" s="108"/>
      <c r="Q2459" s="108"/>
      <c r="R2459" s="3"/>
      <c r="S2459" s="375"/>
      <c r="AL2459"/>
      <c r="AM2459"/>
    </row>
    <row r="2460" spans="2:39" outlineLevel="1">
      <c r="B2460" s="197"/>
      <c r="C2460" s="198"/>
      <c r="D2460" s="170"/>
      <c r="E2460" s="69"/>
      <c r="F2460" s="454"/>
      <c r="G2460" s="171"/>
      <c r="H2460" s="199"/>
      <c r="I2460" s="170"/>
      <c r="J2460" s="170"/>
      <c r="K2460" s="74"/>
      <c r="L2460" s="74"/>
      <c r="M2460" s="98"/>
      <c r="N2460" s="99"/>
      <c r="O2460" s="99"/>
      <c r="P2460" s="100"/>
      <c r="Q2460" s="100"/>
      <c r="R2460" s="3"/>
      <c r="S2460" s="375"/>
    </row>
    <row r="2461" spans="2:39" outlineLevel="1">
      <c r="B2461" s="256"/>
      <c r="C2461" s="609" t="s">
        <v>1676</v>
      </c>
      <c r="D2461" s="210"/>
      <c r="E2461" s="256">
        <v>12254031001</v>
      </c>
      <c r="F2461" s="656"/>
      <c r="G2461" s="610" t="s">
        <v>2137</v>
      </c>
      <c r="H2461" s="611"/>
      <c r="I2461" s="210" t="s">
        <v>58</v>
      </c>
      <c r="J2461" s="210">
        <v>1</v>
      </c>
      <c r="K2461" s="99" t="s">
        <v>1301</v>
      </c>
      <c r="L2461" s="99"/>
      <c r="M2461" s="98"/>
      <c r="N2461" s="99"/>
      <c r="O2461" s="99"/>
      <c r="P2461" s="100"/>
      <c r="Q2461" s="100"/>
      <c r="R2461" s="3"/>
      <c r="S2461" s="377"/>
    </row>
    <row r="2462" spans="2:39" outlineLevel="1">
      <c r="B2462" s="256"/>
      <c r="C2462" s="609" t="s">
        <v>1676</v>
      </c>
      <c r="D2462" s="210"/>
      <c r="E2462" s="256">
        <v>12254041001</v>
      </c>
      <c r="F2462" s="656"/>
      <c r="G2462" s="610" t="s">
        <v>2138</v>
      </c>
      <c r="H2462" s="611"/>
      <c r="I2462" s="210" t="s">
        <v>58</v>
      </c>
      <c r="J2462" s="210">
        <v>1</v>
      </c>
      <c r="K2462" s="99" t="s">
        <v>1301</v>
      </c>
      <c r="L2462" s="99"/>
      <c r="M2462" s="98"/>
      <c r="N2462" s="99"/>
      <c r="O2462" s="99"/>
      <c r="P2462" s="100"/>
      <c r="Q2462" s="100"/>
      <c r="R2462" s="3"/>
      <c r="S2462" s="375"/>
    </row>
    <row r="2463" spans="2:39" outlineLevel="1">
      <c r="B2463" s="256"/>
      <c r="C2463" s="609" t="s">
        <v>1676</v>
      </c>
      <c r="D2463" s="210"/>
      <c r="E2463" s="256">
        <v>12254051001</v>
      </c>
      <c r="F2463" s="656"/>
      <c r="G2463" s="610" t="s">
        <v>2139</v>
      </c>
      <c r="H2463" s="611"/>
      <c r="I2463" s="210" t="s">
        <v>58</v>
      </c>
      <c r="J2463" s="210">
        <v>1</v>
      </c>
      <c r="K2463" s="99" t="s">
        <v>1301</v>
      </c>
      <c r="L2463" s="99"/>
      <c r="M2463" s="98"/>
      <c r="N2463" s="99"/>
      <c r="O2463" s="99"/>
      <c r="P2463" s="100"/>
      <c r="Q2463" s="100"/>
      <c r="R2463" s="3"/>
      <c r="S2463" s="375"/>
    </row>
    <row r="2464" spans="2:39" outlineLevel="1">
      <c r="B2464" s="197"/>
      <c r="C2464" s="198"/>
      <c r="D2464" s="170"/>
      <c r="E2464" s="69"/>
      <c r="F2464" s="454"/>
      <c r="G2464" s="171"/>
      <c r="H2464" s="199"/>
      <c r="I2464" s="170"/>
      <c r="J2464" s="170"/>
      <c r="K2464" s="74"/>
      <c r="L2464" s="74"/>
      <c r="M2464" s="98"/>
      <c r="N2464" s="99"/>
      <c r="O2464" s="99"/>
      <c r="P2464" s="100"/>
      <c r="Q2464" s="100"/>
      <c r="R2464" s="3"/>
      <c r="S2464" s="375"/>
    </row>
    <row r="2465" spans="2:19" outlineLevel="1">
      <c r="B2465" s="256"/>
      <c r="C2465" s="609" t="s">
        <v>1676</v>
      </c>
      <c r="D2465" s="210"/>
      <c r="E2465" s="256">
        <v>12758681001</v>
      </c>
      <c r="F2465" s="656"/>
      <c r="G2465" s="610" t="s">
        <v>2140</v>
      </c>
      <c r="H2465" s="611"/>
      <c r="I2465" s="210" t="s">
        <v>58</v>
      </c>
      <c r="J2465" s="210">
        <v>1</v>
      </c>
      <c r="K2465" s="99" t="s">
        <v>1301</v>
      </c>
      <c r="L2465" s="99"/>
      <c r="M2465" s="98"/>
      <c r="N2465" s="99"/>
      <c r="O2465" s="99"/>
      <c r="P2465" s="100"/>
      <c r="Q2465" s="100"/>
      <c r="R2465" s="3"/>
      <c r="S2465" s="375"/>
    </row>
    <row r="2466" spans="2:19" outlineLevel="1">
      <c r="B2466" s="256"/>
      <c r="C2466" s="609" t="s">
        <v>1676</v>
      </c>
      <c r="D2466" s="210"/>
      <c r="E2466" s="256">
        <v>12758781001</v>
      </c>
      <c r="F2466" s="656"/>
      <c r="G2466" s="610" t="s">
        <v>2141</v>
      </c>
      <c r="H2466" s="611"/>
      <c r="I2466" s="210" t="s">
        <v>58</v>
      </c>
      <c r="J2466" s="210">
        <v>1</v>
      </c>
      <c r="K2466" s="99" t="s">
        <v>1301</v>
      </c>
      <c r="L2466" s="99"/>
      <c r="M2466" s="98"/>
      <c r="N2466" s="99"/>
      <c r="O2466" s="99"/>
      <c r="P2466" s="100"/>
      <c r="Q2466" s="100"/>
      <c r="R2466" s="3"/>
      <c r="S2466" s="377"/>
    </row>
    <row r="2467" spans="2:19" outlineLevel="1">
      <c r="B2467" s="256"/>
      <c r="C2467" s="609" t="s">
        <v>1676</v>
      </c>
      <c r="D2467" s="210"/>
      <c r="E2467" s="256">
        <v>12332221001</v>
      </c>
      <c r="F2467" s="656"/>
      <c r="G2467" s="610" t="s">
        <v>2142</v>
      </c>
      <c r="H2467" s="611"/>
      <c r="I2467" s="210" t="s">
        <v>58</v>
      </c>
      <c r="J2467" s="210">
        <v>1</v>
      </c>
      <c r="K2467" s="99" t="s">
        <v>1301</v>
      </c>
      <c r="L2467" s="99"/>
      <c r="M2467" s="98"/>
      <c r="N2467" s="99"/>
      <c r="O2467" s="99"/>
      <c r="P2467" s="100"/>
      <c r="Q2467" s="100"/>
      <c r="R2467" s="3"/>
      <c r="S2467" s="375"/>
    </row>
    <row r="2468" spans="2:19" outlineLevel="1">
      <c r="B2468" s="256"/>
      <c r="C2468" s="609" t="s">
        <v>1676</v>
      </c>
      <c r="D2468" s="210"/>
      <c r="E2468" s="256">
        <v>12332321001</v>
      </c>
      <c r="F2468" s="656"/>
      <c r="G2468" s="610" t="s">
        <v>2143</v>
      </c>
      <c r="H2468" s="611"/>
      <c r="I2468" s="210" t="s">
        <v>58</v>
      </c>
      <c r="J2468" s="210">
        <v>1</v>
      </c>
      <c r="K2468" s="99" t="s">
        <v>1301</v>
      </c>
      <c r="L2468" s="99"/>
      <c r="M2468" s="98"/>
      <c r="N2468" s="99"/>
      <c r="O2468" s="99"/>
      <c r="P2468" s="100"/>
      <c r="Q2468" s="100"/>
      <c r="R2468" s="3"/>
      <c r="S2468" s="375"/>
    </row>
    <row r="2469" spans="2:19" outlineLevel="1">
      <c r="B2469" s="197"/>
      <c r="C2469" s="198"/>
      <c r="D2469" s="170"/>
      <c r="E2469" s="69"/>
      <c r="F2469" s="454"/>
      <c r="G2469" s="171"/>
      <c r="H2469" s="199"/>
      <c r="I2469" s="170"/>
      <c r="J2469" s="170"/>
      <c r="K2469" s="74"/>
      <c r="L2469" s="74"/>
      <c r="M2469" s="98"/>
      <c r="N2469" s="99"/>
      <c r="O2469" s="99"/>
      <c r="P2469" s="100"/>
      <c r="Q2469" s="100"/>
      <c r="R2469" s="3"/>
      <c r="S2469" s="375"/>
    </row>
    <row r="2470" spans="2:19" outlineLevel="1">
      <c r="B2470" s="256"/>
      <c r="C2470" s="609" t="s">
        <v>1676</v>
      </c>
      <c r="D2470" s="210"/>
      <c r="E2470" s="256">
        <v>12455521001</v>
      </c>
      <c r="F2470" s="656"/>
      <c r="G2470" s="610" t="s">
        <v>2144</v>
      </c>
      <c r="H2470" s="611"/>
      <c r="I2470" s="210" t="s">
        <v>58</v>
      </c>
      <c r="J2470" s="210">
        <v>1</v>
      </c>
      <c r="K2470" s="99" t="s">
        <v>1301</v>
      </c>
      <c r="L2470" s="99"/>
      <c r="M2470" s="98"/>
      <c r="N2470" s="99"/>
      <c r="O2470" s="99"/>
      <c r="P2470" s="100"/>
      <c r="Q2470" s="100"/>
      <c r="R2470" s="3"/>
      <c r="S2470" s="375"/>
    </row>
    <row r="2471" spans="2:19" outlineLevel="1">
      <c r="B2471" s="256"/>
      <c r="C2471" s="609" t="s">
        <v>1676</v>
      </c>
      <c r="D2471" s="210"/>
      <c r="E2471" s="256">
        <v>12455621001</v>
      </c>
      <c r="F2471" s="656"/>
      <c r="G2471" s="610" t="s">
        <v>2145</v>
      </c>
      <c r="H2471" s="611"/>
      <c r="I2471" s="210" t="s">
        <v>58</v>
      </c>
      <c r="J2471" s="210">
        <v>1</v>
      </c>
      <c r="K2471" s="99" t="s">
        <v>1301</v>
      </c>
      <c r="L2471" s="99"/>
      <c r="M2471" s="98"/>
      <c r="N2471" s="99"/>
      <c r="O2471" s="99"/>
      <c r="P2471" s="100"/>
      <c r="Q2471" s="100"/>
      <c r="R2471" s="3"/>
      <c r="S2471" s="375"/>
    </row>
    <row r="2472" spans="2:19" outlineLevel="1">
      <c r="B2472" s="256"/>
      <c r="C2472" s="609" t="s">
        <v>1676</v>
      </c>
      <c r="D2472" s="210"/>
      <c r="E2472" s="256">
        <v>12455721001</v>
      </c>
      <c r="F2472" s="656"/>
      <c r="G2472" s="610" t="s">
        <v>2146</v>
      </c>
      <c r="H2472" s="611"/>
      <c r="I2472" s="210" t="s">
        <v>58</v>
      </c>
      <c r="J2472" s="210">
        <v>1</v>
      </c>
      <c r="K2472" s="99" t="s">
        <v>1301</v>
      </c>
      <c r="L2472" s="99"/>
      <c r="M2472" s="98"/>
      <c r="N2472" s="99"/>
      <c r="O2472" s="99"/>
      <c r="P2472" s="100"/>
      <c r="Q2472" s="100"/>
      <c r="R2472" s="3"/>
      <c r="S2472" s="375"/>
    </row>
    <row r="2473" spans="2:19" outlineLevel="1">
      <c r="B2473" s="256"/>
      <c r="C2473" s="609" t="s">
        <v>1676</v>
      </c>
      <c r="D2473" s="210"/>
      <c r="E2473" s="256">
        <v>12455821001</v>
      </c>
      <c r="F2473" s="656"/>
      <c r="G2473" s="610" t="s">
        <v>2147</v>
      </c>
      <c r="H2473" s="611"/>
      <c r="I2473" s="210" t="s">
        <v>58</v>
      </c>
      <c r="J2473" s="210">
        <v>1</v>
      </c>
      <c r="K2473" s="99" t="s">
        <v>1301</v>
      </c>
      <c r="L2473" s="99"/>
      <c r="M2473" s="98"/>
      <c r="N2473" s="99"/>
      <c r="O2473" s="99"/>
      <c r="P2473" s="100"/>
      <c r="Q2473" s="100"/>
      <c r="R2473" s="3"/>
      <c r="S2473" s="375"/>
    </row>
    <row r="2474" spans="2:19" outlineLevel="1">
      <c r="B2474" s="256"/>
      <c r="C2474" s="609" t="s">
        <v>1676</v>
      </c>
      <c r="D2474" s="210"/>
      <c r="E2474" s="256">
        <v>12455921001</v>
      </c>
      <c r="F2474" s="656"/>
      <c r="G2474" s="610" t="s">
        <v>2148</v>
      </c>
      <c r="H2474" s="611"/>
      <c r="I2474" s="210" t="s">
        <v>58</v>
      </c>
      <c r="J2474" s="210">
        <v>1</v>
      </c>
      <c r="K2474" s="99" t="s">
        <v>1301</v>
      </c>
      <c r="L2474" s="99"/>
      <c r="M2474" s="98"/>
      <c r="N2474" s="99"/>
      <c r="O2474" s="99"/>
      <c r="P2474" s="100"/>
      <c r="Q2474" s="100"/>
      <c r="R2474" s="3"/>
      <c r="S2474" s="375"/>
    </row>
    <row r="2475" spans="2:19" outlineLevel="1">
      <c r="B2475" s="256"/>
      <c r="C2475" s="609" t="s">
        <v>1676</v>
      </c>
      <c r="D2475" s="210"/>
      <c r="E2475" s="256">
        <v>12456021001</v>
      </c>
      <c r="F2475" s="656"/>
      <c r="G2475" s="610" t="s">
        <v>2149</v>
      </c>
      <c r="H2475" s="611"/>
      <c r="I2475" s="210" t="s">
        <v>58</v>
      </c>
      <c r="J2475" s="210">
        <v>1</v>
      </c>
      <c r="K2475" s="99" t="s">
        <v>1301</v>
      </c>
      <c r="L2475" s="99"/>
      <c r="M2475" s="98"/>
      <c r="N2475" s="99"/>
      <c r="O2475" s="99"/>
      <c r="P2475" s="100"/>
      <c r="Q2475" s="100"/>
      <c r="R2475" s="3"/>
      <c r="S2475" s="375"/>
    </row>
    <row r="2476" spans="2:19" outlineLevel="1">
      <c r="B2476" s="256"/>
      <c r="C2476" s="609" t="s">
        <v>1676</v>
      </c>
      <c r="D2476" s="210"/>
      <c r="E2476" s="256">
        <v>12456121001</v>
      </c>
      <c r="F2476" s="656"/>
      <c r="G2476" s="610" t="s">
        <v>2150</v>
      </c>
      <c r="H2476" s="611"/>
      <c r="I2476" s="210" t="s">
        <v>58</v>
      </c>
      <c r="J2476" s="210">
        <v>1</v>
      </c>
      <c r="K2476" s="99" t="s">
        <v>1301</v>
      </c>
      <c r="L2476" s="99"/>
      <c r="M2476" s="98"/>
      <c r="N2476" s="99"/>
      <c r="O2476" s="99"/>
      <c r="P2476" s="100"/>
      <c r="Q2476" s="100"/>
      <c r="R2476" s="3"/>
      <c r="S2476" s="377"/>
    </row>
    <row r="2477" spans="2:19" outlineLevel="1">
      <c r="B2477" s="256"/>
      <c r="C2477" s="609" t="s">
        <v>1676</v>
      </c>
      <c r="D2477" s="210"/>
      <c r="E2477" s="256">
        <v>12332421001</v>
      </c>
      <c r="F2477" s="656"/>
      <c r="G2477" s="610" t="s">
        <v>2151</v>
      </c>
      <c r="H2477" s="611"/>
      <c r="I2477" s="210" t="s">
        <v>58</v>
      </c>
      <c r="J2477" s="210">
        <v>1</v>
      </c>
      <c r="K2477" s="99" t="s">
        <v>1301</v>
      </c>
      <c r="L2477" s="99"/>
      <c r="M2477" s="98"/>
      <c r="N2477" s="99"/>
      <c r="O2477" s="99"/>
      <c r="P2477" s="100"/>
      <c r="Q2477" s="100"/>
      <c r="R2477" s="3"/>
      <c r="S2477" s="375"/>
    </row>
    <row r="2478" spans="2:19" outlineLevel="1">
      <c r="B2478" s="256"/>
      <c r="C2478" s="609" t="s">
        <v>1676</v>
      </c>
      <c r="D2478" s="210"/>
      <c r="E2478" s="256">
        <v>12456321001</v>
      </c>
      <c r="F2478" s="656"/>
      <c r="G2478" s="610" t="s">
        <v>2152</v>
      </c>
      <c r="H2478" s="611"/>
      <c r="I2478" s="210" t="s">
        <v>58</v>
      </c>
      <c r="J2478" s="210">
        <v>1</v>
      </c>
      <c r="K2478" s="99" t="s">
        <v>1301</v>
      </c>
      <c r="L2478" s="99"/>
      <c r="M2478" s="98"/>
      <c r="N2478" s="99"/>
      <c r="O2478" s="99"/>
      <c r="P2478" s="100"/>
      <c r="Q2478" s="100"/>
      <c r="R2478" s="3"/>
      <c r="S2478" s="375"/>
    </row>
    <row r="2479" spans="2:19" outlineLevel="1">
      <c r="B2479" s="197"/>
      <c r="C2479" s="198"/>
      <c r="D2479" s="170"/>
      <c r="E2479" s="69"/>
      <c r="F2479" s="454"/>
      <c r="G2479" s="171"/>
      <c r="H2479" s="199"/>
      <c r="I2479" s="170"/>
      <c r="J2479" s="170"/>
      <c r="K2479" s="74"/>
      <c r="L2479" s="74"/>
      <c r="M2479" s="98"/>
      <c r="N2479" s="99"/>
      <c r="O2479" s="99"/>
      <c r="P2479" s="100"/>
      <c r="Q2479" s="100"/>
      <c r="R2479" s="3"/>
      <c r="S2479" s="375"/>
    </row>
    <row r="2480" spans="2:19" outlineLevel="1">
      <c r="B2480" s="256"/>
      <c r="C2480" s="609" t="s">
        <v>1676</v>
      </c>
      <c r="D2480" s="210"/>
      <c r="E2480" s="256">
        <v>12456421001</v>
      </c>
      <c r="F2480" s="656"/>
      <c r="G2480" s="610" t="s">
        <v>2153</v>
      </c>
      <c r="H2480" s="611"/>
      <c r="I2480" s="210" t="s">
        <v>58</v>
      </c>
      <c r="J2480" s="210">
        <v>1</v>
      </c>
      <c r="K2480" s="99" t="s">
        <v>1301</v>
      </c>
      <c r="L2480" s="99"/>
      <c r="M2480" s="98"/>
      <c r="N2480" s="99"/>
      <c r="O2480" s="99"/>
      <c r="P2480" s="100"/>
      <c r="Q2480" s="100"/>
      <c r="R2480" s="3"/>
      <c r="S2480" s="375"/>
    </row>
    <row r="2481" spans="2:39" outlineLevel="1">
      <c r="B2481" s="256"/>
      <c r="C2481" s="609" t="s">
        <v>1676</v>
      </c>
      <c r="D2481" s="210"/>
      <c r="E2481" s="256">
        <v>12456521001</v>
      </c>
      <c r="F2481" s="656"/>
      <c r="G2481" s="610" t="s">
        <v>2154</v>
      </c>
      <c r="H2481" s="611"/>
      <c r="I2481" s="210" t="s">
        <v>58</v>
      </c>
      <c r="J2481" s="210">
        <v>1</v>
      </c>
      <c r="K2481" s="99" t="s">
        <v>1301</v>
      </c>
      <c r="L2481" s="99"/>
      <c r="M2481" s="98"/>
      <c r="N2481" s="99"/>
      <c r="O2481" s="99"/>
      <c r="P2481" s="100"/>
      <c r="Q2481" s="100"/>
      <c r="R2481" s="3"/>
      <c r="S2481" s="375"/>
    </row>
    <row r="2482" spans="2:39" outlineLevel="1">
      <c r="B2482" s="256"/>
      <c r="C2482" s="609" t="s">
        <v>1676</v>
      </c>
      <c r="D2482" s="210"/>
      <c r="E2482" s="256">
        <v>12456621001</v>
      </c>
      <c r="F2482" s="656"/>
      <c r="G2482" s="610" t="s">
        <v>2155</v>
      </c>
      <c r="H2482" s="611"/>
      <c r="I2482" s="210" t="s">
        <v>58</v>
      </c>
      <c r="J2482" s="210">
        <v>1</v>
      </c>
      <c r="K2482" s="99" t="s">
        <v>1301</v>
      </c>
      <c r="L2482" s="99"/>
      <c r="M2482" s="98"/>
      <c r="N2482" s="99"/>
      <c r="O2482" s="99"/>
      <c r="P2482" s="100"/>
      <c r="Q2482" s="100"/>
      <c r="R2482" s="3"/>
      <c r="S2482" s="375"/>
    </row>
    <row r="2483" spans="2:39" outlineLevel="1">
      <c r="B2483" s="256"/>
      <c r="C2483" s="609" t="s">
        <v>1676</v>
      </c>
      <c r="D2483" s="210"/>
      <c r="E2483" s="256">
        <v>12456721001</v>
      </c>
      <c r="F2483" s="656"/>
      <c r="G2483" s="610" t="s">
        <v>2156</v>
      </c>
      <c r="H2483" s="611"/>
      <c r="I2483" s="210" t="s">
        <v>58</v>
      </c>
      <c r="J2483" s="210">
        <v>1</v>
      </c>
      <c r="K2483" s="99" t="s">
        <v>1301</v>
      </c>
      <c r="L2483" s="99"/>
      <c r="M2483" s="98"/>
      <c r="N2483" s="99"/>
      <c r="O2483" s="99"/>
      <c r="P2483" s="100"/>
      <c r="Q2483" s="100"/>
      <c r="R2483" s="3"/>
      <c r="S2483" s="375"/>
    </row>
    <row r="2484" spans="2:39" outlineLevel="1">
      <c r="B2484" s="256"/>
      <c r="C2484" s="609" t="s">
        <v>1676</v>
      </c>
      <c r="D2484" s="210"/>
      <c r="E2484" s="256">
        <v>12456821001</v>
      </c>
      <c r="F2484" s="656"/>
      <c r="G2484" s="610" t="s">
        <v>2157</v>
      </c>
      <c r="H2484" s="611"/>
      <c r="I2484" s="210" t="s">
        <v>58</v>
      </c>
      <c r="J2484" s="210">
        <v>1</v>
      </c>
      <c r="K2484" s="99" t="s">
        <v>1301</v>
      </c>
      <c r="L2484" s="99"/>
      <c r="M2484" s="98"/>
      <c r="N2484" s="99"/>
      <c r="O2484" s="99"/>
      <c r="P2484" s="100"/>
      <c r="Q2484" s="100"/>
      <c r="R2484" s="3"/>
      <c r="S2484" s="375"/>
    </row>
    <row r="2485" spans="2:39" outlineLevel="1">
      <c r="B2485" s="256"/>
      <c r="C2485" s="609" t="s">
        <v>1676</v>
      </c>
      <c r="D2485" s="210"/>
      <c r="E2485" s="256">
        <v>12456921001</v>
      </c>
      <c r="F2485" s="656"/>
      <c r="G2485" s="610" t="s">
        <v>2158</v>
      </c>
      <c r="H2485" s="611"/>
      <c r="I2485" s="210" t="s">
        <v>58</v>
      </c>
      <c r="J2485" s="210">
        <v>1</v>
      </c>
      <c r="K2485" s="99" t="s">
        <v>1301</v>
      </c>
      <c r="L2485" s="99"/>
      <c r="M2485" s="98"/>
      <c r="N2485" s="99"/>
      <c r="O2485" s="99"/>
      <c r="P2485" s="100"/>
      <c r="Q2485" s="100"/>
      <c r="R2485" s="3"/>
      <c r="S2485" s="375"/>
    </row>
    <row r="2486" spans="2:39" outlineLevel="1">
      <c r="B2486" s="256"/>
      <c r="C2486" s="609" t="s">
        <v>1676</v>
      </c>
      <c r="D2486" s="210"/>
      <c r="E2486" s="256">
        <v>12457021001</v>
      </c>
      <c r="F2486" s="656"/>
      <c r="G2486" s="610" t="s">
        <v>2159</v>
      </c>
      <c r="H2486" s="611"/>
      <c r="I2486" s="210" t="s">
        <v>58</v>
      </c>
      <c r="J2486" s="210">
        <v>1</v>
      </c>
      <c r="K2486" s="99" t="s">
        <v>1301</v>
      </c>
      <c r="L2486" s="99"/>
      <c r="M2486" s="98"/>
      <c r="N2486" s="99"/>
      <c r="O2486" s="99"/>
      <c r="P2486" s="100"/>
      <c r="Q2486" s="100"/>
      <c r="R2486" s="3"/>
      <c r="S2486" s="375"/>
    </row>
    <row r="2487" spans="2:39" outlineLevel="1">
      <c r="B2487" s="256"/>
      <c r="C2487" s="609" t="s">
        <v>1676</v>
      </c>
      <c r="D2487" s="210"/>
      <c r="E2487" s="256">
        <v>12457121001</v>
      </c>
      <c r="F2487" s="656"/>
      <c r="G2487" s="610" t="s">
        <v>2160</v>
      </c>
      <c r="H2487" s="611"/>
      <c r="I2487" s="210" t="s">
        <v>58</v>
      </c>
      <c r="J2487" s="210">
        <v>1</v>
      </c>
      <c r="K2487" s="99" t="s">
        <v>1301</v>
      </c>
      <c r="L2487" s="99"/>
      <c r="M2487" s="98"/>
      <c r="N2487" s="99"/>
      <c r="O2487" s="99"/>
      <c r="P2487" s="100"/>
      <c r="Q2487" s="100"/>
      <c r="R2487" s="3"/>
      <c r="S2487" s="375"/>
    </row>
    <row r="2488" spans="2:39" outlineLevel="1">
      <c r="B2488" s="256"/>
      <c r="C2488" s="609" t="s">
        <v>1676</v>
      </c>
      <c r="D2488" s="210"/>
      <c r="E2488" s="256">
        <v>12457221001</v>
      </c>
      <c r="F2488" s="656"/>
      <c r="G2488" s="610" t="s">
        <v>2161</v>
      </c>
      <c r="H2488" s="611"/>
      <c r="I2488" s="210" t="s">
        <v>58</v>
      </c>
      <c r="J2488" s="210">
        <v>1</v>
      </c>
      <c r="K2488" s="99" t="s">
        <v>1301</v>
      </c>
      <c r="L2488" s="99"/>
      <c r="M2488" s="98"/>
      <c r="N2488" s="99"/>
      <c r="O2488" s="99"/>
      <c r="P2488" s="100"/>
      <c r="Q2488" s="100"/>
      <c r="R2488" s="3"/>
      <c r="S2488" s="377"/>
    </row>
    <row r="2489" spans="2:39" outlineLevel="1">
      <c r="B2489" s="256"/>
      <c r="C2489" s="609" t="s">
        <v>1676</v>
      </c>
      <c r="D2489" s="210"/>
      <c r="E2489" s="256">
        <v>12332521001</v>
      </c>
      <c r="F2489" s="656"/>
      <c r="G2489" s="610" t="s">
        <v>2162</v>
      </c>
      <c r="H2489" s="611"/>
      <c r="I2489" s="210" t="s">
        <v>58</v>
      </c>
      <c r="J2489" s="210">
        <v>1</v>
      </c>
      <c r="K2489" s="99" t="s">
        <v>1301</v>
      </c>
      <c r="L2489" s="99"/>
      <c r="M2489" s="98"/>
      <c r="N2489" s="99"/>
      <c r="O2489" s="99"/>
      <c r="P2489" s="100"/>
      <c r="Q2489" s="100"/>
      <c r="R2489" s="3"/>
      <c r="S2489" s="375"/>
    </row>
    <row r="2490" spans="2:39" outlineLevel="1">
      <c r="B2490" s="256"/>
      <c r="C2490" s="609" t="s">
        <v>1676</v>
      </c>
      <c r="D2490" s="210"/>
      <c r="E2490" s="256">
        <v>12457421001</v>
      </c>
      <c r="F2490" s="656"/>
      <c r="G2490" s="610" t="s">
        <v>2163</v>
      </c>
      <c r="H2490" s="611"/>
      <c r="I2490" s="210" t="s">
        <v>58</v>
      </c>
      <c r="J2490" s="210">
        <v>1</v>
      </c>
      <c r="K2490" s="99" t="s">
        <v>1301</v>
      </c>
      <c r="L2490" s="99"/>
      <c r="M2490" s="98"/>
      <c r="N2490" s="99"/>
      <c r="O2490" s="99"/>
      <c r="P2490" s="100"/>
      <c r="Q2490" s="100"/>
      <c r="R2490" s="3"/>
      <c r="S2490" s="375"/>
    </row>
    <row r="2491" spans="2:39" outlineLevel="1">
      <c r="B2491" s="197"/>
      <c r="C2491" s="198"/>
      <c r="D2491" s="170"/>
      <c r="E2491" s="69"/>
      <c r="F2491" s="454"/>
      <c r="G2491" s="171"/>
      <c r="H2491" s="199"/>
      <c r="I2491" s="170"/>
      <c r="J2491" s="170"/>
      <c r="K2491" s="74"/>
      <c r="L2491" s="74"/>
      <c r="M2491" s="98"/>
      <c r="N2491" s="99"/>
      <c r="O2491" s="99"/>
      <c r="P2491" s="100"/>
      <c r="Q2491" s="100"/>
      <c r="R2491" s="3"/>
      <c r="S2491" s="375"/>
    </row>
    <row r="2492" spans="2:39" outlineLevel="1">
      <c r="B2492" s="256"/>
      <c r="C2492" s="609" t="s">
        <v>1676</v>
      </c>
      <c r="D2492" s="210"/>
      <c r="E2492" s="256">
        <v>12460021001</v>
      </c>
      <c r="F2492" s="656"/>
      <c r="G2492" s="610" t="s">
        <v>2164</v>
      </c>
      <c r="H2492" s="611"/>
      <c r="I2492" s="210" t="s">
        <v>58</v>
      </c>
      <c r="J2492" s="210">
        <v>1</v>
      </c>
      <c r="K2492" s="99" t="s">
        <v>1301</v>
      </c>
      <c r="L2492" s="99"/>
      <c r="M2492" s="98"/>
      <c r="N2492" s="99"/>
      <c r="O2492" s="99"/>
      <c r="P2492" s="100"/>
      <c r="Q2492" s="100"/>
      <c r="R2492" s="3"/>
      <c r="S2492" s="375"/>
    </row>
    <row r="2493" spans="2:39" outlineLevel="1">
      <c r="B2493" s="256"/>
      <c r="C2493" s="609" t="s">
        <v>1676</v>
      </c>
      <c r="D2493" s="210"/>
      <c r="E2493" s="256">
        <v>12460121001</v>
      </c>
      <c r="F2493" s="656"/>
      <c r="G2493" s="610" t="s">
        <v>2165</v>
      </c>
      <c r="H2493" s="611"/>
      <c r="I2493" s="210" t="s">
        <v>58</v>
      </c>
      <c r="J2493" s="210">
        <v>1</v>
      </c>
      <c r="K2493" s="99" t="s">
        <v>1301</v>
      </c>
      <c r="L2493" s="99"/>
      <c r="M2493" s="98"/>
      <c r="N2493" s="99"/>
      <c r="O2493" s="99"/>
      <c r="P2493" s="100"/>
      <c r="Q2493" s="100"/>
      <c r="R2493" s="3"/>
      <c r="S2493" s="375"/>
    </row>
    <row r="2494" spans="2:39" outlineLevel="1">
      <c r="B2494" s="256"/>
      <c r="C2494" s="609" t="s">
        <v>1676</v>
      </c>
      <c r="D2494" s="210"/>
      <c r="E2494" s="256">
        <v>12460221001</v>
      </c>
      <c r="F2494" s="656"/>
      <c r="G2494" s="610" t="s">
        <v>2166</v>
      </c>
      <c r="H2494" s="611"/>
      <c r="I2494" s="210" t="s">
        <v>58</v>
      </c>
      <c r="J2494" s="210">
        <v>1</v>
      </c>
      <c r="K2494" s="99" t="s">
        <v>1301</v>
      </c>
      <c r="L2494" s="99"/>
      <c r="M2494" s="98"/>
      <c r="N2494" s="99"/>
      <c r="O2494" s="99"/>
      <c r="P2494" s="100"/>
      <c r="Q2494" s="100"/>
      <c r="R2494" s="3"/>
      <c r="S2494" s="375"/>
    </row>
    <row r="2495" spans="2:39" outlineLevel="1">
      <c r="B2495" s="256"/>
      <c r="C2495" s="609" t="s">
        <v>1676</v>
      </c>
      <c r="D2495" s="210"/>
      <c r="E2495" s="256">
        <v>12460321001</v>
      </c>
      <c r="F2495" s="656"/>
      <c r="G2495" s="610" t="s">
        <v>2167</v>
      </c>
      <c r="H2495" s="611"/>
      <c r="I2495" s="210" t="s">
        <v>58</v>
      </c>
      <c r="J2495" s="210">
        <v>1</v>
      </c>
      <c r="K2495" s="99" t="s">
        <v>1301</v>
      </c>
      <c r="L2495" s="99"/>
      <c r="M2495" s="98"/>
      <c r="N2495" s="99"/>
      <c r="O2495" s="99"/>
      <c r="P2495" s="100"/>
      <c r="Q2495" s="100"/>
      <c r="R2495" s="3"/>
      <c r="S2495" s="375"/>
      <c r="AM2495" s="288"/>
    </row>
    <row r="2496" spans="2:39" outlineLevel="1">
      <c r="B2496" s="256"/>
      <c r="C2496" s="609" t="s">
        <v>1676</v>
      </c>
      <c r="D2496" s="210"/>
      <c r="E2496" s="256">
        <v>12460421001</v>
      </c>
      <c r="F2496" s="656"/>
      <c r="G2496" s="610" t="s">
        <v>2168</v>
      </c>
      <c r="H2496" s="611"/>
      <c r="I2496" s="210" t="s">
        <v>58</v>
      </c>
      <c r="J2496" s="210">
        <v>1</v>
      </c>
      <c r="K2496" s="99" t="s">
        <v>1301</v>
      </c>
      <c r="L2496" s="99"/>
      <c r="M2496" s="98"/>
      <c r="N2496" s="99"/>
      <c r="O2496" s="99"/>
      <c r="P2496" s="100"/>
      <c r="Q2496" s="100"/>
      <c r="R2496" s="3"/>
      <c r="S2496" s="375"/>
    </row>
    <row r="2497" spans="2:39" outlineLevel="1">
      <c r="B2497" s="256"/>
      <c r="C2497" s="609" t="s">
        <v>1676</v>
      </c>
      <c r="D2497" s="210"/>
      <c r="E2497" s="256">
        <v>12460521001</v>
      </c>
      <c r="F2497" s="656"/>
      <c r="G2497" s="610" t="s">
        <v>2169</v>
      </c>
      <c r="H2497" s="611"/>
      <c r="I2497" s="210" t="s">
        <v>58</v>
      </c>
      <c r="J2497" s="210">
        <v>1</v>
      </c>
      <c r="K2497" s="99" t="s">
        <v>1301</v>
      </c>
      <c r="L2497" s="99"/>
      <c r="M2497" s="98"/>
      <c r="N2497" s="99"/>
      <c r="O2497" s="99"/>
      <c r="P2497" s="100"/>
      <c r="Q2497" s="100"/>
      <c r="R2497" s="3"/>
      <c r="S2497" s="375"/>
    </row>
    <row r="2498" spans="2:39" s="288" customFormat="1" outlineLevel="1">
      <c r="B2498" s="256"/>
      <c r="C2498" s="609" t="s">
        <v>1676</v>
      </c>
      <c r="D2498" s="210"/>
      <c r="E2498" s="256">
        <v>12460721001</v>
      </c>
      <c r="F2498" s="656"/>
      <c r="G2498" s="610" t="s">
        <v>2170</v>
      </c>
      <c r="H2498" s="611"/>
      <c r="I2498" s="210" t="s">
        <v>58</v>
      </c>
      <c r="J2498" s="210">
        <v>1</v>
      </c>
      <c r="K2498" s="99" t="s">
        <v>1301</v>
      </c>
      <c r="L2498" s="99"/>
      <c r="M2498" s="98"/>
      <c r="N2498" s="99"/>
      <c r="O2498" s="99"/>
      <c r="P2498" s="100"/>
      <c r="Q2498" s="100"/>
      <c r="R2498" s="3"/>
      <c r="S2498" s="375"/>
      <c r="AL2498"/>
      <c r="AM2498"/>
    </row>
    <row r="2499" spans="2:39" outlineLevel="1">
      <c r="B2499" s="256"/>
      <c r="C2499" s="609" t="s">
        <v>1676</v>
      </c>
      <c r="D2499" s="210"/>
      <c r="E2499" s="256">
        <v>12460821001</v>
      </c>
      <c r="F2499" s="656"/>
      <c r="G2499" s="610" t="s">
        <v>2171</v>
      </c>
      <c r="H2499" s="611"/>
      <c r="I2499" s="210" t="s">
        <v>58</v>
      </c>
      <c r="J2499" s="210">
        <v>1</v>
      </c>
      <c r="K2499" s="99" t="s">
        <v>1301</v>
      </c>
      <c r="L2499" s="99"/>
      <c r="M2499" s="98"/>
      <c r="N2499" s="99"/>
      <c r="O2499" s="99"/>
      <c r="P2499" s="100"/>
      <c r="Q2499" s="100"/>
      <c r="R2499" s="3"/>
      <c r="S2499" s="375"/>
    </row>
    <row r="2500" spans="2:39" outlineLevel="1">
      <c r="B2500" s="256"/>
      <c r="C2500" s="609" t="s">
        <v>1676</v>
      </c>
      <c r="D2500" s="210"/>
      <c r="E2500" s="256">
        <v>12460921001</v>
      </c>
      <c r="F2500" s="656"/>
      <c r="G2500" s="610" t="s">
        <v>2172</v>
      </c>
      <c r="H2500" s="611"/>
      <c r="I2500" s="210" t="s">
        <v>58</v>
      </c>
      <c r="J2500" s="210">
        <v>1</v>
      </c>
      <c r="K2500" s="99" t="s">
        <v>1301</v>
      </c>
      <c r="L2500" s="99"/>
      <c r="M2500" s="98"/>
      <c r="N2500" s="99"/>
      <c r="O2500" s="99"/>
      <c r="P2500" s="100"/>
      <c r="Q2500" s="100"/>
      <c r="R2500" s="3"/>
      <c r="S2500" s="375"/>
    </row>
    <row r="2501" spans="2:39" outlineLevel="1">
      <c r="B2501" s="256"/>
      <c r="C2501" s="609" t="s">
        <v>1676</v>
      </c>
      <c r="D2501" s="210"/>
      <c r="E2501" s="256">
        <v>12461121001</v>
      </c>
      <c r="F2501" s="656"/>
      <c r="G2501" s="610" t="s">
        <v>2173</v>
      </c>
      <c r="H2501" s="611"/>
      <c r="I2501" s="210" t="s">
        <v>58</v>
      </c>
      <c r="J2501" s="210">
        <v>1</v>
      </c>
      <c r="K2501" s="99" t="s">
        <v>1301</v>
      </c>
      <c r="L2501" s="99"/>
      <c r="M2501" s="98"/>
      <c r="N2501" s="99"/>
      <c r="O2501" s="99"/>
      <c r="P2501" s="100"/>
      <c r="Q2501" s="100"/>
      <c r="R2501" s="3"/>
      <c r="S2501" s="375"/>
    </row>
    <row r="2502" spans="2:39" outlineLevel="1">
      <c r="B2502" s="256"/>
      <c r="C2502" s="609" t="s">
        <v>1676</v>
      </c>
      <c r="D2502" s="210"/>
      <c r="E2502" s="256">
        <v>12461221001</v>
      </c>
      <c r="F2502" s="656"/>
      <c r="G2502" s="610" t="s">
        <v>2174</v>
      </c>
      <c r="H2502" s="611"/>
      <c r="I2502" s="210" t="s">
        <v>58</v>
      </c>
      <c r="J2502" s="210">
        <v>1</v>
      </c>
      <c r="K2502" s="99" t="s">
        <v>1301</v>
      </c>
      <c r="L2502" s="99"/>
      <c r="M2502" s="98"/>
      <c r="N2502" s="99"/>
      <c r="O2502" s="99"/>
      <c r="P2502" s="100"/>
      <c r="Q2502" s="100"/>
      <c r="R2502" s="3"/>
      <c r="S2502" s="375"/>
    </row>
    <row r="2503" spans="2:39" outlineLevel="1">
      <c r="B2503" s="256"/>
      <c r="C2503" s="609" t="s">
        <v>1676</v>
      </c>
      <c r="D2503" s="210"/>
      <c r="E2503" s="256">
        <v>12461321001</v>
      </c>
      <c r="F2503" s="656"/>
      <c r="G2503" s="610" t="s">
        <v>2175</v>
      </c>
      <c r="H2503" s="611"/>
      <c r="I2503" s="210" t="s">
        <v>58</v>
      </c>
      <c r="J2503" s="210">
        <v>1</v>
      </c>
      <c r="K2503" s="99" t="s">
        <v>1301</v>
      </c>
      <c r="L2503" s="99"/>
      <c r="M2503" s="98"/>
      <c r="N2503" s="99"/>
      <c r="O2503" s="99"/>
      <c r="P2503" s="100"/>
      <c r="Q2503" s="100"/>
      <c r="R2503" s="3"/>
      <c r="S2503" s="377"/>
    </row>
    <row r="2504" spans="2:39" outlineLevel="1">
      <c r="B2504" s="256"/>
      <c r="C2504" s="609" t="s">
        <v>1676</v>
      </c>
      <c r="D2504" s="210"/>
      <c r="E2504" s="256">
        <v>12466921001</v>
      </c>
      <c r="F2504" s="656"/>
      <c r="G2504" s="610" t="s">
        <v>2176</v>
      </c>
      <c r="H2504" s="611"/>
      <c r="I2504" s="210" t="s">
        <v>58</v>
      </c>
      <c r="J2504" s="210">
        <v>1</v>
      </c>
      <c r="K2504" s="99" t="s">
        <v>1301</v>
      </c>
      <c r="L2504" s="99"/>
      <c r="M2504" s="98"/>
      <c r="N2504" s="99"/>
      <c r="O2504" s="99"/>
      <c r="P2504" s="100"/>
      <c r="Q2504" s="100"/>
      <c r="R2504" s="3"/>
      <c r="S2504" s="375"/>
      <c r="AM2504" s="288"/>
    </row>
    <row r="2505" spans="2:39" outlineLevel="1">
      <c r="B2505" s="256"/>
      <c r="C2505" s="609" t="s">
        <v>1676</v>
      </c>
      <c r="D2505" s="210"/>
      <c r="E2505" s="256">
        <v>12468121001</v>
      </c>
      <c r="F2505" s="656"/>
      <c r="G2505" s="610" t="s">
        <v>2177</v>
      </c>
      <c r="H2505" s="611"/>
      <c r="I2505" s="210" t="s">
        <v>58</v>
      </c>
      <c r="J2505" s="210">
        <v>1</v>
      </c>
      <c r="K2505" s="99" t="s">
        <v>1301</v>
      </c>
      <c r="L2505" s="99"/>
      <c r="M2505" s="98"/>
      <c r="N2505" s="99"/>
      <c r="O2505" s="99"/>
      <c r="P2505" s="100"/>
      <c r="Q2505" s="100"/>
      <c r="R2505" s="3"/>
      <c r="S2505" s="375"/>
      <c r="AM2505" s="288"/>
    </row>
    <row r="2506" spans="2:39" outlineLevel="1">
      <c r="B2506" s="197"/>
      <c r="C2506" s="198"/>
      <c r="D2506" s="170"/>
      <c r="E2506" s="69"/>
      <c r="F2506" s="454"/>
      <c r="G2506" s="171"/>
      <c r="H2506" s="199"/>
      <c r="I2506" s="170"/>
      <c r="J2506" s="170"/>
      <c r="K2506" s="74"/>
      <c r="L2506" s="74"/>
      <c r="M2506" s="98"/>
      <c r="N2506" s="99"/>
      <c r="O2506" s="99"/>
      <c r="P2506" s="100"/>
      <c r="Q2506" s="100"/>
      <c r="R2506" s="3"/>
      <c r="S2506" s="375"/>
      <c r="AM2506" s="288"/>
    </row>
    <row r="2507" spans="2:39" s="288" customFormat="1" outlineLevel="1">
      <c r="B2507" s="102" t="s">
        <v>27</v>
      </c>
      <c r="C2507" s="201" t="s">
        <v>1676</v>
      </c>
      <c r="D2507" s="202"/>
      <c r="E2507" s="102">
        <v>12451171001</v>
      </c>
      <c r="F2507" s="454"/>
      <c r="G2507" s="203" t="s">
        <v>2178</v>
      </c>
      <c r="H2507" s="204"/>
      <c r="I2507" s="202" t="s">
        <v>58</v>
      </c>
      <c r="J2507" s="202">
        <v>1</v>
      </c>
      <c r="K2507" s="107" t="s">
        <v>1301</v>
      </c>
      <c r="L2507" s="107"/>
      <c r="M2507" s="106"/>
      <c r="N2507" s="107"/>
      <c r="O2507" s="107"/>
      <c r="P2507" s="108"/>
      <c r="Q2507" s="108"/>
      <c r="R2507" s="3"/>
      <c r="S2507" s="375"/>
      <c r="AL2507"/>
    </row>
    <row r="2508" spans="2:39" s="288" customFormat="1" outlineLevel="1">
      <c r="B2508" s="102" t="s">
        <v>27</v>
      </c>
      <c r="C2508" s="201" t="s">
        <v>1676</v>
      </c>
      <c r="D2508" s="202"/>
      <c r="E2508" s="102">
        <v>12451271001</v>
      </c>
      <c r="F2508" s="454"/>
      <c r="G2508" s="203" t="s">
        <v>2179</v>
      </c>
      <c r="H2508" s="204"/>
      <c r="I2508" s="202" t="s">
        <v>58</v>
      </c>
      <c r="J2508" s="202">
        <v>1</v>
      </c>
      <c r="K2508" s="107" t="s">
        <v>1301</v>
      </c>
      <c r="L2508" s="107"/>
      <c r="M2508" s="106"/>
      <c r="N2508" s="107"/>
      <c r="O2508" s="107"/>
      <c r="P2508" s="108"/>
      <c r="Q2508" s="108"/>
      <c r="R2508" s="3"/>
      <c r="S2508" s="375"/>
      <c r="AL2508"/>
    </row>
    <row r="2509" spans="2:39" s="288" customFormat="1" outlineLevel="1">
      <c r="B2509" s="102" t="s">
        <v>27</v>
      </c>
      <c r="C2509" s="201" t="s">
        <v>1676</v>
      </c>
      <c r="D2509" s="202"/>
      <c r="E2509" s="102">
        <v>12451371001</v>
      </c>
      <c r="F2509" s="454"/>
      <c r="G2509" s="203" t="s">
        <v>2180</v>
      </c>
      <c r="H2509" s="204"/>
      <c r="I2509" s="202" t="s">
        <v>58</v>
      </c>
      <c r="J2509" s="202">
        <v>1</v>
      </c>
      <c r="K2509" s="107" t="s">
        <v>1301</v>
      </c>
      <c r="L2509" s="107"/>
      <c r="M2509" s="106"/>
      <c r="N2509" s="107"/>
      <c r="O2509" s="107"/>
      <c r="P2509" s="108"/>
      <c r="Q2509" s="108"/>
      <c r="R2509" s="3"/>
      <c r="S2509" s="375"/>
      <c r="AL2509"/>
    </row>
    <row r="2510" spans="2:39" s="288" customFormat="1" outlineLevel="1">
      <c r="B2510" s="102" t="s">
        <v>27</v>
      </c>
      <c r="C2510" s="201" t="s">
        <v>1676</v>
      </c>
      <c r="D2510" s="202"/>
      <c r="E2510" s="102">
        <v>12451471001</v>
      </c>
      <c r="F2510" s="454"/>
      <c r="G2510" s="203" t="s">
        <v>2181</v>
      </c>
      <c r="H2510" s="204"/>
      <c r="I2510" s="202" t="s">
        <v>58</v>
      </c>
      <c r="J2510" s="202">
        <v>1</v>
      </c>
      <c r="K2510" s="107" t="s">
        <v>1301</v>
      </c>
      <c r="L2510" s="107"/>
      <c r="M2510" s="106"/>
      <c r="N2510" s="107"/>
      <c r="O2510" s="107"/>
      <c r="P2510" s="108"/>
      <c r="Q2510" s="108"/>
      <c r="R2510" s="3"/>
      <c r="S2510" s="375"/>
      <c r="AL2510"/>
    </row>
    <row r="2511" spans="2:39" s="288" customFormat="1" outlineLevel="1">
      <c r="B2511" s="102" t="s">
        <v>27</v>
      </c>
      <c r="C2511" s="201" t="s">
        <v>1676</v>
      </c>
      <c r="D2511" s="202"/>
      <c r="E2511" s="102">
        <v>12451571001</v>
      </c>
      <c r="F2511" s="454"/>
      <c r="G2511" s="203" t="s">
        <v>2182</v>
      </c>
      <c r="H2511" s="204"/>
      <c r="I2511" s="202" t="s">
        <v>58</v>
      </c>
      <c r="J2511" s="202">
        <v>1</v>
      </c>
      <c r="K2511" s="107" t="s">
        <v>1301</v>
      </c>
      <c r="L2511" s="107"/>
      <c r="M2511" s="106"/>
      <c r="N2511" s="107"/>
      <c r="O2511" s="107"/>
      <c r="P2511" s="108"/>
      <c r="Q2511" s="108"/>
      <c r="R2511" s="3"/>
      <c r="S2511" s="378"/>
      <c r="AL2511"/>
      <c r="AM2511"/>
    </row>
    <row r="2512" spans="2:39" s="288" customFormat="1" outlineLevel="1">
      <c r="B2512" s="102" t="s">
        <v>27</v>
      </c>
      <c r="C2512" s="201" t="s">
        <v>1676</v>
      </c>
      <c r="D2512" s="202"/>
      <c r="E2512" s="102">
        <v>12451671001</v>
      </c>
      <c r="F2512" s="454"/>
      <c r="G2512" s="203" t="s">
        <v>2183</v>
      </c>
      <c r="H2512" s="204"/>
      <c r="I2512" s="202" t="s">
        <v>58</v>
      </c>
      <c r="J2512" s="202">
        <v>1</v>
      </c>
      <c r="K2512" s="107" t="s">
        <v>1301</v>
      </c>
      <c r="L2512" s="107"/>
      <c r="M2512" s="106"/>
      <c r="N2512" s="107"/>
      <c r="O2512" s="107"/>
      <c r="P2512" s="108"/>
      <c r="Q2512" s="108"/>
      <c r="R2512" s="3"/>
      <c r="S2512" s="375"/>
      <c r="AL2512"/>
      <c r="AM2512"/>
    </row>
    <row r="2513" spans="2:39" s="288" customFormat="1" outlineLevel="1">
      <c r="B2513" s="102" t="s">
        <v>27</v>
      </c>
      <c r="C2513" s="201" t="s">
        <v>1676</v>
      </c>
      <c r="D2513" s="202"/>
      <c r="E2513" s="102">
        <v>12451771001</v>
      </c>
      <c r="F2513" s="454"/>
      <c r="G2513" s="203" t="s">
        <v>2184</v>
      </c>
      <c r="H2513" s="204"/>
      <c r="I2513" s="202" t="s">
        <v>58</v>
      </c>
      <c r="J2513" s="202">
        <v>1</v>
      </c>
      <c r="K2513" s="107" t="s">
        <v>1301</v>
      </c>
      <c r="L2513" s="107"/>
      <c r="M2513" s="106"/>
      <c r="N2513" s="107"/>
      <c r="O2513" s="107"/>
      <c r="P2513" s="108"/>
      <c r="Q2513" s="108"/>
      <c r="R2513" s="3"/>
      <c r="S2513" s="375"/>
      <c r="AL2513"/>
      <c r="AM2513"/>
    </row>
    <row r="2514" spans="2:39" outlineLevel="1">
      <c r="B2514" s="197"/>
      <c r="C2514" s="198"/>
      <c r="D2514" s="170"/>
      <c r="E2514" s="69"/>
      <c r="F2514" s="454"/>
      <c r="G2514" s="171"/>
      <c r="H2514" s="199"/>
      <c r="I2514" s="170"/>
      <c r="J2514" s="170"/>
      <c r="K2514" s="74"/>
      <c r="L2514" s="74"/>
      <c r="M2514" s="98"/>
      <c r="N2514" s="99"/>
      <c r="O2514" s="99"/>
      <c r="P2514" s="100"/>
      <c r="Q2514" s="100"/>
      <c r="R2514" s="3"/>
      <c r="S2514" s="375"/>
    </row>
    <row r="2515" spans="2:39" outlineLevel="1">
      <c r="B2515" s="256"/>
      <c r="C2515" s="609" t="s">
        <v>1676</v>
      </c>
      <c r="D2515" s="210"/>
      <c r="E2515" s="256">
        <v>12461421001</v>
      </c>
      <c r="F2515" s="656"/>
      <c r="G2515" s="610" t="s">
        <v>2185</v>
      </c>
      <c r="H2515" s="611"/>
      <c r="I2515" s="210" t="s">
        <v>58</v>
      </c>
      <c r="J2515" s="210">
        <v>1</v>
      </c>
      <c r="K2515" s="99" t="s">
        <v>1301</v>
      </c>
      <c r="L2515" s="99"/>
      <c r="M2515" s="98"/>
      <c r="N2515" s="99"/>
      <c r="O2515" s="99"/>
      <c r="P2515" s="100"/>
      <c r="Q2515" s="100"/>
      <c r="R2515" s="3"/>
      <c r="S2515" s="375"/>
    </row>
    <row r="2516" spans="2:39" outlineLevel="1">
      <c r="B2516" s="256"/>
      <c r="C2516" s="609" t="s">
        <v>1676</v>
      </c>
      <c r="D2516" s="210"/>
      <c r="E2516" s="256">
        <v>12461521001</v>
      </c>
      <c r="F2516" s="656"/>
      <c r="G2516" s="610" t="s">
        <v>2186</v>
      </c>
      <c r="H2516" s="611"/>
      <c r="I2516" s="210" t="s">
        <v>58</v>
      </c>
      <c r="J2516" s="210">
        <v>1</v>
      </c>
      <c r="K2516" s="99" t="s">
        <v>1301</v>
      </c>
      <c r="L2516" s="99"/>
      <c r="M2516" s="98"/>
      <c r="N2516" s="99"/>
      <c r="O2516" s="99"/>
      <c r="P2516" s="100"/>
      <c r="Q2516" s="100"/>
      <c r="R2516" s="3"/>
      <c r="S2516" s="375"/>
    </row>
    <row r="2517" spans="2:39" outlineLevel="1">
      <c r="B2517" s="256"/>
      <c r="C2517" s="609" t="s">
        <v>1676</v>
      </c>
      <c r="D2517" s="210"/>
      <c r="E2517" s="256">
        <v>12461621001</v>
      </c>
      <c r="F2517" s="656"/>
      <c r="G2517" s="610" t="s">
        <v>2187</v>
      </c>
      <c r="H2517" s="611"/>
      <c r="I2517" s="210" t="s">
        <v>58</v>
      </c>
      <c r="J2517" s="210">
        <v>1</v>
      </c>
      <c r="K2517" s="99" t="s">
        <v>1301</v>
      </c>
      <c r="L2517" s="99"/>
      <c r="M2517" s="98"/>
      <c r="N2517" s="99"/>
      <c r="O2517" s="99"/>
      <c r="P2517" s="100"/>
      <c r="Q2517" s="100"/>
      <c r="R2517" s="3"/>
      <c r="S2517" s="375"/>
    </row>
    <row r="2518" spans="2:39" outlineLevel="1">
      <c r="B2518" s="256"/>
      <c r="C2518" s="609" t="s">
        <v>1676</v>
      </c>
      <c r="D2518" s="210"/>
      <c r="E2518" s="256">
        <v>12461721001</v>
      </c>
      <c r="F2518" s="656"/>
      <c r="G2518" s="610" t="s">
        <v>2188</v>
      </c>
      <c r="H2518" s="611"/>
      <c r="I2518" s="210" t="s">
        <v>58</v>
      </c>
      <c r="J2518" s="210">
        <v>1</v>
      </c>
      <c r="K2518" s="99" t="s">
        <v>1301</v>
      </c>
      <c r="L2518" s="99"/>
      <c r="M2518" s="98"/>
      <c r="N2518" s="99"/>
      <c r="O2518" s="99"/>
      <c r="P2518" s="100"/>
      <c r="Q2518" s="100"/>
      <c r="R2518" s="3"/>
      <c r="S2518" s="375"/>
    </row>
    <row r="2519" spans="2:39" outlineLevel="1">
      <c r="B2519" s="256"/>
      <c r="C2519" s="609" t="s">
        <v>1676</v>
      </c>
      <c r="D2519" s="210"/>
      <c r="E2519" s="256">
        <v>12461821001</v>
      </c>
      <c r="F2519" s="656"/>
      <c r="G2519" s="610" t="s">
        <v>2189</v>
      </c>
      <c r="H2519" s="611"/>
      <c r="I2519" s="210" t="s">
        <v>58</v>
      </c>
      <c r="J2519" s="210">
        <v>1</v>
      </c>
      <c r="K2519" s="99" t="s">
        <v>1301</v>
      </c>
      <c r="L2519" s="99"/>
      <c r="M2519" s="98"/>
      <c r="N2519" s="99"/>
      <c r="O2519" s="99"/>
      <c r="P2519" s="100"/>
      <c r="Q2519" s="100"/>
      <c r="R2519" s="3"/>
      <c r="S2519" s="377"/>
    </row>
    <row r="2520" spans="2:39" outlineLevel="1">
      <c r="B2520" s="256"/>
      <c r="C2520" s="609" t="s">
        <v>1676</v>
      </c>
      <c r="D2520" s="210"/>
      <c r="E2520" s="256">
        <v>12461921001</v>
      </c>
      <c r="F2520" s="656"/>
      <c r="G2520" s="610" t="s">
        <v>2190</v>
      </c>
      <c r="H2520" s="611"/>
      <c r="I2520" s="210" t="s">
        <v>58</v>
      </c>
      <c r="J2520" s="210">
        <v>1</v>
      </c>
      <c r="K2520" s="99" t="s">
        <v>1301</v>
      </c>
      <c r="L2520" s="99"/>
      <c r="M2520" s="98"/>
      <c r="N2520" s="99"/>
      <c r="O2520" s="99"/>
      <c r="P2520" s="100"/>
      <c r="Q2520" s="100"/>
      <c r="R2520" s="3"/>
      <c r="S2520" s="375"/>
    </row>
    <row r="2521" spans="2:39" outlineLevel="1">
      <c r="B2521" s="256"/>
      <c r="C2521" s="609" t="s">
        <v>1676</v>
      </c>
      <c r="D2521" s="210"/>
      <c r="E2521" s="256">
        <v>12462121001</v>
      </c>
      <c r="F2521" s="656"/>
      <c r="G2521" s="610" t="s">
        <v>2191</v>
      </c>
      <c r="H2521" s="611"/>
      <c r="I2521" s="210" t="s">
        <v>58</v>
      </c>
      <c r="J2521" s="210">
        <v>1</v>
      </c>
      <c r="K2521" s="99" t="s">
        <v>1301</v>
      </c>
      <c r="L2521" s="99"/>
      <c r="M2521" s="98"/>
      <c r="N2521" s="99"/>
      <c r="O2521" s="99"/>
      <c r="P2521" s="100"/>
      <c r="Q2521" s="100"/>
      <c r="R2521" s="3"/>
      <c r="S2521" s="375"/>
    </row>
    <row r="2522" spans="2:39" outlineLevel="1">
      <c r="B2522" s="197"/>
      <c r="C2522" s="198"/>
      <c r="D2522" s="170"/>
      <c r="E2522" s="69"/>
      <c r="F2522" s="454"/>
      <c r="G2522" s="171"/>
      <c r="H2522" s="199"/>
      <c r="I2522" s="170"/>
      <c r="J2522" s="170"/>
      <c r="K2522" s="74"/>
      <c r="L2522" s="74"/>
      <c r="M2522" s="98"/>
      <c r="N2522" s="99"/>
      <c r="O2522" s="99"/>
      <c r="P2522" s="100"/>
      <c r="Q2522" s="100"/>
      <c r="R2522" s="3"/>
      <c r="S2522" s="375"/>
    </row>
    <row r="2523" spans="2:39" outlineLevel="1">
      <c r="B2523" s="256"/>
      <c r="C2523" s="609" t="s">
        <v>1676</v>
      </c>
      <c r="D2523" s="210"/>
      <c r="E2523" s="256">
        <v>12391101001</v>
      </c>
      <c r="F2523" s="656"/>
      <c r="G2523" s="610" t="s">
        <v>2192</v>
      </c>
      <c r="H2523" s="611"/>
      <c r="I2523" s="210" t="s">
        <v>58</v>
      </c>
      <c r="J2523" s="210">
        <v>1</v>
      </c>
      <c r="K2523" s="99" t="s">
        <v>1301</v>
      </c>
      <c r="L2523" s="99"/>
      <c r="M2523" s="98"/>
      <c r="N2523" s="99"/>
      <c r="O2523" s="99"/>
      <c r="P2523" s="100"/>
      <c r="Q2523" s="100"/>
      <c r="R2523" s="3"/>
      <c r="S2523" s="375"/>
    </row>
    <row r="2524" spans="2:39" outlineLevel="1">
      <c r="B2524" s="256"/>
      <c r="C2524" s="609" t="s">
        <v>1676</v>
      </c>
      <c r="D2524" s="210"/>
      <c r="E2524" s="256">
        <v>12462221001</v>
      </c>
      <c r="F2524" s="656"/>
      <c r="G2524" s="610" t="s">
        <v>2193</v>
      </c>
      <c r="H2524" s="611"/>
      <c r="I2524" s="210" t="s">
        <v>58</v>
      </c>
      <c r="J2524" s="210">
        <v>1</v>
      </c>
      <c r="K2524" s="99" t="s">
        <v>1301</v>
      </c>
      <c r="L2524" s="99"/>
      <c r="M2524" s="98"/>
      <c r="N2524" s="99"/>
      <c r="O2524" s="99"/>
      <c r="P2524" s="100"/>
      <c r="Q2524" s="100"/>
      <c r="R2524" s="3"/>
      <c r="S2524" s="375"/>
    </row>
    <row r="2525" spans="2:39" outlineLevel="1">
      <c r="B2525" s="256"/>
      <c r="C2525" s="609" t="s">
        <v>1676</v>
      </c>
      <c r="D2525" s="210"/>
      <c r="E2525" s="256">
        <v>12462321001</v>
      </c>
      <c r="F2525" s="656"/>
      <c r="G2525" s="610" t="s">
        <v>2194</v>
      </c>
      <c r="H2525" s="611"/>
      <c r="I2525" s="210" t="s">
        <v>58</v>
      </c>
      <c r="J2525" s="210">
        <v>1</v>
      </c>
      <c r="K2525" s="99" t="s">
        <v>1301</v>
      </c>
      <c r="L2525" s="99"/>
      <c r="M2525" s="98"/>
      <c r="N2525" s="99"/>
      <c r="O2525" s="99"/>
      <c r="P2525" s="100"/>
      <c r="Q2525" s="100"/>
      <c r="R2525" s="3"/>
      <c r="S2525" s="375"/>
    </row>
    <row r="2526" spans="2:39" outlineLevel="1">
      <c r="B2526" s="256"/>
      <c r="C2526" s="609" t="s">
        <v>1676</v>
      </c>
      <c r="D2526" s="210"/>
      <c r="E2526" s="256">
        <v>12462421001</v>
      </c>
      <c r="F2526" s="656"/>
      <c r="G2526" s="610" t="s">
        <v>2195</v>
      </c>
      <c r="H2526" s="611"/>
      <c r="I2526" s="210" t="s">
        <v>58</v>
      </c>
      <c r="J2526" s="210">
        <v>1</v>
      </c>
      <c r="K2526" s="99" t="s">
        <v>1301</v>
      </c>
      <c r="L2526" s="99"/>
      <c r="M2526" s="98"/>
      <c r="N2526" s="99"/>
      <c r="O2526" s="99"/>
      <c r="P2526" s="100"/>
      <c r="Q2526" s="100"/>
      <c r="R2526" s="3"/>
      <c r="S2526" s="375"/>
    </row>
    <row r="2527" spans="2:39" outlineLevel="1">
      <c r="B2527" s="256"/>
      <c r="C2527" s="609" t="s">
        <v>1676</v>
      </c>
      <c r="D2527" s="210"/>
      <c r="E2527" s="256">
        <v>12462521001</v>
      </c>
      <c r="F2527" s="656"/>
      <c r="G2527" s="610" t="s">
        <v>2196</v>
      </c>
      <c r="H2527" s="611"/>
      <c r="I2527" s="210" t="s">
        <v>58</v>
      </c>
      <c r="J2527" s="210">
        <v>1</v>
      </c>
      <c r="K2527" s="99" t="s">
        <v>1301</v>
      </c>
      <c r="L2527" s="99"/>
      <c r="M2527" s="98"/>
      <c r="N2527" s="99"/>
      <c r="O2527" s="99"/>
      <c r="P2527" s="100"/>
      <c r="Q2527" s="100"/>
      <c r="R2527" s="3"/>
      <c r="S2527" s="375"/>
    </row>
    <row r="2528" spans="2:39" outlineLevel="1">
      <c r="B2528" s="256"/>
      <c r="C2528" s="609" t="s">
        <v>1676</v>
      </c>
      <c r="D2528" s="210"/>
      <c r="E2528" s="256">
        <v>12462621001</v>
      </c>
      <c r="F2528" s="656"/>
      <c r="G2528" s="610" t="s">
        <v>2197</v>
      </c>
      <c r="H2528" s="611"/>
      <c r="I2528" s="210" t="s">
        <v>58</v>
      </c>
      <c r="J2528" s="210">
        <v>1</v>
      </c>
      <c r="K2528" s="99" t="s">
        <v>1301</v>
      </c>
      <c r="L2528" s="99"/>
      <c r="M2528" s="98"/>
      <c r="N2528" s="99"/>
      <c r="O2528" s="99"/>
      <c r="P2528" s="100"/>
      <c r="Q2528" s="100"/>
      <c r="R2528" s="3"/>
      <c r="S2528" s="375"/>
    </row>
    <row r="2529" spans="2:39" outlineLevel="1">
      <c r="B2529" s="256"/>
      <c r="C2529" s="609" t="s">
        <v>1676</v>
      </c>
      <c r="D2529" s="210"/>
      <c r="E2529" s="256">
        <v>12462721001</v>
      </c>
      <c r="F2529" s="656"/>
      <c r="G2529" s="610" t="s">
        <v>2198</v>
      </c>
      <c r="H2529" s="611"/>
      <c r="I2529" s="210" t="s">
        <v>58</v>
      </c>
      <c r="J2529" s="210">
        <v>1</v>
      </c>
      <c r="K2529" s="99" t="s">
        <v>1301</v>
      </c>
      <c r="L2529" s="99"/>
      <c r="M2529" s="98"/>
      <c r="N2529" s="99"/>
      <c r="O2529" s="99"/>
      <c r="P2529" s="100"/>
      <c r="Q2529" s="100"/>
      <c r="R2529" s="3"/>
      <c r="S2529" s="375"/>
    </row>
    <row r="2530" spans="2:39" outlineLevel="1">
      <c r="B2530" s="256"/>
      <c r="C2530" s="609" t="s">
        <v>1676</v>
      </c>
      <c r="D2530" s="210"/>
      <c r="E2530" s="256">
        <v>12462821001</v>
      </c>
      <c r="F2530" s="656"/>
      <c r="G2530" s="610" t="s">
        <v>2199</v>
      </c>
      <c r="H2530" s="611"/>
      <c r="I2530" s="210" t="s">
        <v>58</v>
      </c>
      <c r="J2530" s="210">
        <v>1</v>
      </c>
      <c r="K2530" s="99" t="s">
        <v>1301</v>
      </c>
      <c r="L2530" s="99"/>
      <c r="M2530" s="98"/>
      <c r="N2530" s="99"/>
      <c r="O2530" s="99"/>
      <c r="P2530" s="100"/>
      <c r="Q2530" s="100"/>
      <c r="R2530" s="3"/>
      <c r="S2530" s="381"/>
    </row>
    <row r="2531" spans="2:39" outlineLevel="1">
      <c r="B2531" s="256"/>
      <c r="C2531" s="609" t="s">
        <v>1676</v>
      </c>
      <c r="D2531" s="210"/>
      <c r="E2531" s="256">
        <v>12463021001</v>
      </c>
      <c r="F2531" s="656"/>
      <c r="G2531" s="610" t="s">
        <v>2200</v>
      </c>
      <c r="H2531" s="611"/>
      <c r="I2531" s="210" t="s">
        <v>58</v>
      </c>
      <c r="J2531" s="210">
        <v>1</v>
      </c>
      <c r="K2531" s="99" t="s">
        <v>1301</v>
      </c>
      <c r="L2531" s="99"/>
      <c r="M2531" s="98"/>
      <c r="N2531" s="99"/>
      <c r="O2531" s="99"/>
      <c r="P2531" s="100"/>
      <c r="Q2531" s="100"/>
      <c r="R2531" s="3"/>
      <c r="S2531" s="375"/>
    </row>
    <row r="2532" spans="2:39" outlineLevel="1">
      <c r="B2532" s="256"/>
      <c r="C2532" s="609" t="s">
        <v>1676</v>
      </c>
      <c r="D2532" s="210"/>
      <c r="E2532" s="256">
        <v>12463121001</v>
      </c>
      <c r="F2532" s="656"/>
      <c r="G2532" s="610" t="s">
        <v>2201</v>
      </c>
      <c r="H2532" s="611"/>
      <c r="I2532" s="210" t="s">
        <v>58</v>
      </c>
      <c r="J2532" s="210">
        <v>1</v>
      </c>
      <c r="K2532" s="99" t="s">
        <v>1301</v>
      </c>
      <c r="L2532" s="99"/>
      <c r="M2532" s="98"/>
      <c r="N2532" s="99"/>
      <c r="O2532" s="99"/>
      <c r="P2532" s="100"/>
      <c r="Q2532" s="100"/>
      <c r="R2532" s="3"/>
      <c r="S2532" s="375"/>
    </row>
    <row r="2533" spans="2:39" outlineLevel="1">
      <c r="B2533" s="613"/>
      <c r="C2533" s="609" t="s">
        <v>1676</v>
      </c>
      <c r="D2533" s="210"/>
      <c r="E2533" s="256">
        <v>12463221001</v>
      </c>
      <c r="F2533" s="656"/>
      <c r="G2533" s="610" t="s">
        <v>2202</v>
      </c>
      <c r="H2533" s="611"/>
      <c r="I2533" s="210" t="s">
        <v>58</v>
      </c>
      <c r="J2533" s="210">
        <v>1</v>
      </c>
      <c r="K2533" s="99" t="s">
        <v>1298</v>
      </c>
      <c r="L2533" s="99"/>
      <c r="M2533" s="98"/>
      <c r="N2533" s="99"/>
      <c r="O2533" s="99"/>
      <c r="P2533" s="100"/>
      <c r="Q2533" s="100"/>
      <c r="R2533" s="3"/>
      <c r="S2533" s="375"/>
    </row>
    <row r="2534" spans="2:39" outlineLevel="1">
      <c r="B2534" s="256"/>
      <c r="C2534" s="609" t="s">
        <v>1676</v>
      </c>
      <c r="D2534" s="210"/>
      <c r="E2534" s="256">
        <v>12463421001</v>
      </c>
      <c r="F2534" s="656"/>
      <c r="G2534" s="610" t="s">
        <v>2203</v>
      </c>
      <c r="H2534" s="611"/>
      <c r="I2534" s="210" t="s">
        <v>58</v>
      </c>
      <c r="J2534" s="210">
        <v>1</v>
      </c>
      <c r="K2534" s="99" t="s">
        <v>1301</v>
      </c>
      <c r="L2534" s="99"/>
      <c r="M2534" s="98"/>
      <c r="N2534" s="99"/>
      <c r="O2534" s="99"/>
      <c r="P2534" s="100"/>
      <c r="Q2534" s="100"/>
      <c r="R2534" s="3"/>
      <c r="S2534" s="375"/>
    </row>
    <row r="2535" spans="2:39" outlineLevel="1">
      <c r="B2535" s="256"/>
      <c r="C2535" s="609" t="s">
        <v>1676</v>
      </c>
      <c r="D2535" s="210"/>
      <c r="E2535" s="256">
        <v>12463521001</v>
      </c>
      <c r="F2535" s="656"/>
      <c r="G2535" s="610" t="s">
        <v>2204</v>
      </c>
      <c r="H2535" s="611"/>
      <c r="I2535" s="210" t="s">
        <v>58</v>
      </c>
      <c r="J2535" s="210">
        <v>1</v>
      </c>
      <c r="K2535" s="99" t="s">
        <v>1301</v>
      </c>
      <c r="L2535" s="99"/>
      <c r="M2535" s="98"/>
      <c r="N2535" s="99"/>
      <c r="O2535" s="99"/>
      <c r="P2535" s="100"/>
      <c r="Q2535" s="100"/>
      <c r="R2535" s="3"/>
      <c r="S2535" s="375"/>
    </row>
    <row r="2536" spans="2:39" outlineLevel="1">
      <c r="B2536" s="256"/>
      <c r="C2536" s="609" t="s">
        <v>1676</v>
      </c>
      <c r="D2536" s="210"/>
      <c r="E2536" s="256">
        <v>12463621001</v>
      </c>
      <c r="F2536" s="656"/>
      <c r="G2536" s="610" t="s">
        <v>2205</v>
      </c>
      <c r="H2536" s="611"/>
      <c r="I2536" s="210" t="s">
        <v>58</v>
      </c>
      <c r="J2536" s="210">
        <v>1</v>
      </c>
      <c r="K2536" s="99" t="s">
        <v>1301</v>
      </c>
      <c r="L2536" s="99"/>
      <c r="M2536" s="98"/>
      <c r="N2536" s="99"/>
      <c r="O2536" s="99"/>
      <c r="P2536" s="100"/>
      <c r="Q2536" s="100"/>
      <c r="R2536" s="3"/>
      <c r="S2536" s="375"/>
      <c r="AM2536" s="288"/>
    </row>
    <row r="2537" spans="2:39" outlineLevel="1">
      <c r="B2537" s="256"/>
      <c r="C2537" s="609" t="s">
        <v>1676</v>
      </c>
      <c r="D2537" s="210"/>
      <c r="E2537" s="256">
        <v>12439231001</v>
      </c>
      <c r="F2537" s="656"/>
      <c r="G2537" s="610" t="s">
        <v>2206</v>
      </c>
      <c r="H2537" s="611"/>
      <c r="I2537" s="210" t="s">
        <v>58</v>
      </c>
      <c r="J2537" s="210">
        <v>1</v>
      </c>
      <c r="K2537" s="99" t="s">
        <v>1301</v>
      </c>
      <c r="L2537" s="99"/>
      <c r="M2537" s="98"/>
      <c r="N2537" s="99"/>
      <c r="O2537" s="99"/>
      <c r="P2537" s="100"/>
      <c r="Q2537" s="100"/>
      <c r="R2537" s="3"/>
      <c r="S2537" s="375"/>
      <c r="AM2537" s="288"/>
    </row>
    <row r="2538" spans="2:39" outlineLevel="1">
      <c r="B2538" s="256"/>
      <c r="C2538" s="609" t="s">
        <v>1676</v>
      </c>
      <c r="D2538" s="210"/>
      <c r="E2538" s="256">
        <v>12439331001</v>
      </c>
      <c r="F2538" s="656"/>
      <c r="G2538" s="610" t="s">
        <v>2207</v>
      </c>
      <c r="H2538" s="611"/>
      <c r="I2538" s="210" t="s">
        <v>58</v>
      </c>
      <c r="J2538" s="210">
        <v>1</v>
      </c>
      <c r="K2538" s="99" t="s">
        <v>1301</v>
      </c>
      <c r="L2538" s="99"/>
      <c r="M2538" s="98"/>
      <c r="N2538" s="99"/>
      <c r="O2538" s="99"/>
      <c r="P2538" s="100"/>
      <c r="Q2538" s="100"/>
      <c r="R2538" s="3"/>
      <c r="S2538" s="375"/>
      <c r="AM2538" s="288"/>
    </row>
    <row r="2539" spans="2:39" s="288" customFormat="1" outlineLevel="1">
      <c r="B2539" s="102" t="s">
        <v>27</v>
      </c>
      <c r="C2539" s="201" t="s">
        <v>1676</v>
      </c>
      <c r="D2539" s="202"/>
      <c r="E2539" s="102">
        <v>12315761001</v>
      </c>
      <c r="F2539" s="454"/>
      <c r="G2539" s="203" t="s">
        <v>2208</v>
      </c>
      <c r="H2539" s="204"/>
      <c r="I2539" s="202" t="s">
        <v>58</v>
      </c>
      <c r="J2539" s="202">
        <v>1</v>
      </c>
      <c r="K2539" s="107" t="s">
        <v>1301</v>
      </c>
      <c r="L2539" s="107"/>
      <c r="M2539" s="106"/>
      <c r="N2539" s="107"/>
      <c r="O2539" s="107"/>
      <c r="P2539" s="108"/>
      <c r="Q2539" s="108"/>
      <c r="R2539" s="3"/>
      <c r="S2539" s="375"/>
      <c r="AL2539"/>
    </row>
    <row r="2540" spans="2:39" s="288" customFormat="1" outlineLevel="1">
      <c r="B2540" s="102" t="s">
        <v>27</v>
      </c>
      <c r="C2540" s="201" t="s">
        <v>1676</v>
      </c>
      <c r="D2540" s="202"/>
      <c r="E2540" s="102">
        <v>12451871001</v>
      </c>
      <c r="F2540" s="454"/>
      <c r="G2540" s="203" t="s">
        <v>2209</v>
      </c>
      <c r="H2540" s="204"/>
      <c r="I2540" s="202" t="s">
        <v>58</v>
      </c>
      <c r="J2540" s="202">
        <v>1</v>
      </c>
      <c r="K2540" s="107" t="s">
        <v>1301</v>
      </c>
      <c r="L2540" s="107"/>
      <c r="M2540" s="106"/>
      <c r="N2540" s="107"/>
      <c r="O2540" s="107"/>
      <c r="P2540" s="108"/>
      <c r="Q2540" s="108"/>
      <c r="R2540" s="3"/>
      <c r="S2540" s="375"/>
      <c r="AL2540"/>
    </row>
    <row r="2541" spans="2:39" s="288" customFormat="1" outlineLevel="1">
      <c r="B2541" s="102" t="s">
        <v>27</v>
      </c>
      <c r="C2541" s="201" t="s">
        <v>1676</v>
      </c>
      <c r="D2541" s="202"/>
      <c r="E2541" s="102">
        <v>12451971001</v>
      </c>
      <c r="F2541" s="454"/>
      <c r="G2541" s="203" t="s">
        <v>2210</v>
      </c>
      <c r="H2541" s="204"/>
      <c r="I2541" s="202" t="s">
        <v>58</v>
      </c>
      <c r="J2541" s="202">
        <v>1</v>
      </c>
      <c r="K2541" s="107" t="s">
        <v>1301</v>
      </c>
      <c r="L2541" s="107"/>
      <c r="M2541" s="106"/>
      <c r="N2541" s="107"/>
      <c r="O2541" s="107"/>
      <c r="P2541" s="108"/>
      <c r="Q2541" s="108"/>
      <c r="R2541" s="3"/>
      <c r="S2541" s="375"/>
      <c r="AL2541"/>
    </row>
    <row r="2542" spans="2:39" s="288" customFormat="1" outlineLevel="1">
      <c r="B2542" s="102" t="s">
        <v>27</v>
      </c>
      <c r="C2542" s="201" t="s">
        <v>1676</v>
      </c>
      <c r="D2542" s="202"/>
      <c r="E2542" s="102">
        <v>12452071001</v>
      </c>
      <c r="F2542" s="454"/>
      <c r="G2542" s="203" t="s">
        <v>2211</v>
      </c>
      <c r="H2542" s="204"/>
      <c r="I2542" s="202" t="s">
        <v>58</v>
      </c>
      <c r="J2542" s="202">
        <v>1</v>
      </c>
      <c r="K2542" s="107" t="s">
        <v>1301</v>
      </c>
      <c r="L2542" s="107"/>
      <c r="M2542" s="106"/>
      <c r="N2542" s="107"/>
      <c r="O2542" s="107"/>
      <c r="P2542" s="108"/>
      <c r="Q2542" s="108"/>
      <c r="R2542" s="3"/>
      <c r="S2542" s="375"/>
      <c r="AL2542"/>
    </row>
    <row r="2543" spans="2:39" s="288" customFormat="1" outlineLevel="1">
      <c r="B2543" s="102" t="s">
        <v>27</v>
      </c>
      <c r="C2543" s="201" t="s">
        <v>1676</v>
      </c>
      <c r="D2543" s="202"/>
      <c r="E2543" s="102">
        <v>12452171001</v>
      </c>
      <c r="F2543" s="454"/>
      <c r="G2543" s="203" t="s">
        <v>2212</v>
      </c>
      <c r="H2543" s="204"/>
      <c r="I2543" s="202" t="s">
        <v>58</v>
      </c>
      <c r="J2543" s="202">
        <v>1</v>
      </c>
      <c r="K2543" s="107" t="s">
        <v>1301</v>
      </c>
      <c r="L2543" s="107"/>
      <c r="M2543" s="106"/>
      <c r="N2543" s="107"/>
      <c r="O2543" s="107"/>
      <c r="P2543" s="108"/>
      <c r="Q2543" s="108"/>
      <c r="R2543" s="3"/>
      <c r="S2543" s="375"/>
      <c r="AL2543"/>
    </row>
    <row r="2544" spans="2:39" s="288" customFormat="1" outlineLevel="1">
      <c r="B2544" s="102" t="s">
        <v>27</v>
      </c>
      <c r="C2544" s="201" t="s">
        <v>1676</v>
      </c>
      <c r="D2544" s="202"/>
      <c r="E2544" s="102">
        <v>12452271001</v>
      </c>
      <c r="F2544" s="454"/>
      <c r="G2544" s="203" t="s">
        <v>2213</v>
      </c>
      <c r="H2544" s="204"/>
      <c r="I2544" s="202" t="s">
        <v>58</v>
      </c>
      <c r="J2544" s="202">
        <v>1</v>
      </c>
      <c r="K2544" s="107" t="s">
        <v>1301</v>
      </c>
      <c r="L2544" s="107"/>
      <c r="M2544" s="106"/>
      <c r="N2544" s="107"/>
      <c r="O2544" s="107"/>
      <c r="P2544" s="108"/>
      <c r="Q2544" s="108"/>
      <c r="R2544" s="3"/>
      <c r="S2544" s="378"/>
      <c r="AL2544"/>
      <c r="AM2544"/>
    </row>
    <row r="2545" spans="2:39" s="288" customFormat="1" outlineLevel="1">
      <c r="B2545" s="102" t="s">
        <v>27</v>
      </c>
      <c r="C2545" s="201" t="s">
        <v>1676</v>
      </c>
      <c r="D2545" s="202"/>
      <c r="E2545" s="102">
        <v>12452371001</v>
      </c>
      <c r="F2545" s="454"/>
      <c r="G2545" s="203" t="s">
        <v>2214</v>
      </c>
      <c r="H2545" s="204"/>
      <c r="I2545" s="202" t="s">
        <v>58</v>
      </c>
      <c r="J2545" s="202">
        <v>1</v>
      </c>
      <c r="K2545" s="107" t="s">
        <v>1301</v>
      </c>
      <c r="L2545" s="107"/>
      <c r="M2545" s="106"/>
      <c r="N2545" s="107"/>
      <c r="O2545" s="107"/>
      <c r="P2545" s="108"/>
      <c r="Q2545" s="108"/>
      <c r="R2545" s="3"/>
      <c r="S2545" s="375"/>
      <c r="AL2545"/>
      <c r="AM2545"/>
    </row>
    <row r="2546" spans="2:39" s="288" customFormat="1" outlineLevel="1">
      <c r="B2546" s="102" t="s">
        <v>27</v>
      </c>
      <c r="C2546" s="201" t="s">
        <v>1676</v>
      </c>
      <c r="D2546" s="202"/>
      <c r="E2546" s="102">
        <v>12452471001</v>
      </c>
      <c r="F2546" s="454"/>
      <c r="G2546" s="203" t="s">
        <v>2215</v>
      </c>
      <c r="H2546" s="204"/>
      <c r="I2546" s="202" t="s">
        <v>58</v>
      </c>
      <c r="J2546" s="202">
        <v>1</v>
      </c>
      <c r="K2546" s="107" t="s">
        <v>1301</v>
      </c>
      <c r="L2546" s="107"/>
      <c r="M2546" s="106"/>
      <c r="N2546" s="107"/>
      <c r="O2546" s="107"/>
      <c r="P2546" s="108"/>
      <c r="Q2546" s="108"/>
      <c r="R2546" s="3"/>
      <c r="S2546" s="375"/>
      <c r="AL2546"/>
      <c r="AM2546"/>
    </row>
    <row r="2547" spans="2:39" outlineLevel="1">
      <c r="B2547" s="197"/>
      <c r="C2547" s="198"/>
      <c r="D2547" s="170"/>
      <c r="E2547" s="69"/>
      <c r="F2547" s="454"/>
      <c r="G2547" s="171"/>
      <c r="H2547" s="199"/>
      <c r="I2547" s="170"/>
      <c r="J2547" s="170"/>
      <c r="K2547" s="74"/>
      <c r="L2547" s="74"/>
      <c r="M2547" s="98"/>
      <c r="N2547" s="99"/>
      <c r="O2547" s="99"/>
      <c r="P2547" s="100"/>
      <c r="Q2547" s="100"/>
      <c r="R2547" s="3"/>
      <c r="S2547" s="375"/>
    </row>
    <row r="2548" spans="2:39" outlineLevel="1">
      <c r="B2548" s="256"/>
      <c r="C2548" s="609" t="s">
        <v>1676</v>
      </c>
      <c r="D2548" s="210"/>
      <c r="E2548" s="256">
        <v>12391201001</v>
      </c>
      <c r="F2548" s="656"/>
      <c r="G2548" s="610" t="s">
        <v>2216</v>
      </c>
      <c r="H2548" s="611"/>
      <c r="I2548" s="210" t="s">
        <v>58</v>
      </c>
      <c r="J2548" s="210">
        <v>1</v>
      </c>
      <c r="K2548" s="99" t="s">
        <v>1301</v>
      </c>
      <c r="L2548" s="99"/>
      <c r="M2548" s="98"/>
      <c r="N2548" s="99"/>
      <c r="O2548" s="99"/>
      <c r="P2548" s="100"/>
      <c r="Q2548" s="100"/>
      <c r="R2548" s="3"/>
      <c r="S2548" s="375"/>
    </row>
    <row r="2549" spans="2:39" outlineLevel="1">
      <c r="B2549" s="256"/>
      <c r="C2549" s="609" t="s">
        <v>1676</v>
      </c>
      <c r="D2549" s="210"/>
      <c r="E2549" s="256">
        <v>12463721001</v>
      </c>
      <c r="F2549" s="656"/>
      <c r="G2549" s="610" t="s">
        <v>2217</v>
      </c>
      <c r="H2549" s="611"/>
      <c r="I2549" s="210" t="s">
        <v>58</v>
      </c>
      <c r="J2549" s="210">
        <v>1</v>
      </c>
      <c r="K2549" s="99" t="s">
        <v>1301</v>
      </c>
      <c r="L2549" s="99"/>
      <c r="M2549" s="98"/>
      <c r="N2549" s="99"/>
      <c r="O2549" s="99"/>
      <c r="P2549" s="100"/>
      <c r="Q2549" s="100"/>
      <c r="R2549" s="3"/>
      <c r="S2549" s="375"/>
    </row>
    <row r="2550" spans="2:39" outlineLevel="1">
      <c r="B2550" s="256"/>
      <c r="C2550" s="609" t="s">
        <v>1676</v>
      </c>
      <c r="D2550" s="210"/>
      <c r="E2550" s="256">
        <v>12463821001</v>
      </c>
      <c r="F2550" s="656"/>
      <c r="G2550" s="610" t="s">
        <v>2218</v>
      </c>
      <c r="H2550" s="611"/>
      <c r="I2550" s="210" t="s">
        <v>58</v>
      </c>
      <c r="J2550" s="210">
        <v>1</v>
      </c>
      <c r="K2550" s="99" t="s">
        <v>1301</v>
      </c>
      <c r="L2550" s="99"/>
      <c r="M2550" s="98"/>
      <c r="N2550" s="99"/>
      <c r="O2550" s="99"/>
      <c r="P2550" s="100"/>
      <c r="Q2550" s="100"/>
      <c r="R2550" s="3"/>
      <c r="S2550" s="375"/>
    </row>
    <row r="2551" spans="2:39" outlineLevel="1">
      <c r="B2551" s="256"/>
      <c r="C2551" s="609" t="s">
        <v>1676</v>
      </c>
      <c r="D2551" s="210"/>
      <c r="E2551" s="256">
        <v>12463921001</v>
      </c>
      <c r="F2551" s="656"/>
      <c r="G2551" s="610" t="s">
        <v>2219</v>
      </c>
      <c r="H2551" s="611"/>
      <c r="I2551" s="210" t="s">
        <v>58</v>
      </c>
      <c r="J2551" s="210">
        <v>1</v>
      </c>
      <c r="K2551" s="99" t="s">
        <v>1301</v>
      </c>
      <c r="L2551" s="99"/>
      <c r="M2551" s="98"/>
      <c r="N2551" s="99"/>
      <c r="O2551" s="99"/>
      <c r="P2551" s="100"/>
      <c r="Q2551" s="100"/>
      <c r="R2551" s="3"/>
      <c r="S2551" s="375"/>
    </row>
    <row r="2552" spans="2:39" outlineLevel="1">
      <c r="B2552" s="256"/>
      <c r="C2552" s="609" t="s">
        <v>1676</v>
      </c>
      <c r="D2552" s="210"/>
      <c r="E2552" s="256">
        <v>12464021001</v>
      </c>
      <c r="F2552" s="656"/>
      <c r="G2552" s="610" t="s">
        <v>2220</v>
      </c>
      <c r="H2552" s="611"/>
      <c r="I2552" s="210" t="s">
        <v>58</v>
      </c>
      <c r="J2552" s="210">
        <v>1</v>
      </c>
      <c r="K2552" s="99" t="s">
        <v>1301</v>
      </c>
      <c r="L2552" s="99"/>
      <c r="M2552" s="98"/>
      <c r="N2552" s="99"/>
      <c r="O2552" s="99"/>
      <c r="P2552" s="100"/>
      <c r="Q2552" s="100"/>
      <c r="R2552" s="3"/>
      <c r="S2552" s="375"/>
    </row>
    <row r="2553" spans="2:39" outlineLevel="1">
      <c r="B2553" s="256"/>
      <c r="C2553" s="609" t="s">
        <v>1676</v>
      </c>
      <c r="D2553" s="210"/>
      <c r="E2553" s="256">
        <v>12464121001</v>
      </c>
      <c r="F2553" s="656"/>
      <c r="G2553" s="610" t="s">
        <v>2221</v>
      </c>
      <c r="H2553" s="611"/>
      <c r="I2553" s="210" t="s">
        <v>58</v>
      </c>
      <c r="J2553" s="210">
        <v>1</v>
      </c>
      <c r="K2553" s="99" t="s">
        <v>1301</v>
      </c>
      <c r="L2553" s="99"/>
      <c r="M2553" s="98"/>
      <c r="N2553" s="99"/>
      <c r="O2553" s="99"/>
      <c r="P2553" s="100"/>
      <c r="Q2553" s="100"/>
      <c r="R2553" s="3"/>
      <c r="S2553" s="375"/>
    </row>
    <row r="2554" spans="2:39" outlineLevel="1">
      <c r="B2554" s="256"/>
      <c r="C2554" s="609" t="s">
        <v>1676</v>
      </c>
      <c r="D2554" s="210"/>
      <c r="E2554" s="256">
        <v>12464221001</v>
      </c>
      <c r="F2554" s="656"/>
      <c r="G2554" s="610" t="s">
        <v>2222</v>
      </c>
      <c r="H2554" s="611"/>
      <c r="I2554" s="210" t="s">
        <v>58</v>
      </c>
      <c r="J2554" s="210">
        <v>1</v>
      </c>
      <c r="K2554" s="99" t="s">
        <v>1301</v>
      </c>
      <c r="L2554" s="99"/>
      <c r="M2554" s="98"/>
      <c r="N2554" s="99"/>
      <c r="O2554" s="99"/>
      <c r="P2554" s="100"/>
      <c r="Q2554" s="100"/>
      <c r="R2554" s="3"/>
      <c r="S2554" s="377"/>
    </row>
    <row r="2555" spans="2:39" outlineLevel="1">
      <c r="B2555" s="256"/>
      <c r="C2555" s="609" t="s">
        <v>1676</v>
      </c>
      <c r="D2555" s="210"/>
      <c r="E2555" s="256">
        <v>12464321001</v>
      </c>
      <c r="F2555" s="656"/>
      <c r="G2555" s="610" t="s">
        <v>2223</v>
      </c>
      <c r="H2555" s="611"/>
      <c r="I2555" s="210" t="s">
        <v>58</v>
      </c>
      <c r="J2555" s="210">
        <v>1</v>
      </c>
      <c r="K2555" s="99" t="s">
        <v>1301</v>
      </c>
      <c r="L2555" s="99"/>
      <c r="M2555" s="98"/>
      <c r="N2555" s="99"/>
      <c r="O2555" s="99"/>
      <c r="P2555" s="100"/>
      <c r="Q2555" s="100"/>
      <c r="R2555" s="3"/>
      <c r="S2555" s="375"/>
    </row>
    <row r="2556" spans="2:39" outlineLevel="1">
      <c r="B2556" s="256"/>
      <c r="C2556" s="609" t="s">
        <v>1676</v>
      </c>
      <c r="D2556" s="210"/>
      <c r="E2556" s="256">
        <v>12464521001</v>
      </c>
      <c r="F2556" s="656"/>
      <c r="G2556" s="610" t="s">
        <v>2224</v>
      </c>
      <c r="H2556" s="611"/>
      <c r="I2556" s="210" t="s">
        <v>58</v>
      </c>
      <c r="J2556" s="210">
        <v>1</v>
      </c>
      <c r="K2556" s="99" t="s">
        <v>1301</v>
      </c>
      <c r="L2556" s="99"/>
      <c r="M2556" s="98"/>
      <c r="N2556" s="99"/>
      <c r="O2556" s="99"/>
      <c r="P2556" s="100"/>
      <c r="Q2556" s="100"/>
      <c r="R2556" s="3"/>
      <c r="S2556" s="375"/>
    </row>
    <row r="2557" spans="2:39" outlineLevel="1">
      <c r="B2557" s="197"/>
      <c r="C2557" s="198"/>
      <c r="D2557" s="170"/>
      <c r="E2557" s="69"/>
      <c r="F2557" s="454"/>
      <c r="G2557" s="171"/>
      <c r="H2557" s="199"/>
      <c r="I2557" s="170"/>
      <c r="J2557" s="170"/>
      <c r="K2557" s="74"/>
      <c r="L2557" s="74"/>
      <c r="M2557" s="98"/>
      <c r="N2557" s="99"/>
      <c r="O2557" s="99"/>
      <c r="P2557" s="100"/>
      <c r="Q2557" s="100"/>
      <c r="R2557" s="3"/>
      <c r="S2557" s="375"/>
    </row>
    <row r="2558" spans="2:39" outlineLevel="1">
      <c r="B2558" s="256"/>
      <c r="C2558" s="609" t="s">
        <v>1676</v>
      </c>
      <c r="D2558" s="210"/>
      <c r="E2558" s="256">
        <v>12333021001</v>
      </c>
      <c r="F2558" s="656"/>
      <c r="G2558" s="610" t="s">
        <v>2225</v>
      </c>
      <c r="H2558" s="611"/>
      <c r="I2558" s="210" t="s">
        <v>58</v>
      </c>
      <c r="J2558" s="210">
        <v>1</v>
      </c>
      <c r="K2558" s="99" t="s">
        <v>1301</v>
      </c>
      <c r="L2558" s="99"/>
      <c r="M2558" s="98"/>
      <c r="N2558" s="99"/>
      <c r="O2558" s="99"/>
      <c r="P2558" s="100"/>
      <c r="Q2558" s="100"/>
      <c r="R2558" s="3"/>
      <c r="S2558" s="375"/>
    </row>
    <row r="2559" spans="2:39" outlineLevel="1">
      <c r="B2559" s="256"/>
      <c r="C2559" s="609" t="s">
        <v>1676</v>
      </c>
      <c r="D2559" s="210"/>
      <c r="E2559" s="256">
        <v>12333121001</v>
      </c>
      <c r="F2559" s="656"/>
      <c r="G2559" s="610" t="s">
        <v>2226</v>
      </c>
      <c r="H2559" s="611"/>
      <c r="I2559" s="210" t="s">
        <v>58</v>
      </c>
      <c r="J2559" s="210">
        <v>1</v>
      </c>
      <c r="K2559" s="99" t="s">
        <v>1301</v>
      </c>
      <c r="L2559" s="99"/>
      <c r="M2559" s="98"/>
      <c r="N2559" s="99"/>
      <c r="O2559" s="99"/>
      <c r="P2559" s="100"/>
      <c r="Q2559" s="100"/>
      <c r="R2559" s="3"/>
      <c r="S2559" s="375"/>
    </row>
    <row r="2560" spans="2:39" outlineLevel="1">
      <c r="B2560" s="256"/>
      <c r="C2560" s="609" t="s">
        <v>1676</v>
      </c>
      <c r="D2560" s="210"/>
      <c r="E2560" s="256">
        <v>12333221001</v>
      </c>
      <c r="F2560" s="656"/>
      <c r="G2560" s="610" t="s">
        <v>2227</v>
      </c>
      <c r="H2560" s="611"/>
      <c r="I2560" s="210" t="s">
        <v>58</v>
      </c>
      <c r="J2560" s="210">
        <v>1</v>
      </c>
      <c r="K2560" s="99" t="s">
        <v>1301</v>
      </c>
      <c r="L2560" s="99"/>
      <c r="M2560" s="98"/>
      <c r="N2560" s="99"/>
      <c r="O2560" s="99"/>
      <c r="P2560" s="100"/>
      <c r="Q2560" s="100"/>
      <c r="R2560" s="3"/>
      <c r="S2560" s="375"/>
    </row>
    <row r="2561" spans="2:19" outlineLevel="1">
      <c r="B2561" s="256"/>
      <c r="C2561" s="609" t="s">
        <v>1676</v>
      </c>
      <c r="D2561" s="210"/>
      <c r="E2561" s="256">
        <v>12333321001</v>
      </c>
      <c r="F2561" s="656"/>
      <c r="G2561" s="610" t="s">
        <v>2228</v>
      </c>
      <c r="H2561" s="611"/>
      <c r="I2561" s="210" t="s">
        <v>58</v>
      </c>
      <c r="J2561" s="210">
        <v>1</v>
      </c>
      <c r="K2561" s="99" t="s">
        <v>1301</v>
      </c>
      <c r="L2561" s="99"/>
      <c r="M2561" s="98"/>
      <c r="N2561" s="99"/>
      <c r="O2561" s="99"/>
      <c r="P2561" s="100"/>
      <c r="Q2561" s="100"/>
      <c r="R2561" s="3"/>
      <c r="S2561" s="375"/>
    </row>
    <row r="2562" spans="2:19" outlineLevel="1">
      <c r="B2562" s="256"/>
      <c r="C2562" s="609" t="s">
        <v>1676</v>
      </c>
      <c r="D2562" s="210"/>
      <c r="E2562" s="256">
        <v>12333421001</v>
      </c>
      <c r="F2562" s="656"/>
      <c r="G2562" s="610" t="s">
        <v>2229</v>
      </c>
      <c r="H2562" s="611"/>
      <c r="I2562" s="210" t="s">
        <v>58</v>
      </c>
      <c r="J2562" s="210">
        <v>1</v>
      </c>
      <c r="K2562" s="99" t="s">
        <v>1301</v>
      </c>
      <c r="L2562" s="99"/>
      <c r="M2562" s="98"/>
      <c r="N2562" s="99"/>
      <c r="O2562" s="99"/>
      <c r="P2562" s="100"/>
      <c r="Q2562" s="100"/>
      <c r="R2562" s="3"/>
      <c r="S2562" s="375"/>
    </row>
    <row r="2563" spans="2:19" outlineLevel="1">
      <c r="B2563" s="256"/>
      <c r="C2563" s="609" t="s">
        <v>1676</v>
      </c>
      <c r="D2563" s="210"/>
      <c r="E2563" s="256">
        <v>12333521001</v>
      </c>
      <c r="F2563" s="656"/>
      <c r="G2563" s="610" t="s">
        <v>2230</v>
      </c>
      <c r="H2563" s="611"/>
      <c r="I2563" s="210" t="s">
        <v>58</v>
      </c>
      <c r="J2563" s="210">
        <v>1</v>
      </c>
      <c r="K2563" s="99" t="s">
        <v>1301</v>
      </c>
      <c r="L2563" s="99"/>
      <c r="M2563" s="98"/>
      <c r="N2563" s="99"/>
      <c r="O2563" s="99"/>
      <c r="P2563" s="100"/>
      <c r="Q2563" s="100"/>
      <c r="R2563" s="3"/>
      <c r="S2563" s="375"/>
    </row>
    <row r="2564" spans="2:19" outlineLevel="1">
      <c r="B2564" s="256"/>
      <c r="C2564" s="609" t="s">
        <v>1676</v>
      </c>
      <c r="D2564" s="210"/>
      <c r="E2564" s="256">
        <v>12333621001</v>
      </c>
      <c r="F2564" s="656"/>
      <c r="G2564" s="610" t="s">
        <v>2231</v>
      </c>
      <c r="H2564" s="611"/>
      <c r="I2564" s="210" t="s">
        <v>58</v>
      </c>
      <c r="J2564" s="210">
        <v>1</v>
      </c>
      <c r="K2564" s="99" t="s">
        <v>1301</v>
      </c>
      <c r="L2564" s="99"/>
      <c r="M2564" s="98"/>
      <c r="N2564" s="99"/>
      <c r="O2564" s="99"/>
      <c r="P2564" s="100"/>
      <c r="Q2564" s="100"/>
      <c r="R2564" s="3"/>
      <c r="S2564" s="375"/>
    </row>
    <row r="2565" spans="2:19" outlineLevel="1">
      <c r="B2565" s="256"/>
      <c r="C2565" s="609" t="s">
        <v>1676</v>
      </c>
      <c r="D2565" s="210"/>
      <c r="E2565" s="256">
        <v>12333721001</v>
      </c>
      <c r="F2565" s="656"/>
      <c r="G2565" s="610" t="s">
        <v>2232</v>
      </c>
      <c r="H2565" s="611"/>
      <c r="I2565" s="210" t="s">
        <v>58</v>
      </c>
      <c r="J2565" s="210">
        <v>1</v>
      </c>
      <c r="K2565" s="99" t="s">
        <v>1301</v>
      </c>
      <c r="L2565" s="99"/>
      <c r="M2565" s="98"/>
      <c r="N2565" s="99"/>
      <c r="O2565" s="99"/>
      <c r="P2565" s="100"/>
      <c r="Q2565" s="100"/>
      <c r="R2565" s="3"/>
      <c r="S2565" s="375"/>
    </row>
    <row r="2566" spans="2:19" outlineLevel="1">
      <c r="B2566" s="256"/>
      <c r="C2566" s="609" t="s">
        <v>1676</v>
      </c>
      <c r="D2566" s="210"/>
      <c r="E2566" s="256">
        <v>12333821001</v>
      </c>
      <c r="F2566" s="656"/>
      <c r="G2566" s="610" t="s">
        <v>2233</v>
      </c>
      <c r="H2566" s="611"/>
      <c r="I2566" s="210" t="s">
        <v>58</v>
      </c>
      <c r="J2566" s="210">
        <v>1</v>
      </c>
      <c r="K2566" s="99" t="s">
        <v>1301</v>
      </c>
      <c r="L2566" s="99"/>
      <c r="M2566" s="98"/>
      <c r="N2566" s="99"/>
      <c r="O2566" s="99"/>
      <c r="P2566" s="100"/>
      <c r="Q2566" s="100"/>
      <c r="R2566" s="3"/>
      <c r="S2566" s="375"/>
    </row>
    <row r="2567" spans="2:19" outlineLevel="1">
      <c r="B2567" s="256"/>
      <c r="C2567" s="609" t="s">
        <v>1676</v>
      </c>
      <c r="D2567" s="210"/>
      <c r="E2567" s="256">
        <v>12333921001</v>
      </c>
      <c r="F2567" s="656"/>
      <c r="G2567" s="610" t="s">
        <v>2234</v>
      </c>
      <c r="H2567" s="611"/>
      <c r="I2567" s="210" t="s">
        <v>58</v>
      </c>
      <c r="J2567" s="210">
        <v>1</v>
      </c>
      <c r="K2567" s="99" t="s">
        <v>1301</v>
      </c>
      <c r="L2567" s="99"/>
      <c r="M2567" s="98"/>
      <c r="N2567" s="99"/>
      <c r="O2567" s="99"/>
      <c r="P2567" s="100"/>
      <c r="Q2567" s="100"/>
      <c r="R2567" s="3"/>
      <c r="S2567" s="375"/>
    </row>
    <row r="2568" spans="2:19" outlineLevel="1">
      <c r="B2568" s="256"/>
      <c r="C2568" s="609" t="s">
        <v>1676</v>
      </c>
      <c r="D2568" s="210"/>
      <c r="E2568" s="256">
        <v>12334021001</v>
      </c>
      <c r="F2568" s="656"/>
      <c r="G2568" s="610" t="s">
        <v>2235</v>
      </c>
      <c r="H2568" s="611"/>
      <c r="I2568" s="210" t="s">
        <v>58</v>
      </c>
      <c r="J2568" s="210">
        <v>1</v>
      </c>
      <c r="K2568" s="99" t="s">
        <v>1301</v>
      </c>
      <c r="L2568" s="99"/>
      <c r="M2568" s="98"/>
      <c r="N2568" s="99"/>
      <c r="O2568" s="99"/>
      <c r="P2568" s="100"/>
      <c r="Q2568" s="100"/>
      <c r="R2568" s="3"/>
      <c r="S2568" s="375"/>
    </row>
    <row r="2569" spans="2:19" outlineLevel="1">
      <c r="B2569" s="256"/>
      <c r="C2569" s="609" t="s">
        <v>1676</v>
      </c>
      <c r="D2569" s="210"/>
      <c r="E2569" s="256">
        <v>12334121001</v>
      </c>
      <c r="F2569" s="656"/>
      <c r="G2569" s="610" t="s">
        <v>2236</v>
      </c>
      <c r="H2569" s="611"/>
      <c r="I2569" s="210" t="s">
        <v>58</v>
      </c>
      <c r="J2569" s="210">
        <v>1</v>
      </c>
      <c r="K2569" s="99" t="s">
        <v>1301</v>
      </c>
      <c r="L2569" s="99"/>
      <c r="M2569" s="98"/>
      <c r="N2569" s="99"/>
      <c r="O2569" s="99"/>
      <c r="P2569" s="100"/>
      <c r="Q2569" s="100"/>
      <c r="R2569" s="3"/>
      <c r="S2569" s="375"/>
    </row>
    <row r="2570" spans="2:19" outlineLevel="1">
      <c r="B2570" s="256"/>
      <c r="C2570" s="609" t="s">
        <v>1676</v>
      </c>
      <c r="D2570" s="210"/>
      <c r="E2570" s="256">
        <v>12334221001</v>
      </c>
      <c r="F2570" s="656"/>
      <c r="G2570" s="610" t="s">
        <v>2237</v>
      </c>
      <c r="H2570" s="611"/>
      <c r="I2570" s="210" t="s">
        <v>58</v>
      </c>
      <c r="J2570" s="210">
        <v>1</v>
      </c>
      <c r="K2570" s="99" t="s">
        <v>1301</v>
      </c>
      <c r="L2570" s="99"/>
      <c r="M2570" s="98"/>
      <c r="N2570" s="99"/>
      <c r="O2570" s="99"/>
      <c r="P2570" s="100"/>
      <c r="Q2570" s="100"/>
      <c r="R2570" s="3"/>
      <c r="S2570" s="375"/>
    </row>
    <row r="2571" spans="2:19" outlineLevel="1">
      <c r="B2571" s="256"/>
      <c r="C2571" s="609" t="s">
        <v>1676</v>
      </c>
      <c r="D2571" s="210"/>
      <c r="E2571" s="256">
        <v>12334321001</v>
      </c>
      <c r="F2571" s="656"/>
      <c r="G2571" s="610" t="s">
        <v>2238</v>
      </c>
      <c r="H2571" s="611"/>
      <c r="I2571" s="210" t="s">
        <v>58</v>
      </c>
      <c r="J2571" s="210">
        <v>1</v>
      </c>
      <c r="K2571" s="99" t="s">
        <v>1301</v>
      </c>
      <c r="L2571" s="99"/>
      <c r="M2571" s="98"/>
      <c r="N2571" s="99"/>
      <c r="O2571" s="99"/>
      <c r="P2571" s="100"/>
      <c r="Q2571" s="100"/>
      <c r="R2571" s="3"/>
      <c r="S2571" s="375"/>
    </row>
    <row r="2572" spans="2:19" outlineLevel="1">
      <c r="B2572" s="256"/>
      <c r="C2572" s="609" t="s">
        <v>1676</v>
      </c>
      <c r="D2572" s="210"/>
      <c r="E2572" s="256">
        <v>12334421001</v>
      </c>
      <c r="F2572" s="656"/>
      <c r="G2572" s="610" t="s">
        <v>2239</v>
      </c>
      <c r="H2572" s="611"/>
      <c r="I2572" s="210" t="s">
        <v>58</v>
      </c>
      <c r="J2572" s="210">
        <v>1</v>
      </c>
      <c r="K2572" s="99" t="s">
        <v>1301</v>
      </c>
      <c r="L2572" s="99"/>
      <c r="M2572" s="98"/>
      <c r="N2572" s="99"/>
      <c r="O2572" s="99"/>
      <c r="P2572" s="100"/>
      <c r="Q2572" s="100"/>
      <c r="R2572" s="3"/>
      <c r="S2572" s="375"/>
    </row>
    <row r="2573" spans="2:19" outlineLevel="1">
      <c r="B2573" s="256"/>
      <c r="C2573" s="609" t="s">
        <v>1676</v>
      </c>
      <c r="D2573" s="210"/>
      <c r="E2573" s="256">
        <v>12334521001</v>
      </c>
      <c r="F2573" s="656"/>
      <c r="G2573" s="610" t="s">
        <v>2240</v>
      </c>
      <c r="H2573" s="611"/>
      <c r="I2573" s="210" t="s">
        <v>58</v>
      </c>
      <c r="J2573" s="210">
        <v>1</v>
      </c>
      <c r="K2573" s="99" t="s">
        <v>1301</v>
      </c>
      <c r="L2573" s="99"/>
      <c r="M2573" s="98"/>
      <c r="N2573" s="99"/>
      <c r="O2573" s="99"/>
      <c r="P2573" s="100"/>
      <c r="Q2573" s="100"/>
      <c r="R2573" s="3"/>
      <c r="S2573" s="375"/>
    </row>
    <row r="2574" spans="2:19" outlineLevel="1">
      <c r="B2574" s="256"/>
      <c r="C2574" s="609" t="s">
        <v>1676</v>
      </c>
      <c r="D2574" s="210"/>
      <c r="E2574" s="256">
        <v>12334621001</v>
      </c>
      <c r="F2574" s="656"/>
      <c r="G2574" s="610" t="s">
        <v>2241</v>
      </c>
      <c r="H2574" s="611"/>
      <c r="I2574" s="210" t="s">
        <v>58</v>
      </c>
      <c r="J2574" s="210">
        <v>1</v>
      </c>
      <c r="K2574" s="99" t="s">
        <v>1301</v>
      </c>
      <c r="L2574" s="99"/>
      <c r="M2574" s="98"/>
      <c r="N2574" s="99"/>
      <c r="O2574" s="99"/>
      <c r="P2574" s="100"/>
      <c r="Q2574" s="100"/>
      <c r="R2574" s="3"/>
      <c r="S2574" s="375"/>
    </row>
    <row r="2575" spans="2:19" outlineLevel="1">
      <c r="B2575" s="256"/>
      <c r="C2575" s="609" t="s">
        <v>1676</v>
      </c>
      <c r="D2575" s="210"/>
      <c r="E2575" s="256">
        <v>12334721001</v>
      </c>
      <c r="F2575" s="656"/>
      <c r="G2575" s="610" t="s">
        <v>2242</v>
      </c>
      <c r="H2575" s="611"/>
      <c r="I2575" s="210" t="s">
        <v>58</v>
      </c>
      <c r="J2575" s="210">
        <v>1</v>
      </c>
      <c r="K2575" s="99" t="s">
        <v>1301</v>
      </c>
      <c r="L2575" s="99"/>
      <c r="M2575" s="98"/>
      <c r="N2575" s="99"/>
      <c r="O2575" s="99"/>
      <c r="P2575" s="100"/>
      <c r="Q2575" s="100"/>
      <c r="R2575" s="3"/>
      <c r="S2575" s="375"/>
    </row>
    <row r="2576" spans="2:19" outlineLevel="1">
      <c r="B2576" s="256"/>
      <c r="C2576" s="609" t="s">
        <v>1676</v>
      </c>
      <c r="D2576" s="210"/>
      <c r="E2576" s="256">
        <v>12334821001</v>
      </c>
      <c r="F2576" s="656"/>
      <c r="G2576" s="610" t="s">
        <v>2243</v>
      </c>
      <c r="H2576" s="611"/>
      <c r="I2576" s="210" t="s">
        <v>58</v>
      </c>
      <c r="J2576" s="210">
        <v>1</v>
      </c>
      <c r="K2576" s="99" t="s">
        <v>1301</v>
      </c>
      <c r="L2576" s="99"/>
      <c r="M2576" s="98"/>
      <c r="N2576" s="99"/>
      <c r="O2576" s="99"/>
      <c r="P2576" s="100"/>
      <c r="Q2576" s="100"/>
      <c r="R2576" s="3"/>
      <c r="S2576" s="375"/>
    </row>
    <row r="2577" spans="2:39" outlineLevel="1">
      <c r="B2577" s="256"/>
      <c r="C2577" s="609" t="s">
        <v>1676</v>
      </c>
      <c r="D2577" s="210"/>
      <c r="E2577" s="256">
        <v>12334921001</v>
      </c>
      <c r="F2577" s="656"/>
      <c r="G2577" s="610" t="s">
        <v>2244</v>
      </c>
      <c r="H2577" s="611"/>
      <c r="I2577" s="210" t="s">
        <v>58</v>
      </c>
      <c r="J2577" s="210">
        <v>1</v>
      </c>
      <c r="K2577" s="99" t="s">
        <v>1301</v>
      </c>
      <c r="L2577" s="99"/>
      <c r="M2577" s="98"/>
      <c r="N2577" s="99"/>
      <c r="O2577" s="99"/>
      <c r="P2577" s="100"/>
      <c r="Q2577" s="100"/>
      <c r="R2577" s="3"/>
      <c r="S2577" s="375"/>
    </row>
    <row r="2578" spans="2:39" outlineLevel="1">
      <c r="B2578" s="256"/>
      <c r="C2578" s="609" t="s">
        <v>1676</v>
      </c>
      <c r="D2578" s="210"/>
      <c r="E2578" s="256">
        <v>12335021001</v>
      </c>
      <c r="F2578" s="656"/>
      <c r="G2578" s="610" t="s">
        <v>2245</v>
      </c>
      <c r="H2578" s="611"/>
      <c r="I2578" s="210" t="s">
        <v>58</v>
      </c>
      <c r="J2578" s="210">
        <v>1</v>
      </c>
      <c r="K2578" s="99" t="s">
        <v>1301</v>
      </c>
      <c r="L2578" s="99"/>
      <c r="M2578" s="98"/>
      <c r="N2578" s="99"/>
      <c r="O2578" s="99"/>
      <c r="P2578" s="100"/>
      <c r="Q2578" s="100"/>
      <c r="R2578" s="3"/>
      <c r="S2578" s="375"/>
    </row>
    <row r="2579" spans="2:39" outlineLevel="1">
      <c r="B2579" s="256"/>
      <c r="C2579" s="609" t="s">
        <v>1676</v>
      </c>
      <c r="D2579" s="210"/>
      <c r="E2579" s="256">
        <v>12335121001</v>
      </c>
      <c r="F2579" s="656"/>
      <c r="G2579" s="610" t="s">
        <v>2246</v>
      </c>
      <c r="H2579" s="611"/>
      <c r="I2579" s="210" t="s">
        <v>58</v>
      </c>
      <c r="J2579" s="210">
        <v>1</v>
      </c>
      <c r="K2579" s="99" t="s">
        <v>1301</v>
      </c>
      <c r="L2579" s="99"/>
      <c r="M2579" s="98"/>
      <c r="N2579" s="99"/>
      <c r="O2579" s="99"/>
      <c r="P2579" s="100"/>
      <c r="Q2579" s="100"/>
      <c r="R2579" s="3"/>
      <c r="S2579" s="375"/>
    </row>
    <row r="2580" spans="2:39" outlineLevel="1">
      <c r="B2580" s="256"/>
      <c r="C2580" s="609" t="s">
        <v>1676</v>
      </c>
      <c r="D2580" s="210"/>
      <c r="E2580" s="256">
        <v>12335221001</v>
      </c>
      <c r="F2580" s="656"/>
      <c r="G2580" s="610" t="s">
        <v>2247</v>
      </c>
      <c r="H2580" s="611"/>
      <c r="I2580" s="210" t="s">
        <v>58</v>
      </c>
      <c r="J2580" s="210">
        <v>1</v>
      </c>
      <c r="K2580" s="99" t="s">
        <v>1301</v>
      </c>
      <c r="L2580" s="99"/>
      <c r="M2580" s="98"/>
      <c r="N2580" s="99"/>
      <c r="O2580" s="99"/>
      <c r="P2580" s="100"/>
      <c r="Q2580" s="100"/>
      <c r="R2580" s="3"/>
      <c r="S2580" s="375"/>
    </row>
    <row r="2581" spans="2:39" outlineLevel="1">
      <c r="B2581" s="256"/>
      <c r="C2581" s="609" t="s">
        <v>1676</v>
      </c>
      <c r="D2581" s="210"/>
      <c r="E2581" s="256">
        <v>12335321001</v>
      </c>
      <c r="F2581" s="656"/>
      <c r="G2581" s="610" t="s">
        <v>2248</v>
      </c>
      <c r="H2581" s="611"/>
      <c r="I2581" s="210" t="s">
        <v>58</v>
      </c>
      <c r="J2581" s="210">
        <v>1</v>
      </c>
      <c r="K2581" s="99" t="s">
        <v>1301</v>
      </c>
      <c r="L2581" s="99"/>
      <c r="M2581" s="98"/>
      <c r="N2581" s="99"/>
      <c r="O2581" s="99"/>
      <c r="P2581" s="100"/>
      <c r="Q2581" s="100"/>
      <c r="R2581" s="3"/>
      <c r="S2581" s="375"/>
    </row>
    <row r="2582" spans="2:39" outlineLevel="1">
      <c r="B2582" s="256"/>
      <c r="C2582" s="609" t="s">
        <v>1676</v>
      </c>
      <c r="D2582" s="210"/>
      <c r="E2582" s="256">
        <v>12335421001</v>
      </c>
      <c r="F2582" s="656"/>
      <c r="G2582" s="610" t="s">
        <v>2249</v>
      </c>
      <c r="H2582" s="611"/>
      <c r="I2582" s="210" t="s">
        <v>58</v>
      </c>
      <c r="J2582" s="210">
        <v>1</v>
      </c>
      <c r="K2582" s="99" t="s">
        <v>1301</v>
      </c>
      <c r="L2582" s="99"/>
      <c r="M2582" s="98"/>
      <c r="N2582" s="99"/>
      <c r="O2582" s="99"/>
      <c r="P2582" s="100"/>
      <c r="Q2582" s="100"/>
      <c r="R2582" s="3"/>
      <c r="S2582" s="377"/>
    </row>
    <row r="2583" spans="2:39" outlineLevel="1">
      <c r="B2583" s="256"/>
      <c r="C2583" s="609" t="s">
        <v>1676</v>
      </c>
      <c r="D2583" s="210"/>
      <c r="E2583" s="256">
        <v>12335521001</v>
      </c>
      <c r="F2583" s="656"/>
      <c r="G2583" s="610" t="s">
        <v>2250</v>
      </c>
      <c r="H2583" s="611"/>
      <c r="I2583" s="210" t="s">
        <v>58</v>
      </c>
      <c r="J2583" s="210">
        <v>1</v>
      </c>
      <c r="K2583" s="99" t="s">
        <v>1301</v>
      </c>
      <c r="L2583" s="99"/>
      <c r="M2583" s="98"/>
      <c r="N2583" s="99"/>
      <c r="O2583" s="99"/>
      <c r="P2583" s="100"/>
      <c r="Q2583" s="100"/>
      <c r="R2583" s="3"/>
      <c r="S2583" s="375"/>
    </row>
    <row r="2584" spans="2:39" outlineLevel="1">
      <c r="B2584" s="256"/>
      <c r="C2584" s="609" t="s">
        <v>1676</v>
      </c>
      <c r="D2584" s="210"/>
      <c r="E2584" s="256">
        <v>12335621001</v>
      </c>
      <c r="F2584" s="656"/>
      <c r="G2584" s="610" t="s">
        <v>2251</v>
      </c>
      <c r="H2584" s="611"/>
      <c r="I2584" s="210" t="s">
        <v>58</v>
      </c>
      <c r="J2584" s="210">
        <v>1</v>
      </c>
      <c r="K2584" s="99" t="s">
        <v>1301</v>
      </c>
      <c r="L2584" s="99"/>
      <c r="M2584" s="98"/>
      <c r="N2584" s="99"/>
      <c r="O2584" s="99"/>
      <c r="P2584" s="100"/>
      <c r="Q2584" s="100"/>
      <c r="R2584" s="3"/>
      <c r="S2584" s="375"/>
    </row>
    <row r="2585" spans="2:39" outlineLevel="1">
      <c r="B2585" s="197"/>
      <c r="C2585" s="198"/>
      <c r="D2585" s="170"/>
      <c r="E2585" s="69"/>
      <c r="F2585" s="454"/>
      <c r="G2585" s="171"/>
      <c r="H2585" s="199"/>
      <c r="I2585" s="170"/>
      <c r="J2585" s="170"/>
      <c r="K2585" s="74"/>
      <c r="L2585" s="74"/>
      <c r="M2585" s="98"/>
      <c r="N2585" s="99"/>
      <c r="O2585" s="99"/>
      <c r="P2585" s="100"/>
      <c r="Q2585" s="100"/>
      <c r="R2585" s="3"/>
      <c r="S2585" s="375"/>
    </row>
    <row r="2586" spans="2:39" outlineLevel="1">
      <c r="B2586" s="256"/>
      <c r="C2586" s="609" t="s">
        <v>1676</v>
      </c>
      <c r="D2586" s="210"/>
      <c r="E2586" s="256">
        <v>12453871001</v>
      </c>
      <c r="F2586" s="656"/>
      <c r="G2586" s="610" t="s">
        <v>2252</v>
      </c>
      <c r="H2586" s="611"/>
      <c r="I2586" s="210" t="s">
        <v>58</v>
      </c>
      <c r="J2586" s="210">
        <v>1</v>
      </c>
      <c r="K2586" s="99" t="s">
        <v>1301</v>
      </c>
      <c r="L2586" s="99"/>
      <c r="M2586" s="98"/>
      <c r="N2586" s="99"/>
      <c r="O2586" s="99"/>
      <c r="P2586" s="100"/>
      <c r="Q2586" s="100"/>
      <c r="R2586" s="3"/>
      <c r="S2586" s="375"/>
      <c r="AM2586" s="288"/>
    </row>
    <row r="2587" spans="2:39" outlineLevel="1">
      <c r="B2587" s="256"/>
      <c r="C2587" s="609" t="s">
        <v>1676</v>
      </c>
      <c r="D2587" s="210"/>
      <c r="E2587" s="256">
        <v>12464621001</v>
      </c>
      <c r="F2587" s="656"/>
      <c r="G2587" s="610" t="s">
        <v>2253</v>
      </c>
      <c r="H2587" s="611"/>
      <c r="I2587" s="210" t="s">
        <v>58</v>
      </c>
      <c r="J2587" s="210">
        <v>1</v>
      </c>
      <c r="K2587" s="99" t="s">
        <v>1301</v>
      </c>
      <c r="L2587" s="99"/>
      <c r="M2587" s="98"/>
      <c r="N2587" s="99"/>
      <c r="O2587" s="99"/>
      <c r="P2587" s="100"/>
      <c r="Q2587" s="100"/>
      <c r="R2587" s="3"/>
      <c r="S2587" s="375"/>
    </row>
    <row r="2588" spans="2:39" outlineLevel="1">
      <c r="B2588" s="256"/>
      <c r="C2588" s="609" t="s">
        <v>1676</v>
      </c>
      <c r="D2588" s="210"/>
      <c r="E2588" s="256">
        <v>12453971001</v>
      </c>
      <c r="F2588" s="656"/>
      <c r="G2588" s="610" t="s">
        <v>2254</v>
      </c>
      <c r="H2588" s="611"/>
      <c r="I2588" s="210" t="s">
        <v>58</v>
      </c>
      <c r="J2588" s="210">
        <v>1</v>
      </c>
      <c r="K2588" s="99" t="s">
        <v>1301</v>
      </c>
      <c r="L2588" s="99"/>
      <c r="M2588" s="98"/>
      <c r="N2588" s="99"/>
      <c r="O2588" s="99"/>
      <c r="P2588" s="100"/>
      <c r="Q2588" s="100"/>
      <c r="R2588" s="3"/>
      <c r="S2588" s="375"/>
      <c r="AM2588" s="288"/>
    </row>
    <row r="2589" spans="2:39" s="288" customFormat="1" outlineLevel="1">
      <c r="B2589" s="256"/>
      <c r="C2589" s="609" t="s">
        <v>1676</v>
      </c>
      <c r="D2589" s="210"/>
      <c r="E2589" s="256">
        <v>12891541001</v>
      </c>
      <c r="F2589" s="656"/>
      <c r="G2589" s="610" t="s">
        <v>2255</v>
      </c>
      <c r="H2589" s="611"/>
      <c r="I2589" s="210" t="s">
        <v>58</v>
      </c>
      <c r="J2589" s="210">
        <v>1</v>
      </c>
      <c r="K2589" s="99" t="s">
        <v>1301</v>
      </c>
      <c r="L2589" s="99"/>
      <c r="M2589" s="98"/>
      <c r="N2589" s="99"/>
      <c r="O2589" s="99"/>
      <c r="P2589" s="100"/>
      <c r="Q2589" s="100"/>
      <c r="R2589" s="3"/>
      <c r="S2589" s="375"/>
      <c r="AL2589"/>
    </row>
    <row r="2590" spans="2:39" outlineLevel="1">
      <c r="B2590" s="256"/>
      <c r="C2590" s="609" t="s">
        <v>1676</v>
      </c>
      <c r="D2590" s="210"/>
      <c r="E2590" s="256">
        <v>12464721001</v>
      </c>
      <c r="F2590" s="656"/>
      <c r="G2590" s="610" t="s">
        <v>2256</v>
      </c>
      <c r="H2590" s="611"/>
      <c r="I2590" s="210" t="s">
        <v>58</v>
      </c>
      <c r="J2590" s="210">
        <v>1</v>
      </c>
      <c r="K2590" s="99" t="s">
        <v>1301</v>
      </c>
      <c r="L2590" s="99"/>
      <c r="M2590" s="98"/>
      <c r="N2590" s="99"/>
      <c r="O2590" s="99"/>
      <c r="P2590" s="100"/>
      <c r="Q2590" s="100"/>
      <c r="R2590" s="3"/>
      <c r="S2590" s="375"/>
    </row>
    <row r="2591" spans="2:39" s="288" customFormat="1" outlineLevel="1">
      <c r="B2591" s="102" t="s">
        <v>27</v>
      </c>
      <c r="C2591" s="201" t="s">
        <v>1676</v>
      </c>
      <c r="D2591" s="202"/>
      <c r="E2591" s="102">
        <v>12454071001</v>
      </c>
      <c r="F2591" s="454"/>
      <c r="G2591" s="203" t="s">
        <v>2257</v>
      </c>
      <c r="H2591" s="204"/>
      <c r="I2591" s="202" t="s">
        <v>58</v>
      </c>
      <c r="J2591" s="202">
        <v>1</v>
      </c>
      <c r="K2591" s="107" t="s">
        <v>1301</v>
      </c>
      <c r="L2591" s="107"/>
      <c r="M2591" s="106"/>
      <c r="N2591" s="107"/>
      <c r="O2591" s="107"/>
      <c r="P2591" s="108"/>
      <c r="Q2591" s="108"/>
      <c r="R2591" s="3"/>
      <c r="S2591" s="375"/>
      <c r="AL2591"/>
      <c r="AM2591"/>
    </row>
    <row r="2592" spans="2:39" s="288" customFormat="1" outlineLevel="1">
      <c r="B2592" s="256"/>
      <c r="C2592" s="609" t="s">
        <v>1676</v>
      </c>
      <c r="D2592" s="210"/>
      <c r="E2592" s="256">
        <v>12891551001</v>
      </c>
      <c r="F2592" s="656"/>
      <c r="G2592" s="610" t="s">
        <v>2258</v>
      </c>
      <c r="H2592" s="611"/>
      <c r="I2592" s="210" t="s">
        <v>58</v>
      </c>
      <c r="J2592" s="210">
        <v>1</v>
      </c>
      <c r="K2592" s="99" t="s">
        <v>1301</v>
      </c>
      <c r="L2592" s="99"/>
      <c r="M2592" s="98"/>
      <c r="N2592" s="99"/>
      <c r="O2592" s="99"/>
      <c r="P2592" s="100"/>
      <c r="Q2592" s="100"/>
      <c r="R2592" s="3"/>
      <c r="S2592" s="375"/>
      <c r="AL2592"/>
      <c r="AM2592"/>
    </row>
    <row r="2593" spans="2:39" outlineLevel="1">
      <c r="B2593" s="256"/>
      <c r="C2593" s="609" t="s">
        <v>1676</v>
      </c>
      <c r="D2593" s="210"/>
      <c r="E2593" s="256">
        <v>12464821001</v>
      </c>
      <c r="F2593" s="656"/>
      <c r="G2593" s="610" t="s">
        <v>2259</v>
      </c>
      <c r="H2593" s="611"/>
      <c r="I2593" s="210" t="s">
        <v>58</v>
      </c>
      <c r="J2593" s="210">
        <v>1</v>
      </c>
      <c r="K2593" s="99" t="s">
        <v>1301</v>
      </c>
      <c r="L2593" s="99"/>
      <c r="M2593" s="98"/>
      <c r="N2593" s="99"/>
      <c r="O2593" s="99"/>
      <c r="P2593" s="100"/>
      <c r="Q2593" s="100"/>
      <c r="R2593" s="3"/>
      <c r="S2593" s="375"/>
    </row>
    <row r="2594" spans="2:39" outlineLevel="1">
      <c r="B2594" s="256"/>
      <c r="C2594" s="609" t="s">
        <v>1676</v>
      </c>
      <c r="D2594" s="210"/>
      <c r="E2594" s="256">
        <v>12464921001</v>
      </c>
      <c r="F2594" s="656"/>
      <c r="G2594" s="610" t="s">
        <v>2260</v>
      </c>
      <c r="H2594" s="611"/>
      <c r="I2594" s="210" t="s">
        <v>58</v>
      </c>
      <c r="J2594" s="210">
        <v>1</v>
      </c>
      <c r="K2594" s="99" t="s">
        <v>1301</v>
      </c>
      <c r="L2594" s="99"/>
      <c r="M2594" s="98"/>
      <c r="N2594" s="99"/>
      <c r="O2594" s="99"/>
      <c r="P2594" s="100"/>
      <c r="Q2594" s="100"/>
      <c r="R2594" s="3"/>
      <c r="S2594" s="375"/>
    </row>
    <row r="2595" spans="2:39" outlineLevel="1">
      <c r="B2595" s="256"/>
      <c r="C2595" s="609" t="s">
        <v>1676</v>
      </c>
      <c r="D2595" s="210"/>
      <c r="E2595" s="256">
        <v>12465021001</v>
      </c>
      <c r="F2595" s="656"/>
      <c r="G2595" s="610" t="s">
        <v>2261</v>
      </c>
      <c r="H2595" s="611"/>
      <c r="I2595" s="210" t="s">
        <v>58</v>
      </c>
      <c r="J2595" s="210">
        <v>1</v>
      </c>
      <c r="K2595" s="99" t="s">
        <v>1301</v>
      </c>
      <c r="L2595" s="99"/>
      <c r="M2595" s="98"/>
      <c r="N2595" s="99"/>
      <c r="O2595" s="99"/>
      <c r="P2595" s="100"/>
      <c r="Q2595" s="100"/>
      <c r="R2595" s="3"/>
      <c r="S2595" s="375"/>
    </row>
    <row r="2596" spans="2:39" outlineLevel="1">
      <c r="B2596" s="256"/>
      <c r="C2596" s="609" t="s">
        <v>1676</v>
      </c>
      <c r="D2596" s="210"/>
      <c r="E2596" s="256">
        <v>12465121001</v>
      </c>
      <c r="F2596" s="656"/>
      <c r="G2596" s="610" t="s">
        <v>2262</v>
      </c>
      <c r="H2596" s="611"/>
      <c r="I2596" s="210" t="s">
        <v>58</v>
      </c>
      <c r="J2596" s="210">
        <v>1</v>
      </c>
      <c r="K2596" s="99" t="s">
        <v>1301</v>
      </c>
      <c r="L2596" s="99"/>
      <c r="M2596" s="98"/>
      <c r="N2596" s="99"/>
      <c r="O2596" s="99"/>
      <c r="P2596" s="100"/>
      <c r="Q2596" s="100"/>
      <c r="R2596" s="3"/>
      <c r="S2596" s="375"/>
    </row>
    <row r="2597" spans="2:39" outlineLevel="1">
      <c r="B2597" s="256"/>
      <c r="C2597" s="609" t="s">
        <v>1676</v>
      </c>
      <c r="D2597" s="210"/>
      <c r="E2597" s="256">
        <v>12465221001</v>
      </c>
      <c r="F2597" s="656"/>
      <c r="G2597" s="610" t="s">
        <v>2263</v>
      </c>
      <c r="H2597" s="611"/>
      <c r="I2597" s="210" t="s">
        <v>58</v>
      </c>
      <c r="J2597" s="210">
        <v>1</v>
      </c>
      <c r="K2597" s="99" t="s">
        <v>1301</v>
      </c>
      <c r="L2597" s="99"/>
      <c r="M2597" s="98"/>
      <c r="N2597" s="99"/>
      <c r="O2597" s="99"/>
      <c r="P2597" s="100"/>
      <c r="Q2597" s="100"/>
      <c r="R2597" s="3"/>
      <c r="S2597" s="375"/>
    </row>
    <row r="2598" spans="2:39" outlineLevel="1">
      <c r="B2598" s="256"/>
      <c r="C2598" s="609" t="s">
        <v>1676</v>
      </c>
      <c r="D2598" s="210"/>
      <c r="E2598" s="256">
        <v>12465321001</v>
      </c>
      <c r="F2598" s="656"/>
      <c r="G2598" s="610" t="s">
        <v>2264</v>
      </c>
      <c r="H2598" s="611"/>
      <c r="I2598" s="210" t="s">
        <v>58</v>
      </c>
      <c r="J2598" s="210">
        <v>1</v>
      </c>
      <c r="K2598" s="99" t="s">
        <v>1301</v>
      </c>
      <c r="L2598" s="99"/>
      <c r="M2598" s="98"/>
      <c r="N2598" s="99"/>
      <c r="O2598" s="99"/>
      <c r="P2598" s="100"/>
      <c r="Q2598" s="100"/>
      <c r="R2598" s="3"/>
      <c r="S2598" s="375"/>
      <c r="AM2598" s="288"/>
    </row>
    <row r="2599" spans="2:39" outlineLevel="1">
      <c r="B2599" s="256"/>
      <c r="C2599" s="609" t="s">
        <v>1676</v>
      </c>
      <c r="D2599" s="210"/>
      <c r="E2599" s="256">
        <v>12465421001</v>
      </c>
      <c r="F2599" s="656"/>
      <c r="G2599" s="610" t="s">
        <v>2265</v>
      </c>
      <c r="H2599" s="611"/>
      <c r="I2599" s="210" t="s">
        <v>58</v>
      </c>
      <c r="J2599" s="210">
        <v>1</v>
      </c>
      <c r="K2599" s="99" t="s">
        <v>1301</v>
      </c>
      <c r="L2599" s="99"/>
      <c r="M2599" s="98"/>
      <c r="N2599" s="99"/>
      <c r="O2599" s="99"/>
      <c r="P2599" s="100"/>
      <c r="Q2599" s="100"/>
      <c r="R2599" s="3"/>
      <c r="S2599" s="375"/>
    </row>
    <row r="2600" spans="2:39" outlineLevel="1">
      <c r="B2600" s="256"/>
      <c r="C2600" s="609" t="s">
        <v>1676</v>
      </c>
      <c r="D2600" s="210"/>
      <c r="E2600" s="256">
        <v>12465521001</v>
      </c>
      <c r="F2600" s="656"/>
      <c r="G2600" s="610" t="s">
        <v>2266</v>
      </c>
      <c r="H2600" s="611"/>
      <c r="I2600" s="210" t="s">
        <v>58</v>
      </c>
      <c r="J2600" s="210">
        <v>1</v>
      </c>
      <c r="K2600" s="99" t="s">
        <v>1301</v>
      </c>
      <c r="L2600" s="99"/>
      <c r="M2600" s="98"/>
      <c r="N2600" s="99"/>
      <c r="O2600" s="99"/>
      <c r="P2600" s="100"/>
      <c r="Q2600" s="100"/>
      <c r="R2600" s="3"/>
      <c r="S2600" s="375"/>
    </row>
    <row r="2601" spans="2:39" s="288" customFormat="1" outlineLevel="1">
      <c r="B2601" s="256"/>
      <c r="C2601" s="609" t="s">
        <v>1676</v>
      </c>
      <c r="D2601" s="210"/>
      <c r="E2601" s="256">
        <v>12891561001</v>
      </c>
      <c r="F2601" s="656"/>
      <c r="G2601" s="610" t="s">
        <v>2267</v>
      </c>
      <c r="H2601" s="611"/>
      <c r="I2601" s="210" t="s">
        <v>58</v>
      </c>
      <c r="J2601" s="210">
        <v>1</v>
      </c>
      <c r="K2601" s="99" t="s">
        <v>1301</v>
      </c>
      <c r="L2601" s="99"/>
      <c r="M2601" s="98"/>
      <c r="N2601" s="99"/>
      <c r="O2601" s="99"/>
      <c r="P2601" s="100"/>
      <c r="Q2601" s="100"/>
      <c r="R2601" s="3"/>
      <c r="S2601" s="375"/>
      <c r="AL2601"/>
      <c r="AM2601"/>
    </row>
    <row r="2602" spans="2:39" outlineLevel="1">
      <c r="B2602" s="256"/>
      <c r="C2602" s="609" t="s">
        <v>1676</v>
      </c>
      <c r="D2602" s="210"/>
      <c r="E2602" s="256">
        <v>12465621001</v>
      </c>
      <c r="F2602" s="656"/>
      <c r="G2602" s="610" t="s">
        <v>2268</v>
      </c>
      <c r="H2602" s="611"/>
      <c r="I2602" s="210" t="s">
        <v>58</v>
      </c>
      <c r="J2602" s="210">
        <v>1</v>
      </c>
      <c r="K2602" s="99" t="s">
        <v>1301</v>
      </c>
      <c r="L2602" s="99"/>
      <c r="M2602" s="98"/>
      <c r="N2602" s="99"/>
      <c r="O2602" s="99"/>
      <c r="P2602" s="100"/>
      <c r="Q2602" s="100"/>
      <c r="R2602" s="3"/>
      <c r="S2602" s="375"/>
    </row>
    <row r="2603" spans="2:39" outlineLevel="1">
      <c r="B2603" s="256"/>
      <c r="C2603" s="609" t="s">
        <v>1676</v>
      </c>
      <c r="D2603" s="210"/>
      <c r="E2603" s="256">
        <v>12465721001</v>
      </c>
      <c r="F2603" s="656"/>
      <c r="G2603" s="610" t="s">
        <v>2269</v>
      </c>
      <c r="H2603" s="611"/>
      <c r="I2603" s="210" t="s">
        <v>58</v>
      </c>
      <c r="J2603" s="210">
        <v>1</v>
      </c>
      <c r="K2603" s="99" t="s">
        <v>1301</v>
      </c>
      <c r="L2603" s="99"/>
      <c r="M2603" s="98"/>
      <c r="N2603" s="99"/>
      <c r="O2603" s="99"/>
      <c r="P2603" s="100"/>
      <c r="Q2603" s="100"/>
      <c r="R2603" s="3"/>
      <c r="S2603" s="375"/>
    </row>
    <row r="2604" spans="2:39" outlineLevel="1">
      <c r="B2604" s="256"/>
      <c r="C2604" s="609" t="s">
        <v>1676</v>
      </c>
      <c r="D2604" s="210"/>
      <c r="E2604" s="256">
        <v>12465821001</v>
      </c>
      <c r="F2604" s="656"/>
      <c r="G2604" s="610" t="s">
        <v>2270</v>
      </c>
      <c r="H2604" s="611"/>
      <c r="I2604" s="210" t="s">
        <v>58</v>
      </c>
      <c r="J2604" s="210">
        <v>1</v>
      </c>
      <c r="K2604" s="99" t="s">
        <v>1301</v>
      </c>
      <c r="L2604" s="99"/>
      <c r="M2604" s="98"/>
      <c r="N2604" s="99"/>
      <c r="O2604" s="99"/>
      <c r="P2604" s="100"/>
      <c r="Q2604" s="100"/>
      <c r="R2604" s="3"/>
      <c r="S2604" s="375"/>
    </row>
    <row r="2605" spans="2:39" outlineLevel="1">
      <c r="B2605" s="256"/>
      <c r="C2605" s="609" t="s">
        <v>1676</v>
      </c>
      <c r="D2605" s="210"/>
      <c r="E2605" s="256">
        <v>12465921001</v>
      </c>
      <c r="F2605" s="656"/>
      <c r="G2605" s="610" t="s">
        <v>2271</v>
      </c>
      <c r="H2605" s="611"/>
      <c r="I2605" s="210" t="s">
        <v>58</v>
      </c>
      <c r="J2605" s="210">
        <v>1</v>
      </c>
      <c r="K2605" s="99" t="s">
        <v>1301</v>
      </c>
      <c r="L2605" s="99"/>
      <c r="M2605" s="98"/>
      <c r="N2605" s="99"/>
      <c r="O2605" s="99"/>
      <c r="P2605" s="100"/>
      <c r="Q2605" s="100"/>
      <c r="R2605" s="3"/>
      <c r="S2605" s="375"/>
    </row>
    <row r="2606" spans="2:39" outlineLevel="1">
      <c r="B2606" s="256"/>
      <c r="C2606" s="609" t="s">
        <v>1676</v>
      </c>
      <c r="D2606" s="210"/>
      <c r="E2606" s="256">
        <v>12466021001</v>
      </c>
      <c r="F2606" s="656"/>
      <c r="G2606" s="610" t="s">
        <v>2272</v>
      </c>
      <c r="H2606" s="611"/>
      <c r="I2606" s="210" t="s">
        <v>58</v>
      </c>
      <c r="J2606" s="210">
        <v>1</v>
      </c>
      <c r="K2606" s="99" t="s">
        <v>1301</v>
      </c>
      <c r="L2606" s="99"/>
      <c r="M2606" s="98"/>
      <c r="N2606" s="99"/>
      <c r="O2606" s="99"/>
      <c r="P2606" s="100"/>
      <c r="Q2606" s="100"/>
      <c r="R2606" s="3"/>
      <c r="S2606" s="375"/>
    </row>
    <row r="2607" spans="2:39" outlineLevel="1">
      <c r="B2607" s="256"/>
      <c r="C2607" s="609" t="s">
        <v>1676</v>
      </c>
      <c r="D2607" s="210"/>
      <c r="E2607" s="256">
        <v>12466121001</v>
      </c>
      <c r="F2607" s="656"/>
      <c r="G2607" s="610" t="s">
        <v>2273</v>
      </c>
      <c r="H2607" s="611"/>
      <c r="I2607" s="210" t="s">
        <v>58</v>
      </c>
      <c r="J2607" s="210">
        <v>1</v>
      </c>
      <c r="K2607" s="99" t="s">
        <v>1301</v>
      </c>
      <c r="L2607" s="99"/>
      <c r="M2607" s="98"/>
      <c r="N2607" s="99"/>
      <c r="O2607" s="99"/>
      <c r="P2607" s="100"/>
      <c r="Q2607" s="100"/>
      <c r="R2607" s="3"/>
      <c r="S2607" s="375"/>
    </row>
    <row r="2608" spans="2:39" outlineLevel="1">
      <c r="B2608" s="256"/>
      <c r="C2608" s="609" t="s">
        <v>1676</v>
      </c>
      <c r="D2608" s="210"/>
      <c r="E2608" s="256">
        <v>12466221001</v>
      </c>
      <c r="F2608" s="656"/>
      <c r="G2608" s="610" t="s">
        <v>2274</v>
      </c>
      <c r="H2608" s="611"/>
      <c r="I2608" s="210" t="s">
        <v>58</v>
      </c>
      <c r="J2608" s="210">
        <v>1</v>
      </c>
      <c r="K2608" s="99" t="s">
        <v>1301</v>
      </c>
      <c r="L2608" s="99"/>
      <c r="M2608" s="98"/>
      <c r="N2608" s="99"/>
      <c r="O2608" s="99"/>
      <c r="P2608" s="100"/>
      <c r="Q2608" s="100"/>
      <c r="R2608" s="3"/>
      <c r="S2608" s="375"/>
    </row>
    <row r="2609" spans="2:19" outlineLevel="1">
      <c r="B2609" s="256"/>
      <c r="C2609" s="609" t="s">
        <v>1676</v>
      </c>
      <c r="D2609" s="210"/>
      <c r="E2609" s="256">
        <v>12466321001</v>
      </c>
      <c r="F2609" s="656"/>
      <c r="G2609" s="610" t="s">
        <v>2275</v>
      </c>
      <c r="H2609" s="611"/>
      <c r="I2609" s="210" t="s">
        <v>58</v>
      </c>
      <c r="J2609" s="210">
        <v>1</v>
      </c>
      <c r="K2609" s="99" t="s">
        <v>1301</v>
      </c>
      <c r="L2609" s="99"/>
      <c r="M2609" s="98"/>
      <c r="N2609" s="99"/>
      <c r="O2609" s="99"/>
      <c r="P2609" s="100"/>
      <c r="Q2609" s="100"/>
      <c r="R2609" s="3"/>
      <c r="S2609" s="375"/>
    </row>
    <row r="2610" spans="2:19" outlineLevel="1">
      <c r="B2610" s="256"/>
      <c r="C2610" s="609" t="s">
        <v>1676</v>
      </c>
      <c r="D2610" s="210"/>
      <c r="E2610" s="256">
        <v>12332621001</v>
      </c>
      <c r="F2610" s="656"/>
      <c r="G2610" s="610" t="s">
        <v>2276</v>
      </c>
      <c r="H2610" s="611"/>
      <c r="I2610" s="210" t="s">
        <v>58</v>
      </c>
      <c r="J2610" s="210">
        <v>1</v>
      </c>
      <c r="K2610" s="99" t="s">
        <v>1301</v>
      </c>
      <c r="L2610" s="99"/>
      <c r="M2610" s="98"/>
      <c r="N2610" s="99"/>
      <c r="O2610" s="99"/>
      <c r="P2610" s="100"/>
      <c r="Q2610" s="100"/>
      <c r="R2610" s="3"/>
      <c r="S2610" s="375"/>
    </row>
    <row r="2611" spans="2:19" outlineLevel="1">
      <c r="B2611" s="256"/>
      <c r="C2611" s="609" t="s">
        <v>1676</v>
      </c>
      <c r="D2611" s="210"/>
      <c r="E2611" s="256">
        <v>12332721001</v>
      </c>
      <c r="F2611" s="656"/>
      <c r="G2611" s="610" t="s">
        <v>2277</v>
      </c>
      <c r="H2611" s="611"/>
      <c r="I2611" s="210" t="s">
        <v>58</v>
      </c>
      <c r="J2611" s="210">
        <v>1</v>
      </c>
      <c r="K2611" s="99" t="s">
        <v>1301</v>
      </c>
      <c r="L2611" s="99"/>
      <c r="M2611" s="98"/>
      <c r="N2611" s="99"/>
      <c r="O2611" s="99"/>
      <c r="P2611" s="100"/>
      <c r="Q2611" s="100"/>
      <c r="R2611" s="3"/>
      <c r="S2611" s="375"/>
    </row>
    <row r="2612" spans="2:19" outlineLevel="1">
      <c r="B2612" s="256"/>
      <c r="C2612" s="609" t="s">
        <v>1676</v>
      </c>
      <c r="D2612" s="210"/>
      <c r="E2612" s="256">
        <v>12332821001</v>
      </c>
      <c r="F2612" s="656"/>
      <c r="G2612" s="610" t="s">
        <v>2278</v>
      </c>
      <c r="H2612" s="611"/>
      <c r="I2612" s="210" t="s">
        <v>58</v>
      </c>
      <c r="J2612" s="210">
        <v>1</v>
      </c>
      <c r="K2612" s="99" t="s">
        <v>1301</v>
      </c>
      <c r="L2612" s="99"/>
      <c r="M2612" s="98"/>
      <c r="N2612" s="99"/>
      <c r="O2612" s="99"/>
      <c r="P2612" s="100"/>
      <c r="Q2612" s="100"/>
      <c r="R2612" s="3"/>
      <c r="S2612" s="375"/>
    </row>
    <row r="2613" spans="2:19" outlineLevel="1">
      <c r="B2613" s="256"/>
      <c r="C2613" s="609" t="s">
        <v>1676</v>
      </c>
      <c r="D2613" s="210"/>
      <c r="E2613" s="256">
        <v>12332921001</v>
      </c>
      <c r="F2613" s="656"/>
      <c r="G2613" s="610" t="s">
        <v>2279</v>
      </c>
      <c r="H2613" s="611"/>
      <c r="I2613" s="210" t="s">
        <v>58</v>
      </c>
      <c r="J2613" s="210">
        <v>1</v>
      </c>
      <c r="K2613" s="99" t="s">
        <v>1301</v>
      </c>
      <c r="L2613" s="99"/>
      <c r="M2613" s="98"/>
      <c r="N2613" s="99"/>
      <c r="O2613" s="99"/>
      <c r="P2613" s="100"/>
      <c r="Q2613" s="100"/>
      <c r="R2613" s="3"/>
      <c r="S2613" s="375"/>
    </row>
    <row r="2614" spans="2:19" outlineLevel="1">
      <c r="B2614" s="256"/>
      <c r="C2614" s="609" t="s">
        <v>1676</v>
      </c>
      <c r="D2614" s="210"/>
      <c r="E2614" s="256">
        <v>12466421001</v>
      </c>
      <c r="F2614" s="656"/>
      <c r="G2614" s="610" t="s">
        <v>2280</v>
      </c>
      <c r="H2614" s="611"/>
      <c r="I2614" s="210" t="s">
        <v>58</v>
      </c>
      <c r="J2614" s="210">
        <v>1</v>
      </c>
      <c r="K2614" s="99" t="s">
        <v>1301</v>
      </c>
      <c r="L2614" s="99"/>
      <c r="M2614" s="98"/>
      <c r="N2614" s="99"/>
      <c r="O2614" s="99"/>
      <c r="P2614" s="100"/>
      <c r="Q2614" s="100"/>
      <c r="R2614" s="3"/>
      <c r="S2614" s="375"/>
    </row>
    <row r="2615" spans="2:19" outlineLevel="1">
      <c r="B2615" s="256"/>
      <c r="C2615" s="609" t="s">
        <v>1676</v>
      </c>
      <c r="D2615" s="210"/>
      <c r="E2615" s="256">
        <v>12466521001</v>
      </c>
      <c r="F2615" s="656"/>
      <c r="G2615" s="610" t="s">
        <v>2281</v>
      </c>
      <c r="H2615" s="611"/>
      <c r="I2615" s="210" t="s">
        <v>58</v>
      </c>
      <c r="J2615" s="210">
        <v>1</v>
      </c>
      <c r="K2615" s="99" t="s">
        <v>1301</v>
      </c>
      <c r="L2615" s="99"/>
      <c r="M2615" s="98"/>
      <c r="N2615" s="99"/>
      <c r="O2615" s="99"/>
      <c r="P2615" s="100"/>
      <c r="Q2615" s="100"/>
      <c r="R2615" s="3"/>
      <c r="S2615" s="377"/>
    </row>
    <row r="2616" spans="2:19" outlineLevel="1">
      <c r="B2616" s="256"/>
      <c r="C2616" s="609" t="s">
        <v>1676</v>
      </c>
      <c r="D2616" s="210"/>
      <c r="E2616" s="256">
        <v>12466621001</v>
      </c>
      <c r="F2616" s="656"/>
      <c r="G2616" s="610" t="s">
        <v>2282</v>
      </c>
      <c r="H2616" s="611"/>
      <c r="I2616" s="210" t="s">
        <v>58</v>
      </c>
      <c r="J2616" s="210">
        <v>1</v>
      </c>
      <c r="K2616" s="99" t="s">
        <v>1301</v>
      </c>
      <c r="L2616" s="99"/>
      <c r="M2616" s="98"/>
      <c r="N2616" s="99"/>
      <c r="O2616" s="99"/>
      <c r="P2616" s="100"/>
      <c r="Q2616" s="100"/>
      <c r="R2616" s="3"/>
      <c r="S2616" s="375"/>
    </row>
    <row r="2617" spans="2:19" outlineLevel="1">
      <c r="B2617" s="256"/>
      <c r="C2617" s="609" t="s">
        <v>1676</v>
      </c>
      <c r="D2617" s="210"/>
      <c r="E2617" s="256">
        <v>12466721001</v>
      </c>
      <c r="F2617" s="656"/>
      <c r="G2617" s="610" t="s">
        <v>2283</v>
      </c>
      <c r="H2617" s="611"/>
      <c r="I2617" s="210" t="s">
        <v>58</v>
      </c>
      <c r="J2617" s="210">
        <v>1</v>
      </c>
      <c r="K2617" s="99" t="s">
        <v>1301</v>
      </c>
      <c r="L2617" s="99"/>
      <c r="M2617" s="98"/>
      <c r="N2617" s="99"/>
      <c r="O2617" s="99"/>
      <c r="P2617" s="100"/>
      <c r="Q2617" s="100"/>
      <c r="R2617" s="3"/>
      <c r="S2617" s="375"/>
    </row>
    <row r="2618" spans="2:19" outlineLevel="1">
      <c r="B2618" s="197"/>
      <c r="C2618" s="198"/>
      <c r="D2618" s="170"/>
      <c r="E2618" s="69"/>
      <c r="F2618" s="454"/>
      <c r="G2618" s="171"/>
      <c r="H2618" s="199"/>
      <c r="I2618" s="170"/>
      <c r="J2618" s="170"/>
      <c r="K2618" s="74"/>
      <c r="L2618" s="74"/>
      <c r="M2618" s="98"/>
      <c r="N2618" s="99"/>
      <c r="O2618" s="99"/>
      <c r="P2618" s="100"/>
      <c r="Q2618" s="100"/>
      <c r="R2618" s="3"/>
      <c r="S2618" s="375"/>
    </row>
    <row r="2619" spans="2:19" outlineLevel="1">
      <c r="B2619" s="256"/>
      <c r="C2619" s="609" t="s">
        <v>1676</v>
      </c>
      <c r="D2619" s="210"/>
      <c r="E2619" s="256">
        <v>12471321001</v>
      </c>
      <c r="F2619" s="656"/>
      <c r="G2619" s="610" t="s">
        <v>2284</v>
      </c>
      <c r="H2619" s="611"/>
      <c r="I2619" s="210" t="s">
        <v>58</v>
      </c>
      <c r="J2619" s="210">
        <v>1</v>
      </c>
      <c r="K2619" s="99" t="s">
        <v>1301</v>
      </c>
      <c r="L2619" s="99"/>
      <c r="M2619" s="98"/>
      <c r="N2619" s="99"/>
      <c r="O2619" s="99"/>
      <c r="P2619" s="100"/>
      <c r="Q2619" s="100"/>
      <c r="R2619" s="3"/>
      <c r="S2619" s="375"/>
    </row>
    <row r="2620" spans="2:19" outlineLevel="1">
      <c r="B2620" s="256"/>
      <c r="C2620" s="609" t="s">
        <v>1676</v>
      </c>
      <c r="D2620" s="210"/>
      <c r="E2620" s="256">
        <v>12471421001</v>
      </c>
      <c r="F2620" s="656"/>
      <c r="G2620" s="610" t="s">
        <v>2285</v>
      </c>
      <c r="H2620" s="611"/>
      <c r="I2620" s="210" t="s">
        <v>58</v>
      </c>
      <c r="J2620" s="210">
        <v>1</v>
      </c>
      <c r="K2620" s="99" t="s">
        <v>1301</v>
      </c>
      <c r="L2620" s="99"/>
      <c r="M2620" s="98"/>
      <c r="N2620" s="99"/>
      <c r="O2620" s="99"/>
      <c r="P2620" s="100"/>
      <c r="Q2620" s="100"/>
      <c r="R2620" s="3"/>
      <c r="S2620" s="375"/>
    </row>
    <row r="2621" spans="2:19" outlineLevel="1">
      <c r="B2621" s="256"/>
      <c r="C2621" s="609" t="s">
        <v>1676</v>
      </c>
      <c r="D2621" s="210"/>
      <c r="E2621" s="256">
        <v>12471521001</v>
      </c>
      <c r="F2621" s="656"/>
      <c r="G2621" s="610" t="s">
        <v>2286</v>
      </c>
      <c r="H2621" s="611"/>
      <c r="I2621" s="210" t="s">
        <v>58</v>
      </c>
      <c r="J2621" s="210">
        <v>1</v>
      </c>
      <c r="K2621" s="99" t="s">
        <v>1301</v>
      </c>
      <c r="L2621" s="99"/>
      <c r="M2621" s="98"/>
      <c r="N2621" s="99"/>
      <c r="O2621" s="99"/>
      <c r="P2621" s="100"/>
      <c r="Q2621" s="100"/>
      <c r="R2621" s="3"/>
      <c r="S2621" s="375"/>
    </row>
    <row r="2622" spans="2:19" outlineLevel="1">
      <c r="B2622" s="256"/>
      <c r="C2622" s="609" t="s">
        <v>1676</v>
      </c>
      <c r="D2622" s="210"/>
      <c r="E2622" s="256">
        <v>12471621001</v>
      </c>
      <c r="F2622" s="656"/>
      <c r="G2622" s="610" t="s">
        <v>2287</v>
      </c>
      <c r="H2622" s="611"/>
      <c r="I2622" s="210" t="s">
        <v>58</v>
      </c>
      <c r="J2622" s="210">
        <v>1</v>
      </c>
      <c r="K2622" s="99" t="s">
        <v>1301</v>
      </c>
      <c r="L2622" s="99"/>
      <c r="M2622" s="98"/>
      <c r="N2622" s="99"/>
      <c r="O2622" s="99"/>
      <c r="P2622" s="100"/>
      <c r="Q2622" s="100"/>
      <c r="R2622" s="3"/>
      <c r="S2622" s="375"/>
    </row>
    <row r="2623" spans="2:19" outlineLevel="1">
      <c r="B2623" s="256"/>
      <c r="C2623" s="609" t="s">
        <v>1676</v>
      </c>
      <c r="D2623" s="210"/>
      <c r="E2623" s="256">
        <v>12471721001</v>
      </c>
      <c r="F2623" s="656"/>
      <c r="G2623" s="610" t="s">
        <v>2288</v>
      </c>
      <c r="H2623" s="611"/>
      <c r="I2623" s="210" t="s">
        <v>58</v>
      </c>
      <c r="J2623" s="210">
        <v>1</v>
      </c>
      <c r="K2623" s="99" t="s">
        <v>1301</v>
      </c>
      <c r="L2623" s="99"/>
      <c r="M2623" s="98"/>
      <c r="N2623" s="99"/>
      <c r="O2623" s="99"/>
      <c r="P2623" s="100"/>
      <c r="Q2623" s="100"/>
      <c r="R2623" s="3"/>
      <c r="S2623" s="375"/>
    </row>
    <row r="2624" spans="2:19" outlineLevel="1">
      <c r="B2624" s="256"/>
      <c r="C2624" s="609" t="s">
        <v>1676</v>
      </c>
      <c r="D2624" s="210"/>
      <c r="E2624" s="256">
        <v>12471821001</v>
      </c>
      <c r="F2624" s="656"/>
      <c r="G2624" s="610" t="s">
        <v>2289</v>
      </c>
      <c r="H2624" s="611"/>
      <c r="I2624" s="210" t="s">
        <v>58</v>
      </c>
      <c r="J2624" s="210">
        <v>1</v>
      </c>
      <c r="K2624" s="99" t="s">
        <v>1301</v>
      </c>
      <c r="L2624" s="99"/>
      <c r="M2624" s="98"/>
      <c r="N2624" s="99"/>
      <c r="O2624" s="99"/>
      <c r="P2624" s="100"/>
      <c r="Q2624" s="100"/>
      <c r="R2624" s="3"/>
      <c r="S2624" s="375"/>
    </row>
    <row r="2625" spans="2:39" outlineLevel="1">
      <c r="B2625" s="256"/>
      <c r="C2625" s="609" t="s">
        <v>1676</v>
      </c>
      <c r="D2625" s="210"/>
      <c r="E2625" s="256">
        <v>12471921001</v>
      </c>
      <c r="F2625" s="656"/>
      <c r="G2625" s="610" t="s">
        <v>2290</v>
      </c>
      <c r="H2625" s="611"/>
      <c r="I2625" s="210" t="s">
        <v>58</v>
      </c>
      <c r="J2625" s="210">
        <v>1</v>
      </c>
      <c r="K2625" s="99" t="s">
        <v>1301</v>
      </c>
      <c r="L2625" s="99"/>
      <c r="M2625" s="98"/>
      <c r="N2625" s="99"/>
      <c r="O2625" s="99"/>
      <c r="P2625" s="100"/>
      <c r="Q2625" s="100"/>
      <c r="R2625" s="3"/>
      <c r="S2625" s="377"/>
    </row>
    <row r="2626" spans="2:39" outlineLevel="1">
      <c r="B2626" s="256"/>
      <c r="C2626" s="609" t="s">
        <v>1676</v>
      </c>
      <c r="D2626" s="210"/>
      <c r="E2626" s="256">
        <v>12335921001</v>
      </c>
      <c r="F2626" s="656"/>
      <c r="G2626" s="610" t="s">
        <v>2291</v>
      </c>
      <c r="H2626" s="611"/>
      <c r="I2626" s="210" t="s">
        <v>58</v>
      </c>
      <c r="J2626" s="210">
        <v>1</v>
      </c>
      <c r="K2626" s="99" t="s">
        <v>1301</v>
      </c>
      <c r="L2626" s="99"/>
      <c r="M2626" s="98"/>
      <c r="N2626" s="99"/>
      <c r="O2626" s="99"/>
      <c r="P2626" s="100"/>
      <c r="Q2626" s="100"/>
      <c r="R2626" s="3"/>
      <c r="S2626" s="375"/>
    </row>
    <row r="2627" spans="2:39" outlineLevel="1">
      <c r="B2627" s="256"/>
      <c r="C2627" s="609" t="s">
        <v>1676</v>
      </c>
      <c r="D2627" s="210"/>
      <c r="E2627" s="256">
        <v>12472021001</v>
      </c>
      <c r="F2627" s="656"/>
      <c r="G2627" s="610" t="s">
        <v>2292</v>
      </c>
      <c r="H2627" s="611"/>
      <c r="I2627" s="210" t="s">
        <v>58</v>
      </c>
      <c r="J2627" s="210">
        <v>1</v>
      </c>
      <c r="K2627" s="99" t="s">
        <v>1301</v>
      </c>
      <c r="L2627" s="99"/>
      <c r="M2627" s="98"/>
      <c r="N2627" s="99"/>
      <c r="O2627" s="99"/>
      <c r="P2627" s="100"/>
      <c r="Q2627" s="100"/>
      <c r="R2627" s="3"/>
      <c r="S2627" s="375"/>
    </row>
    <row r="2628" spans="2:39" outlineLevel="1">
      <c r="B2628" s="197"/>
      <c r="C2628" s="198"/>
      <c r="D2628" s="170"/>
      <c r="E2628" s="69"/>
      <c r="F2628" s="454"/>
      <c r="G2628" s="171"/>
      <c r="H2628" s="199"/>
      <c r="I2628" s="170"/>
      <c r="J2628" s="170"/>
      <c r="K2628" s="74"/>
      <c r="L2628" s="74"/>
      <c r="M2628" s="98"/>
      <c r="N2628" s="99"/>
      <c r="O2628" s="99"/>
      <c r="P2628" s="100"/>
      <c r="Q2628" s="100"/>
      <c r="R2628" s="3"/>
      <c r="S2628" s="375"/>
    </row>
    <row r="2629" spans="2:39" outlineLevel="1">
      <c r="B2629" s="256"/>
      <c r="C2629" s="609" t="s">
        <v>1676</v>
      </c>
      <c r="D2629" s="210"/>
      <c r="E2629" s="256">
        <v>12467221001</v>
      </c>
      <c r="F2629" s="656"/>
      <c r="G2629" s="610" t="s">
        <v>2293</v>
      </c>
      <c r="H2629" s="611"/>
      <c r="I2629" s="210" t="s">
        <v>58</v>
      </c>
      <c r="J2629" s="210">
        <v>1</v>
      </c>
      <c r="K2629" s="99" t="s">
        <v>1301</v>
      </c>
      <c r="L2629" s="99"/>
      <c r="M2629" s="98"/>
      <c r="N2629" s="99"/>
      <c r="O2629" s="99"/>
      <c r="P2629" s="100"/>
      <c r="Q2629" s="100"/>
      <c r="R2629" s="3"/>
      <c r="S2629" s="375"/>
    </row>
    <row r="2630" spans="2:39" outlineLevel="1">
      <c r="B2630" s="256"/>
      <c r="C2630" s="609" t="s">
        <v>1676</v>
      </c>
      <c r="D2630" s="210"/>
      <c r="E2630" s="256">
        <v>12467321001</v>
      </c>
      <c r="F2630" s="656"/>
      <c r="G2630" s="610" t="s">
        <v>2294</v>
      </c>
      <c r="H2630" s="611"/>
      <c r="I2630" s="210" t="s">
        <v>58</v>
      </c>
      <c r="J2630" s="210">
        <v>1</v>
      </c>
      <c r="K2630" s="99" t="s">
        <v>1301</v>
      </c>
      <c r="L2630" s="99"/>
      <c r="M2630" s="98"/>
      <c r="N2630" s="99"/>
      <c r="O2630" s="99"/>
      <c r="P2630" s="100"/>
      <c r="Q2630" s="100"/>
      <c r="R2630" s="3"/>
      <c r="S2630" s="375"/>
    </row>
    <row r="2631" spans="2:39" outlineLevel="1">
      <c r="B2631" s="256"/>
      <c r="C2631" s="609" t="s">
        <v>1676</v>
      </c>
      <c r="D2631" s="210"/>
      <c r="E2631" s="256">
        <v>12467421001</v>
      </c>
      <c r="F2631" s="656"/>
      <c r="G2631" s="610" t="s">
        <v>2295</v>
      </c>
      <c r="H2631" s="611"/>
      <c r="I2631" s="210" t="s">
        <v>58</v>
      </c>
      <c r="J2631" s="210">
        <v>1</v>
      </c>
      <c r="K2631" s="99" t="s">
        <v>1301</v>
      </c>
      <c r="L2631" s="99"/>
      <c r="M2631" s="98"/>
      <c r="N2631" s="99"/>
      <c r="O2631" s="99"/>
      <c r="P2631" s="100"/>
      <c r="Q2631" s="100"/>
      <c r="R2631" s="3"/>
      <c r="S2631" s="375"/>
    </row>
    <row r="2632" spans="2:39" outlineLevel="1">
      <c r="B2632" s="256"/>
      <c r="C2632" s="609" t="s">
        <v>1676</v>
      </c>
      <c r="D2632" s="210"/>
      <c r="E2632" s="256">
        <v>12467521001</v>
      </c>
      <c r="F2632" s="656"/>
      <c r="G2632" s="610" t="s">
        <v>2296</v>
      </c>
      <c r="H2632" s="611"/>
      <c r="I2632" s="210" t="s">
        <v>58</v>
      </c>
      <c r="J2632" s="210">
        <v>1</v>
      </c>
      <c r="K2632" s="99" t="s">
        <v>1301</v>
      </c>
      <c r="L2632" s="99"/>
      <c r="M2632" s="98"/>
      <c r="N2632" s="99"/>
      <c r="O2632" s="99"/>
      <c r="P2632" s="100"/>
      <c r="Q2632" s="100"/>
      <c r="R2632" s="3"/>
      <c r="S2632" s="375"/>
    </row>
    <row r="2633" spans="2:39" outlineLevel="1">
      <c r="B2633" s="256"/>
      <c r="C2633" s="609" t="s">
        <v>1676</v>
      </c>
      <c r="D2633" s="210"/>
      <c r="E2633" s="256">
        <v>12467621001</v>
      </c>
      <c r="F2633" s="656"/>
      <c r="G2633" s="610" t="s">
        <v>2297</v>
      </c>
      <c r="H2633" s="611"/>
      <c r="I2633" s="210" t="s">
        <v>58</v>
      </c>
      <c r="J2633" s="210">
        <v>1</v>
      </c>
      <c r="K2633" s="99" t="s">
        <v>1301</v>
      </c>
      <c r="L2633" s="99"/>
      <c r="M2633" s="98"/>
      <c r="N2633" s="99"/>
      <c r="O2633" s="99"/>
      <c r="P2633" s="100"/>
      <c r="Q2633" s="100"/>
      <c r="R2633" s="3"/>
      <c r="S2633" s="375"/>
    </row>
    <row r="2634" spans="2:39" outlineLevel="1">
      <c r="B2634" s="256"/>
      <c r="C2634" s="609" t="s">
        <v>1676</v>
      </c>
      <c r="D2634" s="210"/>
      <c r="E2634" s="256">
        <v>12467821001</v>
      </c>
      <c r="F2634" s="656"/>
      <c r="G2634" s="610" t="s">
        <v>2298</v>
      </c>
      <c r="H2634" s="611"/>
      <c r="I2634" s="210" t="s">
        <v>58</v>
      </c>
      <c r="J2634" s="210">
        <v>1</v>
      </c>
      <c r="K2634" s="99" t="s">
        <v>1301</v>
      </c>
      <c r="L2634" s="99"/>
      <c r="M2634" s="98"/>
      <c r="N2634" s="99"/>
      <c r="O2634" s="99"/>
      <c r="P2634" s="100"/>
      <c r="Q2634" s="100"/>
      <c r="R2634" s="3"/>
      <c r="S2634" s="375"/>
    </row>
    <row r="2635" spans="2:39" outlineLevel="1">
      <c r="B2635" s="256"/>
      <c r="C2635" s="609" t="s">
        <v>1676</v>
      </c>
      <c r="D2635" s="210"/>
      <c r="E2635" s="256">
        <v>12467921001</v>
      </c>
      <c r="F2635" s="656"/>
      <c r="G2635" s="610" t="s">
        <v>2299</v>
      </c>
      <c r="H2635" s="611"/>
      <c r="I2635" s="210" t="s">
        <v>58</v>
      </c>
      <c r="J2635" s="210">
        <v>1</v>
      </c>
      <c r="K2635" s="99" t="s">
        <v>1301</v>
      </c>
      <c r="L2635" s="99"/>
      <c r="M2635" s="98"/>
      <c r="N2635" s="99"/>
      <c r="O2635" s="99"/>
      <c r="P2635" s="100"/>
      <c r="Q2635" s="100"/>
      <c r="R2635" s="3"/>
      <c r="S2635" s="377"/>
    </row>
    <row r="2636" spans="2:39" outlineLevel="1">
      <c r="B2636" s="256"/>
      <c r="C2636" s="609" t="s">
        <v>1676</v>
      </c>
      <c r="D2636" s="210"/>
      <c r="E2636" s="256">
        <v>12335821001</v>
      </c>
      <c r="F2636" s="656"/>
      <c r="G2636" s="610" t="s">
        <v>2300</v>
      </c>
      <c r="H2636" s="611"/>
      <c r="I2636" s="210" t="s">
        <v>58</v>
      </c>
      <c r="J2636" s="210">
        <v>1</v>
      </c>
      <c r="K2636" s="99" t="s">
        <v>1301</v>
      </c>
      <c r="L2636" s="99"/>
      <c r="M2636" s="98"/>
      <c r="N2636" s="99"/>
      <c r="O2636" s="99"/>
      <c r="P2636" s="100"/>
      <c r="Q2636" s="100"/>
      <c r="R2636" s="3"/>
      <c r="S2636" s="375"/>
      <c r="AM2636" s="288"/>
    </row>
    <row r="2637" spans="2:39" outlineLevel="1">
      <c r="B2637" s="256"/>
      <c r="C2637" s="609" t="s">
        <v>1676</v>
      </c>
      <c r="D2637" s="210"/>
      <c r="E2637" s="256">
        <v>12468221001</v>
      </c>
      <c r="F2637" s="656"/>
      <c r="G2637" s="610" t="s">
        <v>2301</v>
      </c>
      <c r="H2637" s="611"/>
      <c r="I2637" s="210" t="s">
        <v>58</v>
      </c>
      <c r="J2637" s="210">
        <v>1</v>
      </c>
      <c r="K2637" s="99" t="s">
        <v>1301</v>
      </c>
      <c r="L2637" s="99"/>
      <c r="M2637" s="98"/>
      <c r="N2637" s="99"/>
      <c r="O2637" s="99"/>
      <c r="P2637" s="100"/>
      <c r="Q2637" s="100"/>
      <c r="R2637" s="3"/>
      <c r="S2637" s="375"/>
      <c r="AM2637" s="288"/>
    </row>
    <row r="2638" spans="2:39" outlineLevel="1">
      <c r="B2638" s="197"/>
      <c r="C2638" s="198"/>
      <c r="D2638" s="170"/>
      <c r="E2638" s="69"/>
      <c r="F2638" s="454"/>
      <c r="G2638" s="171"/>
      <c r="H2638" s="199"/>
      <c r="I2638" s="170"/>
      <c r="J2638" s="170"/>
      <c r="K2638" s="74"/>
      <c r="L2638" s="74"/>
      <c r="M2638" s="98"/>
      <c r="N2638" s="99"/>
      <c r="O2638" s="99"/>
      <c r="P2638" s="100"/>
      <c r="Q2638" s="100"/>
      <c r="R2638" s="3"/>
      <c r="S2638" s="375"/>
      <c r="AM2638" s="288"/>
    </row>
    <row r="2639" spans="2:39" s="288" customFormat="1" outlineLevel="1">
      <c r="B2639" s="102" t="s">
        <v>27</v>
      </c>
      <c r="C2639" s="201" t="s">
        <v>1676</v>
      </c>
      <c r="D2639" s="202"/>
      <c r="E2639" s="102">
        <v>12891161001</v>
      </c>
      <c r="F2639" s="454"/>
      <c r="G2639" s="203" t="s">
        <v>2302</v>
      </c>
      <c r="H2639" s="204"/>
      <c r="I2639" s="202" t="s">
        <v>58</v>
      </c>
      <c r="J2639" s="202">
        <v>1</v>
      </c>
      <c r="K2639" s="107" t="s">
        <v>1301</v>
      </c>
      <c r="L2639" s="107"/>
      <c r="M2639" s="106"/>
      <c r="N2639" s="107"/>
      <c r="O2639" s="107"/>
      <c r="P2639" s="108"/>
      <c r="Q2639" s="108"/>
      <c r="R2639" s="3"/>
      <c r="S2639" s="375"/>
      <c r="AL2639"/>
    </row>
    <row r="2640" spans="2:39" s="288" customFormat="1" outlineLevel="1">
      <c r="B2640" s="102" t="s">
        <v>27</v>
      </c>
      <c r="C2640" s="201" t="s">
        <v>1676</v>
      </c>
      <c r="D2640" s="202"/>
      <c r="E2640" s="102">
        <v>12891171001</v>
      </c>
      <c r="F2640" s="454"/>
      <c r="G2640" s="203" t="s">
        <v>2303</v>
      </c>
      <c r="H2640" s="204"/>
      <c r="I2640" s="202" t="s">
        <v>58</v>
      </c>
      <c r="J2640" s="202">
        <v>1</v>
      </c>
      <c r="K2640" s="107" t="s">
        <v>1301</v>
      </c>
      <c r="L2640" s="107"/>
      <c r="M2640" s="106"/>
      <c r="N2640" s="107"/>
      <c r="O2640" s="107"/>
      <c r="P2640" s="108"/>
      <c r="Q2640" s="108"/>
      <c r="R2640" s="3"/>
      <c r="S2640" s="375"/>
      <c r="AL2640"/>
    </row>
    <row r="2641" spans="2:39" s="288" customFormat="1" outlineLevel="1">
      <c r="B2641" s="102" t="s">
        <v>27</v>
      </c>
      <c r="C2641" s="201" t="s">
        <v>1676</v>
      </c>
      <c r="D2641" s="202"/>
      <c r="E2641" s="102">
        <v>12891181001</v>
      </c>
      <c r="F2641" s="454"/>
      <c r="G2641" s="203" t="s">
        <v>2304</v>
      </c>
      <c r="H2641" s="204"/>
      <c r="I2641" s="202" t="s">
        <v>58</v>
      </c>
      <c r="J2641" s="202">
        <v>1</v>
      </c>
      <c r="K2641" s="107" t="s">
        <v>1301</v>
      </c>
      <c r="L2641" s="107"/>
      <c r="M2641" s="106"/>
      <c r="N2641" s="107"/>
      <c r="O2641" s="107"/>
      <c r="P2641" s="108"/>
      <c r="Q2641" s="108"/>
      <c r="R2641" s="3"/>
      <c r="S2641" s="375"/>
      <c r="AL2641"/>
      <c r="AM2641"/>
    </row>
    <row r="2642" spans="2:39" s="288" customFormat="1" outlineLevel="1">
      <c r="B2642" s="102" t="s">
        <v>27</v>
      </c>
      <c r="C2642" s="201" t="s">
        <v>1676</v>
      </c>
      <c r="D2642" s="202"/>
      <c r="E2642" s="102">
        <v>12891211001</v>
      </c>
      <c r="F2642" s="454"/>
      <c r="G2642" s="203" t="s">
        <v>2305</v>
      </c>
      <c r="H2642" s="204"/>
      <c r="I2642" s="202" t="s">
        <v>58</v>
      </c>
      <c r="J2642" s="202">
        <v>1</v>
      </c>
      <c r="K2642" s="107" t="s">
        <v>1301</v>
      </c>
      <c r="L2642" s="107"/>
      <c r="M2642" s="106"/>
      <c r="N2642" s="107"/>
      <c r="O2642" s="107"/>
      <c r="P2642" s="108"/>
      <c r="Q2642" s="108"/>
      <c r="R2642" s="3"/>
      <c r="S2642" s="375"/>
      <c r="AL2642"/>
    </row>
    <row r="2643" spans="2:39" s="288" customFormat="1" outlineLevel="1">
      <c r="B2643" s="102" t="s">
        <v>27</v>
      </c>
      <c r="C2643" s="201" t="s">
        <v>1676</v>
      </c>
      <c r="D2643" s="202"/>
      <c r="E2643" s="102">
        <v>12891231001</v>
      </c>
      <c r="F2643" s="454"/>
      <c r="G2643" s="203" t="s">
        <v>2306</v>
      </c>
      <c r="H2643" s="204"/>
      <c r="I2643" s="202" t="s">
        <v>58</v>
      </c>
      <c r="J2643" s="202">
        <v>1</v>
      </c>
      <c r="K2643" s="107" t="s">
        <v>1301</v>
      </c>
      <c r="L2643" s="107"/>
      <c r="M2643" s="106"/>
      <c r="N2643" s="107"/>
      <c r="O2643" s="107"/>
      <c r="P2643" s="108"/>
      <c r="Q2643" s="108"/>
      <c r="R2643" s="3"/>
      <c r="S2643" s="375"/>
      <c r="AL2643"/>
      <c r="AM2643"/>
    </row>
    <row r="2644" spans="2:39" outlineLevel="1">
      <c r="B2644" s="256"/>
      <c r="C2644" s="609" t="s">
        <v>1676</v>
      </c>
      <c r="D2644" s="210"/>
      <c r="E2644" s="256">
        <v>12891241001</v>
      </c>
      <c r="F2644" s="656"/>
      <c r="G2644" s="610" t="s">
        <v>2307</v>
      </c>
      <c r="H2644" s="611"/>
      <c r="I2644" s="210" t="s">
        <v>58</v>
      </c>
      <c r="J2644" s="210">
        <v>1</v>
      </c>
      <c r="K2644" s="99" t="s">
        <v>1301</v>
      </c>
      <c r="L2644" s="99"/>
      <c r="M2644" s="98"/>
      <c r="N2644" s="99"/>
      <c r="O2644" s="99"/>
      <c r="P2644" s="100"/>
      <c r="Q2644" s="100"/>
      <c r="R2644" s="3"/>
      <c r="S2644" s="375"/>
    </row>
    <row r="2645" spans="2:39" s="288" customFormat="1" outlineLevel="1">
      <c r="B2645" s="102" t="s">
        <v>27</v>
      </c>
      <c r="C2645" s="201" t="s">
        <v>1676</v>
      </c>
      <c r="D2645" s="202"/>
      <c r="E2645" s="102">
        <v>12891251001</v>
      </c>
      <c r="F2645" s="454"/>
      <c r="G2645" s="203" t="s">
        <v>2308</v>
      </c>
      <c r="H2645" s="204"/>
      <c r="I2645" s="202" t="s">
        <v>58</v>
      </c>
      <c r="J2645" s="202">
        <v>1</v>
      </c>
      <c r="K2645" s="107" t="s">
        <v>1301</v>
      </c>
      <c r="L2645" s="107"/>
      <c r="M2645" s="106"/>
      <c r="N2645" s="107"/>
      <c r="O2645" s="107"/>
      <c r="P2645" s="108"/>
      <c r="Q2645" s="108"/>
      <c r="R2645" s="3"/>
      <c r="S2645" s="378"/>
      <c r="AL2645"/>
      <c r="AM2645"/>
    </row>
    <row r="2646" spans="2:39" outlineLevel="1">
      <c r="B2646" s="256"/>
      <c r="C2646" s="609" t="s">
        <v>1676</v>
      </c>
      <c r="D2646" s="210"/>
      <c r="E2646" s="256">
        <v>12891261001</v>
      </c>
      <c r="F2646" s="656"/>
      <c r="G2646" s="610" t="s">
        <v>2309</v>
      </c>
      <c r="H2646" s="611"/>
      <c r="I2646" s="210" t="s">
        <v>58</v>
      </c>
      <c r="J2646" s="210">
        <v>1</v>
      </c>
      <c r="K2646" s="99" t="s">
        <v>1301</v>
      </c>
      <c r="L2646" s="99"/>
      <c r="M2646" s="98"/>
      <c r="N2646" s="99"/>
      <c r="O2646" s="99"/>
      <c r="P2646" s="100"/>
      <c r="Q2646" s="100"/>
      <c r="R2646" s="3"/>
      <c r="S2646" s="379"/>
      <c r="AM2646" s="287"/>
    </row>
    <row r="2647" spans="2:39" outlineLevel="1">
      <c r="B2647" s="256"/>
      <c r="C2647" s="609" t="s">
        <v>1676</v>
      </c>
      <c r="D2647" s="210"/>
      <c r="E2647" s="256">
        <v>12891271001</v>
      </c>
      <c r="F2647" s="656"/>
      <c r="G2647" s="610" t="s">
        <v>2310</v>
      </c>
      <c r="H2647" s="611"/>
      <c r="I2647" s="210" t="s">
        <v>58</v>
      </c>
      <c r="J2647" s="210">
        <v>1</v>
      </c>
      <c r="K2647" s="99" t="s">
        <v>1301</v>
      </c>
      <c r="L2647" s="99"/>
      <c r="M2647" s="98"/>
      <c r="N2647" s="99"/>
      <c r="O2647" s="99"/>
      <c r="P2647" s="100"/>
      <c r="Q2647" s="100"/>
      <c r="R2647" s="3"/>
      <c r="S2647" s="380"/>
      <c r="AM2647" s="287"/>
    </row>
    <row r="2648" spans="2:39" outlineLevel="1">
      <c r="B2648" s="197"/>
      <c r="C2648" s="198"/>
      <c r="D2648" s="170"/>
      <c r="E2648" s="69"/>
      <c r="F2648" s="454"/>
      <c r="G2648" s="171"/>
      <c r="H2648" s="199"/>
      <c r="I2648" s="170"/>
      <c r="J2648" s="170"/>
      <c r="K2648" s="74"/>
      <c r="L2648" s="74"/>
      <c r="M2648" s="98"/>
      <c r="N2648" s="99"/>
      <c r="O2648" s="99"/>
      <c r="P2648" s="100"/>
      <c r="Q2648" s="100"/>
      <c r="R2648" s="3"/>
      <c r="S2648" s="380"/>
      <c r="AM2648" s="287"/>
    </row>
    <row r="2649" spans="2:39" s="287" customFormat="1" outlineLevel="1">
      <c r="B2649" s="69"/>
      <c r="C2649" s="432" t="s">
        <v>1676</v>
      </c>
      <c r="D2649" s="294"/>
      <c r="E2649" s="194"/>
      <c r="F2649" s="650"/>
      <c r="G2649" s="191" t="s">
        <v>2311</v>
      </c>
      <c r="H2649" s="205"/>
      <c r="I2649" s="193"/>
      <c r="J2649" s="193"/>
      <c r="K2649" s="188"/>
      <c r="L2649" s="188"/>
      <c r="M2649" s="434"/>
      <c r="N2649" s="299"/>
      <c r="O2649" s="299"/>
      <c r="P2649" s="437"/>
      <c r="Q2649" s="434"/>
      <c r="R2649" s="3"/>
      <c r="S2649" s="375"/>
      <c r="AL2649"/>
      <c r="AM2649" s="288"/>
    </row>
    <row r="2650" spans="2:39" s="287" customFormat="1" outlineLevel="1">
      <c r="B2650" s="69"/>
      <c r="C2650" s="432" t="s">
        <v>1676</v>
      </c>
      <c r="D2650" s="294"/>
      <c r="E2650" s="194"/>
      <c r="F2650" s="650"/>
      <c r="G2650" s="191" t="s">
        <v>2312</v>
      </c>
      <c r="H2650" s="195"/>
      <c r="I2650" s="196"/>
      <c r="J2650" s="196"/>
      <c r="K2650" s="188"/>
      <c r="L2650" s="188"/>
      <c r="M2650" s="434"/>
      <c r="N2650" s="299"/>
      <c r="O2650" s="299"/>
      <c r="P2650" s="437"/>
      <c r="Q2650" s="434"/>
      <c r="R2650" s="3"/>
      <c r="S2650" s="375"/>
      <c r="AL2650"/>
      <c r="AM2650" s="288"/>
    </row>
    <row r="2651" spans="2:39" s="287" customFormat="1" outlineLevel="1">
      <c r="B2651" s="69"/>
      <c r="C2651" s="432" t="s">
        <v>1676</v>
      </c>
      <c r="D2651" s="294"/>
      <c r="E2651" s="194"/>
      <c r="F2651" s="650"/>
      <c r="G2651" s="191" t="s">
        <v>2313</v>
      </c>
      <c r="H2651" s="205"/>
      <c r="I2651" s="193"/>
      <c r="J2651" s="193"/>
      <c r="K2651" s="188"/>
      <c r="L2651" s="188"/>
      <c r="M2651" s="434"/>
      <c r="N2651" s="299"/>
      <c r="O2651" s="299"/>
      <c r="P2651" s="437"/>
      <c r="Q2651" s="434"/>
      <c r="R2651" s="3"/>
      <c r="S2651" s="378"/>
      <c r="AL2651"/>
      <c r="AM2651"/>
    </row>
    <row r="2652" spans="2:39" s="288" customFormat="1" outlineLevel="1">
      <c r="B2652" s="102" t="s">
        <v>27</v>
      </c>
      <c r="C2652" s="201" t="s">
        <v>1676</v>
      </c>
      <c r="D2652" s="202"/>
      <c r="E2652" s="102">
        <v>11363921005</v>
      </c>
      <c r="F2652" s="454"/>
      <c r="G2652" s="203" t="s">
        <v>2314</v>
      </c>
      <c r="H2652" s="204"/>
      <c r="I2652" s="202" t="s">
        <v>29</v>
      </c>
      <c r="J2652" s="202">
        <v>5</v>
      </c>
      <c r="K2652" s="107" t="s">
        <v>1301</v>
      </c>
      <c r="L2652" s="107"/>
      <c r="M2652" s="106"/>
      <c r="N2652" s="107"/>
      <c r="O2652" s="107"/>
      <c r="P2652" s="108"/>
      <c r="Q2652" s="108"/>
      <c r="R2652" s="3"/>
      <c r="S2652" s="375"/>
      <c r="AL2652"/>
    </row>
    <row r="2653" spans="2:39" s="288" customFormat="1" outlineLevel="1">
      <c r="B2653" s="102" t="s">
        <v>27</v>
      </c>
      <c r="C2653" s="201" t="s">
        <v>1676</v>
      </c>
      <c r="D2653" s="202"/>
      <c r="E2653" s="102">
        <v>11363621005</v>
      </c>
      <c r="F2653" s="454"/>
      <c r="G2653" s="203" t="s">
        <v>2315</v>
      </c>
      <c r="H2653" s="204"/>
      <c r="I2653" s="202" t="s">
        <v>29</v>
      </c>
      <c r="J2653" s="202">
        <v>5</v>
      </c>
      <c r="K2653" s="107" t="s">
        <v>1301</v>
      </c>
      <c r="L2653" s="107"/>
      <c r="M2653" s="106"/>
      <c r="N2653" s="107"/>
      <c r="O2653" s="107"/>
      <c r="P2653" s="108"/>
      <c r="Q2653" s="108"/>
      <c r="R2653" s="3"/>
      <c r="S2653" s="375"/>
      <c r="AL2653"/>
    </row>
    <row r="2654" spans="2:39" outlineLevel="1">
      <c r="B2654" s="200" t="s">
        <v>27</v>
      </c>
      <c r="C2654" s="201" t="s">
        <v>1676</v>
      </c>
      <c r="D2654" s="202"/>
      <c r="E2654" s="102">
        <v>11363621100</v>
      </c>
      <c r="F2654" s="454"/>
      <c r="G2654" s="203" t="s">
        <v>2316</v>
      </c>
      <c r="H2654" s="204"/>
      <c r="I2654" s="202" t="s">
        <v>29</v>
      </c>
      <c r="J2654" s="202">
        <v>100</v>
      </c>
      <c r="K2654" s="107" t="s">
        <v>1298</v>
      </c>
      <c r="L2654" s="107"/>
      <c r="M2654" s="106"/>
      <c r="N2654" s="107"/>
      <c r="O2654" s="107"/>
      <c r="P2654" s="108"/>
      <c r="Q2654" s="108"/>
      <c r="R2654" s="3"/>
      <c r="S2654" s="375"/>
      <c r="AM2654" s="288"/>
    </row>
    <row r="2655" spans="2:39" s="288" customFormat="1" outlineLevel="1">
      <c r="B2655" s="102" t="s">
        <v>27</v>
      </c>
      <c r="C2655" s="201" t="s">
        <v>1676</v>
      </c>
      <c r="D2655" s="202"/>
      <c r="E2655" s="102">
        <v>11363421005</v>
      </c>
      <c r="F2655" s="454"/>
      <c r="G2655" s="203" t="s">
        <v>2317</v>
      </c>
      <c r="H2655" s="204"/>
      <c r="I2655" s="202" t="s">
        <v>29</v>
      </c>
      <c r="J2655" s="202">
        <v>5</v>
      </c>
      <c r="K2655" s="107" t="s">
        <v>1301</v>
      </c>
      <c r="L2655" s="107"/>
      <c r="M2655" s="106"/>
      <c r="N2655" s="107"/>
      <c r="O2655" s="107"/>
      <c r="P2655" s="108"/>
      <c r="Q2655" s="108"/>
      <c r="R2655" s="3"/>
      <c r="S2655" s="375"/>
      <c r="AL2655"/>
    </row>
    <row r="2656" spans="2:39" s="288" customFormat="1" outlineLevel="1">
      <c r="B2656" s="102" t="s">
        <v>27</v>
      </c>
      <c r="C2656" s="201" t="s">
        <v>1676</v>
      </c>
      <c r="D2656" s="202"/>
      <c r="E2656" s="102">
        <v>11363821005</v>
      </c>
      <c r="F2656" s="454"/>
      <c r="G2656" s="203" t="s">
        <v>2318</v>
      </c>
      <c r="H2656" s="204"/>
      <c r="I2656" s="202" t="s">
        <v>29</v>
      </c>
      <c r="J2656" s="202">
        <v>5</v>
      </c>
      <c r="K2656" s="107" t="s">
        <v>1301</v>
      </c>
      <c r="L2656" s="107"/>
      <c r="M2656" s="106"/>
      <c r="N2656" s="107"/>
      <c r="O2656" s="107"/>
      <c r="P2656" s="108"/>
      <c r="Q2656" s="108"/>
      <c r="R2656" s="3"/>
      <c r="S2656" s="378"/>
      <c r="AL2656"/>
      <c r="AM2656"/>
    </row>
    <row r="2657" spans="2:39" s="288" customFormat="1" outlineLevel="1">
      <c r="B2657" s="102" t="s">
        <v>27</v>
      </c>
      <c r="C2657" s="201" t="s">
        <v>1676</v>
      </c>
      <c r="D2657" s="202"/>
      <c r="E2657" s="102">
        <v>11363721005</v>
      </c>
      <c r="F2657" s="454"/>
      <c r="G2657" s="203" t="s">
        <v>2319</v>
      </c>
      <c r="H2657" s="204"/>
      <c r="I2657" s="202" t="s">
        <v>29</v>
      </c>
      <c r="J2657" s="202">
        <v>5</v>
      </c>
      <c r="K2657" s="107" t="s">
        <v>1301</v>
      </c>
      <c r="L2657" s="107"/>
      <c r="M2657" s="106"/>
      <c r="N2657" s="107"/>
      <c r="O2657" s="107"/>
      <c r="P2657" s="108"/>
      <c r="Q2657" s="108"/>
      <c r="R2657" s="3"/>
      <c r="S2657" s="567"/>
      <c r="AL2657"/>
      <c r="AM2657" s="287"/>
    </row>
    <row r="2658" spans="2:39" s="288" customFormat="1" outlineLevel="1">
      <c r="B2658" s="102" t="s">
        <v>27</v>
      </c>
      <c r="C2658" s="201" t="s">
        <v>1676</v>
      </c>
      <c r="D2658" s="202"/>
      <c r="E2658" s="102">
        <v>11363521005</v>
      </c>
      <c r="F2658" s="454"/>
      <c r="G2658" s="203" t="s">
        <v>2320</v>
      </c>
      <c r="H2658" s="204"/>
      <c r="I2658" s="202" t="s">
        <v>29</v>
      </c>
      <c r="J2658" s="202">
        <v>5</v>
      </c>
      <c r="K2658" s="107" t="s">
        <v>1301</v>
      </c>
      <c r="L2658" s="107"/>
      <c r="M2658" s="106"/>
      <c r="N2658" s="107"/>
      <c r="O2658" s="107"/>
      <c r="P2658" s="108"/>
      <c r="Q2658" s="108"/>
      <c r="R2658" s="3"/>
      <c r="S2658" s="375"/>
      <c r="AL2658"/>
    </row>
    <row r="2659" spans="2:39" outlineLevel="1">
      <c r="B2659" s="197"/>
      <c r="C2659" s="198"/>
      <c r="D2659" s="170"/>
      <c r="E2659" s="69"/>
      <c r="F2659" s="454"/>
      <c r="G2659" s="171"/>
      <c r="H2659" s="199"/>
      <c r="I2659" s="170"/>
      <c r="J2659" s="170"/>
      <c r="K2659" s="74"/>
      <c r="L2659" s="74"/>
      <c r="M2659" s="98"/>
      <c r="N2659" s="99"/>
      <c r="O2659" s="99"/>
      <c r="P2659" s="100"/>
      <c r="Q2659" s="100"/>
      <c r="R2659" s="3"/>
      <c r="S2659" s="375"/>
      <c r="AM2659" s="288"/>
    </row>
    <row r="2660" spans="2:39" s="287" customFormat="1" outlineLevel="1">
      <c r="B2660" s="69"/>
      <c r="C2660" s="432" t="s">
        <v>1676</v>
      </c>
      <c r="D2660" s="294"/>
      <c r="E2660" s="194"/>
      <c r="F2660" s="650"/>
      <c r="G2660" s="191" t="s">
        <v>2321</v>
      </c>
      <c r="H2660" s="205"/>
      <c r="I2660" s="193"/>
      <c r="J2660" s="193"/>
      <c r="K2660" s="188"/>
      <c r="L2660" s="188"/>
      <c r="M2660" s="434"/>
      <c r="N2660" s="299"/>
      <c r="O2660" s="299"/>
      <c r="P2660" s="437"/>
      <c r="Q2660" s="434"/>
      <c r="R2660" s="3"/>
      <c r="S2660" s="375"/>
      <c r="AL2660"/>
      <c r="AM2660" s="288"/>
    </row>
    <row r="2661" spans="2:39" s="288" customFormat="1" outlineLevel="1">
      <c r="B2661" s="102" t="s">
        <v>27</v>
      </c>
      <c r="C2661" s="201" t="s">
        <v>1676</v>
      </c>
      <c r="D2661" s="202"/>
      <c r="E2661" s="102">
        <v>11040611005</v>
      </c>
      <c r="F2661" s="454"/>
      <c r="G2661" s="203" t="s">
        <v>2322</v>
      </c>
      <c r="H2661" s="204"/>
      <c r="I2661" s="202" t="s">
        <v>29</v>
      </c>
      <c r="J2661" s="202">
        <v>5</v>
      </c>
      <c r="K2661" s="107" t="s">
        <v>1301</v>
      </c>
      <c r="L2661" s="107"/>
      <c r="M2661" s="106"/>
      <c r="N2661" s="107"/>
      <c r="O2661" s="107"/>
      <c r="P2661" s="108"/>
      <c r="Q2661" s="108"/>
      <c r="R2661" s="3"/>
      <c r="S2661" s="375"/>
      <c r="AL2661"/>
    </row>
    <row r="2662" spans="2:39" s="288" customFormat="1" outlineLevel="1">
      <c r="B2662" s="102" t="s">
        <v>27</v>
      </c>
      <c r="C2662" s="201" t="s">
        <v>1676</v>
      </c>
      <c r="D2662" s="202"/>
      <c r="E2662" s="102">
        <v>11040711005</v>
      </c>
      <c r="F2662" s="454"/>
      <c r="G2662" s="203" t="s">
        <v>2323</v>
      </c>
      <c r="H2662" s="204"/>
      <c r="I2662" s="202" t="s">
        <v>29</v>
      </c>
      <c r="J2662" s="202">
        <v>5</v>
      </c>
      <c r="K2662" s="107" t="s">
        <v>1301</v>
      </c>
      <c r="L2662" s="107"/>
      <c r="M2662" s="106"/>
      <c r="N2662" s="107"/>
      <c r="O2662" s="107"/>
      <c r="P2662" s="108"/>
      <c r="Q2662" s="108"/>
      <c r="R2662" s="3"/>
      <c r="S2662" s="375"/>
      <c r="AL2662"/>
    </row>
    <row r="2663" spans="2:39" s="288" customFormat="1" outlineLevel="1">
      <c r="B2663" s="102" t="s">
        <v>27</v>
      </c>
      <c r="C2663" s="201" t="s">
        <v>1676</v>
      </c>
      <c r="D2663" s="202"/>
      <c r="E2663" s="102">
        <v>11040811005</v>
      </c>
      <c r="F2663" s="454"/>
      <c r="G2663" s="203" t="s">
        <v>2324</v>
      </c>
      <c r="H2663" s="204"/>
      <c r="I2663" s="202" t="s">
        <v>29</v>
      </c>
      <c r="J2663" s="202">
        <v>5</v>
      </c>
      <c r="K2663" s="107" t="s">
        <v>1301</v>
      </c>
      <c r="L2663" s="107"/>
      <c r="M2663" s="106"/>
      <c r="N2663" s="107"/>
      <c r="O2663" s="107"/>
      <c r="P2663" s="108"/>
      <c r="Q2663" s="108"/>
      <c r="R2663" s="3"/>
      <c r="S2663" s="375"/>
      <c r="AL2663"/>
    </row>
    <row r="2664" spans="2:39" s="288" customFormat="1" outlineLevel="1">
      <c r="B2664" s="102" t="s">
        <v>27</v>
      </c>
      <c r="C2664" s="201" t="s">
        <v>1676</v>
      </c>
      <c r="D2664" s="202"/>
      <c r="E2664" s="102">
        <v>11040911005</v>
      </c>
      <c r="F2664" s="454"/>
      <c r="G2664" s="203" t="s">
        <v>2325</v>
      </c>
      <c r="H2664" s="204"/>
      <c r="I2664" s="202" t="s">
        <v>29</v>
      </c>
      <c r="J2664" s="202">
        <v>5</v>
      </c>
      <c r="K2664" s="107" t="s">
        <v>1301</v>
      </c>
      <c r="L2664" s="107"/>
      <c r="M2664" s="106"/>
      <c r="N2664" s="107"/>
      <c r="O2664" s="107"/>
      <c r="P2664" s="108"/>
      <c r="Q2664" s="108"/>
      <c r="R2664" s="3"/>
      <c r="S2664" s="378"/>
      <c r="AL2664"/>
      <c r="AM2664"/>
    </row>
    <row r="2665" spans="2:39" s="288" customFormat="1" outlineLevel="1">
      <c r="B2665" s="102" t="s">
        <v>27</v>
      </c>
      <c r="C2665" s="201" t="s">
        <v>1676</v>
      </c>
      <c r="D2665" s="202"/>
      <c r="E2665" s="102">
        <v>11041011005</v>
      </c>
      <c r="F2665" s="454"/>
      <c r="G2665" s="203" t="s">
        <v>2326</v>
      </c>
      <c r="H2665" s="204"/>
      <c r="I2665" s="202" t="s">
        <v>29</v>
      </c>
      <c r="J2665" s="202">
        <v>5</v>
      </c>
      <c r="K2665" s="107" t="s">
        <v>1301</v>
      </c>
      <c r="L2665" s="107"/>
      <c r="M2665" s="106"/>
      <c r="N2665" s="107"/>
      <c r="O2665" s="107"/>
      <c r="P2665" s="108"/>
      <c r="Q2665" s="108"/>
      <c r="R2665" s="3"/>
      <c r="S2665" s="375"/>
      <c r="AL2665"/>
    </row>
    <row r="2666" spans="2:39" s="288" customFormat="1" outlineLevel="1">
      <c r="B2666" s="102" t="s">
        <v>27</v>
      </c>
      <c r="C2666" s="201" t="s">
        <v>1676</v>
      </c>
      <c r="D2666" s="202"/>
      <c r="E2666" s="102">
        <v>11041111005</v>
      </c>
      <c r="F2666" s="454"/>
      <c r="G2666" s="203" t="s">
        <v>2327</v>
      </c>
      <c r="H2666" s="204"/>
      <c r="I2666" s="202" t="s">
        <v>29</v>
      </c>
      <c r="J2666" s="202">
        <v>5</v>
      </c>
      <c r="K2666" s="107" t="s">
        <v>1301</v>
      </c>
      <c r="L2666" s="107"/>
      <c r="M2666" s="106"/>
      <c r="N2666" s="107"/>
      <c r="O2666" s="107"/>
      <c r="P2666" s="108"/>
      <c r="Q2666" s="108"/>
      <c r="R2666" s="3"/>
      <c r="S2666" s="375"/>
      <c r="AL2666"/>
    </row>
    <row r="2667" spans="2:39" outlineLevel="1">
      <c r="B2667" s="197"/>
      <c r="C2667" s="198"/>
      <c r="D2667" s="170"/>
      <c r="E2667" s="69"/>
      <c r="F2667" s="454"/>
      <c r="G2667" s="171"/>
      <c r="H2667" s="199"/>
      <c r="I2667" s="170"/>
      <c r="J2667" s="170"/>
      <c r="K2667" s="74"/>
      <c r="L2667" s="74"/>
      <c r="M2667" s="98"/>
      <c r="N2667" s="99"/>
      <c r="O2667" s="99"/>
      <c r="P2667" s="100"/>
      <c r="Q2667" s="100"/>
      <c r="R2667" s="3"/>
      <c r="S2667" s="375"/>
      <c r="AM2667" s="288"/>
    </row>
    <row r="2668" spans="2:39" s="288" customFormat="1" outlineLevel="1">
      <c r="B2668" s="102" t="s">
        <v>27</v>
      </c>
      <c r="C2668" s="201" t="s">
        <v>1676</v>
      </c>
      <c r="D2668" s="202"/>
      <c r="E2668" s="102">
        <v>12434831002</v>
      </c>
      <c r="F2668" s="454"/>
      <c r="G2668" s="203" t="s">
        <v>2328</v>
      </c>
      <c r="H2668" s="204"/>
      <c r="I2668" s="202" t="s">
        <v>58</v>
      </c>
      <c r="J2668" s="202">
        <v>10</v>
      </c>
      <c r="K2668" s="107" t="s">
        <v>1301</v>
      </c>
      <c r="L2668" s="107"/>
      <c r="M2668" s="106"/>
      <c r="N2668" s="107"/>
      <c r="O2668" s="107"/>
      <c r="P2668" s="108"/>
      <c r="Q2668" s="108"/>
      <c r="R2668" s="3"/>
      <c r="S2668" s="375"/>
      <c r="AL2668"/>
    </row>
    <row r="2669" spans="2:39" s="288" customFormat="1" outlineLevel="1">
      <c r="B2669" s="102" t="s">
        <v>27</v>
      </c>
      <c r="C2669" s="201" t="s">
        <v>1676</v>
      </c>
      <c r="D2669" s="202"/>
      <c r="E2669" s="102">
        <v>12434931002</v>
      </c>
      <c r="F2669" s="454"/>
      <c r="G2669" s="203" t="s">
        <v>2329</v>
      </c>
      <c r="H2669" s="204"/>
      <c r="I2669" s="202" t="s">
        <v>58</v>
      </c>
      <c r="J2669" s="202">
        <v>10</v>
      </c>
      <c r="K2669" s="107" t="s">
        <v>1301</v>
      </c>
      <c r="L2669" s="107"/>
      <c r="M2669" s="106"/>
      <c r="N2669" s="107"/>
      <c r="O2669" s="107"/>
      <c r="P2669" s="108"/>
      <c r="Q2669" s="108"/>
      <c r="R2669" s="3"/>
      <c r="S2669" s="375"/>
      <c r="AL2669"/>
    </row>
    <row r="2670" spans="2:39" s="288" customFormat="1" outlineLevel="1">
      <c r="B2670" s="102" t="s">
        <v>27</v>
      </c>
      <c r="C2670" s="201" t="s">
        <v>1676</v>
      </c>
      <c r="D2670" s="202"/>
      <c r="E2670" s="102">
        <v>12435031002</v>
      </c>
      <c r="F2670" s="454"/>
      <c r="G2670" s="203" t="s">
        <v>2330</v>
      </c>
      <c r="H2670" s="204"/>
      <c r="I2670" s="202" t="s">
        <v>58</v>
      </c>
      <c r="J2670" s="202">
        <v>10</v>
      </c>
      <c r="K2670" s="107" t="s">
        <v>1301</v>
      </c>
      <c r="L2670" s="107"/>
      <c r="M2670" s="106"/>
      <c r="N2670" s="107"/>
      <c r="O2670" s="107"/>
      <c r="P2670" s="108"/>
      <c r="Q2670" s="108"/>
      <c r="R2670" s="3"/>
      <c r="S2670" s="375"/>
      <c r="AL2670"/>
    </row>
    <row r="2671" spans="2:39" s="288" customFormat="1" outlineLevel="1">
      <c r="B2671" s="102" t="s">
        <v>27</v>
      </c>
      <c r="C2671" s="201" t="s">
        <v>1676</v>
      </c>
      <c r="D2671" s="202"/>
      <c r="E2671" s="102">
        <v>12435131002</v>
      </c>
      <c r="F2671" s="454"/>
      <c r="G2671" s="203" t="s">
        <v>2331</v>
      </c>
      <c r="H2671" s="204"/>
      <c r="I2671" s="202" t="s">
        <v>58</v>
      </c>
      <c r="J2671" s="202">
        <v>5</v>
      </c>
      <c r="K2671" s="107" t="s">
        <v>1301</v>
      </c>
      <c r="L2671" s="107"/>
      <c r="M2671" s="106"/>
      <c r="N2671" s="107"/>
      <c r="O2671" s="107"/>
      <c r="P2671" s="108"/>
      <c r="Q2671" s="108"/>
      <c r="R2671" s="3"/>
      <c r="S2671" s="375"/>
      <c r="AL2671"/>
    </row>
    <row r="2672" spans="2:39" s="288" customFormat="1" outlineLevel="1">
      <c r="B2672" s="102" t="s">
        <v>27</v>
      </c>
      <c r="C2672" s="201" t="s">
        <v>1676</v>
      </c>
      <c r="D2672" s="202"/>
      <c r="E2672" s="102">
        <v>12435231002</v>
      </c>
      <c r="F2672" s="454"/>
      <c r="G2672" s="203" t="s">
        <v>2332</v>
      </c>
      <c r="H2672" s="204"/>
      <c r="I2672" s="202" t="s">
        <v>58</v>
      </c>
      <c r="J2672" s="202">
        <v>5</v>
      </c>
      <c r="K2672" s="107" t="s">
        <v>1301</v>
      </c>
      <c r="L2672" s="107"/>
      <c r="M2672" s="106"/>
      <c r="N2672" s="107"/>
      <c r="O2672" s="107"/>
      <c r="P2672" s="108"/>
      <c r="Q2672" s="108"/>
      <c r="R2672" s="3"/>
      <c r="S2672" s="375"/>
      <c r="AL2672"/>
    </row>
    <row r="2673" spans="2:39" s="288" customFormat="1" outlineLevel="1">
      <c r="B2673" s="102" t="s">
        <v>27</v>
      </c>
      <c r="C2673" s="201" t="s">
        <v>1676</v>
      </c>
      <c r="D2673" s="202"/>
      <c r="E2673" s="102">
        <v>12435331002</v>
      </c>
      <c r="F2673" s="454"/>
      <c r="G2673" s="203" t="s">
        <v>2333</v>
      </c>
      <c r="H2673" s="204"/>
      <c r="I2673" s="202" t="s">
        <v>58</v>
      </c>
      <c r="J2673" s="202">
        <v>5</v>
      </c>
      <c r="K2673" s="107" t="s">
        <v>1301</v>
      </c>
      <c r="L2673" s="107"/>
      <c r="M2673" s="106"/>
      <c r="N2673" s="107"/>
      <c r="O2673" s="107"/>
      <c r="P2673" s="108"/>
      <c r="Q2673" s="108"/>
      <c r="R2673" s="3"/>
      <c r="S2673" s="375"/>
      <c r="AL2673"/>
    </row>
    <row r="2674" spans="2:39" s="288" customFormat="1" outlineLevel="1">
      <c r="B2674" s="102" t="s">
        <v>27</v>
      </c>
      <c r="C2674" s="201" t="s">
        <v>1676</v>
      </c>
      <c r="D2674" s="202"/>
      <c r="E2674" s="102">
        <v>12228551001</v>
      </c>
      <c r="F2674" s="454"/>
      <c r="G2674" s="203" t="s">
        <v>1764</v>
      </c>
      <c r="H2674" s="204"/>
      <c r="I2674" s="202" t="s">
        <v>58</v>
      </c>
      <c r="J2674" s="202">
        <v>1</v>
      </c>
      <c r="K2674" s="107" t="s">
        <v>1301</v>
      </c>
      <c r="L2674" s="107"/>
      <c r="M2674" s="106"/>
      <c r="N2674" s="107"/>
      <c r="O2674" s="107"/>
      <c r="P2674" s="108"/>
      <c r="Q2674" s="108"/>
      <c r="R2674" s="3"/>
      <c r="S2674" s="375"/>
      <c r="AL2674"/>
    </row>
    <row r="2675" spans="2:39" s="288" customFormat="1" outlineLevel="1">
      <c r="B2675" s="102" t="s">
        <v>27</v>
      </c>
      <c r="C2675" s="201" t="s">
        <v>1676</v>
      </c>
      <c r="D2675" s="202"/>
      <c r="E2675" s="102">
        <v>12228561001</v>
      </c>
      <c r="F2675" s="454"/>
      <c r="G2675" s="203" t="s">
        <v>1765</v>
      </c>
      <c r="H2675" s="204"/>
      <c r="I2675" s="202" t="s">
        <v>58</v>
      </c>
      <c r="J2675" s="202">
        <v>1</v>
      </c>
      <c r="K2675" s="107" t="s">
        <v>1301</v>
      </c>
      <c r="L2675" s="107"/>
      <c r="M2675" s="106"/>
      <c r="N2675" s="107"/>
      <c r="O2675" s="107"/>
      <c r="P2675" s="108"/>
      <c r="Q2675" s="108"/>
      <c r="R2675" s="3"/>
      <c r="S2675" s="375"/>
      <c r="AL2675"/>
    </row>
    <row r="2676" spans="2:39" s="288" customFormat="1" outlineLevel="1">
      <c r="B2676" s="102" t="s">
        <v>27</v>
      </c>
      <c r="C2676" s="201" t="s">
        <v>1676</v>
      </c>
      <c r="D2676" s="202"/>
      <c r="E2676" s="102">
        <v>12228571001</v>
      </c>
      <c r="F2676" s="454"/>
      <c r="G2676" s="203" t="s">
        <v>1766</v>
      </c>
      <c r="H2676" s="204"/>
      <c r="I2676" s="202" t="s">
        <v>58</v>
      </c>
      <c r="J2676" s="202">
        <v>1</v>
      </c>
      <c r="K2676" s="107" t="s">
        <v>1301</v>
      </c>
      <c r="L2676" s="107"/>
      <c r="M2676" s="106"/>
      <c r="N2676" s="107"/>
      <c r="O2676" s="107"/>
      <c r="P2676" s="108"/>
      <c r="Q2676" s="108"/>
      <c r="R2676" s="3"/>
      <c r="S2676" s="378"/>
      <c r="AL2676"/>
      <c r="AM2676"/>
    </row>
    <row r="2677" spans="2:39" s="288" customFormat="1" outlineLevel="1">
      <c r="B2677" s="102" t="s">
        <v>27</v>
      </c>
      <c r="C2677" s="201" t="s">
        <v>1676</v>
      </c>
      <c r="D2677" s="202"/>
      <c r="E2677" s="102">
        <v>12316661001</v>
      </c>
      <c r="F2677" s="454"/>
      <c r="G2677" s="203" t="s">
        <v>1767</v>
      </c>
      <c r="H2677" s="204"/>
      <c r="I2677" s="202" t="s">
        <v>58</v>
      </c>
      <c r="J2677" s="202">
        <v>1</v>
      </c>
      <c r="K2677" s="107" t="s">
        <v>1301</v>
      </c>
      <c r="L2677" s="107"/>
      <c r="M2677" s="106"/>
      <c r="N2677" s="107"/>
      <c r="O2677" s="107"/>
      <c r="P2677" s="108"/>
      <c r="Q2677" s="108"/>
      <c r="R2677" s="3"/>
      <c r="S2677" s="567"/>
      <c r="AL2677"/>
      <c r="AM2677" s="287"/>
    </row>
    <row r="2678" spans="2:39" s="288" customFormat="1" outlineLevel="1">
      <c r="B2678" s="102" t="s">
        <v>27</v>
      </c>
      <c r="C2678" s="201" t="s">
        <v>1676</v>
      </c>
      <c r="D2678" s="202"/>
      <c r="E2678" s="102">
        <v>12346001001</v>
      </c>
      <c r="F2678" s="454"/>
      <c r="G2678" s="203" t="s">
        <v>1768</v>
      </c>
      <c r="H2678" s="204"/>
      <c r="I2678" s="202" t="s">
        <v>58</v>
      </c>
      <c r="J2678" s="202">
        <v>1</v>
      </c>
      <c r="K2678" s="107" t="s">
        <v>1301</v>
      </c>
      <c r="L2678" s="107"/>
      <c r="M2678" s="106"/>
      <c r="N2678" s="107"/>
      <c r="O2678" s="107"/>
      <c r="P2678" s="108"/>
      <c r="Q2678" s="108"/>
      <c r="R2678" s="3"/>
      <c r="S2678" s="375"/>
      <c r="AL2678"/>
    </row>
    <row r="2679" spans="2:39" outlineLevel="1">
      <c r="B2679" s="197"/>
      <c r="C2679" s="198"/>
      <c r="D2679" s="170"/>
      <c r="E2679" s="69"/>
      <c r="F2679" s="454"/>
      <c r="G2679" s="171"/>
      <c r="H2679" s="199"/>
      <c r="I2679" s="170"/>
      <c r="J2679" s="170"/>
      <c r="K2679" s="74"/>
      <c r="L2679" s="74"/>
      <c r="M2679" s="98"/>
      <c r="N2679" s="99"/>
      <c r="O2679" s="99"/>
      <c r="P2679" s="100"/>
      <c r="Q2679" s="100"/>
      <c r="R2679" s="3"/>
      <c r="S2679" s="375"/>
      <c r="AM2679" s="288"/>
    </row>
    <row r="2680" spans="2:39" s="287" customFormat="1" outlineLevel="1">
      <c r="B2680" s="69"/>
      <c r="C2680" s="432" t="s">
        <v>1676</v>
      </c>
      <c r="D2680" s="294"/>
      <c r="E2680" s="194"/>
      <c r="F2680" s="650"/>
      <c r="G2680" s="191" t="s">
        <v>2334</v>
      </c>
      <c r="H2680" s="192"/>
      <c r="I2680" s="193"/>
      <c r="J2680" s="193"/>
      <c r="K2680" s="188"/>
      <c r="L2680" s="188"/>
      <c r="M2680" s="434"/>
      <c r="N2680" s="299"/>
      <c r="O2680" s="299"/>
      <c r="P2680" s="437"/>
      <c r="Q2680" s="434"/>
      <c r="R2680" s="3"/>
      <c r="S2680" s="375"/>
      <c r="AL2680"/>
      <c r="AM2680" s="288"/>
    </row>
    <row r="2681" spans="2:39" s="288" customFormat="1" outlineLevel="1">
      <c r="B2681" s="102" t="s">
        <v>27</v>
      </c>
      <c r="C2681" s="201" t="s">
        <v>1676</v>
      </c>
      <c r="D2681" s="202"/>
      <c r="E2681" s="102">
        <v>12596151002</v>
      </c>
      <c r="F2681" s="454"/>
      <c r="G2681" s="203" t="s">
        <v>2335</v>
      </c>
      <c r="H2681" s="204"/>
      <c r="I2681" s="202" t="s">
        <v>58</v>
      </c>
      <c r="J2681" s="202">
        <v>100</v>
      </c>
      <c r="K2681" s="107" t="s">
        <v>1301</v>
      </c>
      <c r="L2681" s="107"/>
      <c r="M2681" s="106"/>
      <c r="N2681" s="107"/>
      <c r="O2681" s="107"/>
      <c r="P2681" s="108"/>
      <c r="Q2681" s="108"/>
      <c r="R2681" s="3"/>
      <c r="S2681" s="375"/>
      <c r="AL2681"/>
    </row>
    <row r="2682" spans="2:39" s="288" customFormat="1" outlineLevel="1">
      <c r="B2682" s="102" t="s">
        <v>27</v>
      </c>
      <c r="C2682" s="201" t="s">
        <v>1676</v>
      </c>
      <c r="D2682" s="103">
        <v>12596251002</v>
      </c>
      <c r="E2682" s="102">
        <v>12596251402</v>
      </c>
      <c r="F2682" s="454"/>
      <c r="G2682" s="203" t="s">
        <v>2336</v>
      </c>
      <c r="H2682" s="204"/>
      <c r="I2682" s="202" t="s">
        <v>58</v>
      </c>
      <c r="J2682" s="202">
        <v>100</v>
      </c>
      <c r="K2682" s="107" t="s">
        <v>1301</v>
      </c>
      <c r="L2682" s="107"/>
      <c r="M2682" s="106"/>
      <c r="N2682" s="107"/>
      <c r="O2682" s="107"/>
      <c r="P2682" s="108"/>
      <c r="Q2682" s="108"/>
      <c r="R2682" s="3"/>
      <c r="S2682" s="375"/>
      <c r="AL2682"/>
    </row>
    <row r="2683" spans="2:39" s="288" customFormat="1" outlineLevel="1">
      <c r="B2683" s="102" t="s">
        <v>27</v>
      </c>
      <c r="C2683" s="201" t="s">
        <v>1676</v>
      </c>
      <c r="D2683" s="202"/>
      <c r="E2683" s="102">
        <v>11371661001</v>
      </c>
      <c r="F2683" s="454"/>
      <c r="G2683" s="203" t="s">
        <v>2337</v>
      </c>
      <c r="H2683" s="204"/>
      <c r="I2683" s="202" t="s">
        <v>58</v>
      </c>
      <c r="J2683" s="202">
        <v>25</v>
      </c>
      <c r="K2683" s="107" t="s">
        <v>1301</v>
      </c>
      <c r="L2683" s="107"/>
      <c r="M2683" s="106"/>
      <c r="N2683" s="107"/>
      <c r="O2683" s="107"/>
      <c r="P2683" s="108"/>
      <c r="Q2683" s="108"/>
      <c r="R2683" s="3"/>
      <c r="S2683" s="375"/>
      <c r="AL2683"/>
    </row>
    <row r="2684" spans="2:39" s="288" customFormat="1" outlineLevel="1">
      <c r="B2684" s="102" t="s">
        <v>27</v>
      </c>
      <c r="C2684" s="201" t="s">
        <v>1676</v>
      </c>
      <c r="D2684" s="202"/>
      <c r="E2684" s="102">
        <v>11372961001</v>
      </c>
      <c r="F2684" s="454"/>
      <c r="G2684" s="203" t="s">
        <v>2338</v>
      </c>
      <c r="H2684" s="204"/>
      <c r="I2684" s="202" t="s">
        <v>58</v>
      </c>
      <c r="J2684" s="202">
        <v>25</v>
      </c>
      <c r="K2684" s="107" t="s">
        <v>1301</v>
      </c>
      <c r="L2684" s="107"/>
      <c r="M2684" s="106"/>
      <c r="N2684" s="107"/>
      <c r="O2684" s="107"/>
      <c r="P2684" s="108"/>
      <c r="Q2684" s="108"/>
      <c r="R2684" s="3"/>
      <c r="S2684" s="378"/>
      <c r="AL2684"/>
      <c r="AM2684"/>
    </row>
    <row r="2685" spans="2:39" s="287" customFormat="1" outlineLevel="1">
      <c r="B2685" s="69" t="s">
        <v>65</v>
      </c>
      <c r="C2685" s="198" t="s">
        <v>1676</v>
      </c>
      <c r="D2685" s="170"/>
      <c r="E2685" s="69">
        <v>11397711002</v>
      </c>
      <c r="F2685" s="286"/>
      <c r="G2685" s="171" t="s">
        <v>2339</v>
      </c>
      <c r="H2685" s="199"/>
      <c r="I2685" s="170" t="s">
        <v>58</v>
      </c>
      <c r="J2685" s="170">
        <v>25</v>
      </c>
      <c r="K2685" s="74" t="s">
        <v>1301</v>
      </c>
      <c r="L2685" s="74"/>
      <c r="M2685" s="78"/>
      <c r="N2685" s="74"/>
      <c r="O2685" s="74"/>
      <c r="P2685" s="128"/>
      <c r="Q2685" s="128"/>
      <c r="R2685" s="3"/>
      <c r="S2685" s="374"/>
      <c r="AL2685"/>
    </row>
    <row r="2686" spans="2:39" s="287" customFormat="1" outlineLevel="1">
      <c r="B2686" s="69" t="s">
        <v>65</v>
      </c>
      <c r="C2686" s="198" t="s">
        <v>1676</v>
      </c>
      <c r="D2686" s="170"/>
      <c r="E2686" s="69">
        <v>11397811002</v>
      </c>
      <c r="F2686" s="286"/>
      <c r="G2686" s="171" t="s">
        <v>2340</v>
      </c>
      <c r="H2686" s="199"/>
      <c r="I2686" s="170" t="s">
        <v>58</v>
      </c>
      <c r="J2686" s="170">
        <v>25</v>
      </c>
      <c r="K2686" s="74" t="s">
        <v>1301</v>
      </c>
      <c r="L2686" s="74"/>
      <c r="M2686" s="78"/>
      <c r="N2686" s="74"/>
      <c r="O2686" s="74"/>
      <c r="P2686" s="128"/>
      <c r="Q2686" s="128"/>
      <c r="R2686" s="3"/>
      <c r="S2686" s="374"/>
      <c r="AL2686"/>
    </row>
    <row r="2687" spans="2:39" outlineLevel="1">
      <c r="B2687" s="197"/>
      <c r="C2687" s="198"/>
      <c r="D2687" s="170"/>
      <c r="E2687" s="69"/>
      <c r="F2687" s="454"/>
      <c r="G2687" s="171"/>
      <c r="H2687" s="199"/>
      <c r="I2687" s="170"/>
      <c r="J2687" s="170"/>
      <c r="K2687" s="74"/>
      <c r="L2687" s="74"/>
      <c r="M2687" s="98"/>
      <c r="N2687" s="99"/>
      <c r="O2687" s="99"/>
      <c r="P2687" s="100"/>
      <c r="Q2687" s="100"/>
      <c r="R2687" s="3"/>
      <c r="S2687" s="375"/>
      <c r="AM2687" s="288"/>
    </row>
    <row r="2688" spans="2:39" s="288" customFormat="1" outlineLevel="1">
      <c r="B2688" s="102" t="s">
        <v>27</v>
      </c>
      <c r="C2688" s="201" t="s">
        <v>1676</v>
      </c>
      <c r="D2688" s="103">
        <v>11680091001</v>
      </c>
      <c r="E2688" s="102">
        <v>13129701001</v>
      </c>
      <c r="F2688" s="454"/>
      <c r="G2688" s="203" t="s">
        <v>2341</v>
      </c>
      <c r="H2688" s="204"/>
      <c r="I2688" s="202" t="s">
        <v>58</v>
      </c>
      <c r="J2688" s="202">
        <v>10</v>
      </c>
      <c r="K2688" s="107" t="s">
        <v>1301</v>
      </c>
      <c r="L2688" s="107"/>
      <c r="M2688" s="106"/>
      <c r="N2688" s="107"/>
      <c r="O2688" s="107"/>
      <c r="P2688" s="108"/>
      <c r="Q2688" s="108"/>
      <c r="R2688" s="3"/>
      <c r="S2688" s="375"/>
      <c r="AL2688"/>
    </row>
    <row r="2689" spans="2:39" s="288" customFormat="1" outlineLevel="1">
      <c r="B2689" s="102" t="s">
        <v>27</v>
      </c>
      <c r="C2689" s="201" t="s">
        <v>1676</v>
      </c>
      <c r="D2689" s="103">
        <v>11680121001</v>
      </c>
      <c r="E2689" s="102">
        <v>13129711001</v>
      </c>
      <c r="F2689" s="454"/>
      <c r="G2689" s="203" t="s">
        <v>2342</v>
      </c>
      <c r="H2689" s="204"/>
      <c r="I2689" s="202" t="s">
        <v>58</v>
      </c>
      <c r="J2689" s="202">
        <v>10</v>
      </c>
      <c r="K2689" s="107" t="s">
        <v>1301</v>
      </c>
      <c r="L2689" s="107"/>
      <c r="M2689" s="106"/>
      <c r="N2689" s="107"/>
      <c r="O2689" s="107"/>
      <c r="P2689" s="108"/>
      <c r="Q2689" s="108"/>
      <c r="R2689" s="3"/>
      <c r="S2689" s="375"/>
      <c r="AL2689"/>
    </row>
    <row r="2690" spans="2:39" s="288" customFormat="1" outlineLevel="1">
      <c r="B2690" s="102" t="s">
        <v>27</v>
      </c>
      <c r="C2690" s="201" t="s">
        <v>1676</v>
      </c>
      <c r="D2690" s="103">
        <v>11680141001</v>
      </c>
      <c r="E2690" s="102">
        <v>13129731001</v>
      </c>
      <c r="F2690" s="454"/>
      <c r="G2690" s="203" t="s">
        <v>2343</v>
      </c>
      <c r="H2690" s="204"/>
      <c r="I2690" s="202" t="s">
        <v>58</v>
      </c>
      <c r="J2690" s="202">
        <v>10</v>
      </c>
      <c r="K2690" s="107" t="s">
        <v>1301</v>
      </c>
      <c r="L2690" s="107"/>
      <c r="M2690" s="106"/>
      <c r="N2690" s="107"/>
      <c r="O2690" s="107"/>
      <c r="P2690" s="108"/>
      <c r="Q2690" s="108"/>
      <c r="R2690" s="3"/>
      <c r="S2690" s="375"/>
      <c r="AL2690"/>
    </row>
    <row r="2691" spans="2:39" s="288" customFormat="1" outlineLevel="1">
      <c r="B2691" s="102" t="s">
        <v>27</v>
      </c>
      <c r="C2691" s="201" t="s">
        <v>1676</v>
      </c>
      <c r="D2691" s="103">
        <v>11680171001</v>
      </c>
      <c r="E2691" s="102">
        <v>13129721001</v>
      </c>
      <c r="F2691" s="454"/>
      <c r="G2691" s="203" t="s">
        <v>2344</v>
      </c>
      <c r="H2691" s="204"/>
      <c r="I2691" s="202" t="s">
        <v>58</v>
      </c>
      <c r="J2691" s="202">
        <v>1</v>
      </c>
      <c r="K2691" s="107" t="s">
        <v>1301</v>
      </c>
      <c r="L2691" s="107"/>
      <c r="M2691" s="106"/>
      <c r="N2691" s="107"/>
      <c r="O2691" s="107"/>
      <c r="P2691" s="108"/>
      <c r="Q2691" s="108"/>
      <c r="R2691" s="3"/>
      <c r="S2691" s="378"/>
      <c r="AL2691"/>
      <c r="AM2691"/>
    </row>
    <row r="2692" spans="2:39" s="288" customFormat="1" outlineLevel="1">
      <c r="B2692" s="102" t="s">
        <v>27</v>
      </c>
      <c r="C2692" s="201" t="s">
        <v>1676</v>
      </c>
      <c r="D2692" s="202"/>
      <c r="E2692" s="102">
        <v>11680201001</v>
      </c>
      <c r="F2692" s="454"/>
      <c r="G2692" s="203" t="s">
        <v>2345</v>
      </c>
      <c r="H2692" s="204"/>
      <c r="I2692" s="202" t="s">
        <v>58</v>
      </c>
      <c r="J2692" s="202">
        <v>1</v>
      </c>
      <c r="K2692" s="107" t="s">
        <v>1301</v>
      </c>
      <c r="L2692" s="107"/>
      <c r="M2692" s="106"/>
      <c r="N2692" s="107"/>
      <c r="O2692" s="107"/>
      <c r="P2692" s="108"/>
      <c r="Q2692" s="108"/>
      <c r="R2692" s="3"/>
      <c r="S2692" s="375"/>
      <c r="AL2692"/>
    </row>
    <row r="2693" spans="2:39" s="288" customFormat="1" outlineLevel="1">
      <c r="B2693" s="102" t="s">
        <v>27</v>
      </c>
      <c r="C2693" s="201" t="s">
        <v>1676</v>
      </c>
      <c r="D2693" s="202"/>
      <c r="E2693" s="102">
        <v>11680221001</v>
      </c>
      <c r="F2693" s="454"/>
      <c r="G2693" s="203" t="s">
        <v>2346</v>
      </c>
      <c r="H2693" s="204"/>
      <c r="I2693" s="202" t="s">
        <v>58</v>
      </c>
      <c r="J2693" s="202">
        <v>1</v>
      </c>
      <c r="K2693" s="107" t="s">
        <v>1301</v>
      </c>
      <c r="L2693" s="107"/>
      <c r="M2693" s="106"/>
      <c r="N2693" s="107"/>
      <c r="O2693" s="107"/>
      <c r="P2693" s="108"/>
      <c r="Q2693" s="108"/>
      <c r="R2693" s="3"/>
      <c r="S2693" s="375"/>
      <c r="AL2693"/>
    </row>
    <row r="2694" spans="2:39" outlineLevel="1">
      <c r="B2694" s="197"/>
      <c r="C2694" s="198"/>
      <c r="D2694" s="170"/>
      <c r="E2694" s="69"/>
      <c r="F2694" s="454"/>
      <c r="G2694" s="171"/>
      <c r="H2694" s="199"/>
      <c r="I2694" s="170"/>
      <c r="J2694" s="170"/>
      <c r="K2694" s="74"/>
      <c r="L2694" s="74"/>
      <c r="M2694" s="98"/>
      <c r="N2694" s="99"/>
      <c r="O2694" s="99"/>
      <c r="P2694" s="100"/>
      <c r="Q2694" s="100"/>
      <c r="R2694" s="3"/>
      <c r="S2694" s="375"/>
      <c r="AM2694" s="288"/>
    </row>
    <row r="2695" spans="2:39" s="288" customFormat="1" outlineLevel="1">
      <c r="B2695" s="102" t="s">
        <v>27</v>
      </c>
      <c r="C2695" s="201" t="s">
        <v>1676</v>
      </c>
      <c r="D2695" s="103">
        <v>11680111001</v>
      </c>
      <c r="E2695" s="102">
        <v>13129771001</v>
      </c>
      <c r="F2695" s="454"/>
      <c r="G2695" s="203" t="s">
        <v>2347</v>
      </c>
      <c r="H2695" s="204"/>
      <c r="I2695" s="202" t="s">
        <v>58</v>
      </c>
      <c r="J2695" s="202">
        <v>10</v>
      </c>
      <c r="K2695" s="107" t="s">
        <v>1301</v>
      </c>
      <c r="L2695" s="107"/>
      <c r="M2695" s="106"/>
      <c r="N2695" s="107"/>
      <c r="O2695" s="107"/>
      <c r="P2695" s="108"/>
      <c r="Q2695" s="108"/>
      <c r="R2695" s="3"/>
      <c r="S2695" s="375"/>
      <c r="AL2695"/>
    </row>
    <row r="2696" spans="2:39" s="288" customFormat="1" outlineLevel="1">
      <c r="B2696" s="102" t="s">
        <v>27</v>
      </c>
      <c r="C2696" s="201" t="s">
        <v>1676</v>
      </c>
      <c r="D2696" s="103">
        <v>11680131001</v>
      </c>
      <c r="E2696" s="102">
        <v>13129781001</v>
      </c>
      <c r="F2696" s="454"/>
      <c r="G2696" s="203" t="s">
        <v>2348</v>
      </c>
      <c r="H2696" s="204"/>
      <c r="I2696" s="202" t="s">
        <v>58</v>
      </c>
      <c r="J2696" s="202">
        <v>10</v>
      </c>
      <c r="K2696" s="107" t="s">
        <v>1301</v>
      </c>
      <c r="L2696" s="107"/>
      <c r="M2696" s="106"/>
      <c r="N2696" s="107"/>
      <c r="O2696" s="107"/>
      <c r="P2696" s="108"/>
      <c r="Q2696" s="108"/>
      <c r="R2696" s="3"/>
      <c r="S2696" s="375"/>
      <c r="AL2696"/>
    </row>
    <row r="2697" spans="2:39" s="288" customFormat="1" outlineLevel="1">
      <c r="B2697" s="102" t="s">
        <v>27</v>
      </c>
      <c r="C2697" s="201" t="s">
        <v>1676</v>
      </c>
      <c r="D2697" s="103">
        <v>11680151001</v>
      </c>
      <c r="E2697" s="102">
        <v>13129811001</v>
      </c>
      <c r="F2697" s="454"/>
      <c r="G2697" s="203" t="s">
        <v>2349</v>
      </c>
      <c r="H2697" s="204"/>
      <c r="I2697" s="202" t="s">
        <v>58</v>
      </c>
      <c r="J2697" s="202">
        <v>5</v>
      </c>
      <c r="K2697" s="107" t="s">
        <v>1301</v>
      </c>
      <c r="L2697" s="107"/>
      <c r="M2697" s="106"/>
      <c r="N2697" s="107"/>
      <c r="O2697" s="107"/>
      <c r="P2697" s="108"/>
      <c r="Q2697" s="108"/>
      <c r="R2697" s="3"/>
      <c r="S2697" s="375"/>
      <c r="AL2697"/>
    </row>
    <row r="2698" spans="2:39" s="288" customFormat="1" outlineLevel="1">
      <c r="B2698" s="102" t="s">
        <v>27</v>
      </c>
      <c r="C2698" s="201" t="s">
        <v>1676</v>
      </c>
      <c r="D2698" s="103">
        <v>11680161001</v>
      </c>
      <c r="E2698" s="102">
        <v>13129801001</v>
      </c>
      <c r="F2698" s="454"/>
      <c r="G2698" s="203" t="s">
        <v>2350</v>
      </c>
      <c r="H2698" s="204"/>
      <c r="I2698" s="202" t="s">
        <v>58</v>
      </c>
      <c r="J2698" s="202">
        <v>5</v>
      </c>
      <c r="K2698" s="107" t="s">
        <v>1301</v>
      </c>
      <c r="L2698" s="107"/>
      <c r="M2698" s="106"/>
      <c r="N2698" s="107"/>
      <c r="O2698" s="107"/>
      <c r="P2698" s="108"/>
      <c r="Q2698" s="108"/>
      <c r="R2698" s="3"/>
      <c r="S2698" s="375"/>
      <c r="AL2698"/>
    </row>
    <row r="2699" spans="2:39" s="288" customFormat="1" outlineLevel="1">
      <c r="B2699" s="102" t="s">
        <v>27</v>
      </c>
      <c r="C2699" s="201" t="s">
        <v>1676</v>
      </c>
      <c r="D2699" s="202"/>
      <c r="E2699" s="102">
        <v>11680181001</v>
      </c>
      <c r="F2699" s="454"/>
      <c r="G2699" s="203" t="s">
        <v>2351</v>
      </c>
      <c r="H2699" s="204"/>
      <c r="I2699" s="202" t="s">
        <v>58</v>
      </c>
      <c r="J2699" s="202">
        <v>1</v>
      </c>
      <c r="K2699" s="107" t="s">
        <v>1301</v>
      </c>
      <c r="L2699" s="107"/>
      <c r="M2699" s="106"/>
      <c r="N2699" s="107"/>
      <c r="O2699" s="107"/>
      <c r="P2699" s="108"/>
      <c r="Q2699" s="108"/>
      <c r="R2699" s="3"/>
      <c r="S2699" s="378"/>
      <c r="AL2699"/>
      <c r="AM2699"/>
    </row>
    <row r="2700" spans="2:39" s="288" customFormat="1" outlineLevel="1">
      <c r="B2700" s="102" t="s">
        <v>27</v>
      </c>
      <c r="C2700" s="201" t="s">
        <v>1676</v>
      </c>
      <c r="D2700" s="202"/>
      <c r="E2700" s="102">
        <v>11680191001</v>
      </c>
      <c r="F2700" s="454"/>
      <c r="G2700" s="203" t="s">
        <v>2352</v>
      </c>
      <c r="H2700" s="204"/>
      <c r="I2700" s="202" t="s">
        <v>58</v>
      </c>
      <c r="J2700" s="202">
        <v>1</v>
      </c>
      <c r="K2700" s="107" t="s">
        <v>1301</v>
      </c>
      <c r="L2700" s="107"/>
      <c r="M2700" s="106"/>
      <c r="N2700" s="107"/>
      <c r="O2700" s="107"/>
      <c r="P2700" s="108"/>
      <c r="Q2700" s="108"/>
      <c r="R2700" s="3"/>
      <c r="S2700" s="378"/>
      <c r="AL2700"/>
    </row>
    <row r="2701" spans="2:39" s="288" customFormat="1" outlineLevel="1">
      <c r="B2701" s="102" t="s">
        <v>27</v>
      </c>
      <c r="C2701" s="201" t="s">
        <v>1676</v>
      </c>
      <c r="D2701" s="202"/>
      <c r="E2701" s="102">
        <v>11680211001</v>
      </c>
      <c r="F2701" s="454"/>
      <c r="G2701" s="203" t="s">
        <v>2353</v>
      </c>
      <c r="H2701" s="204"/>
      <c r="I2701" s="202" t="s">
        <v>58</v>
      </c>
      <c r="J2701" s="202">
        <v>1</v>
      </c>
      <c r="K2701" s="107" t="s">
        <v>1301</v>
      </c>
      <c r="L2701" s="107"/>
      <c r="M2701" s="106"/>
      <c r="N2701" s="107"/>
      <c r="O2701" s="107"/>
      <c r="P2701" s="108"/>
      <c r="Q2701" s="108"/>
      <c r="R2701" s="3"/>
      <c r="S2701" s="378"/>
      <c r="AL2701"/>
    </row>
    <row r="2702" spans="2:39" outlineLevel="1">
      <c r="B2702" s="197"/>
      <c r="C2702" s="198"/>
      <c r="D2702" s="170"/>
      <c r="E2702" s="69"/>
      <c r="F2702" s="454"/>
      <c r="G2702" s="171"/>
      <c r="H2702" s="199"/>
      <c r="I2702" s="170"/>
      <c r="J2702" s="170"/>
      <c r="K2702" s="74"/>
      <c r="L2702" s="74"/>
      <c r="M2702" s="98"/>
      <c r="N2702" s="99"/>
      <c r="O2702" s="99"/>
      <c r="P2702" s="100"/>
      <c r="Q2702" s="100"/>
      <c r="R2702" s="3"/>
      <c r="S2702" s="378"/>
      <c r="AM2702" s="288"/>
    </row>
    <row r="2703" spans="2:39" s="288" customFormat="1" outlineLevel="1">
      <c r="B2703" s="102" t="s">
        <v>27</v>
      </c>
      <c r="C2703" s="201" t="s">
        <v>1676</v>
      </c>
      <c r="D2703" s="103">
        <v>11680921001</v>
      </c>
      <c r="E2703" s="102">
        <v>13129951001</v>
      </c>
      <c r="F2703" s="454"/>
      <c r="G2703" s="203" t="s">
        <v>2354</v>
      </c>
      <c r="H2703" s="204"/>
      <c r="I2703" s="202" t="s">
        <v>58</v>
      </c>
      <c r="J2703" s="202">
        <v>10</v>
      </c>
      <c r="K2703" s="107" t="s">
        <v>1298</v>
      </c>
      <c r="L2703" s="107"/>
      <c r="M2703" s="106"/>
      <c r="N2703" s="107"/>
      <c r="O2703" s="107"/>
      <c r="P2703" s="108"/>
      <c r="Q2703" s="108"/>
      <c r="R2703" s="3"/>
      <c r="S2703" s="378"/>
      <c r="AL2703"/>
    </row>
    <row r="2704" spans="2:39" s="288" customFormat="1" outlineLevel="1">
      <c r="B2704" s="102" t="s">
        <v>27</v>
      </c>
      <c r="C2704" s="201" t="s">
        <v>1676</v>
      </c>
      <c r="D2704" s="202"/>
      <c r="E2704" s="102">
        <v>11680911001</v>
      </c>
      <c r="F2704" s="454"/>
      <c r="G2704" s="203" t="s">
        <v>2355</v>
      </c>
      <c r="H2704" s="204"/>
      <c r="I2704" s="202" t="s">
        <v>58</v>
      </c>
      <c r="J2704" s="202">
        <v>5</v>
      </c>
      <c r="K2704" s="107" t="s">
        <v>1298</v>
      </c>
      <c r="L2704" s="107"/>
      <c r="M2704" s="106"/>
      <c r="N2704" s="107"/>
      <c r="O2704" s="107"/>
      <c r="P2704" s="108"/>
      <c r="Q2704" s="108"/>
      <c r="R2704" s="3"/>
      <c r="S2704" s="378"/>
      <c r="AL2704"/>
    </row>
    <row r="2705" spans="2:39" s="288" customFormat="1" outlineLevel="1">
      <c r="B2705" s="102" t="s">
        <v>27</v>
      </c>
      <c r="C2705" s="201" t="s">
        <v>1676</v>
      </c>
      <c r="D2705" s="103">
        <v>11680971001</v>
      </c>
      <c r="E2705" s="102">
        <v>13129961001</v>
      </c>
      <c r="F2705" s="454"/>
      <c r="G2705" s="203" t="s">
        <v>2356</v>
      </c>
      <c r="H2705" s="204"/>
      <c r="I2705" s="202" t="s">
        <v>58</v>
      </c>
      <c r="J2705" s="202">
        <v>10</v>
      </c>
      <c r="K2705" s="107" t="s">
        <v>1298</v>
      </c>
      <c r="L2705" s="107"/>
      <c r="M2705" s="106"/>
      <c r="N2705" s="107"/>
      <c r="O2705" s="107"/>
      <c r="P2705" s="108"/>
      <c r="Q2705" s="108"/>
      <c r="R2705" s="3"/>
      <c r="S2705" s="378"/>
      <c r="AL2705"/>
    </row>
    <row r="2706" spans="2:39" s="288" customFormat="1" outlineLevel="1">
      <c r="B2706" s="102" t="s">
        <v>27</v>
      </c>
      <c r="C2706" s="201" t="s">
        <v>1676</v>
      </c>
      <c r="D2706" s="103">
        <v>11680991001</v>
      </c>
      <c r="E2706" s="102">
        <v>13129971001</v>
      </c>
      <c r="F2706" s="454"/>
      <c r="G2706" s="203" t="s">
        <v>2357</v>
      </c>
      <c r="H2706" s="204"/>
      <c r="I2706" s="202" t="s">
        <v>58</v>
      </c>
      <c r="J2706" s="202">
        <v>10</v>
      </c>
      <c r="K2706" s="107" t="s">
        <v>1298</v>
      </c>
      <c r="L2706" s="107"/>
      <c r="M2706" s="106"/>
      <c r="N2706" s="107"/>
      <c r="O2706" s="107"/>
      <c r="P2706" s="108"/>
      <c r="Q2706" s="108"/>
      <c r="R2706" s="3"/>
      <c r="S2706" s="378"/>
      <c r="AL2706"/>
    </row>
    <row r="2707" spans="2:39" s="288" customFormat="1" outlineLevel="1">
      <c r="B2707" s="102" t="s">
        <v>27</v>
      </c>
      <c r="C2707" s="201" t="s">
        <v>1676</v>
      </c>
      <c r="D2707" s="103">
        <v>11680981001</v>
      </c>
      <c r="E2707" s="102">
        <v>13129981001</v>
      </c>
      <c r="F2707" s="454"/>
      <c r="G2707" s="203" t="s">
        <v>2358</v>
      </c>
      <c r="H2707" s="204"/>
      <c r="I2707" s="202" t="s">
        <v>58</v>
      </c>
      <c r="J2707" s="202">
        <v>10</v>
      </c>
      <c r="K2707" s="107" t="s">
        <v>1298</v>
      </c>
      <c r="L2707" s="107"/>
      <c r="M2707" s="106"/>
      <c r="N2707" s="107"/>
      <c r="O2707" s="107"/>
      <c r="P2707" s="108"/>
      <c r="Q2707" s="108"/>
      <c r="R2707" s="3"/>
      <c r="S2707" s="378"/>
      <c r="AL2707"/>
    </row>
    <row r="2708" spans="2:39" s="288" customFormat="1" outlineLevel="1">
      <c r="B2708" s="102" t="s">
        <v>27</v>
      </c>
      <c r="C2708" s="201" t="s">
        <v>1676</v>
      </c>
      <c r="D2708" s="103">
        <v>11681061001</v>
      </c>
      <c r="E2708" s="102">
        <v>13129991001</v>
      </c>
      <c r="F2708" s="454"/>
      <c r="G2708" s="203" t="s">
        <v>2359</v>
      </c>
      <c r="H2708" s="204"/>
      <c r="I2708" s="202" t="s">
        <v>58</v>
      </c>
      <c r="J2708" s="202">
        <v>10</v>
      </c>
      <c r="K2708" s="107" t="s">
        <v>1298</v>
      </c>
      <c r="L2708" s="107"/>
      <c r="M2708" s="106"/>
      <c r="N2708" s="107"/>
      <c r="O2708" s="107"/>
      <c r="P2708" s="108"/>
      <c r="Q2708" s="108"/>
      <c r="R2708" s="3"/>
      <c r="S2708" s="378"/>
      <c r="AL2708"/>
    </row>
    <row r="2709" spans="2:39" s="288" customFormat="1" outlineLevel="1">
      <c r="B2709" s="102" t="s">
        <v>27</v>
      </c>
      <c r="C2709" s="201" t="s">
        <v>1676</v>
      </c>
      <c r="D2709" s="103">
        <v>11681051001</v>
      </c>
      <c r="E2709" s="102">
        <v>13130581001</v>
      </c>
      <c r="F2709" s="454"/>
      <c r="G2709" s="203" t="s">
        <v>2360</v>
      </c>
      <c r="H2709" s="204"/>
      <c r="I2709" s="202" t="s">
        <v>58</v>
      </c>
      <c r="J2709" s="202">
        <v>10</v>
      </c>
      <c r="K2709" s="107" t="s">
        <v>1298</v>
      </c>
      <c r="L2709" s="107"/>
      <c r="M2709" s="106"/>
      <c r="N2709" s="107"/>
      <c r="O2709" s="107"/>
      <c r="P2709" s="108"/>
      <c r="Q2709" s="108"/>
      <c r="R2709" s="3"/>
      <c r="S2709" s="378"/>
      <c r="AL2709"/>
    </row>
    <row r="2710" spans="2:39" s="288" customFormat="1" outlineLevel="1">
      <c r="B2710" s="102" t="s">
        <v>27</v>
      </c>
      <c r="C2710" s="201" t="s">
        <v>1676</v>
      </c>
      <c r="D2710" s="103">
        <v>11681091001</v>
      </c>
      <c r="E2710" s="102">
        <v>13130601001</v>
      </c>
      <c r="F2710" s="454"/>
      <c r="G2710" s="203" t="s">
        <v>2361</v>
      </c>
      <c r="H2710" s="204"/>
      <c r="I2710" s="202" t="s">
        <v>58</v>
      </c>
      <c r="J2710" s="202">
        <v>5</v>
      </c>
      <c r="K2710" s="107" t="s">
        <v>1298</v>
      </c>
      <c r="L2710" s="107"/>
      <c r="M2710" s="106"/>
      <c r="N2710" s="107"/>
      <c r="O2710" s="107"/>
      <c r="P2710" s="108"/>
      <c r="Q2710" s="108"/>
      <c r="R2710" s="3"/>
      <c r="S2710" s="378"/>
      <c r="AL2710"/>
      <c r="AM2710"/>
    </row>
    <row r="2711" spans="2:39" s="288" customFormat="1" outlineLevel="1">
      <c r="B2711" s="102" t="s">
        <v>27</v>
      </c>
      <c r="C2711" s="201" t="s">
        <v>1676</v>
      </c>
      <c r="D2711" s="202"/>
      <c r="E2711" s="102">
        <v>11681111001</v>
      </c>
      <c r="F2711" s="454"/>
      <c r="G2711" s="203" t="s">
        <v>2362</v>
      </c>
      <c r="H2711" s="204"/>
      <c r="I2711" s="202" t="s">
        <v>58</v>
      </c>
      <c r="J2711" s="202">
        <v>1</v>
      </c>
      <c r="K2711" s="107" t="s">
        <v>1298</v>
      </c>
      <c r="L2711" s="107"/>
      <c r="M2711" s="106"/>
      <c r="N2711" s="107"/>
      <c r="O2711" s="107"/>
      <c r="P2711" s="108"/>
      <c r="Q2711" s="108"/>
      <c r="R2711" s="3"/>
      <c r="S2711" s="375"/>
      <c r="AL2711"/>
    </row>
    <row r="2712" spans="2:39" s="288" customFormat="1" outlineLevel="1">
      <c r="B2712" s="102" t="s">
        <v>27</v>
      </c>
      <c r="C2712" s="201" t="s">
        <v>1676</v>
      </c>
      <c r="D2712" s="202"/>
      <c r="E2712" s="102">
        <v>11681131001</v>
      </c>
      <c r="F2712" s="454"/>
      <c r="G2712" s="203" t="s">
        <v>2363</v>
      </c>
      <c r="H2712" s="204"/>
      <c r="I2712" s="202" t="s">
        <v>58</v>
      </c>
      <c r="J2712" s="202">
        <v>1</v>
      </c>
      <c r="K2712" s="107" t="s">
        <v>1298</v>
      </c>
      <c r="L2712" s="107"/>
      <c r="M2712" s="106"/>
      <c r="N2712" s="107"/>
      <c r="O2712" s="107"/>
      <c r="P2712" s="108"/>
      <c r="Q2712" s="108"/>
      <c r="R2712" s="3"/>
      <c r="S2712" s="378"/>
      <c r="AL2712"/>
    </row>
    <row r="2713" spans="2:39" outlineLevel="1">
      <c r="B2713" s="200"/>
      <c r="C2713" s="201"/>
      <c r="D2713" s="202"/>
      <c r="E2713" s="102"/>
      <c r="F2713" s="454"/>
      <c r="G2713" s="203"/>
      <c r="H2713" s="204"/>
      <c r="I2713" s="202"/>
      <c r="J2713" s="202"/>
      <c r="K2713" s="93"/>
      <c r="L2713" s="93"/>
      <c r="M2713" s="106"/>
      <c r="N2713" s="107"/>
      <c r="O2713" s="107"/>
      <c r="P2713" s="108"/>
      <c r="Q2713" s="108"/>
      <c r="R2713" s="3"/>
      <c r="S2713" s="378"/>
      <c r="AM2713" s="288"/>
    </row>
    <row r="2714" spans="2:39" s="288" customFormat="1" outlineLevel="1">
      <c r="B2714" s="102" t="s">
        <v>27</v>
      </c>
      <c r="C2714" s="201" t="s">
        <v>1676</v>
      </c>
      <c r="D2714" s="202"/>
      <c r="E2714" s="102">
        <v>12446661001</v>
      </c>
      <c r="F2714" s="454"/>
      <c r="G2714" s="203" t="s">
        <v>2364</v>
      </c>
      <c r="H2714" s="204"/>
      <c r="I2714" s="202" t="s">
        <v>58</v>
      </c>
      <c r="J2714" s="202">
        <v>10</v>
      </c>
      <c r="K2714" s="107" t="s">
        <v>1301</v>
      </c>
      <c r="L2714" s="107"/>
      <c r="M2714" s="106"/>
      <c r="N2714" s="107"/>
      <c r="O2714" s="107"/>
      <c r="P2714" s="108"/>
      <c r="Q2714" s="108"/>
      <c r="R2714" s="3"/>
      <c r="S2714" s="378"/>
      <c r="AL2714"/>
      <c r="AM2714"/>
    </row>
    <row r="2715" spans="2:39" s="288" customFormat="1" outlineLevel="1">
      <c r="B2715" s="102" t="s">
        <v>27</v>
      </c>
      <c r="C2715" s="201" t="s">
        <v>1676</v>
      </c>
      <c r="D2715" s="202"/>
      <c r="E2715" s="102">
        <v>12446761001</v>
      </c>
      <c r="F2715" s="454"/>
      <c r="G2715" s="203" t="s">
        <v>2365</v>
      </c>
      <c r="H2715" s="204"/>
      <c r="I2715" s="202" t="s">
        <v>58</v>
      </c>
      <c r="J2715" s="202">
        <v>10</v>
      </c>
      <c r="K2715" s="107" t="s">
        <v>1298</v>
      </c>
      <c r="L2715" s="107"/>
      <c r="M2715" s="106"/>
      <c r="N2715" s="107"/>
      <c r="O2715" s="107"/>
      <c r="P2715" s="108"/>
      <c r="Q2715" s="108"/>
      <c r="R2715" s="3"/>
      <c r="S2715" s="375"/>
      <c r="AL2715"/>
    </row>
    <row r="2716" spans="2:39" s="288" customFormat="1" outlineLevel="1">
      <c r="B2716" s="102" t="s">
        <v>27</v>
      </c>
      <c r="C2716" s="201" t="s">
        <v>1676</v>
      </c>
      <c r="D2716" s="202"/>
      <c r="E2716" s="102">
        <v>12473661001</v>
      </c>
      <c r="F2716" s="454"/>
      <c r="G2716" s="203" t="s">
        <v>2366</v>
      </c>
      <c r="H2716" s="204"/>
      <c r="I2716" s="202" t="s">
        <v>58</v>
      </c>
      <c r="J2716" s="202">
        <v>10</v>
      </c>
      <c r="K2716" s="107" t="s">
        <v>1298</v>
      </c>
      <c r="L2716" s="107"/>
      <c r="M2716" s="106"/>
      <c r="N2716" s="107"/>
      <c r="O2716" s="107"/>
      <c r="P2716" s="108"/>
      <c r="Q2716" s="108"/>
      <c r="R2716" s="3"/>
      <c r="S2716" s="375"/>
      <c r="AL2716"/>
    </row>
    <row r="2717" spans="2:39" outlineLevel="1">
      <c r="B2717" s="200"/>
      <c r="C2717" s="201"/>
      <c r="D2717" s="202"/>
      <c r="E2717" s="102"/>
      <c r="F2717" s="454"/>
      <c r="G2717" s="203"/>
      <c r="H2717" s="204"/>
      <c r="I2717" s="202"/>
      <c r="J2717" s="202"/>
      <c r="K2717" s="93"/>
      <c r="L2717" s="93"/>
      <c r="M2717" s="106"/>
      <c r="N2717" s="107"/>
      <c r="O2717" s="107"/>
      <c r="P2717" s="108"/>
      <c r="Q2717" s="108"/>
      <c r="R2717" s="3"/>
      <c r="S2717" s="375"/>
      <c r="AM2717" s="288"/>
    </row>
    <row r="2718" spans="2:39" s="288" customFormat="1" outlineLevel="1">
      <c r="B2718" s="102" t="s">
        <v>27</v>
      </c>
      <c r="C2718" s="201" t="s">
        <v>1676</v>
      </c>
      <c r="D2718" s="103">
        <v>11680931001</v>
      </c>
      <c r="E2718" s="102">
        <v>13130641001</v>
      </c>
      <c r="F2718" s="454"/>
      <c r="G2718" s="203" t="s">
        <v>2367</v>
      </c>
      <c r="H2718" s="204"/>
      <c r="I2718" s="202" t="s">
        <v>58</v>
      </c>
      <c r="J2718" s="202">
        <v>10</v>
      </c>
      <c r="K2718" s="107" t="s">
        <v>1301</v>
      </c>
      <c r="L2718" s="107"/>
      <c r="M2718" s="106"/>
      <c r="N2718" s="107"/>
      <c r="O2718" s="107"/>
      <c r="P2718" s="108"/>
      <c r="Q2718" s="108"/>
      <c r="R2718" s="3"/>
      <c r="S2718" s="375"/>
      <c r="AL2718"/>
    </row>
    <row r="2719" spans="2:39" s="288" customFormat="1" outlineLevel="1">
      <c r="B2719" s="102" t="s">
        <v>27</v>
      </c>
      <c r="C2719" s="201" t="s">
        <v>1676</v>
      </c>
      <c r="D2719" s="103">
        <v>11680941001</v>
      </c>
      <c r="E2719" s="102">
        <v>13130651001</v>
      </c>
      <c r="F2719" s="454"/>
      <c r="G2719" s="203" t="s">
        <v>2368</v>
      </c>
      <c r="H2719" s="204"/>
      <c r="I2719" s="202" t="s">
        <v>58</v>
      </c>
      <c r="J2719" s="202">
        <v>10</v>
      </c>
      <c r="K2719" s="107" t="s">
        <v>1301</v>
      </c>
      <c r="L2719" s="107"/>
      <c r="M2719" s="106"/>
      <c r="N2719" s="107"/>
      <c r="O2719" s="107"/>
      <c r="P2719" s="108"/>
      <c r="Q2719" s="108"/>
      <c r="R2719" s="3"/>
      <c r="S2719" s="375"/>
      <c r="AL2719"/>
    </row>
    <row r="2720" spans="2:39" s="288" customFormat="1" outlineLevel="1">
      <c r="B2720" s="102" t="s">
        <v>27</v>
      </c>
      <c r="C2720" s="201" t="s">
        <v>1676</v>
      </c>
      <c r="D2720" s="103">
        <v>11681011001</v>
      </c>
      <c r="E2720" s="102">
        <v>13130661001</v>
      </c>
      <c r="F2720" s="454"/>
      <c r="G2720" s="203" t="s">
        <v>2369</v>
      </c>
      <c r="H2720" s="204"/>
      <c r="I2720" s="202" t="s">
        <v>58</v>
      </c>
      <c r="J2720" s="202">
        <v>10</v>
      </c>
      <c r="K2720" s="107" t="s">
        <v>1301</v>
      </c>
      <c r="L2720" s="107"/>
      <c r="M2720" s="106"/>
      <c r="N2720" s="107"/>
      <c r="O2720" s="107"/>
      <c r="P2720" s="108"/>
      <c r="Q2720" s="108"/>
      <c r="R2720" s="3"/>
      <c r="S2720" s="375"/>
      <c r="AL2720"/>
    </row>
    <row r="2721" spans="2:39" s="288" customFormat="1" outlineLevel="1">
      <c r="B2721" s="102" t="s">
        <v>27</v>
      </c>
      <c r="C2721" s="201" t="s">
        <v>1676</v>
      </c>
      <c r="D2721" s="103">
        <v>11681081001</v>
      </c>
      <c r="E2721" s="102">
        <v>13130671001</v>
      </c>
      <c r="F2721" s="454"/>
      <c r="G2721" s="203" t="s">
        <v>2370</v>
      </c>
      <c r="H2721" s="204"/>
      <c r="I2721" s="202" t="s">
        <v>58</v>
      </c>
      <c r="J2721" s="202">
        <v>10</v>
      </c>
      <c r="K2721" s="107" t="s">
        <v>1301</v>
      </c>
      <c r="L2721" s="107"/>
      <c r="M2721" s="106"/>
      <c r="N2721" s="107"/>
      <c r="O2721" s="107"/>
      <c r="P2721" s="108"/>
      <c r="Q2721" s="108"/>
      <c r="R2721" s="3"/>
      <c r="S2721" s="378"/>
      <c r="AL2721"/>
      <c r="AM2721"/>
    </row>
    <row r="2722" spans="2:39" s="288" customFormat="1" outlineLevel="1">
      <c r="B2722" s="102" t="s">
        <v>27</v>
      </c>
      <c r="C2722" s="201" t="s">
        <v>1676</v>
      </c>
      <c r="D2722" s="103">
        <v>11681071001</v>
      </c>
      <c r="E2722" s="102">
        <v>13130681001</v>
      </c>
      <c r="F2722" s="454"/>
      <c r="G2722" s="203" t="s">
        <v>2371</v>
      </c>
      <c r="H2722" s="204"/>
      <c r="I2722" s="202" t="s">
        <v>58</v>
      </c>
      <c r="J2722" s="202">
        <v>10</v>
      </c>
      <c r="K2722" s="107" t="s">
        <v>1301</v>
      </c>
      <c r="L2722" s="107"/>
      <c r="M2722" s="106"/>
      <c r="N2722" s="107"/>
      <c r="O2722" s="107"/>
      <c r="P2722" s="108"/>
      <c r="Q2722" s="108"/>
      <c r="R2722" s="3"/>
      <c r="S2722" s="378"/>
      <c r="AL2722"/>
    </row>
    <row r="2723" spans="2:39" s="288" customFormat="1" outlineLevel="1">
      <c r="B2723" s="102" t="s">
        <v>27</v>
      </c>
      <c r="C2723" s="201" t="s">
        <v>1676</v>
      </c>
      <c r="D2723" s="103">
        <v>11681101001</v>
      </c>
      <c r="E2723" s="102">
        <v>13130691001</v>
      </c>
      <c r="F2723" s="454"/>
      <c r="G2723" s="104" t="s">
        <v>2372</v>
      </c>
      <c r="H2723" s="204"/>
      <c r="I2723" s="202" t="s">
        <v>58</v>
      </c>
      <c r="J2723" s="202">
        <v>5</v>
      </c>
      <c r="K2723" s="107" t="s">
        <v>1301</v>
      </c>
      <c r="L2723" s="107"/>
      <c r="M2723" s="106"/>
      <c r="N2723" s="107"/>
      <c r="O2723" s="107"/>
      <c r="P2723" s="108"/>
      <c r="Q2723" s="108"/>
      <c r="R2723" s="3"/>
      <c r="S2723" s="375"/>
      <c r="AL2723"/>
    </row>
    <row r="2724" spans="2:39" outlineLevel="1">
      <c r="B2724" s="300"/>
      <c r="C2724" s="198"/>
      <c r="D2724" s="71"/>
      <c r="E2724" s="69"/>
      <c r="F2724" s="454"/>
      <c r="G2724" s="95"/>
      <c r="H2724" s="199"/>
      <c r="I2724" s="170"/>
      <c r="J2724" s="170"/>
      <c r="K2724" s="74"/>
      <c r="L2724" s="74"/>
      <c r="M2724" s="98"/>
      <c r="N2724" s="99"/>
      <c r="O2724" s="99"/>
      <c r="P2724" s="100"/>
      <c r="Q2724" s="100"/>
      <c r="R2724" s="3"/>
      <c r="S2724" s="375"/>
      <c r="AM2724" s="288"/>
    </row>
    <row r="2725" spans="2:39" s="288" customFormat="1" outlineLevel="1">
      <c r="B2725" s="102" t="s">
        <v>27</v>
      </c>
      <c r="C2725" s="201" t="s">
        <v>1676</v>
      </c>
      <c r="D2725" s="202"/>
      <c r="E2725" s="102">
        <v>11680881001</v>
      </c>
      <c r="F2725" s="454"/>
      <c r="G2725" s="203" t="s">
        <v>2373</v>
      </c>
      <c r="H2725" s="204"/>
      <c r="I2725" s="202" t="s">
        <v>58</v>
      </c>
      <c r="J2725" s="202">
        <v>10</v>
      </c>
      <c r="K2725" s="107" t="s">
        <v>1298</v>
      </c>
      <c r="L2725" s="107"/>
      <c r="M2725" s="106"/>
      <c r="N2725" s="107"/>
      <c r="O2725" s="107"/>
      <c r="P2725" s="108"/>
      <c r="Q2725" s="108"/>
      <c r="R2725" s="3"/>
      <c r="S2725" s="378"/>
      <c r="AL2725"/>
    </row>
    <row r="2726" spans="2:39" s="288" customFormat="1" outlineLevel="1">
      <c r="B2726" s="102" t="s">
        <v>27</v>
      </c>
      <c r="C2726" s="201" t="s">
        <v>1676</v>
      </c>
      <c r="D2726" s="202"/>
      <c r="E2726" s="102">
        <v>11680891001</v>
      </c>
      <c r="F2726" s="454"/>
      <c r="G2726" s="203" t="s">
        <v>2374</v>
      </c>
      <c r="H2726" s="204"/>
      <c r="I2726" s="202" t="s">
        <v>58</v>
      </c>
      <c r="J2726" s="202">
        <v>10</v>
      </c>
      <c r="K2726" s="107" t="s">
        <v>1301</v>
      </c>
      <c r="L2726" s="107"/>
      <c r="M2726" s="106"/>
      <c r="N2726" s="107"/>
      <c r="O2726" s="107"/>
      <c r="P2726" s="108"/>
      <c r="Q2726" s="108"/>
      <c r="R2726" s="3"/>
      <c r="S2726" s="375"/>
      <c r="AL2726"/>
    </row>
    <row r="2727" spans="2:39" s="288" customFormat="1" outlineLevel="1">
      <c r="B2727" s="102" t="s">
        <v>27</v>
      </c>
      <c r="C2727" s="201" t="s">
        <v>1676</v>
      </c>
      <c r="D2727" s="202"/>
      <c r="E2727" s="102">
        <v>11680961001</v>
      </c>
      <c r="F2727" s="454"/>
      <c r="G2727" s="203" t="s">
        <v>2375</v>
      </c>
      <c r="H2727" s="204"/>
      <c r="I2727" s="202" t="s">
        <v>58</v>
      </c>
      <c r="J2727" s="202">
        <v>10</v>
      </c>
      <c r="K2727" s="107" t="s">
        <v>1301</v>
      </c>
      <c r="L2727" s="107"/>
      <c r="M2727" s="106"/>
      <c r="N2727" s="107"/>
      <c r="O2727" s="107"/>
      <c r="P2727" s="108"/>
      <c r="Q2727" s="108"/>
      <c r="R2727" s="3"/>
      <c r="S2727" s="378"/>
      <c r="AL2727"/>
      <c r="AM2727"/>
    </row>
    <row r="2728" spans="2:39" s="288" customFormat="1" outlineLevel="1">
      <c r="B2728" s="102" t="s">
        <v>27</v>
      </c>
      <c r="C2728" s="201" t="s">
        <v>1676</v>
      </c>
      <c r="D2728" s="202"/>
      <c r="E2728" s="102">
        <v>11680951001</v>
      </c>
      <c r="F2728" s="454"/>
      <c r="G2728" s="203" t="s">
        <v>2376</v>
      </c>
      <c r="H2728" s="204"/>
      <c r="I2728" s="202" t="s">
        <v>58</v>
      </c>
      <c r="J2728" s="202">
        <v>10</v>
      </c>
      <c r="K2728" s="107" t="s">
        <v>1298</v>
      </c>
      <c r="L2728" s="107"/>
      <c r="M2728" s="106"/>
      <c r="N2728" s="107"/>
      <c r="O2728" s="107"/>
      <c r="P2728" s="108"/>
      <c r="Q2728" s="108"/>
      <c r="R2728" s="3"/>
      <c r="S2728" s="375"/>
      <c r="AL2728"/>
    </row>
    <row r="2729" spans="2:39" s="288" customFormat="1" outlineLevel="1">
      <c r="B2729" s="102" t="s">
        <v>27</v>
      </c>
      <c r="C2729" s="201" t="s">
        <v>1676</v>
      </c>
      <c r="D2729" s="202"/>
      <c r="E2729" s="102">
        <v>11681031001</v>
      </c>
      <c r="F2729" s="454"/>
      <c r="G2729" s="203" t="s">
        <v>2377</v>
      </c>
      <c r="H2729" s="204"/>
      <c r="I2729" s="202" t="s">
        <v>58</v>
      </c>
      <c r="J2729" s="202">
        <v>10</v>
      </c>
      <c r="K2729" s="107" t="s">
        <v>1301</v>
      </c>
      <c r="L2729" s="107"/>
      <c r="M2729" s="106"/>
      <c r="N2729" s="107"/>
      <c r="O2729" s="107"/>
      <c r="P2729" s="108"/>
      <c r="Q2729" s="108"/>
      <c r="R2729" s="3"/>
      <c r="S2729" s="375"/>
      <c r="AL2729"/>
    </row>
    <row r="2730" spans="2:39" outlineLevel="1">
      <c r="B2730" s="197"/>
      <c r="C2730" s="198"/>
      <c r="D2730" s="170"/>
      <c r="E2730" s="69"/>
      <c r="F2730" s="454"/>
      <c r="G2730" s="171"/>
      <c r="H2730" s="199"/>
      <c r="I2730" s="170"/>
      <c r="J2730" s="170"/>
      <c r="K2730" s="74"/>
      <c r="L2730" s="74"/>
      <c r="M2730" s="98"/>
      <c r="N2730" s="99"/>
      <c r="O2730" s="99"/>
      <c r="P2730" s="100"/>
      <c r="Q2730" s="100"/>
      <c r="R2730" s="3"/>
      <c r="S2730" s="375"/>
      <c r="AM2730" s="288"/>
    </row>
    <row r="2731" spans="2:39" s="288" customFormat="1" outlineLevel="1">
      <c r="B2731" s="102" t="s">
        <v>27</v>
      </c>
      <c r="C2731" s="201" t="s">
        <v>1676</v>
      </c>
      <c r="D2731" s="202"/>
      <c r="E2731" s="102">
        <v>12893491001</v>
      </c>
      <c r="F2731" s="454"/>
      <c r="G2731" s="203" t="s">
        <v>2378</v>
      </c>
      <c r="H2731" s="204"/>
      <c r="I2731" s="202" t="s">
        <v>58</v>
      </c>
      <c r="J2731" s="202">
        <v>10</v>
      </c>
      <c r="K2731" s="107" t="s">
        <v>1301</v>
      </c>
      <c r="L2731" s="107"/>
      <c r="M2731" s="106"/>
      <c r="N2731" s="107"/>
      <c r="O2731" s="107"/>
      <c r="P2731" s="108"/>
      <c r="Q2731" s="108"/>
      <c r="R2731" s="3"/>
      <c r="S2731" s="375"/>
      <c r="AL2731"/>
    </row>
    <row r="2732" spans="2:39" s="288" customFormat="1" outlineLevel="1">
      <c r="B2732" s="102" t="s">
        <v>27</v>
      </c>
      <c r="C2732" s="201" t="s">
        <v>1676</v>
      </c>
      <c r="D2732" s="202"/>
      <c r="E2732" s="102">
        <v>12677011001</v>
      </c>
      <c r="F2732" s="454"/>
      <c r="G2732" s="203" t="s">
        <v>2379</v>
      </c>
      <c r="H2732" s="204"/>
      <c r="I2732" s="202" t="s">
        <v>58</v>
      </c>
      <c r="J2732" s="202">
        <v>3</v>
      </c>
      <c r="K2732" s="107" t="s">
        <v>1301</v>
      </c>
      <c r="L2732" s="107"/>
      <c r="M2732" s="106"/>
      <c r="N2732" s="107"/>
      <c r="O2732" s="107"/>
      <c r="P2732" s="108"/>
      <c r="Q2732" s="108"/>
      <c r="R2732" s="3"/>
      <c r="S2732" s="375"/>
      <c r="AL2732"/>
    </row>
    <row r="2733" spans="2:39" s="288" customFormat="1" outlineLevel="1">
      <c r="B2733" s="102" t="s">
        <v>27</v>
      </c>
      <c r="C2733" s="201" t="s">
        <v>1676</v>
      </c>
      <c r="D2733" s="202"/>
      <c r="E2733" s="102">
        <v>12677111001</v>
      </c>
      <c r="F2733" s="454"/>
      <c r="G2733" s="203" t="s">
        <v>2380</v>
      </c>
      <c r="H2733" s="204"/>
      <c r="I2733" s="202" t="s">
        <v>58</v>
      </c>
      <c r="J2733" s="202">
        <v>3</v>
      </c>
      <c r="K2733" s="107" t="s">
        <v>1301</v>
      </c>
      <c r="L2733" s="107"/>
      <c r="M2733" s="106"/>
      <c r="N2733" s="107"/>
      <c r="O2733" s="107"/>
      <c r="P2733" s="108"/>
      <c r="Q2733" s="108"/>
      <c r="R2733" s="3"/>
      <c r="S2733" s="567"/>
      <c r="AL2733"/>
      <c r="AM2733"/>
    </row>
    <row r="2734" spans="2:39" s="288" customFormat="1" outlineLevel="1">
      <c r="B2734" s="102" t="s">
        <v>27</v>
      </c>
      <c r="C2734" s="201" t="s">
        <v>1676</v>
      </c>
      <c r="D2734" s="202"/>
      <c r="E2734" s="303">
        <v>13158271001</v>
      </c>
      <c r="F2734" s="454"/>
      <c r="G2734" s="203" t="s">
        <v>2381</v>
      </c>
      <c r="H2734" s="204"/>
      <c r="I2734" s="202" t="s">
        <v>58</v>
      </c>
      <c r="J2734" s="202">
        <v>1</v>
      </c>
      <c r="K2734" s="107" t="s">
        <v>1301</v>
      </c>
      <c r="L2734" s="107"/>
      <c r="M2734" s="106"/>
      <c r="N2734" s="107"/>
      <c r="O2734" s="107"/>
      <c r="P2734" s="108"/>
      <c r="Q2734" s="108"/>
      <c r="R2734" s="3"/>
      <c r="S2734" s="375"/>
      <c r="AL2734"/>
    </row>
    <row r="2735" spans="2:39" s="288" customFormat="1" outlineLevel="1">
      <c r="B2735" s="102" t="s">
        <v>27</v>
      </c>
      <c r="C2735" s="201" t="s">
        <v>1676</v>
      </c>
      <c r="D2735" s="202"/>
      <c r="E2735" s="303">
        <v>13158281001</v>
      </c>
      <c r="F2735" s="454"/>
      <c r="G2735" s="203" t="s">
        <v>2382</v>
      </c>
      <c r="H2735" s="204"/>
      <c r="I2735" s="202" t="s">
        <v>58</v>
      </c>
      <c r="J2735" s="202">
        <v>1</v>
      </c>
      <c r="K2735" s="107" t="s">
        <v>1301</v>
      </c>
      <c r="L2735" s="107"/>
      <c r="M2735" s="106"/>
      <c r="N2735" s="107"/>
      <c r="O2735" s="107"/>
      <c r="P2735" s="108"/>
      <c r="Q2735" s="108"/>
      <c r="R2735" s="3"/>
      <c r="S2735" s="375"/>
      <c r="AL2735"/>
    </row>
    <row r="2736" spans="2:39" outlineLevel="1">
      <c r="B2736" s="293"/>
      <c r="C2736" s="198"/>
      <c r="D2736" s="170"/>
      <c r="E2736" s="211"/>
      <c r="F2736" s="454"/>
      <c r="G2736" s="171"/>
      <c r="H2736" s="199"/>
      <c r="I2736" s="170"/>
      <c r="J2736" s="170"/>
      <c r="K2736" s="74"/>
      <c r="L2736" s="74"/>
      <c r="M2736" s="98"/>
      <c r="N2736" s="99"/>
      <c r="O2736" s="99"/>
      <c r="P2736" s="100"/>
      <c r="Q2736" s="100"/>
      <c r="R2736" s="3"/>
      <c r="S2736" s="375"/>
      <c r="AM2736" s="288"/>
    </row>
    <row r="2737" spans="2:39" s="288" customFormat="1" outlineLevel="1">
      <c r="B2737" s="102" t="s">
        <v>27</v>
      </c>
      <c r="C2737" s="201" t="s">
        <v>1676</v>
      </c>
      <c r="D2737" s="103">
        <v>11680371001</v>
      </c>
      <c r="E2737" s="102">
        <v>13129491001</v>
      </c>
      <c r="F2737" s="454"/>
      <c r="G2737" s="203" t="s">
        <v>2383</v>
      </c>
      <c r="H2737" s="204"/>
      <c r="I2737" s="202" t="s">
        <v>58</v>
      </c>
      <c r="J2737" s="202">
        <v>10</v>
      </c>
      <c r="K2737" s="107" t="s">
        <v>1301</v>
      </c>
      <c r="L2737" s="107"/>
      <c r="M2737" s="106"/>
      <c r="N2737" s="107"/>
      <c r="O2737" s="107"/>
      <c r="P2737" s="108"/>
      <c r="Q2737" s="108"/>
      <c r="R2737" s="3"/>
      <c r="S2737" s="375"/>
      <c r="AL2737"/>
    </row>
    <row r="2738" spans="2:39" s="288" customFormat="1" outlineLevel="1">
      <c r="B2738" s="102" t="s">
        <v>27</v>
      </c>
      <c r="C2738" s="201" t="s">
        <v>1676</v>
      </c>
      <c r="D2738" s="103">
        <v>11680481001</v>
      </c>
      <c r="E2738" s="102">
        <v>13129511001</v>
      </c>
      <c r="F2738" s="454"/>
      <c r="G2738" s="203" t="s">
        <v>2384</v>
      </c>
      <c r="H2738" s="204"/>
      <c r="I2738" s="202" t="s">
        <v>58</v>
      </c>
      <c r="J2738" s="202">
        <v>10</v>
      </c>
      <c r="K2738" s="107" t="s">
        <v>1301</v>
      </c>
      <c r="L2738" s="107"/>
      <c r="M2738" s="106"/>
      <c r="N2738" s="107"/>
      <c r="O2738" s="107"/>
      <c r="P2738" s="108"/>
      <c r="Q2738" s="108"/>
      <c r="R2738" s="3"/>
      <c r="S2738" s="375"/>
      <c r="AL2738"/>
    </row>
    <row r="2739" spans="2:39" s="288" customFormat="1" outlineLevel="1">
      <c r="B2739" s="102" t="s">
        <v>27</v>
      </c>
      <c r="C2739" s="201" t="s">
        <v>1676</v>
      </c>
      <c r="D2739" s="103">
        <v>11680601001</v>
      </c>
      <c r="E2739" s="102">
        <v>13129521001</v>
      </c>
      <c r="F2739" s="454"/>
      <c r="G2739" s="203" t="s">
        <v>2385</v>
      </c>
      <c r="H2739" s="204"/>
      <c r="I2739" s="202" t="s">
        <v>58</v>
      </c>
      <c r="J2739" s="202">
        <v>3</v>
      </c>
      <c r="K2739" s="107" t="s">
        <v>1301</v>
      </c>
      <c r="L2739" s="107"/>
      <c r="M2739" s="106"/>
      <c r="N2739" s="107"/>
      <c r="O2739" s="107"/>
      <c r="P2739" s="108"/>
      <c r="Q2739" s="108"/>
      <c r="R2739" s="3"/>
      <c r="S2739" s="375"/>
      <c r="AL2739"/>
    </row>
    <row r="2740" spans="2:39" s="288" customFormat="1" outlineLevel="1">
      <c r="B2740" s="102" t="s">
        <v>27</v>
      </c>
      <c r="C2740" s="201" t="s">
        <v>1676</v>
      </c>
      <c r="D2740" s="103">
        <v>11680681001</v>
      </c>
      <c r="E2740" s="102">
        <v>13129531001</v>
      </c>
      <c r="F2740" s="454"/>
      <c r="G2740" s="203" t="s">
        <v>2386</v>
      </c>
      <c r="H2740" s="204"/>
      <c r="I2740" s="202" t="s">
        <v>58</v>
      </c>
      <c r="J2740" s="202">
        <v>1</v>
      </c>
      <c r="K2740" s="107" t="s">
        <v>1301</v>
      </c>
      <c r="L2740" s="107"/>
      <c r="M2740" s="106"/>
      <c r="N2740" s="107"/>
      <c r="O2740" s="107"/>
      <c r="P2740" s="108"/>
      <c r="Q2740" s="108"/>
      <c r="R2740" s="3"/>
      <c r="S2740" s="378"/>
      <c r="AL2740"/>
      <c r="AM2740"/>
    </row>
    <row r="2741" spans="2:39" s="288" customFormat="1" outlineLevel="1">
      <c r="B2741" s="102" t="s">
        <v>27</v>
      </c>
      <c r="C2741" s="201" t="s">
        <v>1676</v>
      </c>
      <c r="D2741" s="202"/>
      <c r="E2741" s="102">
        <v>11680751001</v>
      </c>
      <c r="F2741" s="454"/>
      <c r="G2741" s="203" t="s">
        <v>2387</v>
      </c>
      <c r="H2741" s="204"/>
      <c r="I2741" s="202" t="s">
        <v>58</v>
      </c>
      <c r="J2741" s="202">
        <v>1</v>
      </c>
      <c r="K2741" s="107" t="s">
        <v>1301</v>
      </c>
      <c r="L2741" s="107"/>
      <c r="M2741" s="106"/>
      <c r="N2741" s="107"/>
      <c r="O2741" s="107"/>
      <c r="P2741" s="108"/>
      <c r="Q2741" s="108"/>
      <c r="R2741" s="3"/>
      <c r="S2741" s="375"/>
      <c r="AL2741"/>
    </row>
    <row r="2742" spans="2:39" s="288" customFormat="1" outlineLevel="1">
      <c r="B2742" s="102" t="s">
        <v>27</v>
      </c>
      <c r="C2742" s="201" t="s">
        <v>1676</v>
      </c>
      <c r="D2742" s="202"/>
      <c r="E2742" s="102">
        <v>11680811001</v>
      </c>
      <c r="F2742" s="454"/>
      <c r="G2742" s="203" t="s">
        <v>2388</v>
      </c>
      <c r="H2742" s="204"/>
      <c r="I2742" s="202" t="s">
        <v>58</v>
      </c>
      <c r="J2742" s="202">
        <v>1</v>
      </c>
      <c r="K2742" s="107" t="s">
        <v>1301</v>
      </c>
      <c r="L2742" s="107"/>
      <c r="M2742" s="106"/>
      <c r="N2742" s="107"/>
      <c r="O2742" s="107"/>
      <c r="P2742" s="108"/>
      <c r="Q2742" s="108"/>
      <c r="R2742" s="3"/>
      <c r="S2742" s="375"/>
      <c r="AL2742"/>
    </row>
    <row r="2743" spans="2:39" outlineLevel="1">
      <c r="B2743" s="197"/>
      <c r="C2743" s="198"/>
      <c r="D2743" s="170"/>
      <c r="E2743" s="69"/>
      <c r="F2743" s="454"/>
      <c r="G2743" s="171"/>
      <c r="H2743" s="199"/>
      <c r="I2743" s="170"/>
      <c r="J2743" s="170"/>
      <c r="K2743" s="74"/>
      <c r="L2743" s="74"/>
      <c r="M2743" s="98"/>
      <c r="N2743" s="99"/>
      <c r="O2743" s="99"/>
      <c r="P2743" s="100"/>
      <c r="Q2743" s="100"/>
      <c r="R2743" s="3"/>
      <c r="S2743" s="375"/>
      <c r="AM2743" s="288"/>
    </row>
    <row r="2744" spans="2:39" s="288" customFormat="1" outlineLevel="1">
      <c r="B2744" s="102" t="s">
        <v>27</v>
      </c>
      <c r="C2744" s="201" t="s">
        <v>1676</v>
      </c>
      <c r="D2744" s="103">
        <v>11680451001</v>
      </c>
      <c r="E2744" s="102">
        <v>13129581001</v>
      </c>
      <c r="F2744" s="454"/>
      <c r="G2744" s="203" t="s">
        <v>2389</v>
      </c>
      <c r="H2744" s="204"/>
      <c r="I2744" s="202" t="s">
        <v>58</v>
      </c>
      <c r="J2744" s="202">
        <v>10</v>
      </c>
      <c r="K2744" s="107" t="s">
        <v>1301</v>
      </c>
      <c r="L2744" s="107"/>
      <c r="M2744" s="106"/>
      <c r="N2744" s="107"/>
      <c r="O2744" s="107"/>
      <c r="P2744" s="108"/>
      <c r="Q2744" s="108"/>
      <c r="R2744" s="3"/>
      <c r="S2744" s="375"/>
      <c r="AL2744"/>
    </row>
    <row r="2745" spans="2:39" s="288" customFormat="1" outlineLevel="1">
      <c r="B2745" s="102" t="s">
        <v>27</v>
      </c>
      <c r="C2745" s="201" t="s">
        <v>1676</v>
      </c>
      <c r="D2745" s="202"/>
      <c r="E2745" s="102">
        <v>11680541001</v>
      </c>
      <c r="F2745" s="454"/>
      <c r="G2745" s="203" t="s">
        <v>2390</v>
      </c>
      <c r="H2745" s="204"/>
      <c r="I2745" s="202" t="s">
        <v>58</v>
      </c>
      <c r="J2745" s="202">
        <v>3</v>
      </c>
      <c r="K2745" s="107" t="s">
        <v>1301</v>
      </c>
      <c r="L2745" s="107"/>
      <c r="M2745" s="106"/>
      <c r="N2745" s="107"/>
      <c r="O2745" s="107"/>
      <c r="P2745" s="108"/>
      <c r="Q2745" s="108"/>
      <c r="R2745" s="3"/>
      <c r="S2745" s="375"/>
      <c r="AL2745"/>
    </row>
    <row r="2746" spans="2:39" s="288" customFormat="1" outlineLevel="1">
      <c r="B2746" s="102" t="s">
        <v>27</v>
      </c>
      <c r="C2746" s="201" t="s">
        <v>1676</v>
      </c>
      <c r="D2746" s="103">
        <v>11680571001</v>
      </c>
      <c r="E2746" s="102">
        <v>13129601001</v>
      </c>
      <c r="F2746" s="454"/>
      <c r="G2746" s="203" t="s">
        <v>2391</v>
      </c>
      <c r="H2746" s="204"/>
      <c r="I2746" s="202" t="s">
        <v>58</v>
      </c>
      <c r="J2746" s="202">
        <v>3</v>
      </c>
      <c r="K2746" s="107" t="s">
        <v>1301</v>
      </c>
      <c r="L2746" s="107"/>
      <c r="M2746" s="106"/>
      <c r="N2746" s="107"/>
      <c r="O2746" s="107"/>
      <c r="P2746" s="108"/>
      <c r="Q2746" s="108"/>
      <c r="R2746" s="3"/>
      <c r="S2746" s="375"/>
      <c r="AL2746"/>
    </row>
    <row r="2747" spans="2:39" s="288" customFormat="1" outlineLevel="1">
      <c r="B2747" s="102" t="s">
        <v>27</v>
      </c>
      <c r="C2747" s="201" t="s">
        <v>1676</v>
      </c>
      <c r="D2747" s="202"/>
      <c r="E2747" s="102">
        <v>11680641001</v>
      </c>
      <c r="F2747" s="454"/>
      <c r="G2747" s="203" t="s">
        <v>2392</v>
      </c>
      <c r="H2747" s="204"/>
      <c r="I2747" s="202" t="s">
        <v>58</v>
      </c>
      <c r="J2747" s="202">
        <v>1</v>
      </c>
      <c r="K2747" s="107" t="s">
        <v>1301</v>
      </c>
      <c r="L2747" s="107"/>
      <c r="M2747" s="106"/>
      <c r="N2747" s="107"/>
      <c r="O2747" s="107"/>
      <c r="P2747" s="108"/>
      <c r="Q2747" s="108"/>
      <c r="R2747" s="3"/>
      <c r="S2747" s="375"/>
      <c r="AL2747"/>
    </row>
    <row r="2748" spans="2:39" s="288" customFormat="1" outlineLevel="1">
      <c r="B2748" s="102" t="s">
        <v>27</v>
      </c>
      <c r="C2748" s="201" t="s">
        <v>1676</v>
      </c>
      <c r="D2748" s="202"/>
      <c r="E2748" s="102">
        <v>11680651001</v>
      </c>
      <c r="F2748" s="454"/>
      <c r="G2748" s="203" t="s">
        <v>2393</v>
      </c>
      <c r="H2748" s="204"/>
      <c r="I2748" s="202" t="s">
        <v>58</v>
      </c>
      <c r="J2748" s="202">
        <v>1</v>
      </c>
      <c r="K2748" s="107" t="s">
        <v>1301</v>
      </c>
      <c r="L2748" s="107"/>
      <c r="M2748" s="106"/>
      <c r="N2748" s="107"/>
      <c r="O2748" s="107"/>
      <c r="P2748" s="108"/>
      <c r="Q2748" s="108"/>
      <c r="R2748" s="3"/>
      <c r="S2748" s="375"/>
      <c r="AL2748"/>
    </row>
    <row r="2749" spans="2:39" s="288" customFormat="1" outlineLevel="1">
      <c r="B2749" s="102" t="s">
        <v>27</v>
      </c>
      <c r="C2749" s="201" t="s">
        <v>1676</v>
      </c>
      <c r="D2749" s="202"/>
      <c r="E2749" s="102">
        <v>11680671001</v>
      </c>
      <c r="F2749" s="454"/>
      <c r="G2749" s="203" t="s">
        <v>2394</v>
      </c>
      <c r="H2749" s="204"/>
      <c r="I2749" s="202" t="s">
        <v>58</v>
      </c>
      <c r="J2749" s="202">
        <v>1</v>
      </c>
      <c r="K2749" s="107" t="s">
        <v>1301</v>
      </c>
      <c r="L2749" s="107"/>
      <c r="M2749" s="106"/>
      <c r="N2749" s="107"/>
      <c r="O2749" s="107"/>
      <c r="P2749" s="108"/>
      <c r="Q2749" s="108"/>
      <c r="R2749" s="3"/>
      <c r="S2749" s="375"/>
      <c r="AL2749"/>
    </row>
    <row r="2750" spans="2:39" s="288" customFormat="1" outlineLevel="1">
      <c r="B2750" s="102" t="s">
        <v>27</v>
      </c>
      <c r="C2750" s="201" t="s">
        <v>1676</v>
      </c>
      <c r="D2750" s="202"/>
      <c r="E2750" s="102">
        <v>11680711001</v>
      </c>
      <c r="F2750" s="454"/>
      <c r="G2750" s="203" t="s">
        <v>2395</v>
      </c>
      <c r="H2750" s="204"/>
      <c r="I2750" s="202" t="s">
        <v>58</v>
      </c>
      <c r="J2750" s="202">
        <v>1</v>
      </c>
      <c r="K2750" s="107" t="s">
        <v>1301</v>
      </c>
      <c r="L2750" s="107"/>
      <c r="M2750" s="106"/>
      <c r="N2750" s="107"/>
      <c r="O2750" s="107"/>
      <c r="P2750" s="108"/>
      <c r="Q2750" s="108"/>
      <c r="R2750" s="3"/>
      <c r="S2750" s="375"/>
      <c r="AL2750"/>
    </row>
    <row r="2751" spans="2:39" s="288" customFormat="1" outlineLevel="1">
      <c r="B2751" s="102" t="s">
        <v>27</v>
      </c>
      <c r="C2751" s="201" t="s">
        <v>1676</v>
      </c>
      <c r="D2751" s="202"/>
      <c r="E2751" s="102">
        <v>11680731001</v>
      </c>
      <c r="F2751" s="454"/>
      <c r="G2751" s="203" t="s">
        <v>2396</v>
      </c>
      <c r="H2751" s="204"/>
      <c r="I2751" s="202" t="s">
        <v>58</v>
      </c>
      <c r="J2751" s="202">
        <v>1</v>
      </c>
      <c r="K2751" s="107" t="s">
        <v>1301</v>
      </c>
      <c r="L2751" s="107"/>
      <c r="M2751" s="106"/>
      <c r="N2751" s="107"/>
      <c r="O2751" s="107"/>
      <c r="P2751" s="108"/>
      <c r="Q2751" s="108"/>
      <c r="R2751" s="3"/>
      <c r="S2751" s="375"/>
      <c r="AL2751"/>
    </row>
    <row r="2752" spans="2:39" s="288" customFormat="1" outlineLevel="1">
      <c r="B2752" s="102" t="s">
        <v>27</v>
      </c>
      <c r="C2752" s="201" t="s">
        <v>1676</v>
      </c>
      <c r="D2752" s="202"/>
      <c r="E2752" s="102">
        <v>11680741001</v>
      </c>
      <c r="F2752" s="454"/>
      <c r="G2752" s="203" t="s">
        <v>2397</v>
      </c>
      <c r="H2752" s="204"/>
      <c r="I2752" s="202" t="s">
        <v>58</v>
      </c>
      <c r="J2752" s="202">
        <v>1</v>
      </c>
      <c r="K2752" s="107" t="s">
        <v>1301</v>
      </c>
      <c r="L2752" s="107"/>
      <c r="M2752" s="106"/>
      <c r="N2752" s="107"/>
      <c r="O2752" s="107"/>
      <c r="P2752" s="108"/>
      <c r="Q2752" s="108"/>
      <c r="R2752" s="3"/>
      <c r="S2752" s="378"/>
      <c r="AL2752"/>
      <c r="AM2752"/>
    </row>
    <row r="2753" spans="2:39" s="288" customFormat="1" outlineLevel="1">
      <c r="B2753" s="102" t="s">
        <v>27</v>
      </c>
      <c r="C2753" s="201" t="s">
        <v>1676</v>
      </c>
      <c r="D2753" s="202"/>
      <c r="E2753" s="102">
        <v>11680781001</v>
      </c>
      <c r="F2753" s="454"/>
      <c r="G2753" s="203" t="s">
        <v>2398</v>
      </c>
      <c r="H2753" s="204"/>
      <c r="I2753" s="202" t="s">
        <v>58</v>
      </c>
      <c r="J2753" s="202">
        <v>1</v>
      </c>
      <c r="K2753" s="107" t="s">
        <v>1301</v>
      </c>
      <c r="L2753" s="107"/>
      <c r="M2753" s="106"/>
      <c r="N2753" s="107"/>
      <c r="O2753" s="107"/>
      <c r="P2753" s="108"/>
      <c r="Q2753" s="108"/>
      <c r="R2753" s="3"/>
      <c r="S2753" s="375"/>
      <c r="AL2753"/>
    </row>
    <row r="2754" spans="2:39" s="288" customFormat="1" outlineLevel="1">
      <c r="B2754" s="102" t="s">
        <v>27</v>
      </c>
      <c r="C2754" s="201" t="s">
        <v>1676</v>
      </c>
      <c r="D2754" s="202"/>
      <c r="E2754" s="102">
        <v>11680801001</v>
      </c>
      <c r="F2754" s="454"/>
      <c r="G2754" s="203" t="s">
        <v>2399</v>
      </c>
      <c r="H2754" s="204"/>
      <c r="I2754" s="202" t="s">
        <v>58</v>
      </c>
      <c r="J2754" s="202">
        <v>1</v>
      </c>
      <c r="K2754" s="107" t="s">
        <v>1301</v>
      </c>
      <c r="L2754" s="107"/>
      <c r="M2754" s="106"/>
      <c r="N2754" s="107"/>
      <c r="O2754" s="107"/>
      <c r="P2754" s="108"/>
      <c r="Q2754" s="108"/>
      <c r="R2754" s="3"/>
      <c r="S2754" s="375"/>
      <c r="AL2754"/>
    </row>
    <row r="2755" spans="2:39" outlineLevel="1">
      <c r="B2755" s="200"/>
      <c r="C2755" s="198"/>
      <c r="D2755" s="170"/>
      <c r="E2755" s="69"/>
      <c r="F2755" s="454"/>
      <c r="G2755" s="171"/>
      <c r="H2755" s="199"/>
      <c r="I2755" s="170"/>
      <c r="J2755" s="170"/>
      <c r="K2755" s="74"/>
      <c r="L2755" s="74"/>
      <c r="M2755" s="98"/>
      <c r="N2755" s="99"/>
      <c r="O2755" s="99"/>
      <c r="P2755" s="100"/>
      <c r="Q2755" s="100"/>
      <c r="R2755" s="3"/>
      <c r="S2755" s="382"/>
    </row>
    <row r="2756" spans="2:39" s="288" customFormat="1" outlineLevel="1">
      <c r="B2756" s="102" t="s">
        <v>27</v>
      </c>
      <c r="C2756" s="201" t="s">
        <v>1676</v>
      </c>
      <c r="D2756" s="103">
        <v>11680471001</v>
      </c>
      <c r="E2756" s="102">
        <v>13129641001</v>
      </c>
      <c r="F2756" s="454"/>
      <c r="G2756" s="203" t="s">
        <v>882</v>
      </c>
      <c r="H2756" s="204"/>
      <c r="I2756" s="202" t="s">
        <v>58</v>
      </c>
      <c r="J2756" s="202">
        <v>10</v>
      </c>
      <c r="K2756" s="107" t="s">
        <v>1301</v>
      </c>
      <c r="L2756" s="107"/>
      <c r="M2756" s="106"/>
      <c r="N2756" s="107"/>
      <c r="O2756" s="107"/>
      <c r="P2756" s="108"/>
      <c r="Q2756" s="108"/>
      <c r="R2756" s="3"/>
      <c r="S2756" s="375"/>
      <c r="AL2756"/>
    </row>
    <row r="2757" spans="2:39" s="288" customFormat="1" outlineLevel="1">
      <c r="B2757" s="102" t="s">
        <v>27</v>
      </c>
      <c r="C2757" s="201" t="s">
        <v>1676</v>
      </c>
      <c r="D2757" s="202"/>
      <c r="E2757" s="102">
        <v>11680591001</v>
      </c>
      <c r="F2757" s="454"/>
      <c r="G2757" s="203" t="s">
        <v>2400</v>
      </c>
      <c r="H2757" s="204"/>
      <c r="I2757" s="202" t="s">
        <v>58</v>
      </c>
      <c r="J2757" s="202">
        <v>3</v>
      </c>
      <c r="K2757" s="107" t="s">
        <v>1301</v>
      </c>
      <c r="L2757" s="107"/>
      <c r="M2757" s="106"/>
      <c r="N2757" s="107"/>
      <c r="O2757" s="107"/>
      <c r="P2757" s="108"/>
      <c r="Q2757" s="108"/>
      <c r="R2757" s="3"/>
      <c r="S2757" s="375"/>
      <c r="AL2757"/>
    </row>
    <row r="2758" spans="2:39" outlineLevel="1">
      <c r="B2758" s="304"/>
      <c r="C2758" s="198"/>
      <c r="D2758" s="170"/>
      <c r="E2758" s="69"/>
      <c r="F2758" s="454"/>
      <c r="G2758" s="171"/>
      <c r="H2758" s="199"/>
      <c r="I2758" s="170"/>
      <c r="J2758" s="170"/>
      <c r="K2758" s="74"/>
      <c r="L2758" s="74"/>
      <c r="M2758" s="98"/>
      <c r="N2758" s="99"/>
      <c r="O2758" s="99"/>
      <c r="P2758" s="100"/>
      <c r="Q2758" s="100"/>
      <c r="R2758" s="3"/>
      <c r="S2758" s="375"/>
      <c r="AM2758" s="288"/>
    </row>
    <row r="2759" spans="2:39" s="288" customFormat="1" outlineLevel="1">
      <c r="B2759" s="102" t="s">
        <v>27</v>
      </c>
      <c r="C2759" s="201" t="s">
        <v>1676</v>
      </c>
      <c r="D2759" s="103">
        <v>11680441001</v>
      </c>
      <c r="E2759" s="446">
        <v>13129651001</v>
      </c>
      <c r="F2759" s="454"/>
      <c r="G2759" s="203" t="s">
        <v>885</v>
      </c>
      <c r="H2759" s="204"/>
      <c r="I2759" s="202" t="s">
        <v>58</v>
      </c>
      <c r="J2759" s="202">
        <v>10</v>
      </c>
      <c r="K2759" s="107" t="s">
        <v>1301</v>
      </c>
      <c r="L2759" s="107"/>
      <c r="M2759" s="106"/>
      <c r="N2759" s="107"/>
      <c r="O2759" s="107"/>
      <c r="P2759" s="108"/>
      <c r="Q2759" s="108"/>
      <c r="R2759" s="3"/>
      <c r="S2759" s="375"/>
      <c r="AL2759"/>
    </row>
    <row r="2760" spans="2:39" s="288" customFormat="1" outlineLevel="1">
      <c r="B2760" s="102" t="s">
        <v>27</v>
      </c>
      <c r="C2760" s="201" t="s">
        <v>1676</v>
      </c>
      <c r="D2760" s="202"/>
      <c r="E2760" s="102">
        <v>11680531001</v>
      </c>
      <c r="F2760" s="454"/>
      <c r="G2760" s="203" t="s">
        <v>2401</v>
      </c>
      <c r="H2760" s="204"/>
      <c r="I2760" s="202" t="s">
        <v>58</v>
      </c>
      <c r="J2760" s="202">
        <v>3</v>
      </c>
      <c r="K2760" s="107" t="s">
        <v>1301</v>
      </c>
      <c r="L2760" s="107"/>
      <c r="M2760" s="106"/>
      <c r="N2760" s="107"/>
      <c r="O2760" s="107"/>
      <c r="P2760" s="108"/>
      <c r="Q2760" s="108"/>
      <c r="R2760" s="3"/>
      <c r="S2760" s="375"/>
      <c r="AL2760"/>
    </row>
    <row r="2761" spans="2:39" s="288" customFormat="1" outlineLevel="1">
      <c r="B2761" s="102" t="s">
        <v>27</v>
      </c>
      <c r="C2761" s="201" t="s">
        <v>1676</v>
      </c>
      <c r="D2761" s="103">
        <v>11680561001</v>
      </c>
      <c r="E2761" s="446">
        <v>13129661001</v>
      </c>
      <c r="F2761" s="454"/>
      <c r="G2761" s="203" t="s">
        <v>2402</v>
      </c>
      <c r="H2761" s="204"/>
      <c r="I2761" s="202" t="s">
        <v>58</v>
      </c>
      <c r="J2761" s="202">
        <v>3</v>
      </c>
      <c r="K2761" s="107" t="s">
        <v>1301</v>
      </c>
      <c r="L2761" s="107"/>
      <c r="M2761" s="106"/>
      <c r="N2761" s="107"/>
      <c r="O2761" s="107"/>
      <c r="P2761" s="108"/>
      <c r="Q2761" s="108"/>
      <c r="R2761" s="3"/>
      <c r="S2761" s="378"/>
      <c r="AL2761"/>
      <c r="AM2761"/>
    </row>
    <row r="2762" spans="2:39" s="288" customFormat="1" outlineLevel="1">
      <c r="B2762" s="102" t="s">
        <v>27</v>
      </c>
      <c r="C2762" s="201" t="s">
        <v>1676</v>
      </c>
      <c r="D2762" s="202"/>
      <c r="E2762" s="102">
        <v>11680661001</v>
      </c>
      <c r="F2762" s="454"/>
      <c r="G2762" s="203" t="s">
        <v>2403</v>
      </c>
      <c r="H2762" s="204"/>
      <c r="I2762" s="202" t="s">
        <v>58</v>
      </c>
      <c r="J2762" s="202">
        <v>1</v>
      </c>
      <c r="K2762" s="107" t="s">
        <v>1301</v>
      </c>
      <c r="L2762" s="107"/>
      <c r="M2762" s="106"/>
      <c r="N2762" s="107"/>
      <c r="O2762" s="107"/>
      <c r="P2762" s="108"/>
      <c r="Q2762" s="108"/>
      <c r="R2762" s="3"/>
      <c r="S2762" s="375"/>
      <c r="AL2762"/>
    </row>
    <row r="2763" spans="2:39" s="288" customFormat="1" outlineLevel="1">
      <c r="B2763" s="102" t="s">
        <v>27</v>
      </c>
      <c r="C2763" s="201" t="s">
        <v>1676</v>
      </c>
      <c r="D2763" s="202"/>
      <c r="E2763" s="102">
        <v>11680721001</v>
      </c>
      <c r="F2763" s="454"/>
      <c r="G2763" s="203" t="s">
        <v>2404</v>
      </c>
      <c r="H2763" s="204"/>
      <c r="I2763" s="202" t="s">
        <v>58</v>
      </c>
      <c r="J2763" s="202">
        <v>1</v>
      </c>
      <c r="K2763" s="107" t="s">
        <v>1301</v>
      </c>
      <c r="L2763" s="107"/>
      <c r="M2763" s="106"/>
      <c r="N2763" s="107"/>
      <c r="O2763" s="107"/>
      <c r="P2763" s="108"/>
      <c r="Q2763" s="108"/>
      <c r="R2763" s="3"/>
      <c r="S2763" s="378"/>
      <c r="AL2763"/>
      <c r="AM2763"/>
    </row>
    <row r="2764" spans="2:39" outlineLevel="1">
      <c r="B2764" s="197"/>
      <c r="C2764" s="198"/>
      <c r="D2764" s="170"/>
      <c r="E2764" s="69"/>
      <c r="F2764" s="454"/>
      <c r="G2764" s="171"/>
      <c r="H2764" s="199"/>
      <c r="I2764" s="170"/>
      <c r="J2764" s="170"/>
      <c r="K2764" s="74"/>
      <c r="L2764" s="74"/>
      <c r="M2764" s="98"/>
      <c r="N2764" s="99"/>
      <c r="O2764" s="99"/>
      <c r="P2764" s="100"/>
      <c r="Q2764" s="100"/>
      <c r="R2764" s="3"/>
      <c r="S2764" s="375"/>
      <c r="AM2764" s="288"/>
    </row>
    <row r="2765" spans="2:39" s="288" customFormat="1" outlineLevel="1">
      <c r="B2765" s="102" t="s">
        <v>27</v>
      </c>
      <c r="C2765" s="201" t="s">
        <v>1676</v>
      </c>
      <c r="D2765" s="202"/>
      <c r="E2765" s="102">
        <v>11680391001</v>
      </c>
      <c r="F2765" s="454"/>
      <c r="G2765" s="203" t="s">
        <v>887</v>
      </c>
      <c r="H2765" s="204"/>
      <c r="I2765" s="202" t="s">
        <v>58</v>
      </c>
      <c r="J2765" s="202">
        <v>10</v>
      </c>
      <c r="K2765" s="107" t="s">
        <v>1301</v>
      </c>
      <c r="L2765" s="107"/>
      <c r="M2765" s="106"/>
      <c r="N2765" s="107"/>
      <c r="O2765" s="107"/>
      <c r="P2765" s="108"/>
      <c r="Q2765" s="108"/>
      <c r="R2765" s="3"/>
      <c r="S2765" s="378"/>
      <c r="AL2765"/>
      <c r="AM2765"/>
    </row>
    <row r="2766" spans="2:39" outlineLevel="1">
      <c r="B2766" s="304"/>
      <c r="C2766" s="198"/>
      <c r="D2766" s="170"/>
      <c r="E2766" s="69"/>
      <c r="F2766" s="454"/>
      <c r="G2766" s="171"/>
      <c r="H2766" s="199"/>
      <c r="I2766" s="170"/>
      <c r="J2766" s="170"/>
      <c r="K2766" s="74"/>
      <c r="L2766" s="74"/>
      <c r="M2766" s="98"/>
      <c r="N2766" s="99"/>
      <c r="O2766" s="99"/>
      <c r="P2766" s="100"/>
      <c r="Q2766" s="100"/>
      <c r="R2766" s="3"/>
      <c r="S2766" s="375"/>
      <c r="AM2766" s="288"/>
    </row>
    <row r="2767" spans="2:39" s="288" customFormat="1" outlineLevel="1">
      <c r="B2767" s="102" t="s">
        <v>27</v>
      </c>
      <c r="C2767" s="201" t="s">
        <v>1676</v>
      </c>
      <c r="D2767" s="103">
        <v>12093471001</v>
      </c>
      <c r="E2767" s="102">
        <v>12093471002</v>
      </c>
      <c r="F2767" s="454"/>
      <c r="G2767" s="203" t="s">
        <v>2405</v>
      </c>
      <c r="H2767" s="204"/>
      <c r="I2767" s="202" t="s">
        <v>58</v>
      </c>
      <c r="J2767" s="202">
        <v>32</v>
      </c>
      <c r="K2767" s="107" t="s">
        <v>1301</v>
      </c>
      <c r="L2767" s="107"/>
      <c r="M2767" s="106"/>
      <c r="N2767" s="107"/>
      <c r="O2767" s="107"/>
      <c r="P2767" s="108"/>
      <c r="Q2767" s="108"/>
      <c r="R2767" s="3"/>
      <c r="S2767" s="378"/>
      <c r="AL2767"/>
      <c r="AM2767"/>
    </row>
    <row r="2768" spans="2:39" outlineLevel="1">
      <c r="B2768" s="197"/>
      <c r="C2768" s="198"/>
      <c r="D2768" s="71"/>
      <c r="E2768" s="69"/>
      <c r="F2768" s="454"/>
      <c r="G2768" s="171"/>
      <c r="H2768" s="199"/>
      <c r="I2768" s="170"/>
      <c r="J2768" s="170"/>
      <c r="K2768" s="74"/>
      <c r="L2768" s="74"/>
      <c r="M2768" s="98"/>
      <c r="N2768" s="99"/>
      <c r="O2768" s="99"/>
      <c r="P2768" s="100"/>
      <c r="Q2768" s="100"/>
      <c r="R2768" s="3"/>
      <c r="S2768" s="375"/>
      <c r="AM2768" s="288"/>
    </row>
    <row r="2769" spans="2:39" s="288" customFormat="1" outlineLevel="1">
      <c r="B2769" s="102" t="s">
        <v>27</v>
      </c>
      <c r="C2769" s="201" t="s">
        <v>1676</v>
      </c>
      <c r="D2769" s="202"/>
      <c r="E2769" s="102">
        <v>12093481001</v>
      </c>
      <c r="F2769" s="454"/>
      <c r="G2769" s="203" t="s">
        <v>2406</v>
      </c>
      <c r="H2769" s="204"/>
      <c r="I2769" s="202" t="s">
        <v>58</v>
      </c>
      <c r="J2769" s="202">
        <v>4</v>
      </c>
      <c r="K2769" s="107" t="s">
        <v>1301</v>
      </c>
      <c r="L2769" s="107"/>
      <c r="M2769" s="106"/>
      <c r="N2769" s="107"/>
      <c r="O2769" s="107"/>
      <c r="P2769" s="108"/>
      <c r="Q2769" s="108"/>
      <c r="R2769" s="3"/>
      <c r="S2769" s="378"/>
      <c r="AL2769"/>
      <c r="AM2769"/>
    </row>
    <row r="2770" spans="2:39" outlineLevel="1">
      <c r="B2770" s="197"/>
      <c r="C2770" s="198"/>
      <c r="D2770" s="170"/>
      <c r="E2770" s="69"/>
      <c r="F2770" s="454"/>
      <c r="G2770" s="171"/>
      <c r="H2770" s="199"/>
      <c r="I2770" s="170"/>
      <c r="J2770" s="170"/>
      <c r="K2770" s="74"/>
      <c r="L2770" s="74"/>
      <c r="M2770" s="98"/>
      <c r="N2770" s="99"/>
      <c r="O2770" s="99"/>
      <c r="P2770" s="100"/>
      <c r="Q2770" s="100"/>
      <c r="R2770" s="3"/>
      <c r="S2770" s="375"/>
      <c r="AM2770" s="288"/>
    </row>
    <row r="2771" spans="2:39" s="288" customFormat="1" outlineLevel="1">
      <c r="B2771" s="102" t="s">
        <v>27</v>
      </c>
      <c r="C2771" s="201" t="s">
        <v>1676</v>
      </c>
      <c r="D2771" s="202"/>
      <c r="E2771" s="102">
        <v>12093491001</v>
      </c>
      <c r="F2771" s="454"/>
      <c r="G2771" s="203" t="s">
        <v>2407</v>
      </c>
      <c r="H2771" s="204"/>
      <c r="I2771" s="202" t="s">
        <v>58</v>
      </c>
      <c r="J2771" s="202">
        <v>4</v>
      </c>
      <c r="K2771" s="107" t="s">
        <v>1301</v>
      </c>
      <c r="L2771" s="107"/>
      <c r="M2771" s="106"/>
      <c r="N2771" s="107"/>
      <c r="O2771" s="107"/>
      <c r="P2771" s="108"/>
      <c r="Q2771" s="108"/>
      <c r="R2771" s="3"/>
      <c r="S2771" s="375"/>
      <c r="AL2771"/>
    </row>
    <row r="2772" spans="2:39" outlineLevel="1">
      <c r="B2772" s="197"/>
      <c r="C2772" s="198"/>
      <c r="D2772" s="170"/>
      <c r="E2772" s="69"/>
      <c r="F2772" s="454"/>
      <c r="G2772" s="171"/>
      <c r="H2772" s="199"/>
      <c r="I2772" s="170"/>
      <c r="J2772" s="170"/>
      <c r="K2772" s="74"/>
      <c r="L2772" s="74"/>
      <c r="M2772" s="98"/>
      <c r="N2772" s="99"/>
      <c r="O2772" s="99"/>
      <c r="P2772" s="100"/>
      <c r="Q2772" s="100"/>
      <c r="R2772" s="3"/>
      <c r="S2772" s="375"/>
      <c r="AM2772" s="288"/>
    </row>
    <row r="2773" spans="2:39" s="288" customFormat="1" outlineLevel="1">
      <c r="B2773" s="102" t="s">
        <v>27</v>
      </c>
      <c r="C2773" s="201" t="s">
        <v>1676</v>
      </c>
      <c r="D2773" s="103">
        <v>11680501001</v>
      </c>
      <c r="E2773" s="102">
        <v>13129671001</v>
      </c>
      <c r="F2773" s="454"/>
      <c r="G2773" s="203" t="s">
        <v>2408</v>
      </c>
      <c r="H2773" s="204"/>
      <c r="I2773" s="202" t="s">
        <v>58</v>
      </c>
      <c r="J2773" s="202">
        <v>10</v>
      </c>
      <c r="K2773" s="107" t="s">
        <v>1301</v>
      </c>
      <c r="L2773" s="107"/>
      <c r="M2773" s="106"/>
      <c r="N2773" s="107"/>
      <c r="O2773" s="107"/>
      <c r="P2773" s="108"/>
      <c r="Q2773" s="108"/>
      <c r="R2773" s="3"/>
      <c r="S2773" s="378"/>
      <c r="AL2773"/>
      <c r="AM2773"/>
    </row>
    <row r="2774" spans="2:39" s="288" customFormat="1" outlineLevel="1">
      <c r="B2774" s="102" t="s">
        <v>27</v>
      </c>
      <c r="C2774" s="201" t="s">
        <v>1676</v>
      </c>
      <c r="D2774" s="202"/>
      <c r="E2774" s="102">
        <v>11680631001</v>
      </c>
      <c r="F2774" s="454"/>
      <c r="G2774" s="203" t="s">
        <v>2409</v>
      </c>
      <c r="H2774" s="204"/>
      <c r="I2774" s="202" t="s">
        <v>58</v>
      </c>
      <c r="J2774" s="202">
        <v>3</v>
      </c>
      <c r="K2774" s="107" t="s">
        <v>1301</v>
      </c>
      <c r="L2774" s="107"/>
      <c r="M2774" s="106"/>
      <c r="N2774" s="107"/>
      <c r="O2774" s="107"/>
      <c r="P2774" s="108"/>
      <c r="Q2774" s="108"/>
      <c r="R2774" s="3"/>
      <c r="S2774" s="375"/>
      <c r="AL2774"/>
    </row>
    <row r="2775" spans="2:39" s="288" customFormat="1" outlineLevel="1">
      <c r="B2775" s="102" t="s">
        <v>27</v>
      </c>
      <c r="C2775" s="201" t="s">
        <v>1676</v>
      </c>
      <c r="D2775" s="103">
        <v>11680611001</v>
      </c>
      <c r="E2775" s="102">
        <v>13129681001</v>
      </c>
      <c r="F2775" s="454"/>
      <c r="G2775" s="203" t="s">
        <v>2410</v>
      </c>
      <c r="H2775" s="204"/>
      <c r="I2775" s="202" t="s">
        <v>58</v>
      </c>
      <c r="J2775" s="202">
        <v>3</v>
      </c>
      <c r="K2775" s="107" t="s">
        <v>1301</v>
      </c>
      <c r="L2775" s="107"/>
      <c r="M2775" s="106"/>
      <c r="N2775" s="107"/>
      <c r="O2775" s="107"/>
      <c r="P2775" s="108"/>
      <c r="Q2775" s="108"/>
      <c r="R2775" s="3"/>
      <c r="S2775" s="378"/>
      <c r="AL2775"/>
      <c r="AM2775"/>
    </row>
    <row r="2776" spans="2:39" outlineLevel="1">
      <c r="B2776" s="300"/>
      <c r="C2776" s="198"/>
      <c r="D2776" s="71"/>
      <c r="E2776" s="69"/>
      <c r="F2776" s="454"/>
      <c r="G2776" s="171"/>
      <c r="H2776" s="199"/>
      <c r="I2776" s="170"/>
      <c r="J2776" s="170"/>
      <c r="K2776" s="74"/>
      <c r="L2776" s="74"/>
      <c r="M2776" s="98"/>
      <c r="N2776" s="99"/>
      <c r="O2776" s="99"/>
      <c r="P2776" s="100"/>
      <c r="Q2776" s="100"/>
      <c r="R2776" s="3"/>
      <c r="S2776" s="378"/>
      <c r="AM2776" s="288"/>
    </row>
    <row r="2777" spans="2:39" s="288" customFormat="1" outlineLevel="1">
      <c r="B2777" s="102" t="s">
        <v>27</v>
      </c>
      <c r="C2777" s="201" t="s">
        <v>1676</v>
      </c>
      <c r="D2777" s="202"/>
      <c r="E2777" s="102">
        <v>11680621001</v>
      </c>
      <c r="F2777" s="454"/>
      <c r="G2777" s="203" t="s">
        <v>2411</v>
      </c>
      <c r="H2777" s="204"/>
      <c r="I2777" s="202" t="s">
        <v>58</v>
      </c>
      <c r="J2777" s="202">
        <v>3</v>
      </c>
      <c r="K2777" s="107" t="s">
        <v>1301</v>
      </c>
      <c r="L2777" s="107"/>
      <c r="M2777" s="106"/>
      <c r="N2777" s="107"/>
      <c r="O2777" s="107"/>
      <c r="P2777" s="108"/>
      <c r="Q2777" s="108"/>
      <c r="R2777" s="3"/>
      <c r="S2777" s="375"/>
      <c r="AL2777"/>
    </row>
    <row r="2778" spans="2:39" outlineLevel="1">
      <c r="B2778" s="200"/>
      <c r="C2778" s="198"/>
      <c r="D2778" s="170"/>
      <c r="E2778" s="69"/>
      <c r="F2778" s="454"/>
      <c r="G2778" s="171"/>
      <c r="H2778" s="199"/>
      <c r="I2778" s="170"/>
      <c r="J2778" s="170"/>
      <c r="K2778" s="74"/>
      <c r="L2778" s="74"/>
      <c r="M2778" s="98"/>
      <c r="N2778" s="99"/>
      <c r="O2778" s="99"/>
      <c r="P2778" s="100"/>
      <c r="Q2778" s="100"/>
      <c r="R2778" s="3"/>
      <c r="S2778" s="377"/>
    </row>
    <row r="2779" spans="2:39" s="288" customFormat="1" outlineLevel="1">
      <c r="B2779" s="102" t="s">
        <v>27</v>
      </c>
      <c r="C2779" s="201" t="s">
        <v>1676</v>
      </c>
      <c r="D2779" s="202"/>
      <c r="E2779" s="102">
        <v>12446061001</v>
      </c>
      <c r="F2779" s="454"/>
      <c r="G2779" s="203" t="s">
        <v>2412</v>
      </c>
      <c r="H2779" s="204"/>
      <c r="I2779" s="202" t="s">
        <v>58</v>
      </c>
      <c r="J2779" s="202">
        <v>3</v>
      </c>
      <c r="K2779" s="107" t="s">
        <v>1298</v>
      </c>
      <c r="L2779" s="107"/>
      <c r="M2779" s="106"/>
      <c r="N2779" s="107"/>
      <c r="O2779" s="107"/>
      <c r="P2779" s="108"/>
      <c r="Q2779" s="108"/>
      <c r="R2779" s="3"/>
      <c r="S2779" s="375"/>
      <c r="AL2779"/>
    </row>
    <row r="2780" spans="2:39" s="288" customFormat="1" outlineLevel="1">
      <c r="B2780" s="102" t="s">
        <v>27</v>
      </c>
      <c r="C2780" s="201" t="s">
        <v>1676</v>
      </c>
      <c r="D2780" s="202"/>
      <c r="E2780" s="102">
        <v>12446161001</v>
      </c>
      <c r="F2780" s="454"/>
      <c r="G2780" s="203" t="s">
        <v>2413</v>
      </c>
      <c r="H2780" s="204"/>
      <c r="I2780" s="202" t="s">
        <v>58</v>
      </c>
      <c r="J2780" s="202">
        <v>3</v>
      </c>
      <c r="K2780" s="107" t="s">
        <v>1301</v>
      </c>
      <c r="L2780" s="107"/>
      <c r="M2780" s="106"/>
      <c r="N2780" s="107"/>
      <c r="O2780" s="107"/>
      <c r="P2780" s="108"/>
      <c r="Q2780" s="108"/>
      <c r="R2780" s="3"/>
      <c r="S2780" s="375"/>
      <c r="AL2780"/>
    </row>
    <row r="2781" spans="2:39" outlineLevel="1">
      <c r="B2781" s="197"/>
      <c r="C2781" s="198"/>
      <c r="D2781" s="170"/>
      <c r="E2781" s="69"/>
      <c r="F2781" s="454"/>
      <c r="G2781" s="171"/>
      <c r="H2781" s="199"/>
      <c r="I2781" s="170"/>
      <c r="J2781" s="170"/>
      <c r="K2781" s="74"/>
      <c r="L2781" s="74"/>
      <c r="M2781" s="98"/>
      <c r="N2781" s="99"/>
      <c r="O2781" s="99"/>
      <c r="P2781" s="100"/>
      <c r="Q2781" s="100"/>
      <c r="R2781" s="3"/>
      <c r="S2781" s="375"/>
      <c r="AM2781" s="288"/>
    </row>
    <row r="2782" spans="2:39" s="288" customFormat="1" outlineLevel="1">
      <c r="B2782" s="102" t="s">
        <v>27</v>
      </c>
      <c r="C2782" s="201" t="s">
        <v>1676</v>
      </c>
      <c r="D2782" s="202"/>
      <c r="E2782" s="102">
        <v>11681481001</v>
      </c>
      <c r="F2782" s="454"/>
      <c r="G2782" s="203" t="s">
        <v>2414</v>
      </c>
      <c r="H2782" s="204"/>
      <c r="I2782" s="202" t="s">
        <v>58</v>
      </c>
      <c r="J2782" s="202">
        <v>3</v>
      </c>
      <c r="K2782" s="107" t="s">
        <v>1301</v>
      </c>
      <c r="L2782" s="107"/>
      <c r="M2782" s="106"/>
      <c r="N2782" s="107"/>
      <c r="O2782" s="107"/>
      <c r="P2782" s="108"/>
      <c r="Q2782" s="108"/>
      <c r="R2782" s="3"/>
      <c r="S2782" s="375"/>
      <c r="AL2782"/>
    </row>
    <row r="2783" spans="2:39" s="288" customFormat="1" outlineLevel="1">
      <c r="B2783" s="102" t="s">
        <v>27</v>
      </c>
      <c r="C2783" s="201" t="s">
        <v>1676</v>
      </c>
      <c r="D2783" s="202"/>
      <c r="E2783" s="102">
        <v>11681521001</v>
      </c>
      <c r="F2783" s="454"/>
      <c r="G2783" s="203" t="s">
        <v>2415</v>
      </c>
      <c r="H2783" s="204"/>
      <c r="I2783" s="202" t="s">
        <v>58</v>
      </c>
      <c r="J2783" s="202">
        <v>1</v>
      </c>
      <c r="K2783" s="107" t="s">
        <v>1301</v>
      </c>
      <c r="L2783" s="107"/>
      <c r="M2783" s="106"/>
      <c r="N2783" s="107"/>
      <c r="O2783" s="107"/>
      <c r="P2783" s="108"/>
      <c r="Q2783" s="108"/>
      <c r="R2783" s="3"/>
      <c r="S2783" s="375"/>
      <c r="AL2783"/>
    </row>
    <row r="2784" spans="2:39" s="288" customFormat="1" outlineLevel="1">
      <c r="B2784" s="102" t="s">
        <v>27</v>
      </c>
      <c r="C2784" s="201" t="s">
        <v>1676</v>
      </c>
      <c r="D2784" s="202"/>
      <c r="E2784" s="102">
        <v>11681541001</v>
      </c>
      <c r="F2784" s="454"/>
      <c r="G2784" s="203" t="s">
        <v>2416</v>
      </c>
      <c r="H2784" s="204"/>
      <c r="I2784" s="202" t="s">
        <v>58</v>
      </c>
      <c r="J2784" s="202">
        <v>1</v>
      </c>
      <c r="K2784" s="107" t="s">
        <v>1301</v>
      </c>
      <c r="L2784" s="107"/>
      <c r="M2784" s="106"/>
      <c r="N2784" s="107"/>
      <c r="O2784" s="107"/>
      <c r="P2784" s="108"/>
      <c r="Q2784" s="108"/>
      <c r="R2784" s="3"/>
      <c r="S2784" s="375"/>
      <c r="AL2784"/>
    </row>
    <row r="2785" spans="2:39" s="288" customFormat="1" outlineLevel="1">
      <c r="B2785" s="102" t="s">
        <v>27</v>
      </c>
      <c r="C2785" s="201" t="s">
        <v>1676</v>
      </c>
      <c r="D2785" s="103">
        <v>11681451001</v>
      </c>
      <c r="E2785" s="102">
        <v>13129861001</v>
      </c>
      <c r="F2785" s="454"/>
      <c r="G2785" s="203" t="s">
        <v>2417</v>
      </c>
      <c r="H2785" s="204"/>
      <c r="I2785" s="202" t="s">
        <v>58</v>
      </c>
      <c r="J2785" s="202">
        <v>10</v>
      </c>
      <c r="K2785" s="107" t="s">
        <v>1301</v>
      </c>
      <c r="L2785" s="107"/>
      <c r="M2785" s="106"/>
      <c r="N2785" s="107"/>
      <c r="O2785" s="107"/>
      <c r="P2785" s="108"/>
      <c r="Q2785" s="108"/>
      <c r="R2785" s="3"/>
      <c r="S2785" s="375"/>
      <c r="AL2785"/>
    </row>
    <row r="2786" spans="2:39" s="288" customFormat="1" outlineLevel="1">
      <c r="B2786" s="102" t="s">
        <v>27</v>
      </c>
      <c r="C2786" s="201" t="s">
        <v>1676</v>
      </c>
      <c r="D2786" s="103">
        <v>11681471001</v>
      </c>
      <c r="E2786" s="102">
        <v>13129871001</v>
      </c>
      <c r="F2786" s="454"/>
      <c r="G2786" s="203" t="s">
        <v>2418</v>
      </c>
      <c r="H2786" s="204"/>
      <c r="I2786" s="202" t="s">
        <v>58</v>
      </c>
      <c r="J2786" s="202">
        <v>10</v>
      </c>
      <c r="K2786" s="107" t="s">
        <v>1301</v>
      </c>
      <c r="L2786" s="107"/>
      <c r="M2786" s="106"/>
      <c r="N2786" s="107"/>
      <c r="O2786" s="107"/>
      <c r="P2786" s="108"/>
      <c r="Q2786" s="108"/>
      <c r="R2786" s="3"/>
      <c r="S2786" s="375"/>
      <c r="AL2786"/>
    </row>
    <row r="2787" spans="2:39" s="288" customFormat="1" outlineLevel="1">
      <c r="B2787" s="102" t="s">
        <v>27</v>
      </c>
      <c r="C2787" s="201" t="s">
        <v>1676</v>
      </c>
      <c r="D2787" s="103">
        <v>11681491001</v>
      </c>
      <c r="E2787" s="102">
        <v>13129881001</v>
      </c>
      <c r="F2787" s="454"/>
      <c r="G2787" s="203" t="s">
        <v>2419</v>
      </c>
      <c r="H2787" s="204"/>
      <c r="I2787" s="202" t="s">
        <v>58</v>
      </c>
      <c r="J2787" s="202">
        <v>3</v>
      </c>
      <c r="K2787" s="107" t="s">
        <v>1301</v>
      </c>
      <c r="L2787" s="107"/>
      <c r="M2787" s="106"/>
      <c r="N2787" s="107"/>
      <c r="O2787" s="107"/>
      <c r="P2787" s="108"/>
      <c r="Q2787" s="108"/>
      <c r="R2787" s="3"/>
      <c r="S2787" s="375"/>
      <c r="AL2787"/>
    </row>
    <row r="2788" spans="2:39" s="288" customFormat="1" outlineLevel="1">
      <c r="B2788" s="102" t="s">
        <v>27</v>
      </c>
      <c r="C2788" s="201" t="s">
        <v>1676</v>
      </c>
      <c r="D2788" s="103">
        <v>11681511001</v>
      </c>
      <c r="E2788" s="102">
        <v>13129891001</v>
      </c>
      <c r="F2788" s="454"/>
      <c r="G2788" s="203" t="s">
        <v>2420</v>
      </c>
      <c r="H2788" s="204"/>
      <c r="I2788" s="202" t="s">
        <v>58</v>
      </c>
      <c r="J2788" s="202">
        <v>1</v>
      </c>
      <c r="K2788" s="107" t="s">
        <v>1301</v>
      </c>
      <c r="L2788" s="107"/>
      <c r="M2788" s="106"/>
      <c r="N2788" s="107"/>
      <c r="O2788" s="107"/>
      <c r="P2788" s="108"/>
      <c r="Q2788" s="108"/>
      <c r="R2788" s="3"/>
      <c r="S2788" s="378"/>
      <c r="AL2788"/>
      <c r="AM2788"/>
    </row>
    <row r="2789" spans="2:39" s="288" customFormat="1" outlineLevel="1">
      <c r="B2789" s="102" t="s">
        <v>27</v>
      </c>
      <c r="C2789" s="201" t="s">
        <v>1676</v>
      </c>
      <c r="D2789" s="202"/>
      <c r="E2789" s="102">
        <v>11681531001</v>
      </c>
      <c r="F2789" s="454"/>
      <c r="G2789" s="203" t="s">
        <v>2421</v>
      </c>
      <c r="H2789" s="204"/>
      <c r="I2789" s="202" t="s">
        <v>58</v>
      </c>
      <c r="J2789" s="202">
        <v>1</v>
      </c>
      <c r="K2789" s="107" t="s">
        <v>1301</v>
      </c>
      <c r="L2789" s="107"/>
      <c r="M2789" s="106"/>
      <c r="N2789" s="107"/>
      <c r="O2789" s="107"/>
      <c r="P2789" s="108"/>
      <c r="Q2789" s="108"/>
      <c r="R2789" s="3"/>
      <c r="S2789" s="375"/>
      <c r="AL2789"/>
    </row>
    <row r="2790" spans="2:39" s="288" customFormat="1" outlineLevel="1">
      <c r="B2790" s="102" t="s">
        <v>27</v>
      </c>
      <c r="C2790" s="201" t="s">
        <v>1676</v>
      </c>
      <c r="D2790" s="202"/>
      <c r="E2790" s="102">
        <v>11681551001</v>
      </c>
      <c r="F2790" s="454"/>
      <c r="G2790" s="203" t="s">
        <v>2422</v>
      </c>
      <c r="H2790" s="204"/>
      <c r="I2790" s="202" t="s">
        <v>58</v>
      </c>
      <c r="J2790" s="202">
        <v>1</v>
      </c>
      <c r="K2790" s="107" t="s">
        <v>1301</v>
      </c>
      <c r="L2790" s="107"/>
      <c r="M2790" s="106"/>
      <c r="N2790" s="107"/>
      <c r="O2790" s="107"/>
      <c r="P2790" s="108"/>
      <c r="Q2790" s="108"/>
      <c r="R2790" s="3"/>
      <c r="S2790" s="375"/>
      <c r="AL2790"/>
    </row>
    <row r="2791" spans="2:39" outlineLevel="1">
      <c r="B2791" s="197"/>
      <c r="C2791" s="198"/>
      <c r="D2791" s="170"/>
      <c r="E2791" s="69"/>
      <c r="F2791" s="454"/>
      <c r="G2791" s="171"/>
      <c r="H2791" s="199"/>
      <c r="I2791" s="170"/>
      <c r="J2791" s="170"/>
      <c r="K2791" s="74"/>
      <c r="L2791" s="74"/>
      <c r="M2791" s="98"/>
      <c r="N2791" s="99"/>
      <c r="O2791" s="99"/>
      <c r="P2791" s="100"/>
      <c r="Q2791" s="100"/>
      <c r="R2791" s="3"/>
      <c r="S2791" s="375"/>
      <c r="AM2791" s="288"/>
    </row>
    <row r="2792" spans="2:39" s="288" customFormat="1" outlineLevel="1">
      <c r="B2792" s="102" t="s">
        <v>27</v>
      </c>
      <c r="C2792" s="201" t="s">
        <v>1676</v>
      </c>
      <c r="D2792" s="202"/>
      <c r="E2792" s="102">
        <v>11681621001</v>
      </c>
      <c r="F2792" s="454"/>
      <c r="G2792" s="203" t="s">
        <v>2423</v>
      </c>
      <c r="H2792" s="204"/>
      <c r="I2792" s="202" t="s">
        <v>58</v>
      </c>
      <c r="J2792" s="202">
        <v>10</v>
      </c>
      <c r="K2792" s="107" t="s">
        <v>1301</v>
      </c>
      <c r="L2792" s="107"/>
      <c r="M2792" s="106"/>
      <c r="N2792" s="107"/>
      <c r="O2792" s="107"/>
      <c r="P2792" s="108"/>
      <c r="Q2792" s="108"/>
      <c r="R2792" s="3"/>
      <c r="S2792" s="375"/>
      <c r="AL2792"/>
    </row>
    <row r="2793" spans="2:39" s="288" customFormat="1" outlineLevel="1">
      <c r="B2793" s="102" t="s">
        <v>27</v>
      </c>
      <c r="C2793" s="201" t="s">
        <v>1676</v>
      </c>
      <c r="D2793" s="202"/>
      <c r="E2793" s="102">
        <v>11681631001</v>
      </c>
      <c r="F2793" s="454"/>
      <c r="G2793" s="203" t="s">
        <v>2424</v>
      </c>
      <c r="H2793" s="204"/>
      <c r="I2793" s="202" t="s">
        <v>58</v>
      </c>
      <c r="J2793" s="202">
        <v>10</v>
      </c>
      <c r="K2793" s="107" t="s">
        <v>1301</v>
      </c>
      <c r="L2793" s="107"/>
      <c r="M2793" s="106"/>
      <c r="N2793" s="107"/>
      <c r="O2793" s="107"/>
      <c r="P2793" s="108"/>
      <c r="Q2793" s="108"/>
      <c r="R2793" s="3"/>
      <c r="S2793" s="378"/>
      <c r="AL2793"/>
      <c r="AM2793"/>
    </row>
    <row r="2794" spans="2:39" s="288" customFormat="1" outlineLevel="1">
      <c r="B2794" s="102" t="s">
        <v>27</v>
      </c>
      <c r="C2794" s="201" t="s">
        <v>1676</v>
      </c>
      <c r="D2794" s="103">
        <v>11681641001</v>
      </c>
      <c r="E2794" s="102">
        <v>13130701001</v>
      </c>
      <c r="F2794" s="454"/>
      <c r="G2794" s="203" t="s">
        <v>2425</v>
      </c>
      <c r="H2794" s="204"/>
      <c r="I2794" s="202" t="s">
        <v>58</v>
      </c>
      <c r="J2794" s="202">
        <v>10</v>
      </c>
      <c r="K2794" s="107" t="s">
        <v>1301</v>
      </c>
      <c r="L2794" s="107"/>
      <c r="M2794" s="106"/>
      <c r="N2794" s="107"/>
      <c r="O2794" s="107"/>
      <c r="P2794" s="108"/>
      <c r="Q2794" s="108"/>
      <c r="R2794" s="3"/>
      <c r="S2794" s="375"/>
      <c r="AL2794"/>
    </row>
    <row r="2795" spans="2:39" s="288" customFormat="1" outlineLevel="1">
      <c r="B2795" s="102" t="s">
        <v>27</v>
      </c>
      <c r="C2795" s="201" t="s">
        <v>1676</v>
      </c>
      <c r="D2795" s="103">
        <v>11681651001</v>
      </c>
      <c r="E2795" s="102">
        <v>13130711001</v>
      </c>
      <c r="F2795" s="454"/>
      <c r="G2795" s="203" t="s">
        <v>2426</v>
      </c>
      <c r="H2795" s="204"/>
      <c r="I2795" s="202" t="s">
        <v>58</v>
      </c>
      <c r="J2795" s="202">
        <v>3</v>
      </c>
      <c r="K2795" s="107" t="s">
        <v>1301</v>
      </c>
      <c r="L2795" s="107"/>
      <c r="M2795" s="106"/>
      <c r="N2795" s="107"/>
      <c r="O2795" s="107"/>
      <c r="P2795" s="108"/>
      <c r="Q2795" s="108"/>
      <c r="R2795" s="3"/>
      <c r="S2795" s="375"/>
      <c r="AL2795"/>
    </row>
    <row r="2796" spans="2:39" outlineLevel="1">
      <c r="B2796" s="300"/>
      <c r="C2796" s="198"/>
      <c r="D2796" s="71"/>
      <c r="E2796" s="69"/>
      <c r="F2796" s="454"/>
      <c r="G2796" s="171"/>
      <c r="H2796" s="199"/>
      <c r="I2796" s="170"/>
      <c r="J2796" s="170"/>
      <c r="K2796" s="74"/>
      <c r="L2796" s="74"/>
      <c r="M2796" s="98"/>
      <c r="N2796" s="99"/>
      <c r="O2796" s="99"/>
      <c r="P2796" s="100"/>
      <c r="Q2796" s="100"/>
      <c r="R2796" s="3"/>
      <c r="S2796" s="375"/>
      <c r="AM2796" s="288"/>
    </row>
    <row r="2797" spans="2:39" s="288" customFormat="1" outlineLevel="1">
      <c r="B2797" s="102" t="s">
        <v>27</v>
      </c>
      <c r="C2797" s="201" t="s">
        <v>1676</v>
      </c>
      <c r="D2797" s="202"/>
      <c r="E2797" s="102">
        <v>11681581001</v>
      </c>
      <c r="F2797" s="454"/>
      <c r="G2797" s="203" t="s">
        <v>2367</v>
      </c>
      <c r="H2797" s="204"/>
      <c r="I2797" s="202" t="s">
        <v>58</v>
      </c>
      <c r="J2797" s="202">
        <v>10</v>
      </c>
      <c r="K2797" s="107" t="s">
        <v>1301</v>
      </c>
      <c r="L2797" s="107"/>
      <c r="M2797" s="106"/>
      <c r="N2797" s="107"/>
      <c r="O2797" s="107"/>
      <c r="P2797" s="108"/>
      <c r="Q2797" s="108"/>
      <c r="R2797" s="3"/>
      <c r="S2797" s="378"/>
      <c r="AL2797"/>
      <c r="AM2797"/>
    </row>
    <row r="2798" spans="2:39" s="288" customFormat="1" outlineLevel="1">
      <c r="B2798" s="102" t="s">
        <v>27</v>
      </c>
      <c r="C2798" s="201" t="s">
        <v>1676</v>
      </c>
      <c r="D2798" s="202"/>
      <c r="E2798" s="102">
        <v>11681591001</v>
      </c>
      <c r="F2798" s="454"/>
      <c r="G2798" s="203" t="s">
        <v>2368</v>
      </c>
      <c r="H2798" s="204"/>
      <c r="I2798" s="202" t="s">
        <v>58</v>
      </c>
      <c r="J2798" s="202">
        <v>10</v>
      </c>
      <c r="K2798" s="107" t="s">
        <v>1301</v>
      </c>
      <c r="L2798" s="107"/>
      <c r="M2798" s="106"/>
      <c r="N2798" s="107"/>
      <c r="O2798" s="107"/>
      <c r="P2798" s="108"/>
      <c r="Q2798" s="108"/>
      <c r="R2798" s="3"/>
      <c r="S2798" s="378"/>
      <c r="AL2798"/>
    </row>
    <row r="2799" spans="2:39" s="288" customFormat="1" outlineLevel="1">
      <c r="B2799" s="102" t="s">
        <v>27</v>
      </c>
      <c r="C2799" s="201" t="s">
        <v>1676</v>
      </c>
      <c r="D2799" s="202"/>
      <c r="E2799" s="102">
        <v>11681601001</v>
      </c>
      <c r="F2799" s="454"/>
      <c r="G2799" s="203" t="s">
        <v>2427</v>
      </c>
      <c r="H2799" s="204"/>
      <c r="I2799" s="103" t="s">
        <v>58</v>
      </c>
      <c r="J2799" s="103">
        <v>10</v>
      </c>
      <c r="K2799" s="107" t="s">
        <v>1301</v>
      </c>
      <c r="L2799" s="107"/>
      <c r="M2799" s="106"/>
      <c r="N2799" s="107"/>
      <c r="O2799" s="107"/>
      <c r="P2799" s="108"/>
      <c r="Q2799" s="108"/>
      <c r="R2799" s="3"/>
      <c r="S2799" s="378"/>
      <c r="AL2799"/>
    </row>
    <row r="2800" spans="2:39" outlineLevel="1">
      <c r="B2800" s="304"/>
      <c r="C2800" s="198"/>
      <c r="D2800" s="170"/>
      <c r="E2800" s="69"/>
      <c r="F2800" s="454"/>
      <c r="G2800" s="171"/>
      <c r="H2800" s="199"/>
      <c r="I2800" s="71"/>
      <c r="J2800" s="71"/>
      <c r="K2800" s="74"/>
      <c r="L2800" s="74"/>
      <c r="M2800" s="98"/>
      <c r="N2800" s="99"/>
      <c r="O2800" s="99"/>
      <c r="P2800" s="100"/>
      <c r="Q2800" s="100"/>
      <c r="R2800" s="3"/>
      <c r="S2800" s="378"/>
      <c r="AM2800" s="288"/>
    </row>
    <row r="2801" spans="2:39" s="288" customFormat="1" outlineLevel="1">
      <c r="B2801" s="102" t="s">
        <v>27</v>
      </c>
      <c r="C2801" s="201" t="s">
        <v>1676</v>
      </c>
      <c r="D2801" s="202"/>
      <c r="E2801" s="102">
        <v>11681311001</v>
      </c>
      <c r="F2801" s="454"/>
      <c r="G2801" s="203" t="s">
        <v>2428</v>
      </c>
      <c r="H2801" s="204"/>
      <c r="I2801" s="202" t="s">
        <v>58</v>
      </c>
      <c r="J2801" s="202">
        <v>10</v>
      </c>
      <c r="K2801" s="107" t="s">
        <v>1298</v>
      </c>
      <c r="L2801" s="107"/>
      <c r="M2801" s="106"/>
      <c r="N2801" s="107"/>
      <c r="O2801" s="107"/>
      <c r="P2801" s="108"/>
      <c r="Q2801" s="108"/>
      <c r="R2801" s="3"/>
      <c r="S2801" s="378"/>
      <c r="AL2801"/>
      <c r="AM2801"/>
    </row>
    <row r="2802" spans="2:39" s="288" customFormat="1" outlineLevel="1">
      <c r="B2802" s="102" t="s">
        <v>27</v>
      </c>
      <c r="C2802" s="201" t="s">
        <v>1676</v>
      </c>
      <c r="D2802" s="103">
        <v>11681341001</v>
      </c>
      <c r="E2802" s="102">
        <v>13130741001</v>
      </c>
      <c r="F2802" s="454"/>
      <c r="G2802" s="203" t="s">
        <v>2429</v>
      </c>
      <c r="H2802" s="204"/>
      <c r="I2802" s="202" t="s">
        <v>58</v>
      </c>
      <c r="J2802" s="202">
        <v>10</v>
      </c>
      <c r="K2802" s="107" t="s">
        <v>1298</v>
      </c>
      <c r="L2802" s="107"/>
      <c r="M2802" s="106"/>
      <c r="N2802" s="107"/>
      <c r="O2802" s="107"/>
      <c r="P2802" s="108"/>
      <c r="Q2802" s="108"/>
      <c r="R2802" s="3"/>
      <c r="S2802" s="375"/>
      <c r="AL2802"/>
    </row>
    <row r="2803" spans="2:39" s="288" customFormat="1" outlineLevel="1">
      <c r="B2803" s="102" t="s">
        <v>27</v>
      </c>
      <c r="C2803" s="201" t="s">
        <v>1676</v>
      </c>
      <c r="D2803" s="103">
        <v>11681351001</v>
      </c>
      <c r="E2803" s="102">
        <v>13130751001</v>
      </c>
      <c r="F2803" s="454"/>
      <c r="G2803" s="203" t="s">
        <v>2430</v>
      </c>
      <c r="H2803" s="204"/>
      <c r="I2803" s="202" t="s">
        <v>58</v>
      </c>
      <c r="J2803" s="202">
        <v>10</v>
      </c>
      <c r="K2803" s="107" t="s">
        <v>1298</v>
      </c>
      <c r="L2803" s="107"/>
      <c r="M2803" s="106"/>
      <c r="N2803" s="107"/>
      <c r="O2803" s="107"/>
      <c r="P2803" s="108"/>
      <c r="Q2803" s="108"/>
      <c r="R2803" s="3"/>
      <c r="S2803" s="375"/>
      <c r="AL2803"/>
    </row>
    <row r="2804" spans="2:39" outlineLevel="1">
      <c r="B2804" s="200"/>
      <c r="C2804" s="201"/>
      <c r="D2804" s="103"/>
      <c r="E2804" s="102"/>
      <c r="F2804" s="454"/>
      <c r="G2804" s="203"/>
      <c r="H2804" s="204"/>
      <c r="I2804" s="202"/>
      <c r="J2804" s="202"/>
      <c r="K2804" s="93"/>
      <c r="L2804" s="93"/>
      <c r="M2804" s="106"/>
      <c r="N2804" s="107"/>
      <c r="O2804" s="107"/>
      <c r="P2804" s="108"/>
      <c r="Q2804" s="108"/>
      <c r="R2804" s="3"/>
      <c r="S2804" s="375"/>
      <c r="AM2804" s="288"/>
    </row>
    <row r="2805" spans="2:39" s="288" customFormat="1" outlineLevel="1">
      <c r="B2805" s="102" t="s">
        <v>27</v>
      </c>
      <c r="C2805" s="201" t="s">
        <v>1676</v>
      </c>
      <c r="D2805" s="466"/>
      <c r="E2805" s="109">
        <v>11388911002</v>
      </c>
      <c r="F2805" s="655"/>
      <c r="G2805" s="131" t="s">
        <v>584</v>
      </c>
      <c r="H2805" s="204"/>
      <c r="I2805" s="202" t="s">
        <v>58</v>
      </c>
      <c r="J2805" s="202">
        <v>10</v>
      </c>
      <c r="K2805" s="107" t="s">
        <v>1301</v>
      </c>
      <c r="L2805" s="107"/>
      <c r="M2805" s="106"/>
      <c r="N2805" s="107"/>
      <c r="O2805" s="107"/>
      <c r="P2805" s="108"/>
      <c r="Q2805" s="108"/>
      <c r="R2805" s="3"/>
      <c r="S2805" s="378"/>
      <c r="AL2805"/>
    </row>
    <row r="2806" spans="2:39" s="288" customFormat="1" outlineLevel="1">
      <c r="B2806" s="102" t="s">
        <v>27</v>
      </c>
      <c r="C2806" s="201" t="s">
        <v>1676</v>
      </c>
      <c r="D2806" s="466"/>
      <c r="E2806" s="109">
        <v>11383511002</v>
      </c>
      <c r="F2806" s="655"/>
      <c r="G2806" s="131" t="s">
        <v>585</v>
      </c>
      <c r="H2806" s="204"/>
      <c r="I2806" s="202" t="s">
        <v>58</v>
      </c>
      <c r="J2806" s="202">
        <v>10</v>
      </c>
      <c r="K2806" s="107" t="s">
        <v>1301</v>
      </c>
      <c r="L2806" s="107"/>
      <c r="M2806" s="106"/>
      <c r="N2806" s="107"/>
      <c r="O2806" s="107"/>
      <c r="P2806" s="108"/>
      <c r="Q2806" s="108"/>
      <c r="R2806" s="3"/>
      <c r="S2806" s="375"/>
      <c r="AL2806"/>
    </row>
    <row r="2807" spans="2:39" s="288" customFormat="1" outlineLevel="1">
      <c r="B2807" s="102" t="s">
        <v>27</v>
      </c>
      <c r="C2807" s="201" t="s">
        <v>1676</v>
      </c>
      <c r="D2807" s="466"/>
      <c r="E2807" s="109">
        <v>11386411002</v>
      </c>
      <c r="F2807" s="655"/>
      <c r="G2807" s="131" t="s">
        <v>586</v>
      </c>
      <c r="H2807" s="204"/>
      <c r="I2807" s="202" t="s">
        <v>58</v>
      </c>
      <c r="J2807" s="202">
        <v>5</v>
      </c>
      <c r="K2807" s="107" t="s">
        <v>1301</v>
      </c>
      <c r="L2807" s="107"/>
      <c r="M2807" s="106"/>
      <c r="N2807" s="107"/>
      <c r="O2807" s="107"/>
      <c r="P2807" s="108"/>
      <c r="Q2807" s="108"/>
      <c r="R2807" s="3"/>
      <c r="S2807" s="375"/>
      <c r="AL2807"/>
    </row>
    <row r="2808" spans="2:39" outlineLevel="1">
      <c r="B2808" s="197"/>
      <c r="C2808" s="198"/>
      <c r="D2808" s="170"/>
      <c r="E2808" s="69"/>
      <c r="F2808" s="454"/>
      <c r="G2808" s="171"/>
      <c r="H2808" s="199"/>
      <c r="I2808" s="170"/>
      <c r="J2808" s="170"/>
      <c r="K2808" s="74"/>
      <c r="L2808" s="74"/>
      <c r="M2808" s="98"/>
      <c r="N2808" s="99"/>
      <c r="O2808" s="99"/>
      <c r="P2808" s="100"/>
      <c r="Q2808" s="100"/>
      <c r="R2808" s="3"/>
      <c r="S2808" s="375"/>
      <c r="AM2808" s="288"/>
    </row>
    <row r="2809" spans="2:39" s="288" customFormat="1" outlineLevel="1">
      <c r="B2809" s="102" t="s">
        <v>27</v>
      </c>
      <c r="C2809" s="201" t="s">
        <v>1676</v>
      </c>
      <c r="D2809" s="466"/>
      <c r="E2809" s="109">
        <v>11391311002</v>
      </c>
      <c r="F2809" s="655"/>
      <c r="G2809" s="131" t="s">
        <v>588</v>
      </c>
      <c r="H2809" s="204"/>
      <c r="I2809" s="202" t="s">
        <v>58</v>
      </c>
      <c r="J2809" s="202">
        <v>10</v>
      </c>
      <c r="K2809" s="107" t="s">
        <v>1301</v>
      </c>
      <c r="L2809" s="107"/>
      <c r="M2809" s="106"/>
      <c r="N2809" s="107"/>
      <c r="O2809" s="107"/>
      <c r="P2809" s="108"/>
      <c r="Q2809" s="108"/>
      <c r="R2809" s="3"/>
      <c r="S2809" s="378"/>
      <c r="AL2809"/>
    </row>
    <row r="2810" spans="2:39" s="288" customFormat="1" outlineLevel="1">
      <c r="B2810" s="102" t="s">
        <v>27</v>
      </c>
      <c r="C2810" s="201" t="s">
        <v>1676</v>
      </c>
      <c r="D2810" s="466"/>
      <c r="E2810" s="109">
        <v>11389111002</v>
      </c>
      <c r="F2810" s="655"/>
      <c r="G2810" s="131" t="s">
        <v>589</v>
      </c>
      <c r="H2810" s="204"/>
      <c r="I2810" s="202" t="s">
        <v>58</v>
      </c>
      <c r="J2810" s="202">
        <v>10</v>
      </c>
      <c r="K2810" s="107" t="s">
        <v>1301</v>
      </c>
      <c r="L2810" s="107"/>
      <c r="M2810" s="106"/>
      <c r="N2810" s="107"/>
      <c r="O2810" s="107"/>
      <c r="P2810" s="108"/>
      <c r="Q2810" s="108"/>
      <c r="R2810" s="3"/>
      <c r="S2810" s="375"/>
      <c r="AL2810"/>
    </row>
    <row r="2811" spans="2:39" s="288" customFormat="1" outlineLevel="1">
      <c r="B2811" s="102" t="s">
        <v>27</v>
      </c>
      <c r="C2811" s="201" t="s">
        <v>1676</v>
      </c>
      <c r="D2811" s="466"/>
      <c r="E2811" s="109">
        <v>11389211002</v>
      </c>
      <c r="F2811" s="655"/>
      <c r="G2811" s="131" t="s">
        <v>590</v>
      </c>
      <c r="H2811" s="204"/>
      <c r="I2811" s="202" t="s">
        <v>58</v>
      </c>
      <c r="J2811" s="202">
        <v>5</v>
      </c>
      <c r="K2811" s="107" t="s">
        <v>1301</v>
      </c>
      <c r="L2811" s="107"/>
      <c r="M2811" s="106"/>
      <c r="N2811" s="107"/>
      <c r="O2811" s="107"/>
      <c r="P2811" s="108"/>
      <c r="Q2811" s="108"/>
      <c r="R2811" s="3"/>
      <c r="S2811" s="375"/>
      <c r="AL2811"/>
    </row>
    <row r="2812" spans="2:39" outlineLevel="1">
      <c r="B2812" s="197"/>
      <c r="C2812" s="198"/>
      <c r="D2812" s="170"/>
      <c r="E2812" s="69"/>
      <c r="F2812" s="454"/>
      <c r="G2812" s="171"/>
      <c r="H2812" s="199"/>
      <c r="I2812" s="170"/>
      <c r="J2812" s="170"/>
      <c r="K2812" s="74"/>
      <c r="L2812" s="74"/>
      <c r="M2812" s="98"/>
      <c r="N2812" s="99"/>
      <c r="O2812" s="99"/>
      <c r="P2812" s="100"/>
      <c r="Q2812" s="100"/>
      <c r="R2812" s="3"/>
      <c r="S2812" s="379"/>
    </row>
    <row r="2813" spans="2:39" s="287" customFormat="1" outlineLevel="1">
      <c r="B2813" s="69" t="s">
        <v>65</v>
      </c>
      <c r="C2813" s="198" t="s">
        <v>1676</v>
      </c>
      <c r="D2813" s="71">
        <v>13660341001</v>
      </c>
      <c r="E2813" s="69">
        <v>14563021001</v>
      </c>
      <c r="F2813" s="286"/>
      <c r="G2813" s="171" t="s">
        <v>2431</v>
      </c>
      <c r="H2813" s="199"/>
      <c r="I2813" s="170" t="s">
        <v>58</v>
      </c>
      <c r="J2813" s="170">
        <v>1</v>
      </c>
      <c r="K2813" s="74" t="s">
        <v>1301</v>
      </c>
      <c r="L2813" s="74"/>
      <c r="M2813" s="78"/>
      <c r="N2813" s="74"/>
      <c r="O2813" s="74"/>
      <c r="P2813" s="128"/>
      <c r="Q2813" s="128"/>
      <c r="R2813" s="3"/>
      <c r="S2813" s="374"/>
      <c r="AL2813"/>
    </row>
    <row r="2814" spans="2:39" s="287" customFormat="1" outlineLevel="1">
      <c r="B2814" s="69" t="s">
        <v>65</v>
      </c>
      <c r="C2814" s="198" t="s">
        <v>1676</v>
      </c>
      <c r="D2814" s="71">
        <v>13660361001</v>
      </c>
      <c r="E2814" s="69">
        <v>14563031001</v>
      </c>
      <c r="F2814" s="286"/>
      <c r="G2814" s="171" t="s">
        <v>2432</v>
      </c>
      <c r="H2814" s="199"/>
      <c r="I2814" s="170" t="s">
        <v>58</v>
      </c>
      <c r="J2814" s="170">
        <v>1</v>
      </c>
      <c r="K2814" s="74" t="s">
        <v>1301</v>
      </c>
      <c r="L2814" s="74"/>
      <c r="M2814" s="78"/>
      <c r="N2814" s="74"/>
      <c r="O2814" s="74"/>
      <c r="P2814" s="128"/>
      <c r="Q2814" s="128"/>
      <c r="R2814" s="3"/>
      <c r="S2814" s="374"/>
      <c r="AL2814"/>
    </row>
    <row r="2815" spans="2:39" outlineLevel="1">
      <c r="B2815" s="293"/>
      <c r="C2815" s="198"/>
      <c r="D2815" s="170"/>
      <c r="E2815" s="69"/>
      <c r="F2815" s="454"/>
      <c r="G2815" s="171"/>
      <c r="H2815" s="199"/>
      <c r="I2815" s="170"/>
      <c r="J2815" s="170"/>
      <c r="K2815" s="74"/>
      <c r="L2815" s="74"/>
      <c r="M2815" s="98"/>
      <c r="N2815" s="99"/>
      <c r="O2815" s="99"/>
      <c r="P2815" s="100"/>
      <c r="Q2815" s="100"/>
      <c r="R2815" s="3"/>
      <c r="S2815" s="375"/>
    </row>
    <row r="2816" spans="2:39" s="287" customFormat="1" outlineLevel="1">
      <c r="B2816" s="69" t="s">
        <v>65</v>
      </c>
      <c r="C2816" s="198" t="s">
        <v>1676</v>
      </c>
      <c r="D2816" s="71">
        <v>13662601001</v>
      </c>
      <c r="E2816" s="69">
        <v>14563951001</v>
      </c>
      <c r="F2816" s="286"/>
      <c r="G2816" s="214" t="s">
        <v>375</v>
      </c>
      <c r="H2816" s="199"/>
      <c r="I2816" s="170" t="s">
        <v>58</v>
      </c>
      <c r="J2816" s="170">
        <v>5</v>
      </c>
      <c r="K2816" s="74" t="s">
        <v>1301</v>
      </c>
      <c r="L2816" s="74"/>
      <c r="M2816" s="78"/>
      <c r="N2816" s="74"/>
      <c r="O2816" s="74"/>
      <c r="P2816" s="128"/>
      <c r="Q2816" s="128"/>
      <c r="R2816" s="3"/>
      <c r="S2816" s="374"/>
      <c r="AL2816"/>
    </row>
    <row r="2817" spans="2:38" s="287" customFormat="1" outlineLevel="1">
      <c r="B2817" s="69" t="s">
        <v>65</v>
      </c>
      <c r="C2817" s="198" t="s">
        <v>1676</v>
      </c>
      <c r="D2817" s="71">
        <v>13660391001</v>
      </c>
      <c r="E2817" s="69">
        <v>14563041001</v>
      </c>
      <c r="F2817" s="286"/>
      <c r="G2817" s="214" t="s">
        <v>377</v>
      </c>
      <c r="H2817" s="199"/>
      <c r="I2817" s="170" t="s">
        <v>58</v>
      </c>
      <c r="J2817" s="170">
        <v>5</v>
      </c>
      <c r="K2817" s="74" t="s">
        <v>1301</v>
      </c>
      <c r="L2817" s="74"/>
      <c r="M2817" s="78"/>
      <c r="N2817" s="74"/>
      <c r="O2817" s="74"/>
      <c r="P2817" s="128"/>
      <c r="Q2817" s="128"/>
      <c r="R2817" s="3"/>
      <c r="S2817" s="379"/>
      <c r="AL2817"/>
    </row>
    <row r="2818" spans="2:38" s="287" customFormat="1" outlineLevel="1">
      <c r="B2818" s="69" t="s">
        <v>65</v>
      </c>
      <c r="C2818" s="198" t="s">
        <v>1676</v>
      </c>
      <c r="D2818" s="71">
        <v>13660411001</v>
      </c>
      <c r="E2818" s="69">
        <v>14563051001</v>
      </c>
      <c r="F2818" s="286"/>
      <c r="G2818" s="214" t="s">
        <v>2433</v>
      </c>
      <c r="H2818" s="199"/>
      <c r="I2818" s="170" t="s">
        <v>58</v>
      </c>
      <c r="J2818" s="170">
        <v>1</v>
      </c>
      <c r="K2818" s="74" t="s">
        <v>1301</v>
      </c>
      <c r="L2818" s="74"/>
      <c r="M2818" s="78"/>
      <c r="N2818" s="74"/>
      <c r="O2818" s="74"/>
      <c r="P2818" s="128"/>
      <c r="Q2818" s="128"/>
      <c r="R2818" s="3"/>
      <c r="S2818" s="374"/>
      <c r="AL2818"/>
    </row>
    <row r="2819" spans="2:38" s="287" customFormat="1" outlineLevel="1">
      <c r="B2819" s="69" t="s">
        <v>65</v>
      </c>
      <c r="C2819" s="198" t="s">
        <v>1676</v>
      </c>
      <c r="D2819" s="71">
        <v>13660431001</v>
      </c>
      <c r="E2819" s="69">
        <v>14563061001</v>
      </c>
      <c r="F2819" s="286"/>
      <c r="G2819" s="214" t="s">
        <v>381</v>
      </c>
      <c r="H2819" s="199"/>
      <c r="I2819" s="170" t="s">
        <v>58</v>
      </c>
      <c r="J2819" s="170">
        <v>1</v>
      </c>
      <c r="K2819" s="74" t="s">
        <v>1301</v>
      </c>
      <c r="L2819" s="74"/>
      <c r="M2819" s="78"/>
      <c r="N2819" s="74"/>
      <c r="O2819" s="74"/>
      <c r="P2819" s="128"/>
      <c r="Q2819" s="128"/>
      <c r="R2819" s="3"/>
      <c r="S2819" s="374"/>
      <c r="AL2819"/>
    </row>
    <row r="2820" spans="2:38" outlineLevel="1">
      <c r="B2820" s="293"/>
      <c r="C2820" s="198"/>
      <c r="D2820" s="69"/>
      <c r="E2820" s="69"/>
      <c r="F2820" s="454"/>
      <c r="G2820" s="214"/>
      <c r="H2820" s="199"/>
      <c r="I2820" s="170"/>
      <c r="J2820" s="170"/>
      <c r="K2820" s="74"/>
      <c r="L2820" s="74"/>
      <c r="M2820" s="98"/>
      <c r="N2820" s="99"/>
      <c r="O2820" s="99"/>
      <c r="P2820" s="100"/>
      <c r="Q2820" s="100"/>
      <c r="R2820" s="3"/>
      <c r="S2820" s="375"/>
    </row>
    <row r="2821" spans="2:38" s="287" customFormat="1" ht="25.5" outlineLevel="1">
      <c r="B2821" s="69" t="s">
        <v>65</v>
      </c>
      <c r="C2821" s="198" t="s">
        <v>1676</v>
      </c>
      <c r="D2821" s="71">
        <v>13660521001</v>
      </c>
      <c r="E2821" s="69">
        <v>14563141001</v>
      </c>
      <c r="F2821" s="286" t="s">
        <v>419</v>
      </c>
      <c r="G2821" s="95" t="s">
        <v>420</v>
      </c>
      <c r="H2821" s="199"/>
      <c r="I2821" s="170" t="s">
        <v>58</v>
      </c>
      <c r="J2821" s="170">
        <v>10</v>
      </c>
      <c r="K2821" s="74" t="s">
        <v>1301</v>
      </c>
      <c r="L2821" s="74"/>
      <c r="M2821" s="78"/>
      <c r="N2821" s="74"/>
      <c r="O2821" s="74"/>
      <c r="P2821" s="128"/>
      <c r="Q2821" s="128"/>
      <c r="R2821" s="3"/>
      <c r="S2821" s="374"/>
      <c r="AL2821"/>
    </row>
    <row r="2822" spans="2:38" s="287" customFormat="1" ht="25.5" outlineLevel="1">
      <c r="B2822" s="69" t="s">
        <v>65</v>
      </c>
      <c r="C2822" s="198" t="s">
        <v>1676</v>
      </c>
      <c r="D2822" s="71">
        <v>13660531001</v>
      </c>
      <c r="E2822" s="69">
        <v>14563151001</v>
      </c>
      <c r="F2822" s="286" t="s">
        <v>421</v>
      </c>
      <c r="G2822" s="95" t="s">
        <v>422</v>
      </c>
      <c r="H2822" s="199"/>
      <c r="I2822" s="170" t="s">
        <v>58</v>
      </c>
      <c r="J2822" s="170">
        <v>10</v>
      </c>
      <c r="K2822" s="74" t="s">
        <v>1301</v>
      </c>
      <c r="L2822" s="74"/>
      <c r="M2822" s="78"/>
      <c r="N2822" s="74"/>
      <c r="O2822" s="74"/>
      <c r="P2822" s="128"/>
      <c r="Q2822" s="128"/>
      <c r="R2822" s="3"/>
      <c r="S2822" s="374"/>
      <c r="AL2822"/>
    </row>
    <row r="2823" spans="2:38" s="287" customFormat="1" outlineLevel="1">
      <c r="B2823" s="69" t="s">
        <v>65</v>
      </c>
      <c r="C2823" s="198" t="s">
        <v>1676</v>
      </c>
      <c r="D2823" s="71">
        <v>13660551001</v>
      </c>
      <c r="E2823" s="69">
        <v>14563161001</v>
      </c>
      <c r="F2823" s="286"/>
      <c r="G2823" s="95" t="s">
        <v>423</v>
      </c>
      <c r="H2823" s="96"/>
      <c r="I2823" s="170" t="s">
        <v>58</v>
      </c>
      <c r="J2823" s="170">
        <v>5</v>
      </c>
      <c r="K2823" s="74" t="s">
        <v>1301</v>
      </c>
      <c r="L2823" s="74"/>
      <c r="M2823" s="78"/>
      <c r="N2823" s="74"/>
      <c r="O2823" s="74"/>
      <c r="P2823" s="128"/>
      <c r="Q2823" s="128"/>
      <c r="R2823" s="3"/>
      <c r="S2823" s="374"/>
      <c r="AL2823"/>
    </row>
    <row r="2824" spans="2:38" s="287" customFormat="1" ht="25.5" outlineLevel="1">
      <c r="B2824" s="69" t="s">
        <v>65</v>
      </c>
      <c r="C2824" s="198" t="s">
        <v>1676</v>
      </c>
      <c r="D2824" s="71">
        <v>13660561001</v>
      </c>
      <c r="E2824" s="69">
        <v>14563171001</v>
      </c>
      <c r="F2824" s="286" t="s">
        <v>424</v>
      </c>
      <c r="G2824" s="95" t="s">
        <v>425</v>
      </c>
      <c r="H2824" s="199"/>
      <c r="I2824" s="170" t="s">
        <v>58</v>
      </c>
      <c r="J2824" s="170">
        <v>10</v>
      </c>
      <c r="K2824" s="74" t="s">
        <v>1301</v>
      </c>
      <c r="L2824" s="74"/>
      <c r="M2824" s="78"/>
      <c r="N2824" s="74"/>
      <c r="O2824" s="74"/>
      <c r="P2824" s="128"/>
      <c r="Q2824" s="128"/>
      <c r="R2824" s="3"/>
      <c r="S2824" s="374"/>
      <c r="AL2824"/>
    </row>
    <row r="2825" spans="2:38" s="287" customFormat="1" ht="25.5" outlineLevel="1">
      <c r="B2825" s="69" t="s">
        <v>65</v>
      </c>
      <c r="C2825" s="198" t="s">
        <v>1676</v>
      </c>
      <c r="D2825" s="71">
        <v>13660571001</v>
      </c>
      <c r="E2825" s="69">
        <v>14563181001</v>
      </c>
      <c r="F2825" s="286" t="s">
        <v>426</v>
      </c>
      <c r="G2825" s="95" t="s">
        <v>427</v>
      </c>
      <c r="H2825" s="199"/>
      <c r="I2825" s="170" t="s">
        <v>58</v>
      </c>
      <c r="J2825" s="170">
        <v>10</v>
      </c>
      <c r="K2825" s="74" t="s">
        <v>1301</v>
      </c>
      <c r="L2825" s="74"/>
      <c r="M2825" s="78"/>
      <c r="N2825" s="74"/>
      <c r="O2825" s="74"/>
      <c r="P2825" s="128"/>
      <c r="Q2825" s="128"/>
      <c r="R2825" s="3"/>
      <c r="S2825" s="374"/>
      <c r="AL2825"/>
    </row>
    <row r="2826" spans="2:38" s="287" customFormat="1" ht="25.5" outlineLevel="1">
      <c r="B2826" s="69" t="s">
        <v>65</v>
      </c>
      <c r="C2826" s="198" t="s">
        <v>1676</v>
      </c>
      <c r="D2826" s="71">
        <v>13660581001</v>
      </c>
      <c r="E2826" s="69">
        <v>14563191001</v>
      </c>
      <c r="F2826" s="286" t="s">
        <v>428</v>
      </c>
      <c r="G2826" s="95" t="s">
        <v>429</v>
      </c>
      <c r="H2826" s="199"/>
      <c r="I2826" s="170" t="s">
        <v>58</v>
      </c>
      <c r="J2826" s="170">
        <v>10</v>
      </c>
      <c r="K2826" s="74" t="s">
        <v>1301</v>
      </c>
      <c r="L2826" s="74"/>
      <c r="M2826" s="78"/>
      <c r="N2826" s="74"/>
      <c r="O2826" s="74"/>
      <c r="P2826" s="128"/>
      <c r="Q2826" s="128"/>
      <c r="R2826" s="3"/>
      <c r="S2826" s="374"/>
      <c r="AL2826"/>
    </row>
    <row r="2827" spans="2:38" s="287" customFormat="1" outlineLevel="1">
      <c r="B2827" s="69" t="s">
        <v>65</v>
      </c>
      <c r="C2827" s="198" t="s">
        <v>1676</v>
      </c>
      <c r="D2827" s="71">
        <v>13660591001</v>
      </c>
      <c r="E2827" s="69">
        <v>14563201001</v>
      </c>
      <c r="F2827" s="286"/>
      <c r="G2827" s="95" t="s">
        <v>431</v>
      </c>
      <c r="H2827" s="199"/>
      <c r="I2827" s="170" t="s">
        <v>58</v>
      </c>
      <c r="J2827" s="170">
        <v>10</v>
      </c>
      <c r="K2827" s="74" t="s">
        <v>1301</v>
      </c>
      <c r="L2827" s="74"/>
      <c r="M2827" s="78"/>
      <c r="N2827" s="74"/>
      <c r="O2827" s="74"/>
      <c r="P2827" s="128"/>
      <c r="Q2827" s="128"/>
      <c r="R2827" s="3"/>
      <c r="S2827" s="374"/>
      <c r="AL2827"/>
    </row>
    <row r="2828" spans="2:38" s="287" customFormat="1" ht="25.5" outlineLevel="1">
      <c r="B2828" s="69" t="s">
        <v>65</v>
      </c>
      <c r="C2828" s="198" t="s">
        <v>1676</v>
      </c>
      <c r="D2828" s="71">
        <v>13660601001</v>
      </c>
      <c r="E2828" s="69">
        <v>14563211001</v>
      </c>
      <c r="F2828" s="286" t="s">
        <v>432</v>
      </c>
      <c r="G2828" s="95" t="s">
        <v>433</v>
      </c>
      <c r="H2828" s="199"/>
      <c r="I2828" s="170" t="s">
        <v>58</v>
      </c>
      <c r="J2828" s="170">
        <v>10</v>
      </c>
      <c r="K2828" s="74" t="s">
        <v>1301</v>
      </c>
      <c r="L2828" s="74"/>
      <c r="M2828" s="78"/>
      <c r="N2828" s="74"/>
      <c r="O2828" s="74"/>
      <c r="P2828" s="128"/>
      <c r="Q2828" s="128"/>
      <c r="R2828" s="3"/>
      <c r="S2828" s="374"/>
      <c r="AL2828"/>
    </row>
    <row r="2829" spans="2:38" s="287" customFormat="1" outlineLevel="1">
      <c r="B2829" s="69" t="s">
        <v>65</v>
      </c>
      <c r="C2829" s="198" t="s">
        <v>1676</v>
      </c>
      <c r="D2829" s="71">
        <v>13660611001</v>
      </c>
      <c r="E2829" s="69">
        <v>14563221001</v>
      </c>
      <c r="F2829" s="286"/>
      <c r="G2829" s="95" t="s">
        <v>434</v>
      </c>
      <c r="H2829" s="199"/>
      <c r="I2829" s="170" t="s">
        <v>58</v>
      </c>
      <c r="J2829" s="170">
        <v>5</v>
      </c>
      <c r="K2829" s="74" t="s">
        <v>1301</v>
      </c>
      <c r="L2829" s="74"/>
      <c r="M2829" s="78"/>
      <c r="N2829" s="74"/>
      <c r="O2829" s="74"/>
      <c r="P2829" s="128"/>
      <c r="Q2829" s="128"/>
      <c r="R2829" s="3"/>
      <c r="S2829" s="374"/>
      <c r="AL2829"/>
    </row>
    <row r="2830" spans="2:38" s="287" customFormat="1" outlineLevel="1">
      <c r="B2830" s="69" t="s">
        <v>65</v>
      </c>
      <c r="C2830" s="198" t="s">
        <v>1676</v>
      </c>
      <c r="D2830" s="71">
        <v>13660621001</v>
      </c>
      <c r="E2830" s="69">
        <v>14563231001</v>
      </c>
      <c r="F2830" s="286"/>
      <c r="G2830" s="95" t="s">
        <v>436</v>
      </c>
      <c r="H2830" s="199"/>
      <c r="I2830" s="170" t="s">
        <v>58</v>
      </c>
      <c r="J2830" s="170">
        <v>5</v>
      </c>
      <c r="K2830" s="74" t="s">
        <v>1301</v>
      </c>
      <c r="L2830" s="74"/>
      <c r="M2830" s="78"/>
      <c r="N2830" s="74"/>
      <c r="O2830" s="74"/>
      <c r="P2830" s="128"/>
      <c r="Q2830" s="128"/>
      <c r="R2830" s="3"/>
      <c r="S2830" s="374"/>
      <c r="AL2830"/>
    </row>
    <row r="2831" spans="2:38" s="287" customFormat="1" outlineLevel="1">
      <c r="B2831" s="69" t="s">
        <v>65</v>
      </c>
      <c r="C2831" s="198" t="s">
        <v>1676</v>
      </c>
      <c r="D2831" s="71">
        <v>13660631001</v>
      </c>
      <c r="E2831" s="69">
        <v>14563241001</v>
      </c>
      <c r="F2831" s="286"/>
      <c r="G2831" s="95" t="s">
        <v>438</v>
      </c>
      <c r="H2831" s="199"/>
      <c r="I2831" s="170" t="s">
        <v>58</v>
      </c>
      <c r="J2831" s="170">
        <v>5</v>
      </c>
      <c r="K2831" s="74" t="s">
        <v>1301</v>
      </c>
      <c r="L2831" s="74"/>
      <c r="M2831" s="78"/>
      <c r="N2831" s="74"/>
      <c r="O2831" s="74"/>
      <c r="P2831" s="128"/>
      <c r="Q2831" s="128"/>
      <c r="R2831" s="3"/>
      <c r="S2831" s="379"/>
      <c r="AL2831"/>
    </row>
    <row r="2832" spans="2:38" s="287" customFormat="1" outlineLevel="1">
      <c r="B2832" s="69" t="s">
        <v>65</v>
      </c>
      <c r="C2832" s="198" t="s">
        <v>1676</v>
      </c>
      <c r="D2832" s="71">
        <v>13660651001</v>
      </c>
      <c r="E2832" s="69">
        <v>14563251001</v>
      </c>
      <c r="F2832" s="286"/>
      <c r="G2832" s="95" t="s">
        <v>440</v>
      </c>
      <c r="H2832" s="199"/>
      <c r="I2832" s="170" t="s">
        <v>58</v>
      </c>
      <c r="J2832" s="170">
        <v>1</v>
      </c>
      <c r="K2832" s="74" t="s">
        <v>1301</v>
      </c>
      <c r="L2832" s="74"/>
      <c r="M2832" s="78"/>
      <c r="N2832" s="74"/>
      <c r="O2832" s="74"/>
      <c r="P2832" s="128"/>
      <c r="Q2832" s="128"/>
      <c r="R2832" s="3"/>
      <c r="S2832" s="374"/>
      <c r="AL2832"/>
    </row>
    <row r="2833" spans="2:38" s="287" customFormat="1" outlineLevel="1">
      <c r="B2833" s="69" t="s">
        <v>65</v>
      </c>
      <c r="C2833" s="198" t="s">
        <v>1676</v>
      </c>
      <c r="D2833" s="71">
        <v>13660661001</v>
      </c>
      <c r="E2833" s="69">
        <v>14563261001</v>
      </c>
      <c r="F2833" s="286"/>
      <c r="G2833" s="95" t="s">
        <v>442</v>
      </c>
      <c r="H2833" s="199"/>
      <c r="I2833" s="170" t="s">
        <v>58</v>
      </c>
      <c r="J2833" s="170">
        <v>1</v>
      </c>
      <c r="K2833" s="74" t="s">
        <v>1301</v>
      </c>
      <c r="L2833" s="74"/>
      <c r="M2833" s="78"/>
      <c r="N2833" s="74"/>
      <c r="O2833" s="74"/>
      <c r="P2833" s="128"/>
      <c r="Q2833" s="128"/>
      <c r="R2833" s="3"/>
      <c r="S2833" s="374"/>
      <c r="AL2833"/>
    </row>
    <row r="2834" spans="2:38" outlineLevel="1">
      <c r="B2834" s="293"/>
      <c r="C2834" s="198"/>
      <c r="D2834" s="170"/>
      <c r="E2834" s="69"/>
      <c r="F2834" s="454"/>
      <c r="G2834" s="95"/>
      <c r="H2834" s="199"/>
      <c r="I2834" s="170"/>
      <c r="J2834" s="170"/>
      <c r="K2834" s="74"/>
      <c r="L2834" s="74"/>
      <c r="M2834" s="98"/>
      <c r="N2834" s="99"/>
      <c r="O2834" s="99"/>
      <c r="P2834" s="100"/>
      <c r="Q2834" s="100"/>
      <c r="R2834" s="3"/>
      <c r="S2834" s="375"/>
    </row>
    <row r="2835" spans="2:38" s="287" customFormat="1" ht="25.5" outlineLevel="1">
      <c r="B2835" s="69" t="s">
        <v>65</v>
      </c>
      <c r="C2835" s="198" t="s">
        <v>1676</v>
      </c>
      <c r="D2835" s="71">
        <v>13660681001</v>
      </c>
      <c r="E2835" s="69">
        <v>14563281001</v>
      </c>
      <c r="F2835" s="286" t="s">
        <v>463</v>
      </c>
      <c r="G2835" s="95" t="s">
        <v>464</v>
      </c>
      <c r="H2835" s="199"/>
      <c r="I2835" s="170" t="s">
        <v>58</v>
      </c>
      <c r="J2835" s="170">
        <v>10</v>
      </c>
      <c r="K2835" s="74" t="s">
        <v>1301</v>
      </c>
      <c r="L2835" s="74"/>
      <c r="M2835" s="78"/>
      <c r="N2835" s="74"/>
      <c r="O2835" s="74"/>
      <c r="P2835" s="128"/>
      <c r="Q2835" s="128"/>
      <c r="R2835" s="3"/>
      <c r="S2835" s="374"/>
      <c r="AL2835"/>
    </row>
    <row r="2836" spans="2:38" s="287" customFormat="1" ht="25.5" outlineLevel="1">
      <c r="B2836" s="69" t="s">
        <v>65</v>
      </c>
      <c r="C2836" s="198" t="s">
        <v>1676</v>
      </c>
      <c r="D2836" s="71">
        <v>13660691001</v>
      </c>
      <c r="E2836" s="69">
        <v>14563291001</v>
      </c>
      <c r="F2836" s="286" t="s">
        <v>465</v>
      </c>
      <c r="G2836" s="95" t="s">
        <v>466</v>
      </c>
      <c r="H2836" s="199"/>
      <c r="I2836" s="170" t="s">
        <v>58</v>
      </c>
      <c r="J2836" s="170">
        <v>10</v>
      </c>
      <c r="K2836" s="74" t="s">
        <v>1301</v>
      </c>
      <c r="L2836" s="74"/>
      <c r="M2836" s="78"/>
      <c r="N2836" s="74"/>
      <c r="O2836" s="74"/>
      <c r="P2836" s="128"/>
      <c r="Q2836" s="128"/>
      <c r="R2836" s="3"/>
      <c r="S2836" s="374"/>
      <c r="AL2836"/>
    </row>
    <row r="2837" spans="2:38" s="287" customFormat="1" outlineLevel="1">
      <c r="B2837" s="69" t="s">
        <v>65</v>
      </c>
      <c r="C2837" s="198" t="s">
        <v>1676</v>
      </c>
      <c r="D2837" s="71">
        <v>13660701001</v>
      </c>
      <c r="E2837" s="69">
        <v>14563301001</v>
      </c>
      <c r="F2837" s="286"/>
      <c r="G2837" s="95" t="s">
        <v>468</v>
      </c>
      <c r="H2837" s="199"/>
      <c r="I2837" s="71" t="s">
        <v>58</v>
      </c>
      <c r="J2837" s="71">
        <v>10</v>
      </c>
      <c r="K2837" s="74" t="s">
        <v>1301</v>
      </c>
      <c r="L2837" s="74"/>
      <c r="M2837" s="78"/>
      <c r="N2837" s="74"/>
      <c r="O2837" s="74"/>
      <c r="P2837" s="128"/>
      <c r="Q2837" s="128"/>
      <c r="R2837" s="3"/>
      <c r="S2837" s="374"/>
      <c r="AL2837"/>
    </row>
    <row r="2838" spans="2:38" s="287" customFormat="1" ht="25.5" outlineLevel="1">
      <c r="B2838" s="69" t="s">
        <v>65</v>
      </c>
      <c r="C2838" s="198" t="s">
        <v>1676</v>
      </c>
      <c r="D2838" s="71">
        <v>13660711001</v>
      </c>
      <c r="E2838" s="69">
        <v>14563311001</v>
      </c>
      <c r="F2838" s="286" t="s">
        <v>469</v>
      </c>
      <c r="G2838" s="95" t="s">
        <v>470</v>
      </c>
      <c r="H2838" s="199"/>
      <c r="I2838" s="170" t="s">
        <v>58</v>
      </c>
      <c r="J2838" s="170">
        <v>10</v>
      </c>
      <c r="K2838" s="74" t="s">
        <v>1301</v>
      </c>
      <c r="L2838" s="74"/>
      <c r="M2838" s="78"/>
      <c r="N2838" s="74"/>
      <c r="O2838" s="74"/>
      <c r="P2838" s="128"/>
      <c r="Q2838" s="128"/>
      <c r="R2838" s="3"/>
      <c r="S2838" s="374"/>
      <c r="AL2838"/>
    </row>
    <row r="2839" spans="2:38" s="287" customFormat="1" ht="25.5" outlineLevel="1">
      <c r="B2839" s="69" t="s">
        <v>65</v>
      </c>
      <c r="C2839" s="198" t="s">
        <v>1676</v>
      </c>
      <c r="D2839" s="71">
        <v>13662891001</v>
      </c>
      <c r="E2839" s="69">
        <v>14564081001</v>
      </c>
      <c r="F2839" s="286" t="s">
        <v>471</v>
      </c>
      <c r="G2839" s="95" t="s">
        <v>472</v>
      </c>
      <c r="H2839" s="96"/>
      <c r="I2839" s="71" t="s">
        <v>58</v>
      </c>
      <c r="J2839" s="71">
        <v>5</v>
      </c>
      <c r="K2839" s="74" t="s">
        <v>1301</v>
      </c>
      <c r="L2839" s="74"/>
      <c r="M2839" s="78"/>
      <c r="N2839" s="74"/>
      <c r="O2839" s="74"/>
      <c r="P2839" s="128"/>
      <c r="Q2839" s="128"/>
      <c r="R2839" s="3"/>
      <c r="S2839" s="374"/>
      <c r="AL2839"/>
    </row>
    <row r="2840" spans="2:38" s="287" customFormat="1" outlineLevel="1">
      <c r="B2840" s="69" t="s">
        <v>65</v>
      </c>
      <c r="C2840" s="198" t="s">
        <v>1676</v>
      </c>
      <c r="D2840" s="71">
        <v>13660721001</v>
      </c>
      <c r="E2840" s="69">
        <v>14563321001</v>
      </c>
      <c r="F2840" s="286"/>
      <c r="G2840" s="95" t="s">
        <v>474</v>
      </c>
      <c r="H2840" s="199"/>
      <c r="I2840" s="170" t="s">
        <v>58</v>
      </c>
      <c r="J2840" s="170">
        <v>10</v>
      </c>
      <c r="K2840" s="74" t="s">
        <v>1301</v>
      </c>
      <c r="L2840" s="74"/>
      <c r="M2840" s="78"/>
      <c r="N2840" s="74"/>
      <c r="O2840" s="74"/>
      <c r="P2840" s="128"/>
      <c r="Q2840" s="128"/>
      <c r="R2840" s="3"/>
      <c r="S2840" s="379"/>
      <c r="AL2840"/>
    </row>
    <row r="2841" spans="2:38" s="287" customFormat="1" ht="25.5" outlineLevel="1">
      <c r="B2841" s="69" t="s">
        <v>65</v>
      </c>
      <c r="C2841" s="198" t="s">
        <v>1676</v>
      </c>
      <c r="D2841" s="71">
        <v>13660731001</v>
      </c>
      <c r="E2841" s="69">
        <v>14563331001</v>
      </c>
      <c r="F2841" s="286" t="s">
        <v>475</v>
      </c>
      <c r="G2841" s="95" t="s">
        <v>2434</v>
      </c>
      <c r="H2841" s="199"/>
      <c r="I2841" s="170" t="s">
        <v>58</v>
      </c>
      <c r="J2841" s="170">
        <v>10</v>
      </c>
      <c r="K2841" s="74" t="s">
        <v>1301</v>
      </c>
      <c r="L2841" s="74"/>
      <c r="M2841" s="78"/>
      <c r="N2841" s="74"/>
      <c r="O2841" s="74"/>
      <c r="P2841" s="128"/>
      <c r="Q2841" s="128"/>
      <c r="R2841" s="3"/>
      <c r="S2841" s="374"/>
      <c r="AL2841"/>
    </row>
    <row r="2842" spans="2:38" s="287" customFormat="1" outlineLevel="1">
      <c r="B2842" s="69" t="s">
        <v>65</v>
      </c>
      <c r="C2842" s="198" t="s">
        <v>1676</v>
      </c>
      <c r="D2842" s="71">
        <v>13660741001</v>
      </c>
      <c r="E2842" s="69">
        <v>14563341001</v>
      </c>
      <c r="F2842" s="286"/>
      <c r="G2842" s="95" t="s">
        <v>2435</v>
      </c>
      <c r="H2842" s="199"/>
      <c r="I2842" s="71" t="s">
        <v>58</v>
      </c>
      <c r="J2842" s="71">
        <v>5</v>
      </c>
      <c r="K2842" s="74" t="s">
        <v>1301</v>
      </c>
      <c r="L2842" s="74"/>
      <c r="M2842" s="78"/>
      <c r="N2842" s="74"/>
      <c r="O2842" s="74"/>
      <c r="P2842" s="128"/>
      <c r="Q2842" s="128"/>
      <c r="R2842" s="3"/>
      <c r="S2842" s="374"/>
      <c r="AL2842"/>
    </row>
    <row r="2843" spans="2:38" outlineLevel="1">
      <c r="B2843" s="293"/>
      <c r="C2843" s="198"/>
      <c r="D2843" s="170"/>
      <c r="E2843" s="69"/>
      <c r="F2843" s="454"/>
      <c r="G2843" s="95"/>
      <c r="H2843" s="199"/>
      <c r="I2843" s="71"/>
      <c r="J2843" s="71"/>
      <c r="K2843" s="74"/>
      <c r="L2843" s="74"/>
      <c r="M2843" s="98"/>
      <c r="N2843" s="99"/>
      <c r="O2843" s="99"/>
      <c r="P2843" s="100"/>
      <c r="Q2843" s="100"/>
      <c r="R2843" s="3"/>
      <c r="S2843" s="379"/>
    </row>
    <row r="2844" spans="2:38" s="287" customFormat="1" outlineLevel="1">
      <c r="B2844" s="102" t="s">
        <v>27</v>
      </c>
      <c r="C2844" s="201" t="s">
        <v>1676</v>
      </c>
      <c r="D2844" s="103">
        <v>13660471001</v>
      </c>
      <c r="E2844" s="102">
        <v>14563091001</v>
      </c>
      <c r="F2844" s="454"/>
      <c r="G2844" s="104" t="s">
        <v>574</v>
      </c>
      <c r="H2844" s="105"/>
      <c r="I2844" s="103" t="s">
        <v>58</v>
      </c>
      <c r="J2844" s="103">
        <v>1</v>
      </c>
      <c r="K2844" s="107" t="s">
        <v>1301</v>
      </c>
      <c r="L2844" s="107"/>
      <c r="M2844" s="106"/>
      <c r="N2844" s="107"/>
      <c r="O2844" s="107"/>
      <c r="P2844" s="108"/>
      <c r="Q2844" s="108"/>
      <c r="R2844" s="3"/>
      <c r="S2844" s="374"/>
      <c r="AL2844"/>
    </row>
    <row r="2845" spans="2:38" s="287" customFormat="1" outlineLevel="1">
      <c r="B2845" s="102" t="s">
        <v>27</v>
      </c>
      <c r="C2845" s="201" t="s">
        <v>1676</v>
      </c>
      <c r="D2845" s="103">
        <v>13660481001</v>
      </c>
      <c r="E2845" s="102">
        <v>14563101001</v>
      </c>
      <c r="F2845" s="454"/>
      <c r="G2845" s="104" t="s">
        <v>575</v>
      </c>
      <c r="H2845" s="105"/>
      <c r="I2845" s="103" t="s">
        <v>58</v>
      </c>
      <c r="J2845" s="103">
        <v>1</v>
      </c>
      <c r="K2845" s="107" t="s">
        <v>1301</v>
      </c>
      <c r="L2845" s="107"/>
      <c r="M2845" s="106"/>
      <c r="N2845" s="107"/>
      <c r="O2845" s="107"/>
      <c r="P2845" s="108"/>
      <c r="Q2845" s="108"/>
      <c r="R2845" s="3"/>
      <c r="S2845" s="374"/>
      <c r="AL2845"/>
    </row>
    <row r="2846" spans="2:38" outlineLevel="1">
      <c r="B2846" s="293"/>
      <c r="C2846" s="198"/>
      <c r="D2846" s="170"/>
      <c r="E2846" s="69"/>
      <c r="F2846" s="454"/>
      <c r="G2846" s="95"/>
      <c r="H2846" s="96"/>
      <c r="I2846" s="71"/>
      <c r="J2846" s="71"/>
      <c r="K2846" s="74"/>
      <c r="L2846" s="74"/>
      <c r="M2846" s="98"/>
      <c r="N2846" s="99"/>
      <c r="O2846" s="99"/>
      <c r="P2846" s="100"/>
      <c r="Q2846" s="100"/>
      <c r="R2846" s="3"/>
      <c r="S2846" s="379"/>
    </row>
    <row r="2847" spans="2:38" s="287" customFormat="1" outlineLevel="1">
      <c r="B2847" s="69" t="s">
        <v>65</v>
      </c>
      <c r="C2847" s="198" t="s">
        <v>1676</v>
      </c>
      <c r="D2847" s="71">
        <v>13660011001</v>
      </c>
      <c r="E2847" s="69">
        <v>14562801001</v>
      </c>
      <c r="F2847" s="286"/>
      <c r="G2847" s="95" t="s">
        <v>104</v>
      </c>
      <c r="H2847" s="96"/>
      <c r="I2847" s="71" t="s">
        <v>58</v>
      </c>
      <c r="J2847" s="71">
        <v>1</v>
      </c>
      <c r="K2847" s="74" t="s">
        <v>1301</v>
      </c>
      <c r="L2847" s="74"/>
      <c r="M2847" s="78"/>
      <c r="N2847" s="74"/>
      <c r="O2847" s="74"/>
      <c r="P2847" s="128"/>
      <c r="Q2847" s="128"/>
      <c r="R2847" s="3"/>
      <c r="S2847" s="374"/>
      <c r="AL2847"/>
    </row>
    <row r="2848" spans="2:38" s="287" customFormat="1" outlineLevel="1">
      <c r="B2848" s="69" t="s">
        <v>65</v>
      </c>
      <c r="C2848" s="198" t="s">
        <v>1676</v>
      </c>
      <c r="D2848" s="71">
        <v>13660021001</v>
      </c>
      <c r="E2848" s="69">
        <v>14562811001</v>
      </c>
      <c r="F2848" s="286"/>
      <c r="G2848" s="95" t="s">
        <v>106</v>
      </c>
      <c r="H2848" s="96"/>
      <c r="I2848" s="71" t="s">
        <v>58</v>
      </c>
      <c r="J2848" s="71">
        <v>1</v>
      </c>
      <c r="K2848" s="74" t="s">
        <v>1301</v>
      </c>
      <c r="L2848" s="74"/>
      <c r="M2848" s="78"/>
      <c r="N2848" s="74"/>
      <c r="O2848" s="74"/>
      <c r="P2848" s="128"/>
      <c r="Q2848" s="128"/>
      <c r="R2848" s="3"/>
      <c r="S2848" s="374"/>
      <c r="AL2848"/>
    </row>
    <row r="2849" spans="2:39" outlineLevel="1">
      <c r="B2849" s="293"/>
      <c r="C2849" s="198"/>
      <c r="D2849" s="170"/>
      <c r="E2849" s="69"/>
      <c r="F2849" s="454"/>
      <c r="G2849" s="95"/>
      <c r="H2849" s="96"/>
      <c r="I2849" s="71"/>
      <c r="J2849" s="71"/>
      <c r="K2849" s="74"/>
      <c r="L2849" s="74"/>
      <c r="M2849" s="98"/>
      <c r="N2849" s="99"/>
      <c r="O2849" s="99"/>
      <c r="P2849" s="100"/>
      <c r="Q2849" s="100"/>
      <c r="R2849" s="3"/>
      <c r="S2849" s="375"/>
    </row>
    <row r="2850" spans="2:39" s="287" customFormat="1" outlineLevel="1">
      <c r="B2850" s="69" t="s">
        <v>65</v>
      </c>
      <c r="C2850" s="198" t="s">
        <v>1676</v>
      </c>
      <c r="D2850" s="71">
        <v>13660031001</v>
      </c>
      <c r="E2850" s="69">
        <v>14562821001</v>
      </c>
      <c r="F2850" s="286"/>
      <c r="G2850" s="95" t="s">
        <v>178</v>
      </c>
      <c r="H2850" s="199"/>
      <c r="I2850" s="71" t="s">
        <v>58</v>
      </c>
      <c r="J2850" s="71">
        <v>1</v>
      </c>
      <c r="K2850" s="74" t="s">
        <v>1301</v>
      </c>
      <c r="L2850" s="74"/>
      <c r="M2850" s="78"/>
      <c r="N2850" s="74"/>
      <c r="O2850" s="74"/>
      <c r="P2850" s="128"/>
      <c r="Q2850" s="128"/>
      <c r="R2850" s="3"/>
      <c r="S2850" s="374"/>
      <c r="AL2850"/>
    </row>
    <row r="2851" spans="2:39" s="287" customFormat="1" outlineLevel="1">
      <c r="B2851" s="69" t="s">
        <v>65</v>
      </c>
      <c r="C2851" s="198" t="s">
        <v>1676</v>
      </c>
      <c r="D2851" s="71">
        <v>13660041001</v>
      </c>
      <c r="E2851" s="69">
        <v>14562831001</v>
      </c>
      <c r="F2851" s="286"/>
      <c r="G2851" s="95" t="s">
        <v>180</v>
      </c>
      <c r="H2851" s="199"/>
      <c r="I2851" s="71" t="s">
        <v>58</v>
      </c>
      <c r="J2851" s="71">
        <v>1</v>
      </c>
      <c r="K2851" s="74" t="s">
        <v>1301</v>
      </c>
      <c r="L2851" s="74"/>
      <c r="M2851" s="78"/>
      <c r="N2851" s="74"/>
      <c r="O2851" s="74"/>
      <c r="P2851" s="128"/>
      <c r="Q2851" s="128"/>
      <c r="R2851" s="3"/>
      <c r="S2851" s="374"/>
      <c r="AL2851"/>
    </row>
    <row r="2852" spans="2:39" s="287" customFormat="1" outlineLevel="1">
      <c r="B2852" s="69" t="s">
        <v>65</v>
      </c>
      <c r="C2852" s="198" t="s">
        <v>1676</v>
      </c>
      <c r="D2852" s="71">
        <v>13660051001</v>
      </c>
      <c r="E2852" s="69">
        <v>14562841001</v>
      </c>
      <c r="F2852" s="286"/>
      <c r="G2852" s="95" t="s">
        <v>182</v>
      </c>
      <c r="H2852" s="199"/>
      <c r="I2852" s="71" t="s">
        <v>58</v>
      </c>
      <c r="J2852" s="71">
        <v>1</v>
      </c>
      <c r="K2852" s="74" t="s">
        <v>1301</v>
      </c>
      <c r="L2852" s="74"/>
      <c r="M2852" s="78"/>
      <c r="N2852" s="74"/>
      <c r="O2852" s="74"/>
      <c r="P2852" s="128"/>
      <c r="Q2852" s="128"/>
      <c r="R2852" s="3"/>
      <c r="S2852" s="374"/>
      <c r="AL2852"/>
    </row>
    <row r="2853" spans="2:39" s="287" customFormat="1" outlineLevel="1">
      <c r="B2853" s="69" t="s">
        <v>65</v>
      </c>
      <c r="C2853" s="198" t="s">
        <v>1676</v>
      </c>
      <c r="D2853" s="71">
        <v>13660061001</v>
      </c>
      <c r="E2853" s="69">
        <v>14562851001</v>
      </c>
      <c r="F2853" s="286"/>
      <c r="G2853" s="95" t="s">
        <v>184</v>
      </c>
      <c r="H2853" s="199"/>
      <c r="I2853" s="71" t="s">
        <v>58</v>
      </c>
      <c r="J2853" s="71">
        <v>1</v>
      </c>
      <c r="K2853" s="74" t="s">
        <v>1301</v>
      </c>
      <c r="L2853" s="74"/>
      <c r="M2853" s="78"/>
      <c r="N2853" s="74"/>
      <c r="O2853" s="74"/>
      <c r="P2853" s="128"/>
      <c r="Q2853" s="128"/>
      <c r="R2853" s="3"/>
      <c r="S2853" s="374"/>
      <c r="AL2853"/>
    </row>
    <row r="2854" spans="2:39" s="287" customFormat="1" outlineLevel="1">
      <c r="B2854" s="69" t="s">
        <v>65</v>
      </c>
      <c r="C2854" s="198" t="s">
        <v>1676</v>
      </c>
      <c r="D2854" s="71">
        <v>13660081001</v>
      </c>
      <c r="E2854" s="69">
        <v>14562861001</v>
      </c>
      <c r="F2854" s="286"/>
      <c r="G2854" s="95" t="s">
        <v>186</v>
      </c>
      <c r="H2854" s="199"/>
      <c r="I2854" s="71" t="s">
        <v>58</v>
      </c>
      <c r="J2854" s="71">
        <v>1</v>
      </c>
      <c r="K2854" s="74" t="s">
        <v>1301</v>
      </c>
      <c r="L2854" s="74"/>
      <c r="M2854" s="78"/>
      <c r="N2854" s="74"/>
      <c r="O2854" s="74"/>
      <c r="P2854" s="128"/>
      <c r="Q2854" s="128"/>
      <c r="R2854" s="3"/>
      <c r="S2854" s="374"/>
      <c r="AL2854"/>
    </row>
    <row r="2855" spans="2:39" s="287" customFormat="1" outlineLevel="1">
      <c r="B2855" s="69" t="s">
        <v>65</v>
      </c>
      <c r="C2855" s="198" t="s">
        <v>1676</v>
      </c>
      <c r="D2855" s="71">
        <v>13660091001</v>
      </c>
      <c r="E2855" s="69">
        <v>14562871001</v>
      </c>
      <c r="F2855" s="286"/>
      <c r="G2855" s="95" t="s">
        <v>188</v>
      </c>
      <c r="H2855" s="199"/>
      <c r="I2855" s="71" t="s">
        <v>58</v>
      </c>
      <c r="J2855" s="71">
        <v>1</v>
      </c>
      <c r="K2855" s="74" t="s">
        <v>1301</v>
      </c>
      <c r="L2855" s="74"/>
      <c r="M2855" s="78"/>
      <c r="N2855" s="74"/>
      <c r="O2855" s="74"/>
      <c r="P2855" s="128"/>
      <c r="Q2855" s="128"/>
      <c r="R2855" s="3"/>
      <c r="S2855" s="379"/>
      <c r="AL2855"/>
    </row>
    <row r="2856" spans="2:39" s="287" customFormat="1" outlineLevel="1">
      <c r="B2856" s="69" t="s">
        <v>65</v>
      </c>
      <c r="C2856" s="198" t="s">
        <v>1676</v>
      </c>
      <c r="D2856" s="71">
        <v>13660101001</v>
      </c>
      <c r="E2856" s="69">
        <v>14562881001</v>
      </c>
      <c r="F2856" s="286"/>
      <c r="G2856" s="95" t="s">
        <v>190</v>
      </c>
      <c r="H2856" s="199"/>
      <c r="I2856" s="71" t="s">
        <v>58</v>
      </c>
      <c r="J2856" s="71">
        <v>1</v>
      </c>
      <c r="K2856" s="74" t="s">
        <v>1301</v>
      </c>
      <c r="L2856" s="74"/>
      <c r="M2856" s="78"/>
      <c r="N2856" s="74"/>
      <c r="O2856" s="74"/>
      <c r="P2856" s="128"/>
      <c r="Q2856" s="128"/>
      <c r="R2856" s="3"/>
      <c r="S2856" s="374"/>
      <c r="AL2856"/>
    </row>
    <row r="2857" spans="2:39" s="287" customFormat="1" outlineLevel="1">
      <c r="B2857" s="69" t="s">
        <v>65</v>
      </c>
      <c r="C2857" s="198" t="s">
        <v>1676</v>
      </c>
      <c r="D2857" s="71">
        <v>13660111001</v>
      </c>
      <c r="E2857" s="69">
        <v>14562891001</v>
      </c>
      <c r="F2857" s="286"/>
      <c r="G2857" s="95" t="s">
        <v>192</v>
      </c>
      <c r="H2857" s="199"/>
      <c r="I2857" s="71" t="s">
        <v>58</v>
      </c>
      <c r="J2857" s="71">
        <v>1</v>
      </c>
      <c r="K2857" s="74" t="s">
        <v>1301</v>
      </c>
      <c r="L2857" s="74"/>
      <c r="M2857" s="78"/>
      <c r="N2857" s="74"/>
      <c r="O2857" s="74"/>
      <c r="P2857" s="128"/>
      <c r="Q2857" s="128"/>
      <c r="R2857" s="3"/>
      <c r="S2857" s="379"/>
      <c r="AL2857"/>
    </row>
    <row r="2858" spans="2:39" outlineLevel="1">
      <c r="B2858" s="293"/>
      <c r="C2858" s="198"/>
      <c r="D2858" s="170"/>
      <c r="E2858" s="69"/>
      <c r="F2858" s="454"/>
      <c r="G2858" s="95"/>
      <c r="H2858" s="199"/>
      <c r="I2858" s="71"/>
      <c r="J2858" s="71"/>
      <c r="K2858" s="74"/>
      <c r="L2858" s="74"/>
      <c r="M2858" s="98"/>
      <c r="N2858" s="99"/>
      <c r="O2858" s="99"/>
      <c r="P2858" s="100"/>
      <c r="Q2858" s="100"/>
      <c r="R2858" s="3"/>
      <c r="S2858" s="375"/>
    </row>
    <row r="2859" spans="2:39" s="287" customFormat="1" outlineLevel="1">
      <c r="B2859" s="69" t="s">
        <v>65</v>
      </c>
      <c r="C2859" s="198" t="s">
        <v>1676</v>
      </c>
      <c r="D2859" s="71">
        <v>13660121001</v>
      </c>
      <c r="E2859" s="69">
        <v>14562901001</v>
      </c>
      <c r="F2859" s="286"/>
      <c r="G2859" s="95" t="s">
        <v>264</v>
      </c>
      <c r="H2859" s="199"/>
      <c r="I2859" s="71" t="s">
        <v>58</v>
      </c>
      <c r="J2859" s="71">
        <v>1</v>
      </c>
      <c r="K2859" s="74" t="s">
        <v>1301</v>
      </c>
      <c r="L2859" s="74"/>
      <c r="M2859" s="78"/>
      <c r="N2859" s="74"/>
      <c r="O2859" s="74"/>
      <c r="P2859" s="128"/>
      <c r="Q2859" s="128"/>
      <c r="R2859" s="3"/>
      <c r="S2859" s="374"/>
      <c r="AL2859"/>
    </row>
    <row r="2860" spans="2:39" outlineLevel="1">
      <c r="B2860" s="293"/>
      <c r="C2860" s="198"/>
      <c r="D2860" s="170"/>
      <c r="E2860" s="69"/>
      <c r="F2860" s="454"/>
      <c r="G2860" s="95"/>
      <c r="H2860" s="199"/>
      <c r="I2860" s="71"/>
      <c r="J2860" s="71"/>
      <c r="K2860" s="74"/>
      <c r="L2860" s="74"/>
      <c r="M2860" s="98"/>
      <c r="N2860" s="99"/>
      <c r="O2860" s="99"/>
      <c r="P2860" s="100"/>
      <c r="Q2860" s="100"/>
      <c r="R2860" s="3"/>
      <c r="S2860" s="375"/>
      <c r="AM2860" s="288"/>
    </row>
    <row r="2861" spans="2:39" s="287" customFormat="1" outlineLevel="1">
      <c r="B2861" s="69" t="s">
        <v>65</v>
      </c>
      <c r="C2861" s="198" t="s">
        <v>1676</v>
      </c>
      <c r="D2861" s="71">
        <v>13662971001</v>
      </c>
      <c r="E2861" s="69">
        <v>14564141001</v>
      </c>
      <c r="F2861" s="286"/>
      <c r="G2861" s="95" t="s">
        <v>307</v>
      </c>
      <c r="H2861" s="96"/>
      <c r="I2861" s="71" t="s">
        <v>58</v>
      </c>
      <c r="J2861" s="71">
        <v>10</v>
      </c>
      <c r="K2861" s="74" t="s">
        <v>1301</v>
      </c>
      <c r="L2861" s="74"/>
      <c r="M2861" s="78"/>
      <c r="N2861" s="74"/>
      <c r="O2861" s="74"/>
      <c r="P2861" s="128"/>
      <c r="Q2861" s="128"/>
      <c r="R2861" s="3"/>
      <c r="S2861" s="374"/>
      <c r="AL2861"/>
    </row>
    <row r="2862" spans="2:39" s="287" customFormat="1" outlineLevel="1">
      <c r="B2862" s="69" t="s">
        <v>65</v>
      </c>
      <c r="C2862" s="198" t="s">
        <v>1676</v>
      </c>
      <c r="D2862" s="71">
        <v>13660201001</v>
      </c>
      <c r="E2862" s="69">
        <v>14562961001</v>
      </c>
      <c r="F2862" s="286"/>
      <c r="G2862" s="95" t="s">
        <v>309</v>
      </c>
      <c r="H2862" s="199"/>
      <c r="I2862" s="170" t="s">
        <v>58</v>
      </c>
      <c r="J2862" s="170">
        <v>10</v>
      </c>
      <c r="K2862" s="74" t="s">
        <v>1301</v>
      </c>
      <c r="L2862" s="74"/>
      <c r="M2862" s="78"/>
      <c r="N2862" s="74"/>
      <c r="O2862" s="74"/>
      <c r="P2862" s="128"/>
      <c r="Q2862" s="128"/>
      <c r="R2862" s="3"/>
      <c r="S2862" s="374"/>
      <c r="AL2862"/>
    </row>
    <row r="2863" spans="2:39" s="288" customFormat="1" outlineLevel="1">
      <c r="B2863" s="102" t="s">
        <v>27</v>
      </c>
      <c r="C2863" s="201" t="s">
        <v>1676</v>
      </c>
      <c r="D2863" s="103">
        <v>13660241001</v>
      </c>
      <c r="E2863" s="102">
        <v>14562981001</v>
      </c>
      <c r="F2863" s="454"/>
      <c r="G2863" s="104" t="s">
        <v>2436</v>
      </c>
      <c r="H2863" s="105"/>
      <c r="I2863" s="103" t="s">
        <v>58</v>
      </c>
      <c r="J2863" s="103">
        <v>3</v>
      </c>
      <c r="K2863" s="107" t="s">
        <v>1301</v>
      </c>
      <c r="L2863" s="107"/>
      <c r="M2863" s="106"/>
      <c r="N2863" s="107"/>
      <c r="O2863" s="107"/>
      <c r="P2863" s="108"/>
      <c r="Q2863" s="108"/>
      <c r="R2863" s="3"/>
      <c r="S2863" s="375"/>
      <c r="AL2863"/>
    </row>
    <row r="2864" spans="2:39" s="287" customFormat="1" outlineLevel="1">
      <c r="B2864" s="69" t="s">
        <v>65</v>
      </c>
      <c r="C2864" s="198" t="s">
        <v>1676</v>
      </c>
      <c r="D2864" s="71">
        <v>13660211001</v>
      </c>
      <c r="E2864" s="69">
        <v>14562971001</v>
      </c>
      <c r="F2864" s="286"/>
      <c r="G2864" s="95" t="s">
        <v>312</v>
      </c>
      <c r="H2864" s="199"/>
      <c r="I2864" s="170" t="s">
        <v>58</v>
      </c>
      <c r="J2864" s="170">
        <v>3</v>
      </c>
      <c r="K2864" s="74" t="s">
        <v>1301</v>
      </c>
      <c r="L2864" s="74"/>
      <c r="M2864" s="78"/>
      <c r="N2864" s="74"/>
      <c r="O2864" s="74"/>
      <c r="P2864" s="128"/>
      <c r="Q2864" s="128"/>
      <c r="R2864" s="3"/>
      <c r="S2864" s="374"/>
      <c r="AL2864"/>
    </row>
    <row r="2865" spans="2:39" s="288" customFormat="1" outlineLevel="1">
      <c r="B2865" s="102" t="s">
        <v>27</v>
      </c>
      <c r="C2865" s="201" t="s">
        <v>1676</v>
      </c>
      <c r="D2865" s="103">
        <v>13660261001</v>
      </c>
      <c r="E2865" s="102">
        <v>14562991001</v>
      </c>
      <c r="F2865" s="454"/>
      <c r="G2865" s="104" t="s">
        <v>313</v>
      </c>
      <c r="H2865" s="204"/>
      <c r="I2865" s="202" t="s">
        <v>58</v>
      </c>
      <c r="J2865" s="202">
        <v>3</v>
      </c>
      <c r="K2865" s="107" t="s">
        <v>1301</v>
      </c>
      <c r="L2865" s="107"/>
      <c r="M2865" s="106"/>
      <c r="N2865" s="107"/>
      <c r="O2865" s="107"/>
      <c r="P2865" s="108"/>
      <c r="Q2865" s="108"/>
      <c r="R2865" s="3"/>
      <c r="S2865" s="567"/>
      <c r="AL2865"/>
    </row>
    <row r="2866" spans="2:39" s="287" customFormat="1" outlineLevel="1">
      <c r="B2866" s="69" t="s">
        <v>65</v>
      </c>
      <c r="C2866" s="198" t="s">
        <v>1676</v>
      </c>
      <c r="D2866" s="71">
        <v>13660281001</v>
      </c>
      <c r="E2866" s="69">
        <v>14563001001</v>
      </c>
      <c r="F2866" s="286"/>
      <c r="G2866" s="95" t="s">
        <v>315</v>
      </c>
      <c r="H2866" s="199"/>
      <c r="I2866" s="71" t="s">
        <v>58</v>
      </c>
      <c r="J2866" s="71">
        <v>1</v>
      </c>
      <c r="K2866" s="74" t="s">
        <v>1301</v>
      </c>
      <c r="L2866" s="74"/>
      <c r="M2866" s="78"/>
      <c r="N2866" s="74"/>
      <c r="O2866" s="74"/>
      <c r="P2866" s="128"/>
      <c r="Q2866" s="128"/>
      <c r="R2866" s="3"/>
      <c r="S2866" s="374"/>
      <c r="AL2866"/>
    </row>
    <row r="2867" spans="2:39" s="287" customFormat="1" outlineLevel="1">
      <c r="B2867" s="102" t="s">
        <v>27</v>
      </c>
      <c r="C2867" s="201" t="s">
        <v>1676</v>
      </c>
      <c r="D2867" s="103">
        <v>13660311001</v>
      </c>
      <c r="E2867" s="102">
        <v>14563011001</v>
      </c>
      <c r="F2867" s="454"/>
      <c r="G2867" s="104" t="s">
        <v>316</v>
      </c>
      <c r="H2867" s="204"/>
      <c r="I2867" s="103" t="s">
        <v>58</v>
      </c>
      <c r="J2867" s="103">
        <v>1</v>
      </c>
      <c r="K2867" s="107" t="s">
        <v>1301</v>
      </c>
      <c r="L2867" s="107"/>
      <c r="M2867" s="106"/>
      <c r="N2867" s="107"/>
      <c r="O2867" s="107"/>
      <c r="P2867" s="108"/>
      <c r="Q2867" s="108"/>
      <c r="R2867" s="3"/>
      <c r="S2867" s="374"/>
      <c r="AL2867"/>
    </row>
    <row r="2868" spans="2:39" outlineLevel="1">
      <c r="B2868" s="293"/>
      <c r="C2868" s="198"/>
      <c r="D2868" s="170"/>
      <c r="E2868" s="69"/>
      <c r="F2868" s="454"/>
      <c r="G2868" s="95"/>
      <c r="H2868" s="199"/>
      <c r="I2868" s="71"/>
      <c r="J2868" s="71"/>
      <c r="K2868" s="74"/>
      <c r="L2868" s="74"/>
      <c r="M2868" s="98"/>
      <c r="N2868" s="99"/>
      <c r="O2868" s="99"/>
      <c r="P2868" s="100"/>
      <c r="Q2868" s="100"/>
      <c r="R2868" s="3"/>
      <c r="S2868" s="375"/>
    </row>
    <row r="2869" spans="2:39" s="287" customFormat="1" ht="25.5" outlineLevel="1">
      <c r="B2869" s="69" t="s">
        <v>65</v>
      </c>
      <c r="C2869" s="198" t="s">
        <v>1676</v>
      </c>
      <c r="D2869" s="306">
        <v>13660891001</v>
      </c>
      <c r="E2869" s="206">
        <v>14563481001</v>
      </c>
      <c r="F2869" s="286" t="s">
        <v>603</v>
      </c>
      <c r="G2869" s="137" t="s">
        <v>2437</v>
      </c>
      <c r="H2869" s="207"/>
      <c r="I2869" s="136" t="s">
        <v>58</v>
      </c>
      <c r="J2869" s="136">
        <v>10</v>
      </c>
      <c r="K2869" s="74" t="s">
        <v>1301</v>
      </c>
      <c r="L2869" s="74"/>
      <c r="M2869" s="78"/>
      <c r="N2869" s="74"/>
      <c r="O2869" s="74"/>
      <c r="P2869" s="128"/>
      <c r="Q2869" s="128"/>
      <c r="R2869" s="3"/>
      <c r="S2869" s="374"/>
      <c r="AL2869"/>
    </row>
    <row r="2870" spans="2:39" s="287" customFormat="1" ht="25.5" outlineLevel="1">
      <c r="B2870" s="69" t="s">
        <v>65</v>
      </c>
      <c r="C2870" s="198" t="s">
        <v>1676</v>
      </c>
      <c r="D2870" s="306">
        <v>13660901001</v>
      </c>
      <c r="E2870" s="206">
        <v>14563491001</v>
      </c>
      <c r="F2870" s="286" t="s">
        <v>605</v>
      </c>
      <c r="G2870" s="95" t="s">
        <v>606</v>
      </c>
      <c r="H2870" s="96"/>
      <c r="I2870" s="71" t="s">
        <v>58</v>
      </c>
      <c r="J2870" s="71">
        <v>10</v>
      </c>
      <c r="K2870" s="74" t="s">
        <v>1301</v>
      </c>
      <c r="L2870" s="74"/>
      <c r="M2870" s="78"/>
      <c r="N2870" s="74"/>
      <c r="O2870" s="74"/>
      <c r="P2870" s="128"/>
      <c r="Q2870" s="128"/>
      <c r="R2870" s="3"/>
      <c r="S2870" s="374"/>
      <c r="AL2870"/>
    </row>
    <row r="2871" spans="2:39" s="287" customFormat="1" ht="25.5" outlineLevel="1">
      <c r="B2871" s="69" t="s">
        <v>65</v>
      </c>
      <c r="C2871" s="198" t="s">
        <v>1676</v>
      </c>
      <c r="D2871" s="306">
        <v>13660911001</v>
      </c>
      <c r="E2871" s="206">
        <v>14563501001</v>
      </c>
      <c r="F2871" s="286" t="s">
        <v>607</v>
      </c>
      <c r="G2871" s="137" t="s">
        <v>2438</v>
      </c>
      <c r="H2871" s="207"/>
      <c r="I2871" s="136" t="s">
        <v>58</v>
      </c>
      <c r="J2871" s="136">
        <v>10</v>
      </c>
      <c r="K2871" s="74" t="s">
        <v>1301</v>
      </c>
      <c r="L2871" s="74"/>
      <c r="M2871" s="78"/>
      <c r="N2871" s="74"/>
      <c r="O2871" s="74"/>
      <c r="P2871" s="128"/>
      <c r="Q2871" s="128"/>
      <c r="R2871" s="3"/>
      <c r="S2871" s="377"/>
      <c r="AL2871"/>
    </row>
    <row r="2872" spans="2:39" s="288" customFormat="1" outlineLevel="1">
      <c r="B2872" s="102" t="s">
        <v>27</v>
      </c>
      <c r="C2872" s="201" t="s">
        <v>1676</v>
      </c>
      <c r="D2872" s="578">
        <v>13660921001</v>
      </c>
      <c r="E2872" s="446">
        <v>14563511001</v>
      </c>
      <c r="F2872" s="454"/>
      <c r="G2872" s="140" t="s">
        <v>2439</v>
      </c>
      <c r="H2872" s="217"/>
      <c r="I2872" s="139" t="s">
        <v>58</v>
      </c>
      <c r="J2872" s="139">
        <v>3</v>
      </c>
      <c r="K2872" s="107" t="s">
        <v>1301</v>
      </c>
      <c r="L2872" s="107"/>
      <c r="M2872" s="106"/>
      <c r="N2872" s="107"/>
      <c r="O2872" s="107"/>
      <c r="P2872" s="108"/>
      <c r="Q2872" s="108"/>
      <c r="R2872" s="3"/>
      <c r="S2872" s="375"/>
      <c r="AL2872"/>
    </row>
    <row r="2873" spans="2:39" s="287" customFormat="1" outlineLevel="1">
      <c r="B2873" s="69" t="s">
        <v>65</v>
      </c>
      <c r="C2873" s="198" t="s">
        <v>1676</v>
      </c>
      <c r="D2873" s="71">
        <v>13660931001</v>
      </c>
      <c r="E2873" s="69">
        <v>14563521001</v>
      </c>
      <c r="F2873" s="286"/>
      <c r="G2873" s="137" t="s">
        <v>2440</v>
      </c>
      <c r="H2873" s="207"/>
      <c r="I2873" s="136" t="s">
        <v>58</v>
      </c>
      <c r="J2873" s="136">
        <v>3</v>
      </c>
      <c r="K2873" s="74" t="s">
        <v>1301</v>
      </c>
      <c r="L2873" s="74"/>
      <c r="M2873" s="78"/>
      <c r="N2873" s="74"/>
      <c r="O2873" s="74"/>
      <c r="P2873" s="128"/>
      <c r="Q2873" s="128"/>
      <c r="R2873" s="3"/>
      <c r="S2873" s="374"/>
      <c r="AL2873"/>
    </row>
    <row r="2874" spans="2:39" outlineLevel="1">
      <c r="B2874" s="200"/>
      <c r="C2874" s="198"/>
      <c r="D2874" s="71"/>
      <c r="E2874" s="69"/>
      <c r="F2874" s="454"/>
      <c r="G2874" s="137"/>
      <c r="H2874" s="207"/>
      <c r="I2874" s="136"/>
      <c r="J2874" s="136"/>
      <c r="K2874" s="74"/>
      <c r="L2874" s="74"/>
      <c r="M2874" s="98"/>
      <c r="N2874" s="99"/>
      <c r="O2874" s="99"/>
      <c r="P2874" s="100"/>
      <c r="Q2874" s="100"/>
      <c r="R2874" s="3"/>
      <c r="S2874" s="377"/>
    </row>
    <row r="2875" spans="2:39" s="287" customFormat="1" outlineLevel="1">
      <c r="B2875" s="69" t="s">
        <v>65</v>
      </c>
      <c r="C2875" s="198" t="s">
        <v>1676</v>
      </c>
      <c r="D2875" s="579">
        <v>13661081001</v>
      </c>
      <c r="E2875" s="212">
        <v>14563651001</v>
      </c>
      <c r="F2875" s="286"/>
      <c r="G2875" s="171" t="s">
        <v>2441</v>
      </c>
      <c r="H2875" s="199"/>
      <c r="I2875" s="170" t="s">
        <v>58</v>
      </c>
      <c r="J2875" s="170">
        <v>10</v>
      </c>
      <c r="K2875" s="74" t="s">
        <v>1301</v>
      </c>
      <c r="L2875" s="74"/>
      <c r="M2875" s="78"/>
      <c r="N2875" s="74"/>
      <c r="O2875" s="74"/>
      <c r="P2875" s="128"/>
      <c r="Q2875" s="128"/>
      <c r="R2875" s="3"/>
      <c r="S2875" s="379"/>
      <c r="AL2875"/>
    </row>
    <row r="2876" spans="2:39" s="288" customFormat="1" outlineLevel="1">
      <c r="B2876" s="102" t="s">
        <v>27</v>
      </c>
      <c r="C2876" s="201" t="s">
        <v>1676</v>
      </c>
      <c r="D2876" s="103">
        <v>13661091001</v>
      </c>
      <c r="E2876" s="102">
        <v>14563661001</v>
      </c>
      <c r="F2876" s="454"/>
      <c r="G2876" s="104" t="s">
        <v>664</v>
      </c>
      <c r="H2876" s="105"/>
      <c r="I2876" s="103" t="s">
        <v>58</v>
      </c>
      <c r="J2876" s="103">
        <v>10</v>
      </c>
      <c r="K2876" s="107" t="s">
        <v>1301</v>
      </c>
      <c r="L2876" s="107"/>
      <c r="M2876" s="106"/>
      <c r="N2876" s="107"/>
      <c r="O2876" s="107"/>
      <c r="P2876" s="108"/>
      <c r="Q2876" s="108"/>
      <c r="R2876" s="3"/>
      <c r="S2876" s="375"/>
      <c r="AL2876"/>
    </row>
    <row r="2877" spans="2:39" outlineLevel="1">
      <c r="B2877" s="197"/>
      <c r="C2877" s="198"/>
      <c r="D2877" s="71"/>
      <c r="E2877" s="69"/>
      <c r="F2877" s="454"/>
      <c r="G2877" s="95"/>
      <c r="H2877" s="96"/>
      <c r="I2877" s="71"/>
      <c r="J2877" s="71"/>
      <c r="K2877" s="74"/>
      <c r="L2877" s="74"/>
      <c r="M2877" s="98"/>
      <c r="N2877" s="99"/>
      <c r="O2877" s="99"/>
      <c r="P2877" s="100"/>
      <c r="Q2877" s="100"/>
      <c r="R2877" s="3"/>
      <c r="S2877" s="375"/>
      <c r="AM2877" s="288"/>
    </row>
    <row r="2878" spans="2:39" s="287" customFormat="1" outlineLevel="1">
      <c r="B2878" s="69"/>
      <c r="C2878" s="432" t="s">
        <v>1676</v>
      </c>
      <c r="D2878" s="294"/>
      <c r="E2878" s="194"/>
      <c r="F2878" s="650"/>
      <c r="G2878" s="191" t="s">
        <v>2442</v>
      </c>
      <c r="H2878" s="192"/>
      <c r="I2878" s="193"/>
      <c r="J2878" s="193"/>
      <c r="K2878" s="188"/>
      <c r="L2878" s="188"/>
      <c r="M2878" s="434"/>
      <c r="N2878" s="299"/>
      <c r="O2878" s="299"/>
      <c r="P2878" s="437"/>
      <c r="Q2878" s="434"/>
      <c r="R2878" s="3"/>
      <c r="S2878" s="375"/>
      <c r="AL2878"/>
      <c r="AM2878" s="288"/>
    </row>
    <row r="2879" spans="2:39" s="288" customFormat="1" outlineLevel="1">
      <c r="B2879" s="102" t="s">
        <v>27</v>
      </c>
      <c r="C2879" s="201" t="s">
        <v>1676</v>
      </c>
      <c r="D2879" s="202"/>
      <c r="E2879" s="102">
        <v>12436331001</v>
      </c>
      <c r="F2879" s="454"/>
      <c r="G2879" s="203" t="s">
        <v>2443</v>
      </c>
      <c r="H2879" s="204"/>
      <c r="I2879" s="202" t="s">
        <v>58</v>
      </c>
      <c r="J2879" s="202">
        <v>10</v>
      </c>
      <c r="K2879" s="107" t="s">
        <v>1301</v>
      </c>
      <c r="L2879" s="107"/>
      <c r="M2879" s="106"/>
      <c r="N2879" s="107"/>
      <c r="O2879" s="107"/>
      <c r="P2879" s="108"/>
      <c r="Q2879" s="108"/>
      <c r="R2879" s="3"/>
      <c r="S2879" s="378"/>
      <c r="AL2879"/>
      <c r="AM2879"/>
    </row>
    <row r="2880" spans="2:39" s="288" customFormat="1" outlineLevel="1">
      <c r="B2880" s="102" t="s">
        <v>27</v>
      </c>
      <c r="C2880" s="201" t="s">
        <v>1676</v>
      </c>
      <c r="D2880" s="202"/>
      <c r="E2880" s="102">
        <v>12436431001</v>
      </c>
      <c r="F2880" s="454"/>
      <c r="G2880" s="203" t="s">
        <v>2444</v>
      </c>
      <c r="H2880" s="204"/>
      <c r="I2880" s="202" t="s">
        <v>58</v>
      </c>
      <c r="J2880" s="202">
        <v>10</v>
      </c>
      <c r="K2880" s="107" t="s">
        <v>1301</v>
      </c>
      <c r="L2880" s="107"/>
      <c r="M2880" s="106"/>
      <c r="N2880" s="107"/>
      <c r="O2880" s="107"/>
      <c r="P2880" s="108"/>
      <c r="Q2880" s="108"/>
      <c r="R2880" s="3"/>
      <c r="S2880" s="375"/>
      <c r="AL2880"/>
    </row>
    <row r="2881" spans="2:39" s="288" customFormat="1" outlineLevel="1">
      <c r="B2881" s="102" t="s">
        <v>27</v>
      </c>
      <c r="C2881" s="201" t="s">
        <v>1676</v>
      </c>
      <c r="D2881" s="202"/>
      <c r="E2881" s="102">
        <v>12436531001</v>
      </c>
      <c r="F2881" s="454"/>
      <c r="G2881" s="203" t="s">
        <v>2445</v>
      </c>
      <c r="H2881" s="204"/>
      <c r="I2881" s="202" t="s">
        <v>58</v>
      </c>
      <c r="J2881" s="202">
        <v>10</v>
      </c>
      <c r="K2881" s="107" t="s">
        <v>1301</v>
      </c>
      <c r="L2881" s="107"/>
      <c r="M2881" s="106"/>
      <c r="N2881" s="107"/>
      <c r="O2881" s="107"/>
      <c r="P2881" s="108"/>
      <c r="Q2881" s="108"/>
      <c r="R2881" s="3"/>
      <c r="S2881" s="375"/>
      <c r="AL2881"/>
    </row>
    <row r="2882" spans="2:39" outlineLevel="1">
      <c r="B2882" s="197"/>
      <c r="C2882" s="198"/>
      <c r="D2882" s="170"/>
      <c r="E2882" s="69"/>
      <c r="F2882" s="454"/>
      <c r="G2882" s="171"/>
      <c r="H2882" s="199"/>
      <c r="I2882" s="170"/>
      <c r="J2882" s="170"/>
      <c r="K2882" s="74"/>
      <c r="L2882" s="74"/>
      <c r="M2882" s="98"/>
      <c r="N2882" s="99"/>
      <c r="O2882" s="99"/>
      <c r="P2882" s="100"/>
      <c r="Q2882" s="100"/>
      <c r="R2882" s="3"/>
      <c r="S2882" s="375"/>
      <c r="AM2882" s="288"/>
    </row>
    <row r="2883" spans="2:39" s="288" customFormat="1" outlineLevel="1">
      <c r="B2883" s="102" t="s">
        <v>27</v>
      </c>
      <c r="C2883" s="201" t="s">
        <v>1676</v>
      </c>
      <c r="D2883" s="202"/>
      <c r="E2883" s="102">
        <v>12436631001</v>
      </c>
      <c r="F2883" s="454"/>
      <c r="G2883" s="203" t="s">
        <v>2446</v>
      </c>
      <c r="H2883" s="204"/>
      <c r="I2883" s="202" t="s">
        <v>58</v>
      </c>
      <c r="J2883" s="202">
        <v>10</v>
      </c>
      <c r="K2883" s="107" t="s">
        <v>1301</v>
      </c>
      <c r="L2883" s="107"/>
      <c r="M2883" s="106"/>
      <c r="N2883" s="107"/>
      <c r="O2883" s="107"/>
      <c r="P2883" s="108"/>
      <c r="Q2883" s="108"/>
      <c r="R2883" s="3"/>
      <c r="S2883" s="375"/>
      <c r="AL2883"/>
    </row>
    <row r="2884" spans="2:39" s="288" customFormat="1" outlineLevel="1">
      <c r="B2884" s="102" t="s">
        <v>27</v>
      </c>
      <c r="C2884" s="201" t="s">
        <v>1676</v>
      </c>
      <c r="D2884" s="202"/>
      <c r="E2884" s="102">
        <v>12436731001</v>
      </c>
      <c r="F2884" s="454"/>
      <c r="G2884" s="203" t="s">
        <v>2447</v>
      </c>
      <c r="H2884" s="204"/>
      <c r="I2884" s="202" t="s">
        <v>58</v>
      </c>
      <c r="J2884" s="202">
        <v>10</v>
      </c>
      <c r="K2884" s="107" t="s">
        <v>1301</v>
      </c>
      <c r="L2884" s="107"/>
      <c r="M2884" s="106"/>
      <c r="N2884" s="107"/>
      <c r="O2884" s="107"/>
      <c r="P2884" s="108"/>
      <c r="Q2884" s="108"/>
      <c r="R2884" s="3"/>
      <c r="S2884" s="375"/>
      <c r="AL2884"/>
    </row>
    <row r="2885" spans="2:39" s="288" customFormat="1" outlineLevel="1">
      <c r="B2885" s="102" t="s">
        <v>27</v>
      </c>
      <c r="C2885" s="201" t="s">
        <v>1676</v>
      </c>
      <c r="D2885" s="202"/>
      <c r="E2885" s="102">
        <v>12436831001</v>
      </c>
      <c r="F2885" s="454"/>
      <c r="G2885" s="203" t="s">
        <v>2448</v>
      </c>
      <c r="H2885" s="204"/>
      <c r="I2885" s="202" t="s">
        <v>58</v>
      </c>
      <c r="J2885" s="202">
        <v>10</v>
      </c>
      <c r="K2885" s="107" t="s">
        <v>1301</v>
      </c>
      <c r="L2885" s="107"/>
      <c r="M2885" s="106"/>
      <c r="N2885" s="107"/>
      <c r="O2885" s="107"/>
      <c r="P2885" s="108"/>
      <c r="Q2885" s="108"/>
      <c r="R2885" s="3"/>
      <c r="S2885" s="375"/>
      <c r="AL2885"/>
    </row>
    <row r="2886" spans="2:39" s="288" customFormat="1" outlineLevel="1">
      <c r="B2886" s="102" t="s">
        <v>27</v>
      </c>
      <c r="C2886" s="201" t="s">
        <v>1676</v>
      </c>
      <c r="D2886" s="202"/>
      <c r="E2886" s="102">
        <v>12436931001</v>
      </c>
      <c r="F2886" s="454"/>
      <c r="G2886" s="203" t="s">
        <v>2449</v>
      </c>
      <c r="H2886" s="204"/>
      <c r="I2886" s="202" t="s">
        <v>58</v>
      </c>
      <c r="J2886" s="202">
        <v>10</v>
      </c>
      <c r="K2886" s="107" t="s">
        <v>1301</v>
      </c>
      <c r="L2886" s="107"/>
      <c r="M2886" s="106"/>
      <c r="N2886" s="107"/>
      <c r="O2886" s="107"/>
      <c r="P2886" s="108"/>
      <c r="Q2886" s="108"/>
      <c r="R2886" s="3"/>
      <c r="S2886" s="375"/>
      <c r="AL2886"/>
    </row>
    <row r="2887" spans="2:39" s="288" customFormat="1" outlineLevel="1">
      <c r="B2887" s="102" t="s">
        <v>27</v>
      </c>
      <c r="C2887" s="201" t="s">
        <v>1676</v>
      </c>
      <c r="D2887" s="202"/>
      <c r="E2887" s="102">
        <v>12437031001</v>
      </c>
      <c r="F2887" s="454"/>
      <c r="G2887" s="203" t="s">
        <v>2450</v>
      </c>
      <c r="H2887" s="204"/>
      <c r="I2887" s="202" t="s">
        <v>58</v>
      </c>
      <c r="J2887" s="202">
        <v>10</v>
      </c>
      <c r="K2887" s="107" t="s">
        <v>1301</v>
      </c>
      <c r="L2887" s="107"/>
      <c r="M2887" s="106"/>
      <c r="N2887" s="107"/>
      <c r="O2887" s="107"/>
      <c r="P2887" s="108"/>
      <c r="Q2887" s="108"/>
      <c r="R2887" s="3"/>
      <c r="S2887" s="375"/>
      <c r="AL2887"/>
    </row>
    <row r="2888" spans="2:39" s="288" customFormat="1" outlineLevel="1">
      <c r="B2888" s="102" t="s">
        <v>27</v>
      </c>
      <c r="C2888" s="201" t="s">
        <v>1676</v>
      </c>
      <c r="D2888" s="202"/>
      <c r="E2888" s="102">
        <v>12437131001</v>
      </c>
      <c r="F2888" s="454"/>
      <c r="G2888" s="203" t="s">
        <v>2451</v>
      </c>
      <c r="H2888" s="204"/>
      <c r="I2888" s="202" t="s">
        <v>58</v>
      </c>
      <c r="J2888" s="202">
        <v>10</v>
      </c>
      <c r="K2888" s="107" t="s">
        <v>1301</v>
      </c>
      <c r="L2888" s="107"/>
      <c r="M2888" s="106"/>
      <c r="N2888" s="107"/>
      <c r="O2888" s="107"/>
      <c r="P2888" s="108"/>
      <c r="Q2888" s="108"/>
      <c r="R2888" s="3"/>
      <c r="S2888" s="378"/>
      <c r="AL2888"/>
      <c r="AM2888"/>
    </row>
    <row r="2889" spans="2:39" s="288" customFormat="1" outlineLevel="1">
      <c r="B2889" s="102" t="s">
        <v>27</v>
      </c>
      <c r="C2889" s="201" t="s">
        <v>1676</v>
      </c>
      <c r="D2889" s="202"/>
      <c r="E2889" s="102">
        <v>12493501001</v>
      </c>
      <c r="F2889" s="454"/>
      <c r="G2889" s="203" t="s">
        <v>2452</v>
      </c>
      <c r="H2889" s="204"/>
      <c r="I2889" s="202" t="s">
        <v>58</v>
      </c>
      <c r="J2889" s="202">
        <v>10</v>
      </c>
      <c r="K2889" s="107" t="s">
        <v>1301</v>
      </c>
      <c r="L2889" s="107"/>
      <c r="M2889" s="106"/>
      <c r="N2889" s="107"/>
      <c r="O2889" s="107"/>
      <c r="P2889" s="108"/>
      <c r="Q2889" s="108"/>
      <c r="R2889" s="3"/>
      <c r="S2889" s="375"/>
      <c r="AL2889"/>
    </row>
    <row r="2890" spans="2:39" s="288" customFormat="1" outlineLevel="1">
      <c r="B2890" s="102" t="s">
        <v>27</v>
      </c>
      <c r="C2890" s="201" t="s">
        <v>1676</v>
      </c>
      <c r="D2890" s="202"/>
      <c r="E2890" s="102">
        <v>12437231001</v>
      </c>
      <c r="F2890" s="454"/>
      <c r="G2890" s="203" t="s">
        <v>2453</v>
      </c>
      <c r="H2890" s="204"/>
      <c r="I2890" s="202" t="s">
        <v>58</v>
      </c>
      <c r="J2890" s="202">
        <v>10</v>
      </c>
      <c r="K2890" s="107" t="s">
        <v>1301</v>
      </c>
      <c r="L2890" s="107"/>
      <c r="M2890" s="106"/>
      <c r="N2890" s="107"/>
      <c r="O2890" s="107"/>
      <c r="P2890" s="108"/>
      <c r="Q2890" s="108"/>
      <c r="R2890" s="3"/>
      <c r="S2890" s="378"/>
      <c r="AL2890"/>
      <c r="AM2890"/>
    </row>
    <row r="2891" spans="2:39" outlineLevel="1">
      <c r="B2891" s="197"/>
      <c r="C2891" s="198"/>
      <c r="D2891" s="170"/>
      <c r="E2891" s="69"/>
      <c r="F2891" s="454"/>
      <c r="G2891" s="171"/>
      <c r="H2891" s="199"/>
      <c r="I2891" s="170"/>
      <c r="J2891" s="170"/>
      <c r="K2891" s="74"/>
      <c r="L2891" s="74"/>
      <c r="M2891" s="98"/>
      <c r="N2891" s="99"/>
      <c r="O2891" s="99"/>
      <c r="P2891" s="100"/>
      <c r="Q2891" s="100"/>
      <c r="R2891" s="3"/>
      <c r="S2891" s="379"/>
      <c r="AM2891" s="287"/>
    </row>
    <row r="2892" spans="2:39" s="288" customFormat="1" outlineLevel="1">
      <c r="B2892" s="102" t="s">
        <v>27</v>
      </c>
      <c r="C2892" s="201" t="s">
        <v>1676</v>
      </c>
      <c r="D2892" s="202"/>
      <c r="E2892" s="102">
        <v>12437931001</v>
      </c>
      <c r="F2892" s="454"/>
      <c r="G2892" s="203" t="s">
        <v>2454</v>
      </c>
      <c r="H2892" s="204"/>
      <c r="I2892" s="202" t="s">
        <v>58</v>
      </c>
      <c r="J2892" s="202">
        <v>10</v>
      </c>
      <c r="K2892" s="107" t="s">
        <v>1301</v>
      </c>
      <c r="L2892" s="107"/>
      <c r="M2892" s="106"/>
      <c r="N2892" s="107"/>
      <c r="O2892" s="107"/>
      <c r="P2892" s="108"/>
      <c r="Q2892" s="108"/>
      <c r="R2892" s="3"/>
      <c r="S2892" s="375"/>
      <c r="AL2892"/>
    </row>
    <row r="2893" spans="2:39" outlineLevel="1">
      <c r="B2893" s="197"/>
      <c r="C2893" s="198"/>
      <c r="D2893" s="170"/>
      <c r="E2893" s="69"/>
      <c r="F2893" s="454"/>
      <c r="G2893" s="171"/>
      <c r="H2893" s="199"/>
      <c r="I2893" s="170"/>
      <c r="J2893" s="170"/>
      <c r="K2893" s="74"/>
      <c r="L2893" s="74"/>
      <c r="M2893" s="98"/>
      <c r="N2893" s="99"/>
      <c r="O2893" s="99"/>
      <c r="P2893" s="100"/>
      <c r="Q2893" s="100"/>
      <c r="R2893" s="3"/>
      <c r="S2893" s="375"/>
      <c r="AM2893" s="288"/>
    </row>
    <row r="2894" spans="2:39" s="287" customFormat="1" ht="25.5" outlineLevel="1">
      <c r="B2894" s="69"/>
      <c r="C2894" s="432" t="s">
        <v>1676</v>
      </c>
      <c r="D2894" s="294"/>
      <c r="E2894" s="194"/>
      <c r="F2894" s="650"/>
      <c r="G2894" s="191" t="s">
        <v>2455</v>
      </c>
      <c r="H2894" s="192"/>
      <c r="I2894" s="193"/>
      <c r="J2894" s="193"/>
      <c r="K2894" s="188"/>
      <c r="L2894" s="188"/>
      <c r="M2894" s="434"/>
      <c r="N2894" s="299"/>
      <c r="O2894" s="299"/>
      <c r="P2894" s="437"/>
      <c r="Q2894" s="434"/>
      <c r="R2894" s="3"/>
      <c r="S2894" s="375"/>
      <c r="AL2894"/>
      <c r="AM2894" s="288"/>
    </row>
    <row r="2895" spans="2:39" s="288" customFormat="1" outlineLevel="1">
      <c r="B2895" s="102" t="s">
        <v>27</v>
      </c>
      <c r="C2895" s="201" t="s">
        <v>1676</v>
      </c>
      <c r="D2895" s="202"/>
      <c r="E2895" s="102">
        <v>12496671001</v>
      </c>
      <c r="F2895" s="454"/>
      <c r="G2895" s="203" t="s">
        <v>2456</v>
      </c>
      <c r="H2895" s="204"/>
      <c r="I2895" s="202" t="s">
        <v>58</v>
      </c>
      <c r="J2895" s="202">
        <v>10</v>
      </c>
      <c r="K2895" s="107" t="s">
        <v>1301</v>
      </c>
      <c r="L2895" s="107"/>
      <c r="M2895" s="106"/>
      <c r="N2895" s="107"/>
      <c r="O2895" s="107"/>
      <c r="P2895" s="108"/>
      <c r="Q2895" s="108"/>
      <c r="R2895" s="3"/>
      <c r="S2895" s="375"/>
      <c r="AL2895"/>
    </row>
    <row r="2896" spans="2:39" s="288" customFormat="1" outlineLevel="1">
      <c r="B2896" s="102" t="s">
        <v>27</v>
      </c>
      <c r="C2896" s="201" t="s">
        <v>1676</v>
      </c>
      <c r="D2896" s="202"/>
      <c r="E2896" s="102">
        <v>12496771001</v>
      </c>
      <c r="F2896" s="454"/>
      <c r="G2896" s="203" t="s">
        <v>2457</v>
      </c>
      <c r="H2896" s="204"/>
      <c r="I2896" s="202" t="s">
        <v>58</v>
      </c>
      <c r="J2896" s="202">
        <v>10</v>
      </c>
      <c r="K2896" s="107" t="s">
        <v>1301</v>
      </c>
      <c r="L2896" s="107"/>
      <c r="M2896" s="106"/>
      <c r="N2896" s="107"/>
      <c r="O2896" s="107"/>
      <c r="P2896" s="108"/>
      <c r="Q2896" s="108"/>
      <c r="R2896" s="3"/>
      <c r="S2896" s="378"/>
      <c r="AL2896"/>
      <c r="AM2896"/>
    </row>
    <row r="2897" spans="2:39" s="288" customFormat="1" outlineLevel="1">
      <c r="B2897" s="102" t="s">
        <v>27</v>
      </c>
      <c r="C2897" s="201" t="s">
        <v>1676</v>
      </c>
      <c r="D2897" s="202"/>
      <c r="E2897" s="102">
        <v>12496871001</v>
      </c>
      <c r="F2897" s="454"/>
      <c r="G2897" s="203" t="s">
        <v>2458</v>
      </c>
      <c r="H2897" s="204"/>
      <c r="I2897" s="202" t="s">
        <v>58</v>
      </c>
      <c r="J2897" s="202">
        <v>10</v>
      </c>
      <c r="K2897" s="107" t="s">
        <v>1301</v>
      </c>
      <c r="L2897" s="107"/>
      <c r="M2897" s="106"/>
      <c r="N2897" s="107"/>
      <c r="O2897" s="107"/>
      <c r="P2897" s="108"/>
      <c r="Q2897" s="108"/>
      <c r="R2897" s="3"/>
      <c r="S2897" s="375"/>
      <c r="AL2897"/>
    </row>
    <row r="2898" spans="2:39" s="288" customFormat="1" outlineLevel="1">
      <c r="B2898" s="102" t="s">
        <v>27</v>
      </c>
      <c r="C2898" s="201" t="s">
        <v>1676</v>
      </c>
      <c r="D2898" s="202"/>
      <c r="E2898" s="102">
        <v>12496971001</v>
      </c>
      <c r="F2898" s="454"/>
      <c r="G2898" s="203" t="s">
        <v>2459</v>
      </c>
      <c r="H2898" s="204"/>
      <c r="I2898" s="202" t="s">
        <v>58</v>
      </c>
      <c r="J2898" s="202">
        <v>10</v>
      </c>
      <c r="K2898" s="107" t="s">
        <v>1301</v>
      </c>
      <c r="L2898" s="107"/>
      <c r="M2898" s="106"/>
      <c r="N2898" s="107"/>
      <c r="O2898" s="107"/>
      <c r="P2898" s="108"/>
      <c r="Q2898" s="108"/>
      <c r="R2898" s="3"/>
      <c r="S2898" s="378"/>
      <c r="AL2898"/>
      <c r="AM2898"/>
    </row>
    <row r="2899" spans="2:39" outlineLevel="1">
      <c r="B2899" s="197"/>
      <c r="C2899" s="198"/>
      <c r="D2899" s="170"/>
      <c r="E2899" s="69"/>
      <c r="F2899" s="454"/>
      <c r="G2899" s="171"/>
      <c r="H2899" s="199"/>
      <c r="I2899" s="170"/>
      <c r="J2899" s="170"/>
      <c r="K2899" s="74"/>
      <c r="L2899" s="74"/>
      <c r="M2899" s="98"/>
      <c r="N2899" s="99"/>
      <c r="O2899" s="99"/>
      <c r="P2899" s="100"/>
      <c r="Q2899" s="100"/>
      <c r="R2899" s="3"/>
      <c r="S2899" s="375"/>
      <c r="AM2899" s="288"/>
    </row>
    <row r="2900" spans="2:39" s="288" customFormat="1" outlineLevel="1">
      <c r="B2900" s="102" t="s">
        <v>27</v>
      </c>
      <c r="C2900" s="201" t="s">
        <v>1676</v>
      </c>
      <c r="D2900" s="202"/>
      <c r="E2900" s="102">
        <v>12497071001</v>
      </c>
      <c r="F2900" s="454"/>
      <c r="G2900" s="203" t="s">
        <v>2460</v>
      </c>
      <c r="H2900" s="204"/>
      <c r="I2900" s="202" t="s">
        <v>58</v>
      </c>
      <c r="J2900" s="202">
        <v>1</v>
      </c>
      <c r="K2900" s="107" t="s">
        <v>1301</v>
      </c>
      <c r="L2900" s="107"/>
      <c r="M2900" s="106"/>
      <c r="N2900" s="107"/>
      <c r="O2900" s="107"/>
      <c r="P2900" s="108"/>
      <c r="Q2900" s="108"/>
      <c r="R2900" s="3"/>
      <c r="S2900" s="378"/>
      <c r="AL2900"/>
      <c r="AM2900"/>
    </row>
    <row r="2901" spans="2:39" outlineLevel="1">
      <c r="B2901" s="197"/>
      <c r="C2901" s="198"/>
      <c r="D2901" s="170"/>
      <c r="E2901" s="69"/>
      <c r="F2901" s="454"/>
      <c r="G2901" s="171"/>
      <c r="H2901" s="199"/>
      <c r="I2901" s="170"/>
      <c r="J2901" s="170"/>
      <c r="K2901" s="74"/>
      <c r="L2901" s="74"/>
      <c r="M2901" s="98"/>
      <c r="N2901" s="99"/>
      <c r="O2901" s="99"/>
      <c r="P2901" s="100"/>
      <c r="Q2901" s="100"/>
      <c r="R2901" s="3"/>
      <c r="S2901" s="375"/>
      <c r="AM2901" s="288"/>
    </row>
    <row r="2902" spans="2:39" s="288" customFormat="1" ht="25.5" outlineLevel="1">
      <c r="B2902" s="102" t="s">
        <v>27</v>
      </c>
      <c r="C2902" s="201" t="s">
        <v>1676</v>
      </c>
      <c r="D2902" s="202"/>
      <c r="E2902" s="102">
        <v>12493801001</v>
      </c>
      <c r="F2902" s="454"/>
      <c r="G2902" s="203" t="s">
        <v>2461</v>
      </c>
      <c r="H2902" s="204"/>
      <c r="I2902" s="202" t="s">
        <v>58</v>
      </c>
      <c r="J2902" s="202">
        <v>1</v>
      </c>
      <c r="K2902" s="107" t="s">
        <v>1301</v>
      </c>
      <c r="L2902" s="107"/>
      <c r="M2902" s="106"/>
      <c r="N2902" s="107"/>
      <c r="O2902" s="107"/>
      <c r="P2902" s="108"/>
      <c r="Q2902" s="108"/>
      <c r="R2902" s="3"/>
      <c r="S2902" s="378"/>
      <c r="AL2902"/>
      <c r="AM2902"/>
    </row>
    <row r="2903" spans="2:39" outlineLevel="1">
      <c r="B2903" s="197"/>
      <c r="C2903" s="198"/>
      <c r="D2903" s="170"/>
      <c r="E2903" s="69"/>
      <c r="F2903" s="454"/>
      <c r="G2903" s="171"/>
      <c r="H2903" s="199"/>
      <c r="I2903" s="170"/>
      <c r="J2903" s="170"/>
      <c r="K2903" s="74"/>
      <c r="L2903" s="74"/>
      <c r="M2903" s="98"/>
      <c r="N2903" s="99"/>
      <c r="O2903" s="99"/>
      <c r="P2903" s="100"/>
      <c r="Q2903" s="100"/>
      <c r="R2903" s="3"/>
      <c r="S2903" s="375"/>
      <c r="AM2903" s="288"/>
    </row>
    <row r="2904" spans="2:39" s="288" customFormat="1" outlineLevel="1">
      <c r="B2904" s="102" t="s">
        <v>27</v>
      </c>
      <c r="C2904" s="201" t="s">
        <v>1676</v>
      </c>
      <c r="D2904" s="202"/>
      <c r="E2904" s="102">
        <v>12493901001</v>
      </c>
      <c r="F2904" s="454"/>
      <c r="G2904" s="203" t="s">
        <v>2462</v>
      </c>
      <c r="H2904" s="204"/>
      <c r="I2904" s="202" t="s">
        <v>58</v>
      </c>
      <c r="J2904" s="202">
        <v>1</v>
      </c>
      <c r="K2904" s="107" t="s">
        <v>1301</v>
      </c>
      <c r="L2904" s="107"/>
      <c r="M2904" s="106"/>
      <c r="N2904" s="107"/>
      <c r="O2904" s="107"/>
      <c r="P2904" s="108"/>
      <c r="Q2904" s="108"/>
      <c r="R2904" s="3"/>
      <c r="S2904" s="378"/>
      <c r="AL2904"/>
      <c r="AM2904"/>
    </row>
    <row r="2905" spans="2:39" outlineLevel="1">
      <c r="B2905" s="197"/>
      <c r="C2905" s="198"/>
      <c r="D2905" s="170"/>
      <c r="E2905" s="69"/>
      <c r="F2905" s="454"/>
      <c r="G2905" s="171"/>
      <c r="H2905" s="199"/>
      <c r="I2905" s="170"/>
      <c r="J2905" s="170"/>
      <c r="K2905" s="74"/>
      <c r="L2905" s="74"/>
      <c r="M2905" s="98"/>
      <c r="N2905" s="99"/>
      <c r="O2905" s="99"/>
      <c r="P2905" s="100"/>
      <c r="Q2905" s="100"/>
      <c r="R2905" s="3"/>
      <c r="S2905" s="378"/>
      <c r="AM2905" s="288"/>
    </row>
    <row r="2906" spans="2:39" s="288" customFormat="1" outlineLevel="1">
      <c r="B2906" s="102" t="s">
        <v>27</v>
      </c>
      <c r="C2906" s="201" t="s">
        <v>1676</v>
      </c>
      <c r="D2906" s="202"/>
      <c r="E2906" s="102">
        <v>12494001001</v>
      </c>
      <c r="F2906" s="454"/>
      <c r="G2906" s="203" t="s">
        <v>2463</v>
      </c>
      <c r="H2906" s="204"/>
      <c r="I2906" s="202" t="s">
        <v>58</v>
      </c>
      <c r="J2906" s="202">
        <v>1</v>
      </c>
      <c r="K2906" s="107" t="s">
        <v>1301</v>
      </c>
      <c r="L2906" s="107"/>
      <c r="M2906" s="106"/>
      <c r="N2906" s="107"/>
      <c r="O2906" s="107"/>
      <c r="P2906" s="108"/>
      <c r="Q2906" s="108"/>
      <c r="R2906" s="3"/>
      <c r="S2906" s="378"/>
      <c r="AL2906"/>
      <c r="AM2906"/>
    </row>
    <row r="2907" spans="2:39" outlineLevel="1">
      <c r="B2907" s="197"/>
      <c r="C2907" s="198"/>
      <c r="D2907" s="170"/>
      <c r="E2907" s="69"/>
      <c r="F2907" s="454"/>
      <c r="G2907" s="171"/>
      <c r="H2907" s="199"/>
      <c r="I2907" s="170"/>
      <c r="J2907" s="170"/>
      <c r="K2907" s="74"/>
      <c r="L2907" s="74"/>
      <c r="M2907" s="98"/>
      <c r="N2907" s="99"/>
      <c r="O2907" s="99"/>
      <c r="P2907" s="100"/>
      <c r="Q2907" s="100"/>
      <c r="R2907" s="3"/>
      <c r="S2907" s="375"/>
      <c r="AM2907" s="288"/>
    </row>
    <row r="2908" spans="2:39" s="288" customFormat="1" outlineLevel="1">
      <c r="B2908" s="102" t="s">
        <v>27</v>
      </c>
      <c r="C2908" s="201" t="s">
        <v>1676</v>
      </c>
      <c r="D2908" s="202"/>
      <c r="E2908" s="102">
        <v>12494101001</v>
      </c>
      <c r="F2908" s="454"/>
      <c r="G2908" s="203" t="s">
        <v>2464</v>
      </c>
      <c r="H2908" s="204"/>
      <c r="I2908" s="202" t="s">
        <v>58</v>
      </c>
      <c r="J2908" s="202">
        <v>1</v>
      </c>
      <c r="K2908" s="107" t="s">
        <v>1298</v>
      </c>
      <c r="L2908" s="107"/>
      <c r="M2908" s="106"/>
      <c r="N2908" s="107"/>
      <c r="O2908" s="107"/>
      <c r="P2908" s="108"/>
      <c r="Q2908" s="108"/>
      <c r="R2908" s="3"/>
      <c r="S2908" s="375"/>
      <c r="AL2908"/>
    </row>
    <row r="2909" spans="2:39" outlineLevel="1">
      <c r="B2909" s="200"/>
      <c r="C2909" s="201"/>
      <c r="D2909" s="202"/>
      <c r="E2909" s="102"/>
      <c r="F2909" s="454"/>
      <c r="G2909" s="203"/>
      <c r="H2909" s="204"/>
      <c r="I2909" s="202"/>
      <c r="J2909" s="202"/>
      <c r="K2909" s="93"/>
      <c r="L2909" s="93"/>
      <c r="M2909" s="106"/>
      <c r="N2909" s="107"/>
      <c r="O2909" s="107"/>
      <c r="P2909" s="108"/>
      <c r="Q2909" s="108"/>
      <c r="R2909" s="3"/>
      <c r="S2909" s="375"/>
      <c r="AM2909" s="288"/>
    </row>
    <row r="2910" spans="2:39" s="288" customFormat="1" outlineLevel="1">
      <c r="B2910" s="102" t="s">
        <v>27</v>
      </c>
      <c r="C2910" s="201" t="s">
        <v>1676</v>
      </c>
      <c r="D2910" s="202"/>
      <c r="E2910" s="102">
        <v>12497171001</v>
      </c>
      <c r="F2910" s="454"/>
      <c r="G2910" s="203" t="s">
        <v>2465</v>
      </c>
      <c r="H2910" s="204"/>
      <c r="I2910" s="202" t="s">
        <v>58</v>
      </c>
      <c r="J2910" s="202">
        <v>10</v>
      </c>
      <c r="K2910" s="107" t="s">
        <v>1301</v>
      </c>
      <c r="L2910" s="107"/>
      <c r="M2910" s="106"/>
      <c r="N2910" s="107"/>
      <c r="O2910" s="107"/>
      <c r="P2910" s="108"/>
      <c r="Q2910" s="108"/>
      <c r="R2910" s="3"/>
      <c r="S2910" s="375"/>
      <c r="AL2910"/>
    </row>
    <row r="2911" spans="2:39" s="288" customFormat="1" outlineLevel="1">
      <c r="B2911" s="102" t="s">
        <v>27</v>
      </c>
      <c r="C2911" s="201" t="s">
        <v>1676</v>
      </c>
      <c r="D2911" s="202"/>
      <c r="E2911" s="102">
        <v>12497271001</v>
      </c>
      <c r="F2911" s="454"/>
      <c r="G2911" s="203" t="s">
        <v>2466</v>
      </c>
      <c r="H2911" s="204"/>
      <c r="I2911" s="202" t="s">
        <v>58</v>
      </c>
      <c r="J2911" s="202">
        <v>10</v>
      </c>
      <c r="K2911" s="107" t="s">
        <v>1301</v>
      </c>
      <c r="L2911" s="107"/>
      <c r="M2911" s="106"/>
      <c r="N2911" s="107"/>
      <c r="O2911" s="107"/>
      <c r="P2911" s="108"/>
      <c r="Q2911" s="108"/>
      <c r="R2911" s="3"/>
      <c r="S2911" s="375"/>
      <c r="AL2911"/>
    </row>
    <row r="2912" spans="2:39" s="288" customFormat="1" outlineLevel="1">
      <c r="B2912" s="102" t="s">
        <v>27</v>
      </c>
      <c r="C2912" s="201" t="s">
        <v>1676</v>
      </c>
      <c r="D2912" s="202"/>
      <c r="E2912" s="102">
        <v>12497371001</v>
      </c>
      <c r="F2912" s="454"/>
      <c r="G2912" s="203" t="s">
        <v>2467</v>
      </c>
      <c r="H2912" s="204"/>
      <c r="I2912" s="202" t="s">
        <v>58</v>
      </c>
      <c r="J2912" s="202">
        <v>10</v>
      </c>
      <c r="K2912" s="107" t="s">
        <v>1301</v>
      </c>
      <c r="L2912" s="107"/>
      <c r="M2912" s="106"/>
      <c r="N2912" s="107"/>
      <c r="O2912" s="107"/>
      <c r="P2912" s="108"/>
      <c r="Q2912" s="108"/>
      <c r="R2912" s="3"/>
      <c r="S2912" s="378"/>
      <c r="AL2912"/>
      <c r="AM2912"/>
    </row>
    <row r="2913" spans="2:39" s="288" customFormat="1" outlineLevel="1">
      <c r="B2913" s="102" t="s">
        <v>27</v>
      </c>
      <c r="C2913" s="201" t="s">
        <v>1676</v>
      </c>
      <c r="D2913" s="202"/>
      <c r="E2913" s="102">
        <v>12497471001</v>
      </c>
      <c r="F2913" s="454"/>
      <c r="G2913" s="203" t="s">
        <v>2468</v>
      </c>
      <c r="H2913" s="204"/>
      <c r="I2913" s="202" t="s">
        <v>58</v>
      </c>
      <c r="J2913" s="202">
        <v>10</v>
      </c>
      <c r="K2913" s="107" t="s">
        <v>1301</v>
      </c>
      <c r="L2913" s="107"/>
      <c r="M2913" s="106"/>
      <c r="N2913" s="107"/>
      <c r="O2913" s="107"/>
      <c r="P2913" s="108"/>
      <c r="Q2913" s="108"/>
      <c r="R2913" s="3"/>
      <c r="S2913" s="375"/>
      <c r="AL2913"/>
    </row>
    <row r="2914" spans="2:39" s="288" customFormat="1" outlineLevel="1">
      <c r="B2914" s="102" t="s">
        <v>27</v>
      </c>
      <c r="C2914" s="201" t="s">
        <v>1676</v>
      </c>
      <c r="D2914" s="202"/>
      <c r="E2914" s="102">
        <v>12497571001</v>
      </c>
      <c r="F2914" s="454"/>
      <c r="G2914" s="203" t="s">
        <v>2469</v>
      </c>
      <c r="H2914" s="204"/>
      <c r="I2914" s="202" t="s">
        <v>58</v>
      </c>
      <c r="J2914" s="202">
        <v>10</v>
      </c>
      <c r="K2914" s="107" t="s">
        <v>1301</v>
      </c>
      <c r="L2914" s="107"/>
      <c r="M2914" s="106"/>
      <c r="N2914" s="107"/>
      <c r="O2914" s="107"/>
      <c r="P2914" s="108"/>
      <c r="Q2914" s="108"/>
      <c r="R2914" s="3"/>
      <c r="S2914" s="375"/>
      <c r="AL2914"/>
    </row>
    <row r="2915" spans="2:39" outlineLevel="1">
      <c r="B2915" s="197"/>
      <c r="C2915" s="198"/>
      <c r="D2915" s="170"/>
      <c r="E2915" s="69"/>
      <c r="F2915" s="454"/>
      <c r="G2915" s="171"/>
      <c r="H2915" s="199"/>
      <c r="I2915" s="170"/>
      <c r="J2915" s="170"/>
      <c r="K2915" s="74"/>
      <c r="L2915" s="74"/>
      <c r="M2915" s="98"/>
      <c r="N2915" s="99"/>
      <c r="O2915" s="99"/>
      <c r="P2915" s="100"/>
      <c r="Q2915" s="100"/>
      <c r="R2915" s="3"/>
      <c r="S2915" s="377"/>
    </row>
    <row r="2916" spans="2:39" s="288" customFormat="1" outlineLevel="1">
      <c r="B2916" s="102" t="s">
        <v>27</v>
      </c>
      <c r="C2916" s="201" t="s">
        <v>1676</v>
      </c>
      <c r="D2916" s="202"/>
      <c r="E2916" s="102">
        <v>12492701001</v>
      </c>
      <c r="F2916" s="454"/>
      <c r="G2916" s="203" t="s">
        <v>2470</v>
      </c>
      <c r="H2916" s="204"/>
      <c r="I2916" s="202" t="s">
        <v>58</v>
      </c>
      <c r="J2916" s="202">
        <v>100</v>
      </c>
      <c r="K2916" s="107" t="s">
        <v>1301</v>
      </c>
      <c r="L2916" s="107"/>
      <c r="M2916" s="106"/>
      <c r="N2916" s="107"/>
      <c r="O2916" s="107"/>
      <c r="P2916" s="108"/>
      <c r="Q2916" s="108"/>
      <c r="R2916" s="3"/>
      <c r="S2916" s="375"/>
      <c r="AL2916"/>
    </row>
    <row r="2917" spans="2:39" s="288" customFormat="1" outlineLevel="1">
      <c r="B2917" s="102" t="s">
        <v>27</v>
      </c>
      <c r="C2917" s="201" t="s">
        <v>1676</v>
      </c>
      <c r="D2917" s="202"/>
      <c r="E2917" s="102">
        <v>12492801001</v>
      </c>
      <c r="F2917" s="454"/>
      <c r="G2917" s="203" t="s">
        <v>2471</v>
      </c>
      <c r="H2917" s="204"/>
      <c r="I2917" s="202" t="s">
        <v>58</v>
      </c>
      <c r="J2917" s="202">
        <v>100</v>
      </c>
      <c r="K2917" s="107" t="s">
        <v>1301</v>
      </c>
      <c r="L2917" s="107"/>
      <c r="M2917" s="106"/>
      <c r="N2917" s="107"/>
      <c r="O2917" s="107"/>
      <c r="P2917" s="108"/>
      <c r="Q2917" s="108"/>
      <c r="R2917" s="3"/>
      <c r="S2917" s="378"/>
      <c r="AL2917"/>
      <c r="AM2917"/>
    </row>
    <row r="2918" spans="2:39" outlineLevel="1">
      <c r="B2918" s="197"/>
      <c r="C2918" s="198"/>
      <c r="D2918" s="170"/>
      <c r="E2918" s="69"/>
      <c r="F2918" s="454"/>
      <c r="G2918" s="171"/>
      <c r="H2918" s="199"/>
      <c r="I2918" s="170"/>
      <c r="J2918" s="170"/>
      <c r="K2918" s="74"/>
      <c r="L2918" s="74"/>
      <c r="M2918" s="98"/>
      <c r="N2918" s="99"/>
      <c r="O2918" s="99"/>
      <c r="P2918" s="100"/>
      <c r="Q2918" s="100"/>
      <c r="R2918" s="3"/>
      <c r="S2918" s="375"/>
      <c r="AM2918" s="288"/>
    </row>
    <row r="2919" spans="2:39" s="288" customFormat="1" outlineLevel="1">
      <c r="B2919" s="102" t="s">
        <v>27</v>
      </c>
      <c r="C2919" s="201" t="s">
        <v>1676</v>
      </c>
      <c r="D2919" s="202"/>
      <c r="E2919" s="102">
        <v>12492601001</v>
      </c>
      <c r="F2919" s="454"/>
      <c r="G2919" s="203" t="s">
        <v>2472</v>
      </c>
      <c r="H2919" s="204"/>
      <c r="I2919" s="202" t="s">
        <v>58</v>
      </c>
      <c r="J2919" s="202">
        <v>1</v>
      </c>
      <c r="K2919" s="107" t="s">
        <v>1301</v>
      </c>
      <c r="L2919" s="107"/>
      <c r="M2919" s="106"/>
      <c r="N2919" s="107"/>
      <c r="O2919" s="107"/>
      <c r="P2919" s="108"/>
      <c r="Q2919" s="108"/>
      <c r="R2919" s="3"/>
      <c r="S2919" s="375"/>
      <c r="AL2919"/>
    </row>
    <row r="2920" spans="2:39" outlineLevel="1">
      <c r="B2920" s="197"/>
      <c r="C2920" s="198"/>
      <c r="D2920" s="170"/>
      <c r="E2920" s="69"/>
      <c r="F2920" s="454"/>
      <c r="G2920" s="171"/>
      <c r="H2920" s="199"/>
      <c r="I2920" s="170"/>
      <c r="J2920" s="170"/>
      <c r="K2920" s="74"/>
      <c r="L2920" s="74"/>
      <c r="M2920" s="98"/>
      <c r="N2920" s="99"/>
      <c r="O2920" s="99"/>
      <c r="P2920" s="100"/>
      <c r="Q2920" s="100"/>
      <c r="R2920" s="3"/>
      <c r="S2920" s="377"/>
    </row>
    <row r="2921" spans="2:39" s="288" customFormat="1" outlineLevel="1">
      <c r="B2921" s="102" t="s">
        <v>27</v>
      </c>
      <c r="C2921" s="201" t="s">
        <v>1676</v>
      </c>
      <c r="D2921" s="202"/>
      <c r="E2921" s="102">
        <v>10285611002</v>
      </c>
      <c r="F2921" s="454"/>
      <c r="G2921" s="203" t="s">
        <v>2473</v>
      </c>
      <c r="H2921" s="204"/>
      <c r="I2921" s="202" t="s">
        <v>29</v>
      </c>
      <c r="J2921" s="202">
        <v>150</v>
      </c>
      <c r="K2921" s="106" t="s">
        <v>1301</v>
      </c>
      <c r="L2921" s="106"/>
      <c r="M2921" s="106"/>
      <c r="N2921" s="107"/>
      <c r="O2921" s="107"/>
      <c r="P2921" s="108"/>
      <c r="Q2921" s="108"/>
      <c r="R2921" s="3"/>
      <c r="S2921" s="375"/>
      <c r="AL2921"/>
    </row>
    <row r="2922" spans="2:39" s="288" customFormat="1" outlineLevel="1">
      <c r="B2922" s="102" t="s">
        <v>27</v>
      </c>
      <c r="C2922" s="201" t="s">
        <v>1676</v>
      </c>
      <c r="D2922" s="202"/>
      <c r="E2922" s="102">
        <v>10286011002</v>
      </c>
      <c r="F2922" s="454"/>
      <c r="G2922" s="203" t="s">
        <v>2474</v>
      </c>
      <c r="H2922" s="204"/>
      <c r="I2922" s="202" t="s">
        <v>29</v>
      </c>
      <c r="J2922" s="202">
        <v>100</v>
      </c>
      <c r="K2922" s="106" t="s">
        <v>1301</v>
      </c>
      <c r="L2922" s="106"/>
      <c r="M2922" s="106"/>
      <c r="N2922" s="107"/>
      <c r="O2922" s="107"/>
      <c r="P2922" s="108"/>
      <c r="Q2922" s="108"/>
      <c r="R2922" s="3"/>
      <c r="S2922" s="378"/>
      <c r="AL2922"/>
      <c r="AM2922"/>
    </row>
    <row r="2923" spans="2:39" outlineLevel="1">
      <c r="B2923" s="197"/>
      <c r="C2923" s="198"/>
      <c r="D2923" s="170"/>
      <c r="E2923" s="69"/>
      <c r="F2923" s="454"/>
      <c r="G2923" s="171"/>
      <c r="H2923" s="199"/>
      <c r="I2923" s="170"/>
      <c r="J2923" s="170"/>
      <c r="K2923" s="74"/>
      <c r="L2923" s="74"/>
      <c r="M2923" s="98"/>
      <c r="N2923" s="99"/>
      <c r="O2923" s="99"/>
      <c r="P2923" s="100"/>
      <c r="Q2923" s="100"/>
      <c r="R2923" s="3"/>
      <c r="S2923" s="374"/>
      <c r="AM2923" s="287"/>
    </row>
    <row r="2924" spans="2:39" s="288" customFormat="1" outlineLevel="1">
      <c r="B2924" s="102" t="s">
        <v>27</v>
      </c>
      <c r="C2924" s="201" t="s">
        <v>1676</v>
      </c>
      <c r="D2924" s="202"/>
      <c r="E2924" s="102">
        <v>12496571001</v>
      </c>
      <c r="F2924" s="454"/>
      <c r="G2924" s="203" t="s">
        <v>2475</v>
      </c>
      <c r="H2924" s="204"/>
      <c r="I2924" s="202" t="s">
        <v>58</v>
      </c>
      <c r="J2924" s="202">
        <v>10</v>
      </c>
      <c r="K2924" s="107" t="s">
        <v>1301</v>
      </c>
      <c r="L2924" s="107"/>
      <c r="M2924" s="106"/>
      <c r="N2924" s="107"/>
      <c r="O2924" s="107"/>
      <c r="P2924" s="108"/>
      <c r="Q2924" s="108"/>
      <c r="R2924" s="3"/>
      <c r="S2924" s="384"/>
      <c r="AL2924"/>
      <c r="AM2924" s="287"/>
    </row>
    <row r="2925" spans="2:39" outlineLevel="1">
      <c r="B2925" s="197"/>
      <c r="C2925" s="198"/>
      <c r="D2925" s="170"/>
      <c r="E2925" s="69"/>
      <c r="F2925" s="454"/>
      <c r="G2925" s="171"/>
      <c r="H2925" s="199"/>
      <c r="I2925" s="170"/>
      <c r="J2925" s="170"/>
      <c r="K2925" s="74"/>
      <c r="L2925" s="74"/>
      <c r="M2925" s="98"/>
      <c r="N2925" s="99"/>
      <c r="O2925" s="99"/>
      <c r="P2925" s="100"/>
      <c r="Q2925" s="100"/>
      <c r="R2925" s="3"/>
      <c r="S2925" s="376"/>
      <c r="AM2925" s="287"/>
    </row>
    <row r="2926" spans="2:39" s="287" customFormat="1" outlineLevel="1">
      <c r="B2926" s="69"/>
      <c r="C2926" s="143" t="s">
        <v>2476</v>
      </c>
      <c r="D2926" s="114"/>
      <c r="E2926" s="115"/>
      <c r="F2926" s="650"/>
      <c r="G2926" s="81" t="s">
        <v>2477</v>
      </c>
      <c r="H2926" s="215"/>
      <c r="I2926" s="83"/>
      <c r="J2926" s="83"/>
      <c r="K2926" s="188"/>
      <c r="L2926" s="188"/>
      <c r="M2926" s="87"/>
      <c r="N2926" s="86"/>
      <c r="O2926" s="86"/>
      <c r="P2926" s="87"/>
      <c r="Q2926" s="85"/>
      <c r="R2926" s="3"/>
      <c r="S2926" s="375"/>
      <c r="AL2926"/>
      <c r="AM2926"/>
    </row>
    <row r="2927" spans="2:39" s="287" customFormat="1" outlineLevel="1">
      <c r="B2927" s="69"/>
      <c r="C2927" s="143" t="s">
        <v>2476</v>
      </c>
      <c r="D2927" s="143"/>
      <c r="E2927" s="144"/>
      <c r="F2927" s="650"/>
      <c r="G2927" s="145" t="s">
        <v>2478</v>
      </c>
      <c r="H2927" s="129"/>
      <c r="I2927" s="216"/>
      <c r="J2927" s="216"/>
      <c r="K2927" s="188"/>
      <c r="L2927" s="188"/>
      <c r="M2927" s="438"/>
      <c r="N2927" s="86"/>
      <c r="O2927" s="86"/>
      <c r="P2927" s="87"/>
      <c r="Q2927" s="85"/>
      <c r="R2927" s="3"/>
      <c r="S2927" s="375"/>
      <c r="AL2927"/>
      <c r="AM2927"/>
    </row>
    <row r="2928" spans="2:39" s="287" customFormat="1" outlineLevel="1">
      <c r="B2928" s="69"/>
      <c r="C2928" s="143" t="s">
        <v>2476</v>
      </c>
      <c r="D2928" s="143"/>
      <c r="E2928" s="144"/>
      <c r="F2928" s="650"/>
      <c r="G2928" s="145" t="s">
        <v>2479</v>
      </c>
      <c r="H2928" s="129"/>
      <c r="I2928" s="155"/>
      <c r="J2928" s="155"/>
      <c r="K2928" s="188"/>
      <c r="L2928" s="188"/>
      <c r="M2928" s="438"/>
      <c r="N2928" s="84"/>
      <c r="O2928" s="84"/>
      <c r="P2928" s="421"/>
      <c r="Q2928" s="421"/>
      <c r="R2928" s="3"/>
      <c r="S2928" s="375"/>
      <c r="AL2928"/>
      <c r="AM2928"/>
    </row>
    <row r="2929" spans="2:39" outlineLevel="1">
      <c r="B2929" s="69" t="s">
        <v>65</v>
      </c>
      <c r="C2929" s="136" t="s">
        <v>2476</v>
      </c>
      <c r="D2929" s="136"/>
      <c r="E2929" s="69">
        <v>13521611001</v>
      </c>
      <c r="F2929" s="454"/>
      <c r="G2929" s="137" t="s">
        <v>2480</v>
      </c>
      <c r="H2929" s="207"/>
      <c r="I2929" s="170" t="s">
        <v>29</v>
      </c>
      <c r="J2929" s="136">
        <v>1</v>
      </c>
      <c r="K2929" s="74" t="s">
        <v>1301</v>
      </c>
      <c r="L2929" s="74"/>
      <c r="M2929" s="78"/>
      <c r="N2929" s="74"/>
      <c r="O2929" s="74"/>
      <c r="P2929" s="100"/>
      <c r="Q2929" s="100"/>
      <c r="R2929" s="3"/>
      <c r="S2929" s="375"/>
    </row>
    <row r="2930" spans="2:39" outlineLevel="1">
      <c r="B2930" s="69" t="s">
        <v>65</v>
      </c>
      <c r="C2930" s="136" t="s">
        <v>2476</v>
      </c>
      <c r="D2930" s="136"/>
      <c r="E2930" s="69">
        <v>13521711001</v>
      </c>
      <c r="F2930" s="454"/>
      <c r="G2930" s="137" t="s">
        <v>2481</v>
      </c>
      <c r="H2930" s="207"/>
      <c r="I2930" s="170" t="s">
        <v>29</v>
      </c>
      <c r="J2930" s="136">
        <v>1</v>
      </c>
      <c r="K2930" s="74" t="s">
        <v>1301</v>
      </c>
      <c r="L2930" s="74"/>
      <c r="M2930" s="78"/>
      <c r="N2930" s="74"/>
      <c r="O2930" s="74"/>
      <c r="P2930" s="100"/>
      <c r="Q2930" s="100"/>
      <c r="R2930" s="3"/>
      <c r="S2930" s="375"/>
    </row>
    <row r="2931" spans="2:39" outlineLevel="1">
      <c r="B2931" s="69" t="s">
        <v>65</v>
      </c>
      <c r="C2931" s="136" t="s">
        <v>2476</v>
      </c>
      <c r="D2931" s="136"/>
      <c r="E2931" s="69">
        <v>13521811001</v>
      </c>
      <c r="F2931" s="454"/>
      <c r="G2931" s="137" t="s">
        <v>2482</v>
      </c>
      <c r="H2931" s="207"/>
      <c r="I2931" s="170" t="s">
        <v>29</v>
      </c>
      <c r="J2931" s="136">
        <v>1</v>
      </c>
      <c r="K2931" s="74" t="s">
        <v>1301</v>
      </c>
      <c r="L2931" s="74"/>
      <c r="M2931" s="78"/>
      <c r="N2931" s="74"/>
      <c r="O2931" s="74"/>
      <c r="P2931" s="100"/>
      <c r="Q2931" s="100"/>
      <c r="R2931" s="3"/>
      <c r="S2931" s="375"/>
    </row>
    <row r="2932" spans="2:39" outlineLevel="1">
      <c r="B2932" s="69" t="s">
        <v>65</v>
      </c>
      <c r="C2932" s="136" t="s">
        <v>2476</v>
      </c>
      <c r="D2932" s="136"/>
      <c r="E2932" s="69">
        <v>13521911001</v>
      </c>
      <c r="F2932" s="454"/>
      <c r="G2932" s="137" t="s">
        <v>2483</v>
      </c>
      <c r="H2932" s="207"/>
      <c r="I2932" s="170" t="s">
        <v>29</v>
      </c>
      <c r="J2932" s="136">
        <v>1</v>
      </c>
      <c r="K2932" s="74" t="s">
        <v>1301</v>
      </c>
      <c r="L2932" s="74"/>
      <c r="M2932" s="78"/>
      <c r="N2932" s="74"/>
      <c r="O2932" s="74"/>
      <c r="P2932" s="100"/>
      <c r="Q2932" s="100"/>
      <c r="R2932" s="3"/>
      <c r="S2932" s="375"/>
    </row>
    <row r="2933" spans="2:39" outlineLevel="1">
      <c r="B2933" s="69" t="s">
        <v>65</v>
      </c>
      <c r="C2933" s="136" t="s">
        <v>2476</v>
      </c>
      <c r="D2933" s="136"/>
      <c r="E2933" s="69">
        <v>13522011001</v>
      </c>
      <c r="F2933" s="454"/>
      <c r="G2933" s="137" t="s">
        <v>2484</v>
      </c>
      <c r="H2933" s="207"/>
      <c r="I2933" s="170" t="s">
        <v>29</v>
      </c>
      <c r="J2933" s="136">
        <v>1</v>
      </c>
      <c r="K2933" s="74" t="s">
        <v>1301</v>
      </c>
      <c r="L2933" s="74"/>
      <c r="M2933" s="78"/>
      <c r="N2933" s="74"/>
      <c r="O2933" s="74"/>
      <c r="P2933" s="100"/>
      <c r="Q2933" s="100"/>
      <c r="R2933" s="3"/>
      <c r="S2933" s="375"/>
    </row>
    <row r="2934" spans="2:39" outlineLevel="1">
      <c r="B2934" s="69" t="s">
        <v>65</v>
      </c>
      <c r="C2934" s="136" t="s">
        <v>2476</v>
      </c>
      <c r="D2934" s="136"/>
      <c r="E2934" s="69">
        <v>13522111001</v>
      </c>
      <c r="F2934" s="454"/>
      <c r="G2934" s="137" t="s">
        <v>2485</v>
      </c>
      <c r="H2934" s="207"/>
      <c r="I2934" s="170" t="s">
        <v>29</v>
      </c>
      <c r="J2934" s="136">
        <v>1</v>
      </c>
      <c r="K2934" s="74" t="s">
        <v>1301</v>
      </c>
      <c r="L2934" s="74"/>
      <c r="M2934" s="78"/>
      <c r="N2934" s="74"/>
      <c r="O2934" s="74"/>
      <c r="P2934" s="100"/>
      <c r="Q2934" s="100"/>
      <c r="R2934" s="3"/>
      <c r="S2934" s="375"/>
    </row>
    <row r="2935" spans="2:39" outlineLevel="1">
      <c r="B2935" s="69" t="s">
        <v>65</v>
      </c>
      <c r="C2935" s="136" t="s">
        <v>2476</v>
      </c>
      <c r="D2935" s="136"/>
      <c r="E2935" s="69">
        <v>13522211001</v>
      </c>
      <c r="F2935" s="454"/>
      <c r="G2935" s="137" t="s">
        <v>2486</v>
      </c>
      <c r="H2935" s="207"/>
      <c r="I2935" s="170" t="s">
        <v>29</v>
      </c>
      <c r="J2935" s="136">
        <v>1</v>
      </c>
      <c r="K2935" s="74" t="s">
        <v>1301</v>
      </c>
      <c r="L2935" s="74"/>
      <c r="M2935" s="78"/>
      <c r="N2935" s="74"/>
      <c r="O2935" s="74"/>
      <c r="P2935" s="100"/>
      <c r="Q2935" s="100"/>
      <c r="R2935" s="3"/>
      <c r="S2935" s="375"/>
    </row>
    <row r="2936" spans="2:39" outlineLevel="1">
      <c r="B2936" s="69" t="s">
        <v>65</v>
      </c>
      <c r="C2936" s="136" t="s">
        <v>2476</v>
      </c>
      <c r="D2936" s="136"/>
      <c r="E2936" s="69">
        <v>13522311001</v>
      </c>
      <c r="F2936" s="454"/>
      <c r="G2936" s="137" t="s">
        <v>2487</v>
      </c>
      <c r="H2936" s="207"/>
      <c r="I2936" s="170" t="s">
        <v>29</v>
      </c>
      <c r="J2936" s="136">
        <v>1</v>
      </c>
      <c r="K2936" s="74" t="s">
        <v>1301</v>
      </c>
      <c r="L2936" s="74"/>
      <c r="M2936" s="78"/>
      <c r="N2936" s="74"/>
      <c r="O2936" s="74"/>
      <c r="P2936" s="100"/>
      <c r="Q2936" s="100"/>
      <c r="R2936" s="3"/>
      <c r="S2936" s="375"/>
    </row>
    <row r="2937" spans="2:39" outlineLevel="1">
      <c r="B2937" s="69" t="s">
        <v>65</v>
      </c>
      <c r="C2937" s="136" t="s">
        <v>2476</v>
      </c>
      <c r="D2937" s="136"/>
      <c r="E2937" s="69">
        <v>13522411002</v>
      </c>
      <c r="F2937" s="454"/>
      <c r="G2937" s="137" t="s">
        <v>2488</v>
      </c>
      <c r="H2937" s="207"/>
      <c r="I2937" s="170" t="s">
        <v>29</v>
      </c>
      <c r="J2937" s="136">
        <v>1</v>
      </c>
      <c r="K2937" s="74" t="s">
        <v>1301</v>
      </c>
      <c r="L2937" s="74"/>
      <c r="M2937" s="78"/>
      <c r="N2937" s="74"/>
      <c r="O2937" s="74"/>
      <c r="P2937" s="100"/>
      <c r="Q2937" s="100"/>
      <c r="R2937" s="3"/>
      <c r="S2937" s="376"/>
    </row>
    <row r="2938" spans="2:39" outlineLevel="1">
      <c r="B2938" s="69" t="s">
        <v>65</v>
      </c>
      <c r="C2938" s="136" t="s">
        <v>2476</v>
      </c>
      <c r="D2938" s="136"/>
      <c r="E2938" s="69">
        <v>13038671001</v>
      </c>
      <c r="F2938" s="454"/>
      <c r="G2938" s="137" t="s">
        <v>2489</v>
      </c>
      <c r="H2938" s="207"/>
      <c r="I2938" s="170" t="s">
        <v>29</v>
      </c>
      <c r="J2938" s="136">
        <v>1</v>
      </c>
      <c r="K2938" s="74" t="s">
        <v>1301</v>
      </c>
      <c r="L2938" s="74"/>
      <c r="M2938" s="78"/>
      <c r="N2938" s="74"/>
      <c r="O2938" s="74"/>
      <c r="P2938" s="100"/>
      <c r="Q2938" s="100"/>
      <c r="R2938" s="3"/>
      <c r="S2938" s="376"/>
      <c r="AM2938" s="287"/>
    </row>
    <row r="2939" spans="2:39" outlineLevel="1">
      <c r="B2939" s="69" t="s">
        <v>65</v>
      </c>
      <c r="C2939" s="136" t="s">
        <v>2476</v>
      </c>
      <c r="D2939" s="136"/>
      <c r="E2939" s="69">
        <v>13522511001</v>
      </c>
      <c r="F2939" s="454"/>
      <c r="G2939" s="137" t="s">
        <v>2490</v>
      </c>
      <c r="H2939" s="207"/>
      <c r="I2939" s="170" t="s">
        <v>29</v>
      </c>
      <c r="J2939" s="136">
        <v>1</v>
      </c>
      <c r="K2939" s="74" t="s">
        <v>1301</v>
      </c>
      <c r="L2939" s="74"/>
      <c r="M2939" s="78"/>
      <c r="N2939" s="74"/>
      <c r="O2939" s="74"/>
      <c r="P2939" s="100"/>
      <c r="Q2939" s="100"/>
      <c r="R2939" s="3"/>
      <c r="S2939" s="375"/>
    </row>
    <row r="2940" spans="2:39" outlineLevel="1">
      <c r="B2940" s="152"/>
      <c r="C2940" s="136"/>
      <c r="D2940" s="136"/>
      <c r="E2940" s="69"/>
      <c r="F2940" s="454"/>
      <c r="G2940" s="137"/>
      <c r="H2940" s="207"/>
      <c r="I2940" s="170"/>
      <c r="J2940" s="136"/>
      <c r="K2940" s="74"/>
      <c r="L2940" s="74"/>
      <c r="M2940" s="98"/>
      <c r="N2940" s="99"/>
      <c r="O2940" s="99"/>
      <c r="P2940" s="100"/>
      <c r="Q2940" s="100"/>
      <c r="R2940" s="3"/>
      <c r="S2940" s="375"/>
    </row>
    <row r="2941" spans="2:39" s="287" customFormat="1" outlineLevel="1">
      <c r="B2941" s="69"/>
      <c r="C2941" s="143" t="s">
        <v>2476</v>
      </c>
      <c r="D2941" s="143"/>
      <c r="E2941" s="115"/>
      <c r="F2941" s="650"/>
      <c r="G2941" s="145" t="s">
        <v>2491</v>
      </c>
      <c r="H2941" s="129"/>
      <c r="I2941" s="155"/>
      <c r="J2941" s="155"/>
      <c r="K2941" s="188"/>
      <c r="L2941" s="188"/>
      <c r="M2941" s="421"/>
      <c r="N2941" s="84"/>
      <c r="O2941" s="84"/>
      <c r="P2941" s="421"/>
      <c r="Q2941" s="421"/>
      <c r="R2941" s="3"/>
      <c r="S2941" s="375"/>
      <c r="AL2941"/>
      <c r="AM2941"/>
    </row>
    <row r="2942" spans="2:39" outlineLevel="1">
      <c r="B2942" s="69" t="s">
        <v>65</v>
      </c>
      <c r="C2942" s="136" t="s">
        <v>2476</v>
      </c>
      <c r="D2942" s="136"/>
      <c r="E2942" s="69">
        <v>13566421001</v>
      </c>
      <c r="F2942" s="454"/>
      <c r="G2942" s="137" t="s">
        <v>2492</v>
      </c>
      <c r="H2942" s="207"/>
      <c r="I2942" s="170" t="s">
        <v>29</v>
      </c>
      <c r="J2942" s="136">
        <v>1</v>
      </c>
      <c r="K2942" s="74" t="s">
        <v>1301</v>
      </c>
      <c r="L2942" s="74"/>
      <c r="M2942" s="78"/>
      <c r="N2942" s="74"/>
      <c r="O2942" s="74"/>
      <c r="P2942" s="100"/>
      <c r="Q2942" s="100"/>
      <c r="R2942" s="3"/>
      <c r="S2942" s="375"/>
    </row>
    <row r="2943" spans="2:39" outlineLevel="1">
      <c r="B2943" s="69" t="s">
        <v>65</v>
      </c>
      <c r="C2943" s="136" t="s">
        <v>2476</v>
      </c>
      <c r="D2943" s="136"/>
      <c r="E2943" s="69">
        <v>13522611001</v>
      </c>
      <c r="F2943" s="454"/>
      <c r="G2943" s="137" t="s">
        <v>2493</v>
      </c>
      <c r="H2943" s="207"/>
      <c r="I2943" s="170" t="s">
        <v>29</v>
      </c>
      <c r="J2943" s="136">
        <v>1</v>
      </c>
      <c r="K2943" s="74" t="s">
        <v>1301</v>
      </c>
      <c r="L2943" s="74"/>
      <c r="M2943" s="78"/>
      <c r="N2943" s="74"/>
      <c r="O2943" s="74"/>
      <c r="P2943" s="100"/>
      <c r="Q2943" s="100"/>
      <c r="R2943" s="3"/>
      <c r="S2943" s="375"/>
    </row>
    <row r="2944" spans="2:39" outlineLevel="1">
      <c r="B2944" s="69" t="s">
        <v>65</v>
      </c>
      <c r="C2944" s="136" t="s">
        <v>2476</v>
      </c>
      <c r="D2944" s="136"/>
      <c r="E2944" s="69">
        <v>13522711001</v>
      </c>
      <c r="F2944" s="454"/>
      <c r="G2944" s="137" t="s">
        <v>2494</v>
      </c>
      <c r="H2944" s="207"/>
      <c r="I2944" s="170" t="s">
        <v>29</v>
      </c>
      <c r="J2944" s="136">
        <v>1</v>
      </c>
      <c r="K2944" s="74" t="s">
        <v>1301</v>
      </c>
      <c r="L2944" s="74"/>
      <c r="M2944" s="78"/>
      <c r="N2944" s="74"/>
      <c r="O2944" s="74"/>
      <c r="P2944" s="100"/>
      <c r="Q2944" s="100"/>
      <c r="R2944" s="3"/>
      <c r="S2944" s="375"/>
    </row>
    <row r="2945" spans="2:39" outlineLevel="1">
      <c r="B2945" s="69" t="s">
        <v>65</v>
      </c>
      <c r="C2945" s="136" t="s">
        <v>2476</v>
      </c>
      <c r="D2945" s="136"/>
      <c r="E2945" s="69">
        <v>13522811001</v>
      </c>
      <c r="F2945" s="454"/>
      <c r="G2945" s="137" t="s">
        <v>2495</v>
      </c>
      <c r="H2945" s="207"/>
      <c r="I2945" s="170" t="s">
        <v>29</v>
      </c>
      <c r="J2945" s="136">
        <v>1</v>
      </c>
      <c r="K2945" s="74" t="s">
        <v>1301</v>
      </c>
      <c r="L2945" s="74"/>
      <c r="M2945" s="78"/>
      <c r="N2945" s="74"/>
      <c r="O2945" s="74"/>
      <c r="P2945" s="100"/>
      <c r="Q2945" s="100"/>
      <c r="R2945" s="3"/>
      <c r="S2945" s="375"/>
    </row>
    <row r="2946" spans="2:39" outlineLevel="1">
      <c r="B2946" s="69" t="s">
        <v>65</v>
      </c>
      <c r="C2946" s="136" t="s">
        <v>2476</v>
      </c>
      <c r="D2946" s="136"/>
      <c r="E2946" s="69">
        <v>13522911001</v>
      </c>
      <c r="F2946" s="454"/>
      <c r="G2946" s="137" t="s">
        <v>2496</v>
      </c>
      <c r="H2946" s="207"/>
      <c r="I2946" s="170" t="s">
        <v>29</v>
      </c>
      <c r="J2946" s="136">
        <v>1</v>
      </c>
      <c r="K2946" s="74" t="s">
        <v>1301</v>
      </c>
      <c r="L2946" s="74"/>
      <c r="M2946" s="78"/>
      <c r="N2946" s="74"/>
      <c r="O2946" s="74"/>
      <c r="P2946" s="100"/>
      <c r="Q2946" s="100"/>
      <c r="R2946" s="3"/>
      <c r="S2946" s="376"/>
    </row>
    <row r="2947" spans="2:39" outlineLevel="1">
      <c r="B2947" s="69" t="s">
        <v>65</v>
      </c>
      <c r="C2947" s="136" t="s">
        <v>2476</v>
      </c>
      <c r="D2947" s="136"/>
      <c r="E2947" s="69">
        <v>13523011001</v>
      </c>
      <c r="F2947" s="454"/>
      <c r="G2947" s="137" t="s">
        <v>2497</v>
      </c>
      <c r="H2947" s="207"/>
      <c r="I2947" s="170" t="s">
        <v>29</v>
      </c>
      <c r="J2947" s="136">
        <v>1</v>
      </c>
      <c r="K2947" s="74" t="s">
        <v>1301</v>
      </c>
      <c r="L2947" s="74"/>
      <c r="M2947" s="78"/>
      <c r="N2947" s="74"/>
      <c r="O2947" s="74"/>
      <c r="P2947" s="100"/>
      <c r="Q2947" s="100"/>
      <c r="R2947" s="3"/>
      <c r="S2947" s="376"/>
      <c r="AM2947" s="287"/>
    </row>
    <row r="2948" spans="2:39" outlineLevel="1">
      <c r="B2948" s="69" t="s">
        <v>65</v>
      </c>
      <c r="C2948" s="136" t="s">
        <v>2476</v>
      </c>
      <c r="D2948" s="136"/>
      <c r="E2948" s="69">
        <v>13566711001</v>
      </c>
      <c r="F2948" s="454"/>
      <c r="G2948" s="137" t="s">
        <v>2498</v>
      </c>
      <c r="H2948" s="207"/>
      <c r="I2948" s="170" t="s">
        <v>29</v>
      </c>
      <c r="J2948" s="136">
        <v>1</v>
      </c>
      <c r="K2948" s="74" t="s">
        <v>1301</v>
      </c>
      <c r="L2948" s="74"/>
      <c r="M2948" s="78"/>
      <c r="N2948" s="74"/>
      <c r="O2948" s="74"/>
      <c r="P2948" s="100"/>
      <c r="Q2948" s="100"/>
      <c r="R2948" s="3"/>
      <c r="S2948" s="375"/>
    </row>
    <row r="2949" spans="2:39" outlineLevel="1">
      <c r="B2949" s="152"/>
      <c r="C2949" s="136"/>
      <c r="D2949" s="136"/>
      <c r="E2949" s="69"/>
      <c r="F2949" s="454"/>
      <c r="G2949" s="137"/>
      <c r="H2949" s="207"/>
      <c r="I2949" s="170"/>
      <c r="J2949" s="136"/>
      <c r="K2949" s="74"/>
      <c r="L2949" s="74"/>
      <c r="M2949" s="98"/>
      <c r="N2949" s="99"/>
      <c r="O2949" s="99"/>
      <c r="P2949" s="100"/>
      <c r="Q2949" s="100"/>
      <c r="R2949" s="3"/>
      <c r="S2949" s="375"/>
    </row>
    <row r="2950" spans="2:39" s="287" customFormat="1" outlineLevel="1">
      <c r="B2950" s="69"/>
      <c r="C2950" s="143" t="s">
        <v>2476</v>
      </c>
      <c r="D2950" s="143"/>
      <c r="E2950" s="115"/>
      <c r="F2950" s="650"/>
      <c r="G2950" s="145" t="s">
        <v>2499</v>
      </c>
      <c r="H2950" s="129"/>
      <c r="I2950" s="155"/>
      <c r="J2950" s="155"/>
      <c r="K2950" s="188"/>
      <c r="L2950" s="188"/>
      <c r="M2950" s="421"/>
      <c r="N2950" s="84"/>
      <c r="O2950" s="84"/>
      <c r="P2950" s="421"/>
      <c r="Q2950" s="421"/>
      <c r="R2950" s="3"/>
      <c r="S2950" s="375"/>
      <c r="AL2950"/>
      <c r="AM2950"/>
    </row>
    <row r="2951" spans="2:39" outlineLevel="1">
      <c r="B2951" s="69" t="s">
        <v>65</v>
      </c>
      <c r="C2951" s="136" t="s">
        <v>2476</v>
      </c>
      <c r="D2951" s="136"/>
      <c r="E2951" s="69">
        <v>13528851001</v>
      </c>
      <c r="F2951" s="454"/>
      <c r="G2951" s="137" t="s">
        <v>2500</v>
      </c>
      <c r="H2951" s="207"/>
      <c r="I2951" s="170" t="s">
        <v>29</v>
      </c>
      <c r="J2951" s="136">
        <v>1</v>
      </c>
      <c r="K2951" s="78" t="s">
        <v>1301</v>
      </c>
      <c r="L2951" s="78"/>
      <c r="M2951" s="78"/>
      <c r="N2951" s="74"/>
      <c r="O2951" s="74"/>
      <c r="P2951" s="100"/>
      <c r="Q2951" s="100"/>
      <c r="R2951" s="3"/>
      <c r="S2951" s="375"/>
    </row>
    <row r="2952" spans="2:39" outlineLevel="1">
      <c r="B2952" s="69" t="s">
        <v>65</v>
      </c>
      <c r="C2952" s="136" t="s">
        <v>2476</v>
      </c>
      <c r="D2952" s="136"/>
      <c r="E2952" s="69">
        <v>13528951001</v>
      </c>
      <c r="F2952" s="454"/>
      <c r="G2952" s="137" t="s">
        <v>2501</v>
      </c>
      <c r="H2952" s="207"/>
      <c r="I2952" s="170" t="s">
        <v>29</v>
      </c>
      <c r="J2952" s="136">
        <v>1</v>
      </c>
      <c r="K2952" s="78" t="s">
        <v>1301</v>
      </c>
      <c r="L2952" s="78"/>
      <c r="M2952" s="78"/>
      <c r="N2952" s="74"/>
      <c r="O2952" s="74"/>
      <c r="P2952" s="100"/>
      <c r="Q2952" s="100"/>
      <c r="R2952" s="3"/>
      <c r="S2952" s="375"/>
    </row>
    <row r="2953" spans="2:39" outlineLevel="1">
      <c r="B2953" s="69" t="s">
        <v>65</v>
      </c>
      <c r="C2953" s="136" t="s">
        <v>2476</v>
      </c>
      <c r="D2953" s="136"/>
      <c r="E2953" s="69">
        <v>13529051001</v>
      </c>
      <c r="F2953" s="454"/>
      <c r="G2953" s="137" t="s">
        <v>2502</v>
      </c>
      <c r="H2953" s="207"/>
      <c r="I2953" s="170" t="s">
        <v>29</v>
      </c>
      <c r="J2953" s="136">
        <v>1</v>
      </c>
      <c r="K2953" s="78" t="s">
        <v>1301</v>
      </c>
      <c r="L2953" s="78"/>
      <c r="M2953" s="78"/>
      <c r="N2953" s="74"/>
      <c r="O2953" s="74"/>
      <c r="P2953" s="100"/>
      <c r="Q2953" s="100"/>
      <c r="R2953" s="3"/>
      <c r="S2953" s="375"/>
    </row>
    <row r="2954" spans="2:39" outlineLevel="1">
      <c r="B2954" s="69" t="s">
        <v>65</v>
      </c>
      <c r="C2954" s="136" t="s">
        <v>2476</v>
      </c>
      <c r="D2954" s="136"/>
      <c r="E2954" s="69">
        <v>13529151001</v>
      </c>
      <c r="F2954" s="454"/>
      <c r="G2954" s="137" t="s">
        <v>2503</v>
      </c>
      <c r="H2954" s="207"/>
      <c r="I2954" s="170" t="s">
        <v>29</v>
      </c>
      <c r="J2954" s="136">
        <v>1</v>
      </c>
      <c r="K2954" s="78" t="s">
        <v>1301</v>
      </c>
      <c r="L2954" s="78"/>
      <c r="M2954" s="78"/>
      <c r="N2954" s="74"/>
      <c r="O2954" s="74"/>
      <c r="P2954" s="100"/>
      <c r="Q2954" s="100"/>
      <c r="R2954" s="3"/>
      <c r="S2954" s="375"/>
    </row>
    <row r="2955" spans="2:39" outlineLevel="1">
      <c r="B2955" s="69" t="s">
        <v>65</v>
      </c>
      <c r="C2955" s="136" t="s">
        <v>2476</v>
      </c>
      <c r="D2955" s="136"/>
      <c r="E2955" s="69">
        <v>13529251001</v>
      </c>
      <c r="F2955" s="454"/>
      <c r="G2955" s="137" t="s">
        <v>2504</v>
      </c>
      <c r="H2955" s="207"/>
      <c r="I2955" s="170" t="s">
        <v>29</v>
      </c>
      <c r="J2955" s="136">
        <v>1</v>
      </c>
      <c r="K2955" s="78" t="s">
        <v>1301</v>
      </c>
      <c r="L2955" s="78"/>
      <c r="M2955" s="78"/>
      <c r="N2955" s="74"/>
      <c r="O2955" s="74"/>
      <c r="P2955" s="100"/>
      <c r="Q2955" s="100"/>
      <c r="R2955" s="3"/>
      <c r="S2955" s="375"/>
    </row>
    <row r="2956" spans="2:39" outlineLevel="1">
      <c r="B2956" s="69" t="s">
        <v>65</v>
      </c>
      <c r="C2956" s="136" t="s">
        <v>2476</v>
      </c>
      <c r="D2956" s="136"/>
      <c r="E2956" s="69">
        <v>13529351001</v>
      </c>
      <c r="F2956" s="454"/>
      <c r="G2956" s="137" t="s">
        <v>2505</v>
      </c>
      <c r="H2956" s="207"/>
      <c r="I2956" s="170" t="s">
        <v>29</v>
      </c>
      <c r="J2956" s="136">
        <v>1</v>
      </c>
      <c r="K2956" s="78" t="s">
        <v>1301</v>
      </c>
      <c r="L2956" s="78"/>
      <c r="M2956" s="78"/>
      <c r="N2956" s="74"/>
      <c r="O2956" s="74"/>
      <c r="P2956" s="100"/>
      <c r="Q2956" s="100"/>
      <c r="R2956" s="3"/>
      <c r="S2956" s="383"/>
    </row>
    <row r="2957" spans="2:39" outlineLevel="1">
      <c r="B2957" s="69" t="s">
        <v>65</v>
      </c>
      <c r="C2957" s="136" t="s">
        <v>2476</v>
      </c>
      <c r="D2957" s="136"/>
      <c r="E2957" s="69">
        <v>13566651001</v>
      </c>
      <c r="F2957" s="454"/>
      <c r="G2957" s="137" t="s">
        <v>2506</v>
      </c>
      <c r="H2957" s="207"/>
      <c r="I2957" s="170" t="s">
        <v>29</v>
      </c>
      <c r="J2957" s="136">
        <v>1</v>
      </c>
      <c r="K2957" s="78" t="s">
        <v>1301</v>
      </c>
      <c r="L2957" s="78"/>
      <c r="M2957" s="78"/>
      <c r="N2957" s="74"/>
      <c r="O2957" s="74"/>
      <c r="P2957" s="100"/>
      <c r="Q2957" s="100"/>
      <c r="R2957" s="3"/>
      <c r="S2957" s="376"/>
      <c r="AM2957" s="287"/>
    </row>
    <row r="2958" spans="2:39" outlineLevel="1">
      <c r="B2958" s="69" t="s">
        <v>65</v>
      </c>
      <c r="C2958" s="136" t="s">
        <v>2476</v>
      </c>
      <c r="D2958" s="136"/>
      <c r="E2958" s="69">
        <v>13566371001</v>
      </c>
      <c r="F2958" s="454"/>
      <c r="G2958" s="137" t="s">
        <v>2507</v>
      </c>
      <c r="H2958" s="207"/>
      <c r="I2958" s="170" t="s">
        <v>29</v>
      </c>
      <c r="J2958" s="136">
        <v>1</v>
      </c>
      <c r="K2958" s="78" t="s">
        <v>1301</v>
      </c>
      <c r="L2958" s="78"/>
      <c r="M2958" s="78"/>
      <c r="N2958" s="74"/>
      <c r="O2958" s="74"/>
      <c r="P2958" s="100"/>
      <c r="Q2958" s="100"/>
      <c r="R2958" s="3"/>
      <c r="S2958" s="375"/>
    </row>
    <row r="2959" spans="2:39" outlineLevel="1">
      <c r="B2959" s="301"/>
      <c r="C2959" s="136"/>
      <c r="D2959" s="136"/>
      <c r="E2959" s="69"/>
      <c r="F2959" s="454"/>
      <c r="G2959" s="137"/>
      <c r="H2959" s="207"/>
      <c r="I2959" s="170"/>
      <c r="J2959" s="136"/>
      <c r="K2959" s="74"/>
      <c r="L2959" s="74"/>
      <c r="M2959" s="98"/>
      <c r="N2959" s="99"/>
      <c r="O2959" s="99"/>
      <c r="P2959" s="100"/>
      <c r="Q2959" s="100"/>
      <c r="R2959" s="3"/>
      <c r="S2959" s="375"/>
    </row>
    <row r="2960" spans="2:39" s="287" customFormat="1" outlineLevel="1">
      <c r="B2960" s="69"/>
      <c r="C2960" s="143" t="s">
        <v>2476</v>
      </c>
      <c r="D2960" s="143"/>
      <c r="E2960" s="115"/>
      <c r="F2960" s="650"/>
      <c r="G2960" s="145" t="s">
        <v>2508</v>
      </c>
      <c r="H2960" s="129"/>
      <c r="I2960" s="155"/>
      <c r="J2960" s="155"/>
      <c r="K2960" s="188"/>
      <c r="L2960" s="188"/>
      <c r="M2960" s="421"/>
      <c r="N2960" s="84"/>
      <c r="O2960" s="84"/>
      <c r="P2960" s="421"/>
      <c r="Q2960" s="421"/>
      <c r="R2960" s="3"/>
      <c r="S2960" s="375"/>
      <c r="AL2960"/>
      <c r="AM2960"/>
    </row>
    <row r="2961" spans="2:39" outlineLevel="1">
      <c r="B2961" s="69" t="s">
        <v>65</v>
      </c>
      <c r="C2961" s="136" t="s">
        <v>2476</v>
      </c>
      <c r="D2961" s="136"/>
      <c r="E2961" s="69">
        <v>13529451001</v>
      </c>
      <c r="F2961" s="454"/>
      <c r="G2961" s="137" t="s">
        <v>2509</v>
      </c>
      <c r="H2961" s="207"/>
      <c r="I2961" s="170" t="s">
        <v>29</v>
      </c>
      <c r="J2961" s="136">
        <v>1</v>
      </c>
      <c r="K2961" s="78" t="s">
        <v>1301</v>
      </c>
      <c r="L2961" s="78"/>
      <c r="M2961" s="78"/>
      <c r="N2961" s="74"/>
      <c r="O2961" s="74"/>
      <c r="P2961" s="100"/>
      <c r="Q2961" s="100"/>
      <c r="R2961" s="3"/>
      <c r="S2961" s="375"/>
    </row>
    <row r="2962" spans="2:39" outlineLevel="1">
      <c r="B2962" s="69" t="s">
        <v>65</v>
      </c>
      <c r="C2962" s="136" t="s">
        <v>2476</v>
      </c>
      <c r="D2962" s="136"/>
      <c r="E2962" s="69">
        <v>13529551001</v>
      </c>
      <c r="F2962" s="454"/>
      <c r="G2962" s="137" t="s">
        <v>2510</v>
      </c>
      <c r="H2962" s="207"/>
      <c r="I2962" s="170" t="s">
        <v>29</v>
      </c>
      <c r="J2962" s="136">
        <v>1</v>
      </c>
      <c r="K2962" s="78" t="s">
        <v>1301</v>
      </c>
      <c r="L2962" s="78"/>
      <c r="M2962" s="78"/>
      <c r="N2962" s="74"/>
      <c r="O2962" s="74"/>
      <c r="P2962" s="100"/>
      <c r="Q2962" s="100"/>
      <c r="R2962" s="3"/>
      <c r="S2962" s="383"/>
    </row>
    <row r="2963" spans="2:39" outlineLevel="1">
      <c r="B2963" s="69" t="s">
        <v>65</v>
      </c>
      <c r="C2963" s="136" t="s">
        <v>2476</v>
      </c>
      <c r="D2963" s="136"/>
      <c r="E2963" s="69">
        <v>13529651001</v>
      </c>
      <c r="F2963" s="454"/>
      <c r="G2963" s="137" t="s">
        <v>2511</v>
      </c>
      <c r="H2963" s="207"/>
      <c r="I2963" s="170" t="s">
        <v>29</v>
      </c>
      <c r="J2963" s="136">
        <v>1</v>
      </c>
      <c r="K2963" s="78" t="s">
        <v>1301</v>
      </c>
      <c r="L2963" s="78"/>
      <c r="M2963" s="78"/>
      <c r="N2963" s="74"/>
      <c r="O2963" s="74"/>
      <c r="P2963" s="100"/>
      <c r="Q2963" s="100"/>
      <c r="R2963" s="3"/>
      <c r="S2963" s="376"/>
      <c r="AM2963" s="287"/>
    </row>
    <row r="2964" spans="2:39" outlineLevel="1">
      <c r="B2964" s="69" t="s">
        <v>65</v>
      </c>
      <c r="C2964" s="136" t="s">
        <v>2476</v>
      </c>
      <c r="D2964" s="136"/>
      <c r="E2964" s="69">
        <v>13566121001</v>
      </c>
      <c r="F2964" s="454"/>
      <c r="G2964" s="137" t="s">
        <v>2512</v>
      </c>
      <c r="H2964" s="207"/>
      <c r="I2964" s="170" t="s">
        <v>29</v>
      </c>
      <c r="J2964" s="136">
        <v>1</v>
      </c>
      <c r="K2964" s="78" t="s">
        <v>1301</v>
      </c>
      <c r="L2964" s="78"/>
      <c r="M2964" s="78"/>
      <c r="N2964" s="74"/>
      <c r="O2964" s="74"/>
      <c r="P2964" s="100"/>
      <c r="Q2964" s="100"/>
      <c r="R2964" s="3"/>
      <c r="S2964" s="375"/>
      <c r="AM2964" s="288"/>
    </row>
    <row r="2965" spans="2:39" outlineLevel="1">
      <c r="B2965" s="301"/>
      <c r="C2965" s="136"/>
      <c r="D2965" s="136"/>
      <c r="E2965" s="69"/>
      <c r="F2965" s="454"/>
      <c r="G2965" s="137"/>
      <c r="H2965" s="207"/>
      <c r="I2965" s="170"/>
      <c r="J2965" s="136"/>
      <c r="K2965" s="74"/>
      <c r="L2965" s="74"/>
      <c r="M2965" s="98"/>
      <c r="N2965" s="99"/>
      <c r="O2965" s="99"/>
      <c r="P2965" s="100"/>
      <c r="Q2965" s="100"/>
      <c r="R2965" s="3"/>
      <c r="S2965" s="375"/>
      <c r="AM2965" s="288"/>
    </row>
    <row r="2966" spans="2:39" s="287" customFormat="1" outlineLevel="1">
      <c r="B2966" s="69"/>
      <c r="C2966" s="143" t="s">
        <v>2476</v>
      </c>
      <c r="D2966" s="143"/>
      <c r="E2966" s="115"/>
      <c r="F2966" s="650"/>
      <c r="G2966" s="145" t="s">
        <v>2513</v>
      </c>
      <c r="H2966" s="129"/>
      <c r="I2966" s="155"/>
      <c r="J2966" s="155"/>
      <c r="K2966" s="188"/>
      <c r="L2966" s="188"/>
      <c r="M2966" s="421"/>
      <c r="N2966" s="84"/>
      <c r="O2966" s="84"/>
      <c r="P2966" s="421"/>
      <c r="Q2966" s="421"/>
      <c r="R2966" s="3"/>
      <c r="S2966" s="375"/>
      <c r="AL2966"/>
      <c r="AM2966" s="288"/>
    </row>
    <row r="2967" spans="2:39" s="288" customFormat="1" outlineLevel="1">
      <c r="B2967" s="102" t="s">
        <v>27</v>
      </c>
      <c r="C2967" s="139" t="s">
        <v>2476</v>
      </c>
      <c r="D2967" s="139" t="s">
        <v>2514</v>
      </c>
      <c r="E2967" s="102">
        <v>12400041001</v>
      </c>
      <c r="F2967" s="454"/>
      <c r="G2967" s="140" t="s">
        <v>2515</v>
      </c>
      <c r="H2967" s="217"/>
      <c r="I2967" s="103" t="s">
        <v>58</v>
      </c>
      <c r="J2967" s="139">
        <v>1</v>
      </c>
      <c r="K2967" s="107" t="s">
        <v>1301</v>
      </c>
      <c r="L2967" s="107"/>
      <c r="M2967" s="106"/>
      <c r="N2967" s="107"/>
      <c r="O2967" s="107"/>
      <c r="P2967" s="108"/>
      <c r="Q2967" s="108"/>
      <c r="R2967" s="3"/>
      <c r="S2967" s="375"/>
      <c r="AL2967"/>
    </row>
    <row r="2968" spans="2:39" s="288" customFormat="1" outlineLevel="1">
      <c r="B2968" s="102" t="s">
        <v>27</v>
      </c>
      <c r="C2968" s="139" t="s">
        <v>2476</v>
      </c>
      <c r="D2968" s="139"/>
      <c r="E2968" s="102">
        <v>12400641001</v>
      </c>
      <c r="F2968" s="454"/>
      <c r="G2968" s="140" t="s">
        <v>2516</v>
      </c>
      <c r="H2968" s="217"/>
      <c r="I2968" s="103" t="s">
        <v>58</v>
      </c>
      <c r="J2968" s="139">
        <v>1</v>
      </c>
      <c r="K2968" s="107" t="s">
        <v>1301</v>
      </c>
      <c r="L2968" s="107"/>
      <c r="M2968" s="106"/>
      <c r="N2968" s="107"/>
      <c r="O2968" s="107"/>
      <c r="P2968" s="108"/>
      <c r="Q2968" s="108"/>
      <c r="R2968" s="3"/>
      <c r="S2968" s="375"/>
      <c r="AL2968"/>
    </row>
    <row r="2969" spans="2:39" s="288" customFormat="1" outlineLevel="1">
      <c r="B2969" s="102" t="s">
        <v>27</v>
      </c>
      <c r="C2969" s="139" t="s">
        <v>2476</v>
      </c>
      <c r="D2969" s="139"/>
      <c r="E2969" s="102">
        <v>12400741001</v>
      </c>
      <c r="F2969" s="454"/>
      <c r="G2969" s="140" t="s">
        <v>2517</v>
      </c>
      <c r="H2969" s="217"/>
      <c r="I2969" s="103" t="s">
        <v>58</v>
      </c>
      <c r="J2969" s="139">
        <v>1</v>
      </c>
      <c r="K2969" s="107" t="s">
        <v>1301</v>
      </c>
      <c r="L2969" s="107"/>
      <c r="M2969" s="106"/>
      <c r="N2969" s="107"/>
      <c r="O2969" s="107"/>
      <c r="P2969" s="108"/>
      <c r="Q2969" s="108"/>
      <c r="R2969" s="3"/>
      <c r="S2969" s="375"/>
      <c r="AL2969"/>
    </row>
    <row r="2970" spans="2:39" s="288" customFormat="1" outlineLevel="1">
      <c r="B2970" s="102" t="s">
        <v>27</v>
      </c>
      <c r="C2970" s="139" t="s">
        <v>2476</v>
      </c>
      <c r="D2970" s="139"/>
      <c r="E2970" s="102">
        <v>12400841001</v>
      </c>
      <c r="F2970" s="454"/>
      <c r="G2970" s="140" t="s">
        <v>2518</v>
      </c>
      <c r="H2970" s="217"/>
      <c r="I2970" s="103" t="s">
        <v>58</v>
      </c>
      <c r="J2970" s="139">
        <v>1</v>
      </c>
      <c r="K2970" s="107" t="s">
        <v>1301</v>
      </c>
      <c r="L2970" s="107"/>
      <c r="M2970" s="106"/>
      <c r="N2970" s="107"/>
      <c r="O2970" s="107"/>
      <c r="P2970" s="108"/>
      <c r="Q2970" s="108"/>
      <c r="R2970" s="3"/>
      <c r="S2970" s="375"/>
      <c r="AL2970"/>
    </row>
    <row r="2971" spans="2:39" s="288" customFormat="1" outlineLevel="1">
      <c r="B2971" s="102" t="s">
        <v>27</v>
      </c>
      <c r="C2971" s="139" t="s">
        <v>2476</v>
      </c>
      <c r="D2971" s="139"/>
      <c r="E2971" s="102">
        <v>12400941001</v>
      </c>
      <c r="F2971" s="454"/>
      <c r="G2971" s="140" t="s">
        <v>2519</v>
      </c>
      <c r="H2971" s="217"/>
      <c r="I2971" s="103" t="s">
        <v>58</v>
      </c>
      <c r="J2971" s="139">
        <v>1</v>
      </c>
      <c r="K2971" s="107" t="s">
        <v>1301</v>
      </c>
      <c r="L2971" s="107"/>
      <c r="M2971" s="106"/>
      <c r="N2971" s="107"/>
      <c r="O2971" s="107"/>
      <c r="P2971" s="108"/>
      <c r="Q2971" s="108"/>
      <c r="R2971" s="3"/>
      <c r="S2971" s="375"/>
      <c r="AL2971"/>
    </row>
    <row r="2972" spans="2:39" s="288" customFormat="1" outlineLevel="1">
      <c r="B2972" s="102" t="s">
        <v>27</v>
      </c>
      <c r="C2972" s="139" t="s">
        <v>2476</v>
      </c>
      <c r="D2972" s="139"/>
      <c r="E2972" s="102">
        <v>12400541001</v>
      </c>
      <c r="F2972" s="454"/>
      <c r="G2972" s="140" t="s">
        <v>2520</v>
      </c>
      <c r="H2972" s="217"/>
      <c r="I2972" s="103" t="s">
        <v>58</v>
      </c>
      <c r="J2972" s="139">
        <v>1</v>
      </c>
      <c r="K2972" s="107" t="s">
        <v>1301</v>
      </c>
      <c r="L2972" s="107"/>
      <c r="M2972" s="106"/>
      <c r="N2972" s="107"/>
      <c r="O2972" s="107"/>
      <c r="P2972" s="108"/>
      <c r="Q2972" s="108"/>
      <c r="R2972" s="3"/>
      <c r="S2972" s="375"/>
      <c r="AL2972"/>
    </row>
    <row r="2973" spans="2:39" s="288" customFormat="1" outlineLevel="1">
      <c r="B2973" s="102" t="s">
        <v>27</v>
      </c>
      <c r="C2973" s="139" t="s">
        <v>2476</v>
      </c>
      <c r="D2973" s="139"/>
      <c r="E2973" s="102">
        <v>12401141001</v>
      </c>
      <c r="F2973" s="454"/>
      <c r="G2973" s="140" t="s">
        <v>2521</v>
      </c>
      <c r="H2973" s="217"/>
      <c r="I2973" s="103" t="s">
        <v>58</v>
      </c>
      <c r="J2973" s="139">
        <v>1</v>
      </c>
      <c r="K2973" s="107" t="s">
        <v>1301</v>
      </c>
      <c r="L2973" s="107"/>
      <c r="M2973" s="106"/>
      <c r="N2973" s="107"/>
      <c r="O2973" s="107"/>
      <c r="P2973" s="108"/>
      <c r="Q2973" s="108"/>
      <c r="R2973" s="3"/>
      <c r="S2973" s="375"/>
      <c r="AL2973"/>
    </row>
    <row r="2974" spans="2:39" s="288" customFormat="1" outlineLevel="1">
      <c r="B2974" s="102" t="s">
        <v>27</v>
      </c>
      <c r="C2974" s="139" t="s">
        <v>2476</v>
      </c>
      <c r="D2974" s="139"/>
      <c r="E2974" s="102">
        <v>12401241001</v>
      </c>
      <c r="F2974" s="454"/>
      <c r="G2974" s="140" t="s">
        <v>2522</v>
      </c>
      <c r="H2974" s="217"/>
      <c r="I2974" s="103" t="s">
        <v>58</v>
      </c>
      <c r="J2974" s="139">
        <v>1</v>
      </c>
      <c r="K2974" s="107" t="s">
        <v>1301</v>
      </c>
      <c r="L2974" s="107"/>
      <c r="M2974" s="106"/>
      <c r="N2974" s="107"/>
      <c r="O2974" s="107"/>
      <c r="P2974" s="108"/>
      <c r="Q2974" s="108"/>
      <c r="R2974" s="3"/>
      <c r="S2974" s="384"/>
      <c r="AL2974"/>
      <c r="AM2974"/>
    </row>
    <row r="2975" spans="2:39" s="288" customFormat="1" outlineLevel="1">
      <c r="B2975" s="102" t="s">
        <v>27</v>
      </c>
      <c r="C2975" s="139" t="s">
        <v>2476</v>
      </c>
      <c r="D2975" s="139" t="s">
        <v>2514</v>
      </c>
      <c r="E2975" s="102">
        <v>12228271001</v>
      </c>
      <c r="F2975" s="454"/>
      <c r="G2975" s="140" t="s">
        <v>2523</v>
      </c>
      <c r="H2975" s="217"/>
      <c r="I2975" s="103" t="s">
        <v>58</v>
      </c>
      <c r="J2975" s="139">
        <v>1</v>
      </c>
      <c r="K2975" s="107" t="s">
        <v>1301</v>
      </c>
      <c r="L2975" s="107"/>
      <c r="M2975" s="106"/>
      <c r="N2975" s="107"/>
      <c r="O2975" s="107"/>
      <c r="P2975" s="108"/>
      <c r="Q2975" s="108"/>
      <c r="R2975" s="3"/>
      <c r="S2975" s="384"/>
      <c r="AL2975"/>
      <c r="AM2975" s="287"/>
    </row>
    <row r="2976" spans="2:39" s="288" customFormat="1" outlineLevel="1">
      <c r="B2976" s="102" t="s">
        <v>27</v>
      </c>
      <c r="C2976" s="139" t="s">
        <v>2476</v>
      </c>
      <c r="D2976" s="139" t="s">
        <v>2514</v>
      </c>
      <c r="E2976" s="102">
        <v>12228371001</v>
      </c>
      <c r="F2976" s="454"/>
      <c r="G2976" s="140" t="s">
        <v>2524</v>
      </c>
      <c r="H2976" s="217"/>
      <c r="I2976" s="103" t="s">
        <v>58</v>
      </c>
      <c r="J2976" s="139">
        <v>1</v>
      </c>
      <c r="K2976" s="107" t="s">
        <v>1301</v>
      </c>
      <c r="L2976" s="107"/>
      <c r="M2976" s="106"/>
      <c r="N2976" s="107"/>
      <c r="O2976" s="107"/>
      <c r="P2976" s="108"/>
      <c r="Q2976" s="108"/>
      <c r="R2976" s="3"/>
      <c r="S2976" s="375"/>
      <c r="AL2976"/>
    </row>
    <row r="2977" spans="2:39" outlineLevel="1">
      <c r="B2977" s="152"/>
      <c r="C2977" s="136"/>
      <c r="D2977" s="136"/>
      <c r="E2977" s="69"/>
      <c r="F2977" s="454"/>
      <c r="G2977" s="137"/>
      <c r="H2977" s="207"/>
      <c r="I2977" s="71"/>
      <c r="J2977" s="136"/>
      <c r="K2977" s="74"/>
      <c r="L2977" s="74"/>
      <c r="M2977" s="98"/>
      <c r="N2977" s="99"/>
      <c r="O2977" s="99"/>
      <c r="P2977" s="100"/>
      <c r="Q2977" s="100"/>
      <c r="R2977" s="3"/>
      <c r="S2977" s="375"/>
      <c r="AM2977" s="288"/>
    </row>
    <row r="2978" spans="2:39" s="287" customFormat="1" outlineLevel="1">
      <c r="B2978" s="69"/>
      <c r="C2978" s="143" t="s">
        <v>2476</v>
      </c>
      <c r="D2978" s="143"/>
      <c r="E2978" s="115"/>
      <c r="F2978" s="650"/>
      <c r="G2978" s="145" t="s">
        <v>2525</v>
      </c>
      <c r="H2978" s="129"/>
      <c r="I2978" s="155"/>
      <c r="J2978" s="155"/>
      <c r="K2978" s="188"/>
      <c r="L2978" s="188"/>
      <c r="M2978" s="421"/>
      <c r="N2978" s="84"/>
      <c r="O2978" s="84"/>
      <c r="P2978" s="421"/>
      <c r="Q2978" s="421"/>
      <c r="R2978" s="3"/>
      <c r="S2978" s="375"/>
      <c r="AL2978"/>
      <c r="AM2978" s="288"/>
    </row>
    <row r="2979" spans="2:39" s="288" customFormat="1" outlineLevel="1">
      <c r="B2979" s="102" t="s">
        <v>27</v>
      </c>
      <c r="C2979" s="139" t="s">
        <v>2476</v>
      </c>
      <c r="D2979" s="139"/>
      <c r="E2979" s="102">
        <v>12401941001</v>
      </c>
      <c r="F2979" s="454"/>
      <c r="G2979" s="140" t="s">
        <v>2526</v>
      </c>
      <c r="H2979" s="217"/>
      <c r="I2979" s="103" t="s">
        <v>58</v>
      </c>
      <c r="J2979" s="139">
        <v>1</v>
      </c>
      <c r="K2979" s="107" t="s">
        <v>1301</v>
      </c>
      <c r="L2979" s="107"/>
      <c r="M2979" s="106"/>
      <c r="N2979" s="107"/>
      <c r="O2979" s="107"/>
      <c r="P2979" s="108"/>
      <c r="Q2979" s="108"/>
      <c r="R2979" s="3"/>
      <c r="S2979" s="375"/>
      <c r="AL2979"/>
    </row>
    <row r="2980" spans="2:39" s="288" customFormat="1" outlineLevel="1">
      <c r="B2980" s="102" t="s">
        <v>27</v>
      </c>
      <c r="C2980" s="139" t="s">
        <v>2476</v>
      </c>
      <c r="D2980" s="139"/>
      <c r="E2980" s="102">
        <v>12402241001</v>
      </c>
      <c r="F2980" s="454"/>
      <c r="G2980" s="140" t="s">
        <v>2527</v>
      </c>
      <c r="H2980" s="217"/>
      <c r="I2980" s="103" t="s">
        <v>58</v>
      </c>
      <c r="J2980" s="139">
        <v>1</v>
      </c>
      <c r="K2980" s="107" t="s">
        <v>1301</v>
      </c>
      <c r="L2980" s="107"/>
      <c r="M2980" s="106"/>
      <c r="N2980" s="107"/>
      <c r="O2980" s="107"/>
      <c r="P2980" s="108"/>
      <c r="Q2980" s="108"/>
      <c r="R2980" s="3"/>
      <c r="S2980" s="375"/>
      <c r="AL2980"/>
    </row>
    <row r="2981" spans="2:39" s="288" customFormat="1" outlineLevel="1">
      <c r="B2981" s="102" t="s">
        <v>27</v>
      </c>
      <c r="C2981" s="139" t="s">
        <v>2476</v>
      </c>
      <c r="D2981" s="139"/>
      <c r="E2981" s="102">
        <v>12402341001</v>
      </c>
      <c r="F2981" s="454"/>
      <c r="G2981" s="140" t="s">
        <v>2528</v>
      </c>
      <c r="H2981" s="217"/>
      <c r="I2981" s="103" t="s">
        <v>58</v>
      </c>
      <c r="J2981" s="139">
        <v>1</v>
      </c>
      <c r="K2981" s="107" t="s">
        <v>1301</v>
      </c>
      <c r="L2981" s="107"/>
      <c r="M2981" s="106"/>
      <c r="N2981" s="107"/>
      <c r="O2981" s="107"/>
      <c r="P2981" s="108"/>
      <c r="Q2981" s="108"/>
      <c r="R2981" s="3"/>
      <c r="S2981" s="375"/>
      <c r="AL2981"/>
    </row>
    <row r="2982" spans="2:39" s="288" customFormat="1" outlineLevel="1">
      <c r="B2982" s="102" t="s">
        <v>27</v>
      </c>
      <c r="C2982" s="139" t="s">
        <v>2476</v>
      </c>
      <c r="D2982" s="139"/>
      <c r="E2982" s="102">
        <v>12402441001</v>
      </c>
      <c r="F2982" s="454"/>
      <c r="G2982" s="140" t="s">
        <v>2529</v>
      </c>
      <c r="H2982" s="217"/>
      <c r="I2982" s="103" t="s">
        <v>58</v>
      </c>
      <c r="J2982" s="139">
        <v>1</v>
      </c>
      <c r="K2982" s="107" t="s">
        <v>1301</v>
      </c>
      <c r="L2982" s="107"/>
      <c r="M2982" s="106"/>
      <c r="N2982" s="107"/>
      <c r="O2982" s="107"/>
      <c r="P2982" s="108"/>
      <c r="Q2982" s="108"/>
      <c r="R2982" s="3"/>
      <c r="S2982" s="384"/>
      <c r="AL2982"/>
      <c r="AM2982"/>
    </row>
    <row r="2983" spans="2:39" s="288" customFormat="1" outlineLevel="1">
      <c r="B2983" s="102" t="s">
        <v>27</v>
      </c>
      <c r="C2983" s="139" t="s">
        <v>2476</v>
      </c>
      <c r="D2983" s="139"/>
      <c r="E2983" s="102">
        <v>12437881001</v>
      </c>
      <c r="F2983" s="454"/>
      <c r="G2983" s="140" t="s">
        <v>2530</v>
      </c>
      <c r="H2983" s="217"/>
      <c r="I2983" s="103" t="s">
        <v>58</v>
      </c>
      <c r="J2983" s="139">
        <v>1</v>
      </c>
      <c r="K2983" s="107" t="s">
        <v>1301</v>
      </c>
      <c r="L2983" s="107"/>
      <c r="M2983" s="106"/>
      <c r="N2983" s="107"/>
      <c r="O2983" s="107"/>
      <c r="P2983" s="108"/>
      <c r="Q2983" s="108"/>
      <c r="R2983" s="3"/>
      <c r="S2983" s="384"/>
      <c r="AL2983"/>
      <c r="AM2983" s="287"/>
    </row>
    <row r="2984" spans="2:39" s="288" customFormat="1" outlineLevel="1">
      <c r="B2984" s="102" t="s">
        <v>27</v>
      </c>
      <c r="C2984" s="139" t="s">
        <v>2476</v>
      </c>
      <c r="D2984" s="139" t="s">
        <v>2514</v>
      </c>
      <c r="E2984" s="102">
        <v>13153751001</v>
      </c>
      <c r="F2984" s="454"/>
      <c r="G2984" s="140" t="s">
        <v>2531</v>
      </c>
      <c r="H2984" s="217"/>
      <c r="I2984" s="103" t="s">
        <v>58</v>
      </c>
      <c r="J2984" s="139">
        <v>1</v>
      </c>
      <c r="K2984" s="107" t="s">
        <v>1301</v>
      </c>
      <c r="L2984" s="107"/>
      <c r="M2984" s="106"/>
      <c r="N2984" s="107"/>
      <c r="O2984" s="107"/>
      <c r="P2984" s="108"/>
      <c r="Q2984" s="108"/>
      <c r="R2984" s="3"/>
      <c r="S2984" s="375"/>
      <c r="AL2984"/>
    </row>
    <row r="2985" spans="2:39" outlineLevel="1">
      <c r="B2985" s="152"/>
      <c r="C2985" s="136"/>
      <c r="D2985" s="136"/>
      <c r="E2985" s="69"/>
      <c r="F2985" s="454"/>
      <c r="G2985" s="137"/>
      <c r="H2985" s="207"/>
      <c r="I2985" s="71"/>
      <c r="J2985" s="136"/>
      <c r="K2985" s="74"/>
      <c r="L2985" s="74"/>
      <c r="M2985" s="98"/>
      <c r="N2985" s="99"/>
      <c r="O2985" s="99"/>
      <c r="P2985" s="100"/>
      <c r="Q2985" s="100"/>
      <c r="R2985" s="3"/>
      <c r="S2985" s="375"/>
      <c r="AM2985" s="288"/>
    </row>
    <row r="2986" spans="2:39" s="287" customFormat="1" outlineLevel="1">
      <c r="B2986" s="69"/>
      <c r="C2986" s="143" t="s">
        <v>2476</v>
      </c>
      <c r="D2986" s="143"/>
      <c r="E2986" s="115"/>
      <c r="F2986" s="650"/>
      <c r="G2986" s="145" t="s">
        <v>2532</v>
      </c>
      <c r="H2986" s="129"/>
      <c r="I2986" s="155"/>
      <c r="J2986" s="155"/>
      <c r="K2986" s="188"/>
      <c r="L2986" s="188"/>
      <c r="M2986" s="421"/>
      <c r="N2986" s="84"/>
      <c r="O2986" s="84"/>
      <c r="P2986" s="421"/>
      <c r="Q2986" s="421"/>
      <c r="R2986" s="3"/>
      <c r="S2986" s="375"/>
      <c r="AL2986"/>
      <c r="AM2986" s="288"/>
    </row>
    <row r="2987" spans="2:39" s="288" customFormat="1" outlineLevel="1">
      <c r="B2987" s="102" t="s">
        <v>27</v>
      </c>
      <c r="C2987" s="139" t="s">
        <v>2476</v>
      </c>
      <c r="D2987" s="139"/>
      <c r="E2987" s="102">
        <v>12403141001</v>
      </c>
      <c r="F2987" s="454"/>
      <c r="G2987" s="140" t="s">
        <v>2533</v>
      </c>
      <c r="H2987" s="217"/>
      <c r="I2987" s="139" t="s">
        <v>58</v>
      </c>
      <c r="J2987" s="139">
        <v>1</v>
      </c>
      <c r="K2987" s="107" t="s">
        <v>1301</v>
      </c>
      <c r="L2987" s="107"/>
      <c r="M2987" s="106"/>
      <c r="N2987" s="107"/>
      <c r="O2987" s="107"/>
      <c r="P2987" s="108"/>
      <c r="Q2987" s="108"/>
      <c r="R2987" s="3"/>
      <c r="S2987" s="375"/>
      <c r="AL2987"/>
    </row>
    <row r="2988" spans="2:39" s="288" customFormat="1" outlineLevel="1">
      <c r="B2988" s="102" t="s">
        <v>27</v>
      </c>
      <c r="C2988" s="139" t="s">
        <v>2476</v>
      </c>
      <c r="D2988" s="139"/>
      <c r="E2988" s="102">
        <v>12403541001</v>
      </c>
      <c r="F2988" s="454"/>
      <c r="G2988" s="140" t="s">
        <v>2534</v>
      </c>
      <c r="H2988" s="217"/>
      <c r="I2988" s="139" t="s">
        <v>58</v>
      </c>
      <c r="J2988" s="139">
        <v>1</v>
      </c>
      <c r="K2988" s="107" t="s">
        <v>1301</v>
      </c>
      <c r="L2988" s="107"/>
      <c r="M2988" s="106"/>
      <c r="N2988" s="107"/>
      <c r="O2988" s="107"/>
      <c r="P2988" s="108"/>
      <c r="Q2988" s="108"/>
      <c r="R2988" s="3"/>
      <c r="S2988" s="375"/>
      <c r="AL2988"/>
    </row>
    <row r="2989" spans="2:39" s="288" customFormat="1" outlineLevel="1">
      <c r="B2989" s="102" t="s">
        <v>27</v>
      </c>
      <c r="C2989" s="139" t="s">
        <v>2476</v>
      </c>
      <c r="D2989" s="139"/>
      <c r="E2989" s="102">
        <v>12403641001</v>
      </c>
      <c r="F2989" s="454"/>
      <c r="G2989" s="140" t="s">
        <v>2535</v>
      </c>
      <c r="H2989" s="217"/>
      <c r="I2989" s="139" t="s">
        <v>58</v>
      </c>
      <c r="J2989" s="139">
        <v>1</v>
      </c>
      <c r="K2989" s="107" t="s">
        <v>1301</v>
      </c>
      <c r="L2989" s="107"/>
      <c r="M2989" s="106"/>
      <c r="N2989" s="107"/>
      <c r="O2989" s="107"/>
      <c r="P2989" s="108"/>
      <c r="Q2989" s="108"/>
      <c r="R2989" s="3"/>
      <c r="S2989" s="375"/>
      <c r="AL2989"/>
    </row>
    <row r="2990" spans="2:39" s="288" customFormat="1" outlineLevel="1">
      <c r="B2990" s="102" t="s">
        <v>27</v>
      </c>
      <c r="C2990" s="139" t="s">
        <v>2476</v>
      </c>
      <c r="D2990" s="139"/>
      <c r="E2990" s="102">
        <v>12403741001</v>
      </c>
      <c r="F2990" s="454"/>
      <c r="G2990" s="140" t="s">
        <v>2536</v>
      </c>
      <c r="H2990" s="217"/>
      <c r="I2990" s="139" t="s">
        <v>58</v>
      </c>
      <c r="J2990" s="139">
        <v>1</v>
      </c>
      <c r="K2990" s="107" t="s">
        <v>1301</v>
      </c>
      <c r="L2990" s="107"/>
      <c r="M2990" s="106"/>
      <c r="N2990" s="107"/>
      <c r="O2990" s="107"/>
      <c r="P2990" s="108"/>
      <c r="Q2990" s="108"/>
      <c r="R2990" s="3"/>
      <c r="S2990" s="384"/>
      <c r="AL2990"/>
      <c r="AM2990"/>
    </row>
    <row r="2991" spans="2:39" s="288" customFormat="1" outlineLevel="1">
      <c r="B2991" s="102" t="s">
        <v>27</v>
      </c>
      <c r="C2991" s="139" t="s">
        <v>2476</v>
      </c>
      <c r="D2991" s="139"/>
      <c r="E2991" s="102">
        <v>12394231001</v>
      </c>
      <c r="F2991" s="454"/>
      <c r="G2991" s="140" t="s">
        <v>2537</v>
      </c>
      <c r="H2991" s="217"/>
      <c r="I2991" s="139" t="s">
        <v>58</v>
      </c>
      <c r="J2991" s="139">
        <v>1</v>
      </c>
      <c r="K2991" s="107" t="s">
        <v>1301</v>
      </c>
      <c r="L2991" s="107"/>
      <c r="M2991" s="106"/>
      <c r="N2991" s="107"/>
      <c r="O2991" s="107"/>
      <c r="P2991" s="108"/>
      <c r="Q2991" s="108"/>
      <c r="R2991" s="3"/>
      <c r="S2991" s="384"/>
      <c r="AL2991"/>
      <c r="AM2991" s="287"/>
    </row>
    <row r="2992" spans="2:39" s="288" customFormat="1" outlineLevel="1">
      <c r="B2992" s="102" t="s">
        <v>27</v>
      </c>
      <c r="C2992" s="139" t="s">
        <v>2476</v>
      </c>
      <c r="D2992" s="139"/>
      <c r="E2992" s="102">
        <v>13149441001</v>
      </c>
      <c r="F2992" s="454"/>
      <c r="G2992" s="140" t="s">
        <v>2538</v>
      </c>
      <c r="H2992" s="217"/>
      <c r="I2992" s="139" t="s">
        <v>58</v>
      </c>
      <c r="J2992" s="139">
        <v>1</v>
      </c>
      <c r="K2992" s="107" t="s">
        <v>1301</v>
      </c>
      <c r="L2992" s="107"/>
      <c r="M2992" s="106"/>
      <c r="N2992" s="107"/>
      <c r="O2992" s="107"/>
      <c r="P2992" s="108"/>
      <c r="Q2992" s="108"/>
      <c r="R2992" s="3"/>
      <c r="S2992" s="375"/>
      <c r="AL2992"/>
    </row>
    <row r="2993" spans="2:39" outlineLevel="1">
      <c r="B2993" s="152"/>
      <c r="C2993" s="136"/>
      <c r="D2993" s="136"/>
      <c r="E2993" s="69"/>
      <c r="F2993" s="454"/>
      <c r="G2993" s="137"/>
      <c r="H2993" s="207"/>
      <c r="I2993" s="136"/>
      <c r="J2993" s="136"/>
      <c r="K2993" s="74"/>
      <c r="L2993" s="74"/>
      <c r="M2993" s="98"/>
      <c r="N2993" s="99"/>
      <c r="O2993" s="99"/>
      <c r="P2993" s="100"/>
      <c r="Q2993" s="100"/>
      <c r="R2993" s="3"/>
      <c r="S2993" s="375"/>
      <c r="AM2993" s="288"/>
    </row>
    <row r="2994" spans="2:39" s="287" customFormat="1" outlineLevel="1">
      <c r="B2994" s="69"/>
      <c r="C2994" s="143" t="s">
        <v>2476</v>
      </c>
      <c r="D2994" s="143"/>
      <c r="E2994" s="115"/>
      <c r="F2994" s="650"/>
      <c r="G2994" s="145" t="s">
        <v>2539</v>
      </c>
      <c r="H2994" s="129"/>
      <c r="I2994" s="155"/>
      <c r="J2994" s="155"/>
      <c r="K2994" s="188"/>
      <c r="L2994" s="188"/>
      <c r="M2994" s="421"/>
      <c r="N2994" s="84"/>
      <c r="O2994" s="84"/>
      <c r="P2994" s="421"/>
      <c r="Q2994" s="421"/>
      <c r="R2994" s="3"/>
      <c r="S2994" s="376"/>
      <c r="AL2994"/>
      <c r="AM2994"/>
    </row>
    <row r="2995" spans="2:39" s="288" customFormat="1" outlineLevel="1">
      <c r="B2995" s="102" t="s">
        <v>27</v>
      </c>
      <c r="C2995" s="139" t="s">
        <v>2476</v>
      </c>
      <c r="D2995" s="139"/>
      <c r="E2995" s="102">
        <v>12085581001</v>
      </c>
      <c r="F2995" s="454"/>
      <c r="G2995" s="140" t="s">
        <v>2540</v>
      </c>
      <c r="H2995" s="217"/>
      <c r="I2995" s="139" t="s">
        <v>58</v>
      </c>
      <c r="J2995" s="139">
        <v>1</v>
      </c>
      <c r="K2995" s="107" t="s">
        <v>1301</v>
      </c>
      <c r="L2995" s="107"/>
      <c r="M2995" s="106"/>
      <c r="N2995" s="107"/>
      <c r="O2995" s="107"/>
      <c r="P2995" s="108"/>
      <c r="Q2995" s="108"/>
      <c r="R2995" s="3"/>
      <c r="S2995" s="384"/>
      <c r="AL2995"/>
      <c r="AM2995" s="287"/>
    </row>
    <row r="2996" spans="2:39" s="288" customFormat="1" outlineLevel="1">
      <c r="B2996" s="102" t="s">
        <v>27</v>
      </c>
      <c r="C2996" s="139" t="s">
        <v>2476</v>
      </c>
      <c r="D2996" s="139"/>
      <c r="E2996" s="102">
        <v>12979911033</v>
      </c>
      <c r="F2996" s="454"/>
      <c r="G2996" s="140" t="s">
        <v>2541</v>
      </c>
      <c r="H2996" s="217"/>
      <c r="I2996" s="139" t="s">
        <v>58</v>
      </c>
      <c r="J2996" s="139">
        <v>1</v>
      </c>
      <c r="K2996" s="107" t="s">
        <v>1301</v>
      </c>
      <c r="L2996" s="107"/>
      <c r="M2996" s="106"/>
      <c r="N2996" s="107"/>
      <c r="O2996" s="107"/>
      <c r="P2996" s="108"/>
      <c r="Q2996" s="108"/>
      <c r="R2996" s="3"/>
      <c r="S2996" s="375"/>
      <c r="AL2996"/>
    </row>
    <row r="2997" spans="2:39" outlineLevel="1">
      <c r="B2997" s="152"/>
      <c r="C2997" s="136"/>
      <c r="D2997" s="136"/>
      <c r="E2997" s="69"/>
      <c r="F2997" s="454"/>
      <c r="G2997" s="137"/>
      <c r="H2997" s="207"/>
      <c r="I2997" s="136"/>
      <c r="J2997" s="136"/>
      <c r="K2997" s="74"/>
      <c r="L2997" s="74"/>
      <c r="M2997" s="98"/>
      <c r="N2997" s="99"/>
      <c r="O2997" s="99"/>
      <c r="P2997" s="100"/>
      <c r="Q2997" s="100"/>
      <c r="R2997" s="3"/>
      <c r="S2997" s="375"/>
      <c r="AM2997" s="288"/>
    </row>
    <row r="2998" spans="2:39" s="287" customFormat="1" outlineLevel="1">
      <c r="B2998" s="69"/>
      <c r="C2998" s="143" t="s">
        <v>2476</v>
      </c>
      <c r="D2998" s="143"/>
      <c r="E2998" s="115"/>
      <c r="F2998" s="650"/>
      <c r="G2998" s="145" t="s">
        <v>2542</v>
      </c>
      <c r="H2998" s="129"/>
      <c r="I2998" s="155"/>
      <c r="J2998" s="155"/>
      <c r="K2998" s="188"/>
      <c r="L2998" s="188"/>
      <c r="M2998" s="421"/>
      <c r="N2998" s="84"/>
      <c r="O2998" s="84"/>
      <c r="P2998" s="421"/>
      <c r="Q2998" s="421"/>
      <c r="R2998" s="3"/>
      <c r="S2998" s="376"/>
      <c r="AL2998"/>
      <c r="AM2998"/>
    </row>
    <row r="2999" spans="2:39" s="288" customFormat="1" outlineLevel="1">
      <c r="B2999" s="102" t="s">
        <v>27</v>
      </c>
      <c r="C2999" s="139" t="s">
        <v>2476</v>
      </c>
      <c r="D2999" s="139"/>
      <c r="E2999" s="102">
        <v>12091381001</v>
      </c>
      <c r="F2999" s="454"/>
      <c r="G2999" s="140" t="s">
        <v>2543</v>
      </c>
      <c r="H2999" s="217"/>
      <c r="I2999" s="139" t="s">
        <v>58</v>
      </c>
      <c r="J2999" s="139">
        <v>1</v>
      </c>
      <c r="K2999" s="107" t="s">
        <v>1301</v>
      </c>
      <c r="L2999" s="107"/>
      <c r="M2999" s="106"/>
      <c r="N2999" s="107"/>
      <c r="O2999" s="107"/>
      <c r="P2999" s="108"/>
      <c r="Q2999" s="108"/>
      <c r="R2999" s="3"/>
      <c r="S2999" s="384"/>
      <c r="AL2999"/>
      <c r="AM2999"/>
    </row>
    <row r="3000" spans="2:39" s="288" customFormat="1" outlineLevel="1">
      <c r="B3000" s="102" t="s">
        <v>27</v>
      </c>
      <c r="C3000" s="139" t="s">
        <v>2476</v>
      </c>
      <c r="D3000" s="139"/>
      <c r="E3000" s="102">
        <v>12012271001</v>
      </c>
      <c r="F3000" s="454"/>
      <c r="G3000" s="140" t="s">
        <v>2544</v>
      </c>
      <c r="H3000" s="217"/>
      <c r="I3000" s="139" t="s">
        <v>58</v>
      </c>
      <c r="J3000" s="139">
        <v>1</v>
      </c>
      <c r="K3000" s="107" t="s">
        <v>1301</v>
      </c>
      <c r="L3000" s="107"/>
      <c r="M3000" s="106"/>
      <c r="N3000" s="107"/>
      <c r="O3000" s="107"/>
      <c r="P3000" s="108"/>
      <c r="Q3000" s="108"/>
      <c r="R3000" s="3"/>
      <c r="S3000" s="384"/>
      <c r="AL3000"/>
      <c r="AM3000" s="287"/>
    </row>
    <row r="3001" spans="2:39" outlineLevel="1">
      <c r="B3001" s="152"/>
      <c r="C3001" s="136"/>
      <c r="D3001" s="136"/>
      <c r="E3001" s="69"/>
      <c r="F3001" s="454"/>
      <c r="G3001" s="137"/>
      <c r="H3001" s="207"/>
      <c r="I3001" s="136"/>
      <c r="J3001" s="136"/>
      <c r="K3001" s="74"/>
      <c r="L3001" s="74"/>
      <c r="M3001" s="98"/>
      <c r="N3001" s="99"/>
      <c r="O3001" s="99"/>
      <c r="P3001" s="100"/>
      <c r="Q3001" s="100"/>
      <c r="R3001" s="3"/>
      <c r="S3001" s="375"/>
      <c r="AM3001" s="288"/>
    </row>
    <row r="3002" spans="2:39" outlineLevel="1">
      <c r="B3002" s="152"/>
      <c r="C3002" s="136"/>
      <c r="D3002" s="136"/>
      <c r="E3002" s="69"/>
      <c r="F3002" s="454"/>
      <c r="G3002" s="137"/>
      <c r="H3002" s="207"/>
      <c r="I3002" s="136"/>
      <c r="J3002" s="136"/>
      <c r="K3002" s="74"/>
      <c r="L3002" s="74"/>
      <c r="M3002" s="98"/>
      <c r="N3002" s="99"/>
      <c r="O3002" s="99"/>
      <c r="P3002" s="100"/>
      <c r="Q3002" s="100"/>
      <c r="R3002" s="3"/>
      <c r="S3002" s="375"/>
      <c r="AM3002" s="288"/>
    </row>
    <row r="3003" spans="2:39" s="287" customFormat="1" outlineLevel="1">
      <c r="B3003" s="69"/>
      <c r="C3003" s="143" t="s">
        <v>2476</v>
      </c>
      <c r="D3003" s="143"/>
      <c r="E3003" s="80"/>
      <c r="F3003" s="650"/>
      <c r="G3003" s="145" t="s">
        <v>2545</v>
      </c>
      <c r="H3003" s="129"/>
      <c r="I3003" s="155"/>
      <c r="J3003" s="155"/>
      <c r="K3003" s="188"/>
      <c r="L3003" s="188"/>
      <c r="M3003" s="421"/>
      <c r="N3003" s="84"/>
      <c r="O3003" s="84"/>
      <c r="P3003" s="421"/>
      <c r="Q3003" s="421"/>
      <c r="R3003" s="3"/>
      <c r="S3003" s="375"/>
      <c r="AL3003"/>
      <c r="AM3003" s="288"/>
    </row>
    <row r="3004" spans="2:39" s="288" customFormat="1" outlineLevel="1">
      <c r="B3004" s="102" t="s">
        <v>27</v>
      </c>
      <c r="C3004" s="139" t="s">
        <v>2476</v>
      </c>
      <c r="D3004" s="139"/>
      <c r="E3004" s="102">
        <v>11395621001</v>
      </c>
      <c r="F3004" s="454"/>
      <c r="G3004" s="140" t="s">
        <v>2546</v>
      </c>
      <c r="H3004" s="217"/>
      <c r="I3004" s="139" t="s">
        <v>58</v>
      </c>
      <c r="J3004" s="139">
        <v>100</v>
      </c>
      <c r="K3004" s="107" t="s">
        <v>1301</v>
      </c>
      <c r="L3004" s="107"/>
      <c r="M3004" s="106"/>
      <c r="N3004" s="107"/>
      <c r="O3004" s="107"/>
      <c r="P3004" s="108"/>
      <c r="Q3004" s="108"/>
      <c r="R3004" s="3"/>
      <c r="S3004" s="375"/>
      <c r="AL3004"/>
    </row>
    <row r="3005" spans="2:39" s="288" customFormat="1" outlineLevel="1">
      <c r="B3005" s="102" t="s">
        <v>27</v>
      </c>
      <c r="C3005" s="139" t="s">
        <v>2476</v>
      </c>
      <c r="D3005" s="139"/>
      <c r="E3005" s="102">
        <v>11395721001</v>
      </c>
      <c r="F3005" s="454"/>
      <c r="G3005" s="140" t="s">
        <v>2547</v>
      </c>
      <c r="H3005" s="217"/>
      <c r="I3005" s="139" t="s">
        <v>58</v>
      </c>
      <c r="J3005" s="139">
        <v>50</v>
      </c>
      <c r="K3005" s="107" t="s">
        <v>1301</v>
      </c>
      <c r="L3005" s="107"/>
      <c r="M3005" s="106"/>
      <c r="N3005" s="107"/>
      <c r="O3005" s="107"/>
      <c r="P3005" s="108"/>
      <c r="Q3005" s="108"/>
      <c r="R3005" s="3"/>
      <c r="S3005" s="375"/>
      <c r="AL3005"/>
    </row>
    <row r="3006" spans="2:39" s="288" customFormat="1" outlineLevel="1">
      <c r="B3006" s="102" t="s">
        <v>27</v>
      </c>
      <c r="C3006" s="139" t="s">
        <v>2476</v>
      </c>
      <c r="D3006" s="139"/>
      <c r="E3006" s="102">
        <v>11394921001</v>
      </c>
      <c r="F3006" s="454"/>
      <c r="G3006" s="140" t="s">
        <v>2548</v>
      </c>
      <c r="H3006" s="217"/>
      <c r="I3006" s="139" t="s">
        <v>58</v>
      </c>
      <c r="J3006" s="139">
        <v>50</v>
      </c>
      <c r="K3006" s="107" t="s">
        <v>1301</v>
      </c>
      <c r="L3006" s="107"/>
      <c r="M3006" s="106"/>
      <c r="N3006" s="107"/>
      <c r="O3006" s="107"/>
      <c r="P3006" s="108"/>
      <c r="Q3006" s="108"/>
      <c r="R3006" s="3"/>
      <c r="S3006" s="375"/>
      <c r="AL3006"/>
    </row>
    <row r="3007" spans="2:39" s="288" customFormat="1" outlineLevel="1">
      <c r="B3007" s="102" t="s">
        <v>27</v>
      </c>
      <c r="C3007" s="139" t="s">
        <v>2476</v>
      </c>
      <c r="D3007" s="139"/>
      <c r="E3007" s="102">
        <v>11386831001</v>
      </c>
      <c r="F3007" s="454"/>
      <c r="G3007" s="140" t="s">
        <v>2549</v>
      </c>
      <c r="H3007" s="217"/>
      <c r="I3007" s="139" t="s">
        <v>58</v>
      </c>
      <c r="J3007" s="139">
        <v>25</v>
      </c>
      <c r="K3007" s="107" t="s">
        <v>1301</v>
      </c>
      <c r="L3007" s="107"/>
      <c r="M3007" s="106"/>
      <c r="N3007" s="107"/>
      <c r="O3007" s="107"/>
      <c r="P3007" s="108"/>
      <c r="Q3007" s="108"/>
      <c r="R3007" s="3"/>
      <c r="S3007" s="375"/>
      <c r="AL3007"/>
    </row>
    <row r="3008" spans="2:39" s="288" customFormat="1" outlineLevel="1">
      <c r="B3008" s="102" t="s">
        <v>27</v>
      </c>
      <c r="C3008" s="139" t="s">
        <v>2476</v>
      </c>
      <c r="D3008" s="139"/>
      <c r="E3008" s="102">
        <v>11386931001</v>
      </c>
      <c r="F3008" s="454"/>
      <c r="G3008" s="140" t="s">
        <v>2550</v>
      </c>
      <c r="H3008" s="217"/>
      <c r="I3008" s="139" t="s">
        <v>58</v>
      </c>
      <c r="J3008" s="139">
        <v>25</v>
      </c>
      <c r="K3008" s="107" t="s">
        <v>1301</v>
      </c>
      <c r="L3008" s="107"/>
      <c r="M3008" s="106"/>
      <c r="N3008" s="107"/>
      <c r="O3008" s="107"/>
      <c r="P3008" s="108"/>
      <c r="Q3008" s="108"/>
      <c r="R3008" s="3"/>
      <c r="S3008" s="375"/>
      <c r="AL3008"/>
    </row>
    <row r="3009" spans="2:39" s="288" customFormat="1" outlineLevel="1">
      <c r="B3009" s="102" t="s">
        <v>27</v>
      </c>
      <c r="C3009" s="139" t="s">
        <v>2476</v>
      </c>
      <c r="D3009" s="139"/>
      <c r="E3009" s="102">
        <v>11387031001</v>
      </c>
      <c r="F3009" s="454"/>
      <c r="G3009" s="140" t="s">
        <v>2551</v>
      </c>
      <c r="H3009" s="217"/>
      <c r="I3009" s="139" t="s">
        <v>58</v>
      </c>
      <c r="J3009" s="139">
        <v>25</v>
      </c>
      <c r="K3009" s="107" t="s">
        <v>1301</v>
      </c>
      <c r="L3009" s="107"/>
      <c r="M3009" s="106"/>
      <c r="N3009" s="107"/>
      <c r="O3009" s="107"/>
      <c r="P3009" s="108"/>
      <c r="Q3009" s="108"/>
      <c r="R3009" s="3"/>
      <c r="S3009" s="375"/>
      <c r="AL3009"/>
    </row>
    <row r="3010" spans="2:39" s="288" customFormat="1" outlineLevel="1">
      <c r="B3010" s="102" t="s">
        <v>27</v>
      </c>
      <c r="C3010" s="139" t="s">
        <v>2476</v>
      </c>
      <c r="D3010" s="103">
        <v>12676711001</v>
      </c>
      <c r="E3010" s="102">
        <v>12676711002</v>
      </c>
      <c r="F3010" s="454"/>
      <c r="G3010" s="140" t="s">
        <v>2552</v>
      </c>
      <c r="H3010" s="217"/>
      <c r="I3010" s="139" t="s">
        <v>58</v>
      </c>
      <c r="J3010" s="139">
        <v>1</v>
      </c>
      <c r="K3010" s="107" t="s">
        <v>1301</v>
      </c>
      <c r="L3010" s="107"/>
      <c r="M3010" s="106"/>
      <c r="N3010" s="107"/>
      <c r="O3010" s="107"/>
      <c r="P3010" s="108"/>
      <c r="Q3010" s="108"/>
      <c r="R3010" s="3"/>
      <c r="S3010" s="375"/>
      <c r="AL3010"/>
    </row>
    <row r="3011" spans="2:39" s="288" customFormat="1" outlineLevel="1">
      <c r="B3011" s="102" t="s">
        <v>27</v>
      </c>
      <c r="C3011" s="139" t="s">
        <v>2476</v>
      </c>
      <c r="D3011" s="103">
        <v>12676811001</v>
      </c>
      <c r="E3011" s="102">
        <v>12676811002</v>
      </c>
      <c r="F3011" s="454"/>
      <c r="G3011" s="140" t="s">
        <v>2553</v>
      </c>
      <c r="H3011" s="217"/>
      <c r="I3011" s="139" t="s">
        <v>58</v>
      </c>
      <c r="J3011" s="139">
        <v>1</v>
      </c>
      <c r="K3011" s="107" t="s">
        <v>1301</v>
      </c>
      <c r="L3011" s="107"/>
      <c r="M3011" s="106"/>
      <c r="N3011" s="107"/>
      <c r="O3011" s="107"/>
      <c r="P3011" s="108"/>
      <c r="Q3011" s="108"/>
      <c r="R3011" s="3"/>
      <c r="S3011" s="378"/>
      <c r="AL3011"/>
    </row>
    <row r="3012" spans="2:39" s="288" customFormat="1" outlineLevel="1">
      <c r="B3012" s="102" t="s">
        <v>27</v>
      </c>
      <c r="C3012" s="139" t="s">
        <v>2476</v>
      </c>
      <c r="D3012" s="103">
        <v>12676911001</v>
      </c>
      <c r="E3012" s="102">
        <v>12676911002</v>
      </c>
      <c r="F3012" s="454"/>
      <c r="G3012" s="140" t="s">
        <v>2554</v>
      </c>
      <c r="H3012" s="217"/>
      <c r="I3012" s="139" t="s">
        <v>58</v>
      </c>
      <c r="J3012" s="139">
        <v>1</v>
      </c>
      <c r="K3012" s="107" t="s">
        <v>1301</v>
      </c>
      <c r="L3012" s="107"/>
      <c r="M3012" s="106"/>
      <c r="N3012" s="107"/>
      <c r="O3012" s="107"/>
      <c r="P3012" s="108"/>
      <c r="Q3012" s="108"/>
      <c r="R3012" s="3"/>
      <c r="S3012" s="375"/>
      <c r="AL3012"/>
    </row>
    <row r="3013" spans="2:39" s="288" customFormat="1" outlineLevel="1">
      <c r="B3013" s="102" t="s">
        <v>27</v>
      </c>
      <c r="C3013" s="139" t="s">
        <v>2476</v>
      </c>
      <c r="D3013" s="103">
        <v>12352291001</v>
      </c>
      <c r="E3013" s="102">
        <v>12352291002</v>
      </c>
      <c r="F3013" s="454"/>
      <c r="G3013" s="140" t="s">
        <v>2555</v>
      </c>
      <c r="H3013" s="217"/>
      <c r="I3013" s="139" t="s">
        <v>58</v>
      </c>
      <c r="J3013" s="139">
        <v>1</v>
      </c>
      <c r="K3013" s="107" t="s">
        <v>1301</v>
      </c>
      <c r="L3013" s="107"/>
      <c r="M3013" s="106"/>
      <c r="N3013" s="107"/>
      <c r="O3013" s="107"/>
      <c r="P3013" s="108"/>
      <c r="Q3013" s="108"/>
      <c r="R3013" s="3"/>
      <c r="S3013" s="378"/>
      <c r="AL3013"/>
      <c r="AM3013"/>
    </row>
    <row r="3014" spans="2:39" s="288" customFormat="1" outlineLevel="1">
      <c r="B3014" s="102" t="s">
        <v>27</v>
      </c>
      <c r="C3014" s="139" t="s">
        <v>2476</v>
      </c>
      <c r="D3014" s="103">
        <v>12062561001</v>
      </c>
      <c r="E3014" s="102">
        <v>12062561002</v>
      </c>
      <c r="F3014" s="454"/>
      <c r="G3014" s="140" t="s">
        <v>2556</v>
      </c>
      <c r="H3014" s="217"/>
      <c r="I3014" s="139" t="s">
        <v>58</v>
      </c>
      <c r="J3014" s="139">
        <v>1</v>
      </c>
      <c r="K3014" s="107" t="s">
        <v>1298</v>
      </c>
      <c r="L3014" s="107"/>
      <c r="M3014" s="106"/>
      <c r="N3014" s="107"/>
      <c r="O3014" s="107"/>
      <c r="P3014" s="108"/>
      <c r="Q3014" s="108"/>
      <c r="R3014" s="3"/>
      <c r="S3014" s="375"/>
      <c r="AL3014"/>
    </row>
    <row r="3015" spans="2:39" s="288" customFormat="1" outlineLevel="1">
      <c r="B3015" s="102" t="s">
        <v>27</v>
      </c>
      <c r="C3015" s="139" t="s">
        <v>2476</v>
      </c>
      <c r="D3015" s="103">
        <v>12343241001</v>
      </c>
      <c r="E3015" s="102">
        <v>12343241002</v>
      </c>
      <c r="F3015" s="454"/>
      <c r="G3015" s="140" t="s">
        <v>2557</v>
      </c>
      <c r="H3015" s="217"/>
      <c r="I3015" s="139" t="s">
        <v>58</v>
      </c>
      <c r="J3015" s="139">
        <v>1</v>
      </c>
      <c r="K3015" s="107" t="s">
        <v>1301</v>
      </c>
      <c r="L3015" s="107"/>
      <c r="M3015" s="106"/>
      <c r="N3015" s="107"/>
      <c r="O3015" s="107"/>
      <c r="P3015" s="108"/>
      <c r="Q3015" s="108"/>
      <c r="R3015" s="3"/>
      <c r="S3015" s="375"/>
      <c r="AL3015"/>
    </row>
    <row r="3016" spans="2:39" outlineLevel="1">
      <c r="B3016" s="300"/>
      <c r="C3016" s="136"/>
      <c r="D3016" s="71"/>
      <c r="E3016" s="69"/>
      <c r="F3016" s="454"/>
      <c r="G3016" s="137"/>
      <c r="H3016" s="207"/>
      <c r="I3016" s="136"/>
      <c r="J3016" s="136"/>
      <c r="K3016" s="74"/>
      <c r="L3016" s="74"/>
      <c r="M3016" s="98"/>
      <c r="N3016" s="99"/>
      <c r="O3016" s="99"/>
      <c r="P3016" s="100"/>
      <c r="Q3016" s="100"/>
      <c r="R3016" s="3"/>
      <c r="S3016" s="375"/>
      <c r="AM3016" s="288"/>
    </row>
    <row r="3017" spans="2:39" s="288" customFormat="1" outlineLevel="1">
      <c r="B3017" s="102" t="s">
        <v>27</v>
      </c>
      <c r="C3017" s="139" t="s">
        <v>2476</v>
      </c>
      <c r="D3017" s="139"/>
      <c r="E3017" s="102">
        <v>11690081001</v>
      </c>
      <c r="F3017" s="454"/>
      <c r="G3017" s="140" t="s">
        <v>2558</v>
      </c>
      <c r="H3017" s="217"/>
      <c r="I3017" s="139" t="s">
        <v>58</v>
      </c>
      <c r="J3017" s="139">
        <v>10</v>
      </c>
      <c r="K3017" s="107" t="s">
        <v>1301</v>
      </c>
      <c r="L3017" s="107"/>
      <c r="M3017" s="106"/>
      <c r="N3017" s="107"/>
      <c r="O3017" s="107"/>
      <c r="P3017" s="108"/>
      <c r="Q3017" s="108"/>
      <c r="R3017" s="3"/>
      <c r="S3017" s="375"/>
      <c r="AL3017"/>
    </row>
    <row r="3018" spans="2:39" s="288" customFormat="1" outlineLevel="1">
      <c r="B3018" s="102" t="s">
        <v>27</v>
      </c>
      <c r="C3018" s="139" t="s">
        <v>2476</v>
      </c>
      <c r="D3018" s="139"/>
      <c r="E3018" s="102">
        <v>11690101001</v>
      </c>
      <c r="F3018" s="454"/>
      <c r="G3018" s="140" t="s">
        <v>2559</v>
      </c>
      <c r="H3018" s="217"/>
      <c r="I3018" s="139" t="s">
        <v>58</v>
      </c>
      <c r="J3018" s="139">
        <v>10</v>
      </c>
      <c r="K3018" s="107" t="s">
        <v>1301</v>
      </c>
      <c r="L3018" s="107"/>
      <c r="M3018" s="106"/>
      <c r="N3018" s="107"/>
      <c r="O3018" s="107"/>
      <c r="P3018" s="108"/>
      <c r="Q3018" s="108"/>
      <c r="R3018" s="3"/>
      <c r="S3018" s="375"/>
      <c r="AL3018"/>
    </row>
    <row r="3019" spans="2:39" s="288" customFormat="1" outlineLevel="1">
      <c r="B3019" s="102" t="s">
        <v>27</v>
      </c>
      <c r="C3019" s="139" t="s">
        <v>2476</v>
      </c>
      <c r="D3019" s="139"/>
      <c r="E3019" s="102">
        <v>11690131001</v>
      </c>
      <c r="F3019" s="454"/>
      <c r="G3019" s="203" t="s">
        <v>2560</v>
      </c>
      <c r="H3019" s="217"/>
      <c r="I3019" s="139" t="s">
        <v>58</v>
      </c>
      <c r="J3019" s="139">
        <v>3</v>
      </c>
      <c r="K3019" s="107" t="s">
        <v>1301</v>
      </c>
      <c r="L3019" s="107"/>
      <c r="M3019" s="106"/>
      <c r="N3019" s="107"/>
      <c r="O3019" s="107"/>
      <c r="P3019" s="108"/>
      <c r="Q3019" s="108"/>
      <c r="R3019" s="3"/>
      <c r="S3019" s="375"/>
      <c r="AL3019"/>
    </row>
    <row r="3020" spans="2:39" s="288" customFormat="1" outlineLevel="1">
      <c r="B3020" s="102" t="s">
        <v>27</v>
      </c>
      <c r="C3020" s="139" t="s">
        <v>2476</v>
      </c>
      <c r="D3020" s="139"/>
      <c r="E3020" s="102">
        <v>11690151001</v>
      </c>
      <c r="F3020" s="454"/>
      <c r="G3020" s="140" t="s">
        <v>2561</v>
      </c>
      <c r="H3020" s="217"/>
      <c r="I3020" s="139" t="s">
        <v>58</v>
      </c>
      <c r="J3020" s="139">
        <v>5</v>
      </c>
      <c r="K3020" s="107" t="s">
        <v>1301</v>
      </c>
      <c r="L3020" s="107"/>
      <c r="M3020" s="106"/>
      <c r="N3020" s="107"/>
      <c r="O3020" s="107"/>
      <c r="P3020" s="108"/>
      <c r="Q3020" s="108"/>
      <c r="R3020" s="3"/>
      <c r="S3020" s="375"/>
      <c r="AL3020"/>
    </row>
    <row r="3021" spans="2:39" s="288" customFormat="1" outlineLevel="1">
      <c r="B3021" s="102" t="s">
        <v>27</v>
      </c>
      <c r="C3021" s="139" t="s">
        <v>2476</v>
      </c>
      <c r="D3021" s="139"/>
      <c r="E3021" s="102">
        <v>11691441001</v>
      </c>
      <c r="F3021" s="454"/>
      <c r="G3021" s="140" t="s">
        <v>2562</v>
      </c>
      <c r="H3021" s="217"/>
      <c r="I3021" s="139" t="s">
        <v>58</v>
      </c>
      <c r="J3021" s="139">
        <v>1</v>
      </c>
      <c r="K3021" s="107" t="s">
        <v>1301</v>
      </c>
      <c r="L3021" s="107"/>
      <c r="M3021" s="106"/>
      <c r="N3021" s="107"/>
      <c r="O3021" s="107"/>
      <c r="P3021" s="108"/>
      <c r="Q3021" s="108"/>
      <c r="R3021" s="3"/>
      <c r="S3021" s="375"/>
      <c r="AL3021"/>
    </row>
    <row r="3022" spans="2:39" s="288" customFormat="1" outlineLevel="1">
      <c r="B3022" s="102" t="s">
        <v>27</v>
      </c>
      <c r="C3022" s="139" t="s">
        <v>2476</v>
      </c>
      <c r="D3022" s="139"/>
      <c r="E3022" s="102">
        <v>11691421001</v>
      </c>
      <c r="F3022" s="454"/>
      <c r="G3022" s="140" t="s">
        <v>2563</v>
      </c>
      <c r="H3022" s="217"/>
      <c r="I3022" s="139" t="s">
        <v>58</v>
      </c>
      <c r="J3022" s="139">
        <v>1</v>
      </c>
      <c r="K3022" s="107" t="s">
        <v>1301</v>
      </c>
      <c r="L3022" s="107"/>
      <c r="M3022" s="106"/>
      <c r="N3022" s="107"/>
      <c r="O3022" s="107"/>
      <c r="P3022" s="108"/>
      <c r="Q3022" s="108"/>
      <c r="R3022" s="3"/>
      <c r="S3022" s="375"/>
      <c r="AL3022"/>
    </row>
    <row r="3023" spans="2:39" s="288" customFormat="1" outlineLevel="1">
      <c r="B3023" s="102" t="s">
        <v>27</v>
      </c>
      <c r="C3023" s="139" t="s">
        <v>2476</v>
      </c>
      <c r="D3023" s="139"/>
      <c r="E3023" s="102">
        <v>12676111001</v>
      </c>
      <c r="F3023" s="454"/>
      <c r="G3023" s="140" t="s">
        <v>2564</v>
      </c>
      <c r="H3023" s="217"/>
      <c r="I3023" s="139" t="s">
        <v>58</v>
      </c>
      <c r="J3023" s="139">
        <v>1</v>
      </c>
      <c r="K3023" s="107" t="s">
        <v>1301</v>
      </c>
      <c r="L3023" s="107"/>
      <c r="M3023" s="106"/>
      <c r="N3023" s="107"/>
      <c r="O3023" s="107"/>
      <c r="P3023" s="108"/>
      <c r="Q3023" s="108"/>
      <c r="R3023" s="3"/>
      <c r="S3023" s="375"/>
      <c r="AL3023"/>
    </row>
    <row r="3024" spans="2:39" s="288" customFormat="1" outlineLevel="1">
      <c r="B3024" s="102" t="s">
        <v>27</v>
      </c>
      <c r="C3024" s="139" t="s">
        <v>2476</v>
      </c>
      <c r="D3024" s="139"/>
      <c r="E3024" s="102">
        <v>12676211001</v>
      </c>
      <c r="F3024" s="454"/>
      <c r="G3024" s="140" t="s">
        <v>2565</v>
      </c>
      <c r="H3024" s="217"/>
      <c r="I3024" s="139" t="s">
        <v>58</v>
      </c>
      <c r="J3024" s="139">
        <v>1</v>
      </c>
      <c r="K3024" s="107" t="s">
        <v>1301</v>
      </c>
      <c r="L3024" s="107"/>
      <c r="M3024" s="106"/>
      <c r="N3024" s="107"/>
      <c r="O3024" s="107"/>
      <c r="P3024" s="108"/>
      <c r="Q3024" s="108"/>
      <c r="R3024" s="3"/>
      <c r="S3024" s="375"/>
      <c r="AL3024"/>
    </row>
    <row r="3025" spans="2:39" s="288" customFormat="1" outlineLevel="1">
      <c r="B3025" s="102" t="s">
        <v>27</v>
      </c>
      <c r="C3025" s="139" t="s">
        <v>2476</v>
      </c>
      <c r="D3025" s="139"/>
      <c r="E3025" s="102">
        <v>12676311001</v>
      </c>
      <c r="F3025" s="454"/>
      <c r="G3025" s="140" t="s">
        <v>2566</v>
      </c>
      <c r="H3025" s="217"/>
      <c r="I3025" s="139" t="s">
        <v>58</v>
      </c>
      <c r="J3025" s="139">
        <v>1</v>
      </c>
      <c r="K3025" s="107" t="s">
        <v>1301</v>
      </c>
      <c r="L3025" s="107"/>
      <c r="M3025" s="106"/>
      <c r="N3025" s="107"/>
      <c r="O3025" s="107"/>
      <c r="P3025" s="108"/>
      <c r="Q3025" s="108"/>
      <c r="R3025" s="3"/>
      <c r="S3025" s="375"/>
      <c r="AL3025"/>
    </row>
    <row r="3026" spans="2:39" s="288" customFormat="1" outlineLevel="1">
      <c r="B3026" s="102" t="s">
        <v>27</v>
      </c>
      <c r="C3026" s="139" t="s">
        <v>2476</v>
      </c>
      <c r="D3026" s="139"/>
      <c r="E3026" s="102">
        <v>12352191001</v>
      </c>
      <c r="F3026" s="454"/>
      <c r="G3026" s="140" t="s">
        <v>2567</v>
      </c>
      <c r="H3026" s="217"/>
      <c r="I3026" s="139" t="s">
        <v>58</v>
      </c>
      <c r="J3026" s="139">
        <v>1</v>
      </c>
      <c r="K3026" s="107" t="s">
        <v>1301</v>
      </c>
      <c r="L3026" s="107"/>
      <c r="M3026" s="106"/>
      <c r="N3026" s="107"/>
      <c r="O3026" s="107"/>
      <c r="P3026" s="108"/>
      <c r="Q3026" s="108"/>
      <c r="R3026" s="3"/>
      <c r="S3026" s="384"/>
      <c r="AL3026"/>
      <c r="AM3026"/>
    </row>
    <row r="3027" spans="2:39" s="288" customFormat="1" outlineLevel="1">
      <c r="B3027" s="102" t="s">
        <v>27</v>
      </c>
      <c r="C3027" s="139" t="s">
        <v>2476</v>
      </c>
      <c r="D3027" s="139"/>
      <c r="E3027" s="102">
        <v>12062571001</v>
      </c>
      <c r="F3027" s="454"/>
      <c r="G3027" s="140" t="s">
        <v>2568</v>
      </c>
      <c r="H3027" s="217"/>
      <c r="I3027" s="139" t="s">
        <v>58</v>
      </c>
      <c r="J3027" s="139">
        <v>1</v>
      </c>
      <c r="K3027" s="107" t="s">
        <v>1301</v>
      </c>
      <c r="L3027" s="107"/>
      <c r="M3027" s="106"/>
      <c r="N3027" s="107"/>
      <c r="O3027" s="107"/>
      <c r="P3027" s="108"/>
      <c r="Q3027" s="108"/>
      <c r="R3027" s="3"/>
      <c r="S3027" s="375"/>
      <c r="AL3027"/>
    </row>
    <row r="3028" spans="2:39" s="288" customFormat="1" outlineLevel="1">
      <c r="B3028" s="102" t="s">
        <v>27</v>
      </c>
      <c r="C3028" s="139" t="s">
        <v>2476</v>
      </c>
      <c r="D3028" s="139"/>
      <c r="E3028" s="102">
        <v>12343341001</v>
      </c>
      <c r="F3028" s="454"/>
      <c r="G3028" s="140" t="s">
        <v>2569</v>
      </c>
      <c r="H3028" s="217"/>
      <c r="I3028" s="139" t="s">
        <v>58</v>
      </c>
      <c r="J3028" s="139">
        <v>1</v>
      </c>
      <c r="K3028" s="107" t="s">
        <v>1301</v>
      </c>
      <c r="L3028" s="107"/>
      <c r="M3028" s="106"/>
      <c r="N3028" s="107"/>
      <c r="O3028" s="107"/>
      <c r="P3028" s="108"/>
      <c r="Q3028" s="108"/>
      <c r="R3028" s="3"/>
      <c r="S3028" s="375"/>
      <c r="AL3028"/>
    </row>
    <row r="3029" spans="2:39" outlineLevel="1">
      <c r="B3029" s="152"/>
      <c r="C3029" s="136"/>
      <c r="D3029" s="136"/>
      <c r="E3029" s="69"/>
      <c r="F3029" s="454"/>
      <c r="G3029" s="137"/>
      <c r="H3029" s="207"/>
      <c r="I3029" s="136"/>
      <c r="J3029" s="136"/>
      <c r="K3029" s="74"/>
      <c r="L3029" s="74"/>
      <c r="M3029" s="98"/>
      <c r="N3029" s="99"/>
      <c r="O3029" s="99"/>
      <c r="P3029" s="100"/>
      <c r="Q3029" s="100"/>
      <c r="R3029" s="3"/>
      <c r="S3029" s="375"/>
      <c r="AM3029" s="288"/>
    </row>
    <row r="3030" spans="2:39" s="288" customFormat="1" outlineLevel="1">
      <c r="B3030" s="102" t="s">
        <v>27</v>
      </c>
      <c r="C3030" s="139" t="s">
        <v>2476</v>
      </c>
      <c r="D3030" s="202"/>
      <c r="E3030" s="102">
        <v>11690121001</v>
      </c>
      <c r="F3030" s="454"/>
      <c r="G3030" s="203" t="s">
        <v>2570</v>
      </c>
      <c r="H3030" s="204"/>
      <c r="I3030" s="202" t="s">
        <v>58</v>
      </c>
      <c r="J3030" s="202">
        <v>10</v>
      </c>
      <c r="K3030" s="107" t="s">
        <v>1301</v>
      </c>
      <c r="L3030" s="107"/>
      <c r="M3030" s="106"/>
      <c r="N3030" s="107"/>
      <c r="O3030" s="107"/>
      <c r="P3030" s="108"/>
      <c r="Q3030" s="108"/>
      <c r="R3030" s="3"/>
      <c r="S3030" s="375"/>
      <c r="AL3030"/>
    </row>
    <row r="3031" spans="2:39" s="288" customFormat="1" outlineLevel="1">
      <c r="B3031" s="102" t="s">
        <v>27</v>
      </c>
      <c r="C3031" s="139" t="s">
        <v>2476</v>
      </c>
      <c r="D3031" s="139"/>
      <c r="E3031" s="102">
        <v>11690141001</v>
      </c>
      <c r="F3031" s="454"/>
      <c r="G3031" s="140" t="s">
        <v>2571</v>
      </c>
      <c r="H3031" s="217"/>
      <c r="I3031" s="139" t="s">
        <v>58</v>
      </c>
      <c r="J3031" s="139">
        <v>3</v>
      </c>
      <c r="K3031" s="107" t="s">
        <v>1301</v>
      </c>
      <c r="L3031" s="107"/>
      <c r="M3031" s="106"/>
      <c r="N3031" s="107"/>
      <c r="O3031" s="107"/>
      <c r="P3031" s="108"/>
      <c r="Q3031" s="108"/>
      <c r="R3031" s="3"/>
      <c r="S3031" s="375"/>
      <c r="AL3031"/>
    </row>
    <row r="3032" spans="2:39" s="288" customFormat="1" outlineLevel="1">
      <c r="B3032" s="102" t="s">
        <v>27</v>
      </c>
      <c r="C3032" s="139" t="s">
        <v>2476</v>
      </c>
      <c r="D3032" s="202"/>
      <c r="E3032" s="102">
        <v>11690161001</v>
      </c>
      <c r="F3032" s="454"/>
      <c r="G3032" s="203" t="s">
        <v>2572</v>
      </c>
      <c r="H3032" s="204"/>
      <c r="I3032" s="202" t="s">
        <v>58</v>
      </c>
      <c r="J3032" s="202">
        <v>5</v>
      </c>
      <c r="K3032" s="107" t="s">
        <v>1301</v>
      </c>
      <c r="L3032" s="107"/>
      <c r="M3032" s="106"/>
      <c r="N3032" s="107"/>
      <c r="O3032" s="107"/>
      <c r="P3032" s="108"/>
      <c r="Q3032" s="108"/>
      <c r="R3032" s="3"/>
      <c r="S3032" s="375"/>
      <c r="AL3032"/>
    </row>
    <row r="3033" spans="2:39" s="288" customFormat="1" outlineLevel="1">
      <c r="B3033" s="102" t="s">
        <v>27</v>
      </c>
      <c r="C3033" s="139" t="s">
        <v>2476</v>
      </c>
      <c r="D3033" s="139"/>
      <c r="E3033" s="102">
        <v>11690171001</v>
      </c>
      <c r="F3033" s="454"/>
      <c r="G3033" s="140" t="s">
        <v>2573</v>
      </c>
      <c r="H3033" s="217"/>
      <c r="I3033" s="139" t="s">
        <v>58</v>
      </c>
      <c r="J3033" s="139">
        <v>5</v>
      </c>
      <c r="K3033" s="107" t="s">
        <v>1301</v>
      </c>
      <c r="L3033" s="107"/>
      <c r="M3033" s="106"/>
      <c r="N3033" s="107"/>
      <c r="O3033" s="107"/>
      <c r="P3033" s="108"/>
      <c r="Q3033" s="108"/>
      <c r="R3033" s="3"/>
      <c r="S3033" s="375"/>
      <c r="AL3033"/>
    </row>
    <row r="3034" spans="2:39" s="288" customFormat="1" outlineLevel="1">
      <c r="B3034" s="102" t="s">
        <v>27</v>
      </c>
      <c r="C3034" s="139" t="s">
        <v>2476</v>
      </c>
      <c r="D3034" s="202"/>
      <c r="E3034" s="102">
        <v>11691701001</v>
      </c>
      <c r="F3034" s="454"/>
      <c r="G3034" s="203" t="s">
        <v>2574</v>
      </c>
      <c r="H3034" s="204"/>
      <c r="I3034" s="202" t="s">
        <v>58</v>
      </c>
      <c r="J3034" s="202">
        <v>1</v>
      </c>
      <c r="K3034" s="107" t="s">
        <v>1301</v>
      </c>
      <c r="L3034" s="107"/>
      <c r="M3034" s="106"/>
      <c r="N3034" s="107"/>
      <c r="O3034" s="107"/>
      <c r="P3034" s="108"/>
      <c r="Q3034" s="108"/>
      <c r="R3034" s="3"/>
      <c r="S3034" s="375"/>
      <c r="AL3034"/>
    </row>
    <row r="3035" spans="2:39" s="288" customFormat="1" outlineLevel="1">
      <c r="B3035" s="102" t="s">
        <v>27</v>
      </c>
      <c r="C3035" s="139" t="s">
        <v>2476</v>
      </c>
      <c r="D3035" s="139"/>
      <c r="E3035" s="102">
        <v>11691471001</v>
      </c>
      <c r="F3035" s="454"/>
      <c r="G3035" s="140" t="s">
        <v>2575</v>
      </c>
      <c r="H3035" s="217"/>
      <c r="I3035" s="139" t="s">
        <v>58</v>
      </c>
      <c r="J3035" s="139">
        <v>1</v>
      </c>
      <c r="K3035" s="107" t="s">
        <v>1301</v>
      </c>
      <c r="L3035" s="107"/>
      <c r="M3035" s="106"/>
      <c r="N3035" s="107"/>
      <c r="O3035" s="107"/>
      <c r="P3035" s="108"/>
      <c r="Q3035" s="108"/>
      <c r="R3035" s="3"/>
      <c r="S3035" s="375"/>
      <c r="AL3035"/>
    </row>
    <row r="3036" spans="2:39" s="288" customFormat="1" outlineLevel="1">
      <c r="B3036" s="102" t="s">
        <v>27</v>
      </c>
      <c r="C3036" s="139" t="s">
        <v>2476</v>
      </c>
      <c r="D3036" s="139"/>
      <c r="E3036" s="102">
        <v>11691481001</v>
      </c>
      <c r="F3036" s="454"/>
      <c r="G3036" s="140" t="s">
        <v>2576</v>
      </c>
      <c r="H3036" s="217"/>
      <c r="I3036" s="139" t="s">
        <v>58</v>
      </c>
      <c r="J3036" s="139">
        <v>1</v>
      </c>
      <c r="K3036" s="107" t="s">
        <v>1301</v>
      </c>
      <c r="L3036" s="107"/>
      <c r="M3036" s="106"/>
      <c r="N3036" s="107"/>
      <c r="O3036" s="107"/>
      <c r="P3036" s="108"/>
      <c r="Q3036" s="108"/>
      <c r="R3036" s="3"/>
      <c r="S3036" s="375"/>
      <c r="AL3036"/>
    </row>
    <row r="3037" spans="2:39" s="288" customFormat="1" outlineLevel="1">
      <c r="B3037" s="102" t="s">
        <v>27</v>
      </c>
      <c r="C3037" s="139" t="s">
        <v>2476</v>
      </c>
      <c r="D3037" s="139"/>
      <c r="E3037" s="102">
        <v>12676411001</v>
      </c>
      <c r="F3037" s="454"/>
      <c r="G3037" s="140" t="s">
        <v>2577</v>
      </c>
      <c r="H3037" s="217"/>
      <c r="I3037" s="139" t="s">
        <v>58</v>
      </c>
      <c r="J3037" s="139">
        <v>1</v>
      </c>
      <c r="K3037" s="107" t="s">
        <v>1301</v>
      </c>
      <c r="L3037" s="107"/>
      <c r="M3037" s="106"/>
      <c r="N3037" s="107"/>
      <c r="O3037" s="107"/>
      <c r="P3037" s="108"/>
      <c r="Q3037" s="108"/>
      <c r="R3037" s="3"/>
      <c r="S3037" s="384"/>
      <c r="AL3037"/>
      <c r="AM3037"/>
    </row>
    <row r="3038" spans="2:39" s="288" customFormat="1" outlineLevel="1">
      <c r="B3038" s="102" t="s">
        <v>27</v>
      </c>
      <c r="C3038" s="139" t="s">
        <v>2476</v>
      </c>
      <c r="D3038" s="139"/>
      <c r="E3038" s="102">
        <v>12676511001</v>
      </c>
      <c r="F3038" s="454"/>
      <c r="G3038" s="140" t="s">
        <v>2578</v>
      </c>
      <c r="H3038" s="217"/>
      <c r="I3038" s="139" t="s">
        <v>58</v>
      </c>
      <c r="J3038" s="139">
        <v>1</v>
      </c>
      <c r="K3038" s="107" t="s">
        <v>1301</v>
      </c>
      <c r="L3038" s="107"/>
      <c r="M3038" s="106"/>
      <c r="N3038" s="107"/>
      <c r="O3038" s="107"/>
      <c r="P3038" s="108"/>
      <c r="Q3038" s="108"/>
      <c r="R3038" s="3"/>
      <c r="S3038" s="375"/>
      <c r="AL3038"/>
    </row>
    <row r="3039" spans="2:39" s="288" customFormat="1" outlineLevel="1">
      <c r="B3039" s="102" t="s">
        <v>27</v>
      </c>
      <c r="C3039" s="139" t="s">
        <v>2476</v>
      </c>
      <c r="D3039" s="139"/>
      <c r="E3039" s="102">
        <v>12676611001</v>
      </c>
      <c r="F3039" s="454"/>
      <c r="G3039" s="140" t="s">
        <v>2579</v>
      </c>
      <c r="H3039" s="217"/>
      <c r="I3039" s="139" t="s">
        <v>58</v>
      </c>
      <c r="J3039" s="139">
        <v>1</v>
      </c>
      <c r="K3039" s="107" t="s">
        <v>1301</v>
      </c>
      <c r="L3039" s="107"/>
      <c r="M3039" s="106"/>
      <c r="N3039" s="107"/>
      <c r="O3039" s="107"/>
      <c r="P3039" s="108"/>
      <c r="Q3039" s="108"/>
      <c r="R3039" s="3"/>
      <c r="S3039" s="375"/>
      <c r="AL3039"/>
    </row>
    <row r="3040" spans="2:39" outlineLevel="1">
      <c r="B3040" s="152"/>
      <c r="C3040" s="136"/>
      <c r="D3040" s="136"/>
      <c r="E3040" s="69"/>
      <c r="F3040" s="454"/>
      <c r="G3040" s="137"/>
      <c r="H3040" s="207"/>
      <c r="I3040" s="136"/>
      <c r="J3040" s="136"/>
      <c r="K3040" s="74"/>
      <c r="L3040" s="74"/>
      <c r="M3040" s="98"/>
      <c r="N3040" s="99"/>
      <c r="O3040" s="99"/>
      <c r="P3040" s="100"/>
      <c r="Q3040" s="100"/>
      <c r="R3040" s="3"/>
      <c r="S3040" s="375"/>
      <c r="AM3040" s="288"/>
    </row>
    <row r="3041" spans="2:39" s="288" customFormat="1" outlineLevel="1">
      <c r="B3041" s="102" t="s">
        <v>27</v>
      </c>
      <c r="C3041" s="139" t="s">
        <v>2476</v>
      </c>
      <c r="D3041" s="202"/>
      <c r="E3041" s="102">
        <v>11690451001</v>
      </c>
      <c r="F3041" s="454"/>
      <c r="G3041" s="203" t="s">
        <v>2580</v>
      </c>
      <c r="H3041" s="204"/>
      <c r="I3041" s="202" t="s">
        <v>58</v>
      </c>
      <c r="J3041" s="202">
        <v>10</v>
      </c>
      <c r="K3041" s="107" t="s">
        <v>1301</v>
      </c>
      <c r="L3041" s="107"/>
      <c r="M3041" s="106"/>
      <c r="N3041" s="107"/>
      <c r="O3041" s="107"/>
      <c r="P3041" s="108"/>
      <c r="Q3041" s="108"/>
      <c r="R3041" s="3"/>
      <c r="S3041" s="375"/>
      <c r="AL3041"/>
    </row>
    <row r="3042" spans="2:39" s="288" customFormat="1" outlineLevel="1">
      <c r="B3042" s="102" t="s">
        <v>27</v>
      </c>
      <c r="C3042" s="139" t="s">
        <v>2476</v>
      </c>
      <c r="D3042" s="139"/>
      <c r="E3042" s="102">
        <v>11690561001</v>
      </c>
      <c r="F3042" s="454"/>
      <c r="G3042" s="140" t="s">
        <v>2581</v>
      </c>
      <c r="H3042" s="217"/>
      <c r="I3042" s="139" t="s">
        <v>58</v>
      </c>
      <c r="J3042" s="139">
        <v>10</v>
      </c>
      <c r="K3042" s="107" t="s">
        <v>1301</v>
      </c>
      <c r="L3042" s="107"/>
      <c r="M3042" s="106"/>
      <c r="N3042" s="107"/>
      <c r="O3042" s="107"/>
      <c r="P3042" s="108"/>
      <c r="Q3042" s="108"/>
      <c r="R3042" s="3"/>
      <c r="S3042" s="375"/>
      <c r="AL3042"/>
    </row>
    <row r="3043" spans="2:39" s="288" customFormat="1" outlineLevel="1">
      <c r="B3043" s="102" t="s">
        <v>27</v>
      </c>
      <c r="C3043" s="139" t="s">
        <v>2476</v>
      </c>
      <c r="D3043" s="139"/>
      <c r="E3043" s="102">
        <v>11690631001</v>
      </c>
      <c r="F3043" s="454"/>
      <c r="G3043" s="140" t="s">
        <v>2582</v>
      </c>
      <c r="H3043" s="217"/>
      <c r="I3043" s="139" t="s">
        <v>58</v>
      </c>
      <c r="J3043" s="139">
        <v>3</v>
      </c>
      <c r="K3043" s="107" t="s">
        <v>1301</v>
      </c>
      <c r="L3043" s="107"/>
      <c r="M3043" s="106"/>
      <c r="N3043" s="107"/>
      <c r="O3043" s="107"/>
      <c r="P3043" s="108"/>
      <c r="Q3043" s="108"/>
      <c r="R3043" s="3"/>
      <c r="S3043" s="375"/>
      <c r="AL3043"/>
    </row>
    <row r="3044" spans="2:39" s="288" customFormat="1" outlineLevel="1">
      <c r="B3044" s="102" t="s">
        <v>27</v>
      </c>
      <c r="C3044" s="139" t="s">
        <v>2476</v>
      </c>
      <c r="D3044" s="139"/>
      <c r="E3044" s="102">
        <v>11690721001</v>
      </c>
      <c r="F3044" s="454"/>
      <c r="G3044" s="140" t="s">
        <v>2583</v>
      </c>
      <c r="H3044" s="217"/>
      <c r="I3044" s="139" t="s">
        <v>58</v>
      </c>
      <c r="J3044" s="139">
        <v>1</v>
      </c>
      <c r="K3044" s="107" t="s">
        <v>1301</v>
      </c>
      <c r="L3044" s="107"/>
      <c r="M3044" s="106"/>
      <c r="N3044" s="107"/>
      <c r="O3044" s="107"/>
      <c r="P3044" s="108"/>
      <c r="Q3044" s="108"/>
      <c r="R3044" s="3"/>
      <c r="S3044" s="375"/>
      <c r="AL3044"/>
    </row>
    <row r="3045" spans="2:39" s="288" customFormat="1" outlineLevel="1">
      <c r="B3045" s="102" t="s">
        <v>27</v>
      </c>
      <c r="C3045" s="139" t="s">
        <v>2476</v>
      </c>
      <c r="D3045" s="139"/>
      <c r="E3045" s="102">
        <v>11691561001</v>
      </c>
      <c r="F3045" s="454"/>
      <c r="G3045" s="140" t="s">
        <v>2584</v>
      </c>
      <c r="H3045" s="217"/>
      <c r="I3045" s="139" t="s">
        <v>58</v>
      </c>
      <c r="J3045" s="139">
        <v>1</v>
      </c>
      <c r="K3045" s="107" t="s">
        <v>1301</v>
      </c>
      <c r="L3045" s="107"/>
      <c r="M3045" s="106"/>
      <c r="N3045" s="107"/>
      <c r="O3045" s="107"/>
      <c r="P3045" s="108"/>
      <c r="Q3045" s="108"/>
      <c r="R3045" s="3"/>
      <c r="S3045" s="375"/>
      <c r="AL3045"/>
    </row>
    <row r="3046" spans="2:39" s="288" customFormat="1" outlineLevel="1">
      <c r="B3046" s="102" t="s">
        <v>27</v>
      </c>
      <c r="C3046" s="139" t="s">
        <v>2476</v>
      </c>
      <c r="D3046" s="139"/>
      <c r="E3046" s="102">
        <v>11691671001</v>
      </c>
      <c r="F3046" s="454"/>
      <c r="G3046" s="140" t="s">
        <v>2585</v>
      </c>
      <c r="H3046" s="217"/>
      <c r="I3046" s="139" t="s">
        <v>58</v>
      </c>
      <c r="J3046" s="139">
        <v>1</v>
      </c>
      <c r="K3046" s="107" t="s">
        <v>1301</v>
      </c>
      <c r="L3046" s="107"/>
      <c r="M3046" s="106"/>
      <c r="N3046" s="107"/>
      <c r="O3046" s="107"/>
      <c r="P3046" s="108"/>
      <c r="Q3046" s="108"/>
      <c r="R3046" s="3"/>
      <c r="S3046" s="375"/>
      <c r="AL3046"/>
    </row>
    <row r="3047" spans="2:39" s="288" customFormat="1" outlineLevel="1">
      <c r="B3047" s="102" t="s">
        <v>27</v>
      </c>
      <c r="C3047" s="139" t="s">
        <v>2476</v>
      </c>
      <c r="D3047" s="139"/>
      <c r="E3047" s="102">
        <v>12219461001</v>
      </c>
      <c r="F3047" s="454"/>
      <c r="G3047" s="140" t="s">
        <v>2586</v>
      </c>
      <c r="H3047" s="217"/>
      <c r="I3047" s="139" t="s">
        <v>58</v>
      </c>
      <c r="J3047" s="139">
        <v>1</v>
      </c>
      <c r="K3047" s="107" t="s">
        <v>1301</v>
      </c>
      <c r="L3047" s="107"/>
      <c r="M3047" s="106"/>
      <c r="N3047" s="107"/>
      <c r="O3047" s="107"/>
      <c r="P3047" s="108"/>
      <c r="Q3047" s="108"/>
      <c r="R3047" s="3"/>
      <c r="S3047" s="384"/>
      <c r="AL3047"/>
      <c r="AM3047"/>
    </row>
    <row r="3048" spans="2:39" s="288" customFormat="1" outlineLevel="1">
      <c r="B3048" s="102" t="s">
        <v>27</v>
      </c>
      <c r="C3048" s="139" t="s">
        <v>2476</v>
      </c>
      <c r="D3048" s="139"/>
      <c r="E3048" s="102">
        <v>12219481001</v>
      </c>
      <c r="F3048" s="454"/>
      <c r="G3048" s="140" t="s">
        <v>2587</v>
      </c>
      <c r="H3048" s="217"/>
      <c r="I3048" s="139" t="s">
        <v>58</v>
      </c>
      <c r="J3048" s="139">
        <v>1</v>
      </c>
      <c r="K3048" s="107" t="s">
        <v>1301</v>
      </c>
      <c r="L3048" s="107"/>
      <c r="M3048" s="106"/>
      <c r="N3048" s="107"/>
      <c r="O3048" s="107"/>
      <c r="P3048" s="108"/>
      <c r="Q3048" s="108"/>
      <c r="R3048" s="3"/>
      <c r="S3048" s="375"/>
      <c r="AL3048"/>
    </row>
    <row r="3049" spans="2:39" s="288" customFormat="1" outlineLevel="1">
      <c r="B3049" s="102" t="s">
        <v>27</v>
      </c>
      <c r="C3049" s="139" t="s">
        <v>2476</v>
      </c>
      <c r="D3049" s="139"/>
      <c r="E3049" s="102">
        <v>12219531001</v>
      </c>
      <c r="F3049" s="454"/>
      <c r="G3049" s="140" t="s">
        <v>2588</v>
      </c>
      <c r="H3049" s="217"/>
      <c r="I3049" s="139" t="s">
        <v>58</v>
      </c>
      <c r="J3049" s="139">
        <v>1</v>
      </c>
      <c r="K3049" s="107" t="s">
        <v>1301</v>
      </c>
      <c r="L3049" s="107"/>
      <c r="M3049" s="106"/>
      <c r="N3049" s="107"/>
      <c r="O3049" s="107"/>
      <c r="P3049" s="108"/>
      <c r="Q3049" s="108"/>
      <c r="R3049" s="3"/>
      <c r="S3049" s="375"/>
      <c r="AL3049"/>
    </row>
    <row r="3050" spans="2:39" outlineLevel="1">
      <c r="B3050" s="152"/>
      <c r="C3050" s="136"/>
      <c r="D3050" s="136"/>
      <c r="E3050" s="69"/>
      <c r="F3050" s="454"/>
      <c r="G3050" s="137"/>
      <c r="H3050" s="207"/>
      <c r="I3050" s="136"/>
      <c r="J3050" s="136"/>
      <c r="K3050" s="74"/>
      <c r="L3050" s="74"/>
      <c r="M3050" s="98"/>
      <c r="N3050" s="99"/>
      <c r="O3050" s="99"/>
      <c r="P3050" s="100"/>
      <c r="Q3050" s="100"/>
      <c r="R3050" s="3"/>
      <c r="S3050" s="375"/>
      <c r="AM3050" s="288"/>
    </row>
    <row r="3051" spans="2:39" s="288" customFormat="1" outlineLevel="1">
      <c r="B3051" s="102" t="s">
        <v>27</v>
      </c>
      <c r="C3051" s="139" t="s">
        <v>2476</v>
      </c>
      <c r="D3051" s="202"/>
      <c r="E3051" s="102">
        <v>11690491001</v>
      </c>
      <c r="F3051" s="454"/>
      <c r="G3051" s="203" t="s">
        <v>2589</v>
      </c>
      <c r="H3051" s="204"/>
      <c r="I3051" s="202" t="s">
        <v>58</v>
      </c>
      <c r="J3051" s="202">
        <v>10</v>
      </c>
      <c r="K3051" s="107" t="s">
        <v>1301</v>
      </c>
      <c r="L3051" s="107"/>
      <c r="M3051" s="106"/>
      <c r="N3051" s="107"/>
      <c r="O3051" s="107"/>
      <c r="P3051" s="108"/>
      <c r="Q3051" s="108"/>
      <c r="R3051" s="3"/>
      <c r="S3051" s="375"/>
      <c r="AL3051"/>
    </row>
    <row r="3052" spans="2:39" s="288" customFormat="1" outlineLevel="1">
      <c r="B3052" s="102" t="s">
        <v>27</v>
      </c>
      <c r="C3052" s="139" t="s">
        <v>2476</v>
      </c>
      <c r="D3052" s="139"/>
      <c r="E3052" s="102">
        <v>11690601001</v>
      </c>
      <c r="F3052" s="454"/>
      <c r="G3052" s="140" t="s">
        <v>2590</v>
      </c>
      <c r="H3052" s="217"/>
      <c r="I3052" s="139" t="s">
        <v>58</v>
      </c>
      <c r="J3052" s="139">
        <v>3</v>
      </c>
      <c r="K3052" s="107" t="s">
        <v>1301</v>
      </c>
      <c r="L3052" s="107"/>
      <c r="M3052" s="106"/>
      <c r="N3052" s="107"/>
      <c r="O3052" s="107"/>
      <c r="P3052" s="108"/>
      <c r="Q3052" s="108"/>
      <c r="R3052" s="3"/>
      <c r="S3052" s="375"/>
      <c r="AL3052"/>
    </row>
    <row r="3053" spans="2:39" s="288" customFormat="1" outlineLevel="1">
      <c r="B3053" s="102" t="s">
        <v>27</v>
      </c>
      <c r="C3053" s="139" t="s">
        <v>2476</v>
      </c>
      <c r="D3053" s="139"/>
      <c r="E3053" s="102">
        <v>11690701001</v>
      </c>
      <c r="F3053" s="454"/>
      <c r="G3053" s="140" t="s">
        <v>2591</v>
      </c>
      <c r="H3053" s="217"/>
      <c r="I3053" s="139" t="s">
        <v>58</v>
      </c>
      <c r="J3053" s="139">
        <v>1</v>
      </c>
      <c r="K3053" s="107" t="s">
        <v>1301</v>
      </c>
      <c r="L3053" s="107"/>
      <c r="M3053" s="106"/>
      <c r="N3053" s="107"/>
      <c r="O3053" s="107"/>
      <c r="P3053" s="108"/>
      <c r="Q3053" s="108"/>
      <c r="R3053" s="3"/>
      <c r="S3053" s="375"/>
      <c r="AL3053"/>
    </row>
    <row r="3054" spans="2:39" s="288" customFormat="1" outlineLevel="1">
      <c r="B3054" s="102" t="s">
        <v>27</v>
      </c>
      <c r="C3054" s="139" t="s">
        <v>2476</v>
      </c>
      <c r="D3054" s="139"/>
      <c r="E3054" s="102">
        <v>11691531001</v>
      </c>
      <c r="F3054" s="454"/>
      <c r="G3054" s="140" t="s">
        <v>2592</v>
      </c>
      <c r="H3054" s="217"/>
      <c r="I3054" s="139" t="s">
        <v>58</v>
      </c>
      <c r="J3054" s="139">
        <v>1</v>
      </c>
      <c r="K3054" s="107" t="s">
        <v>1301</v>
      </c>
      <c r="L3054" s="107"/>
      <c r="M3054" s="106"/>
      <c r="N3054" s="107"/>
      <c r="O3054" s="107"/>
      <c r="P3054" s="108"/>
      <c r="Q3054" s="108"/>
      <c r="R3054" s="3"/>
      <c r="S3054" s="375"/>
      <c r="AL3054"/>
    </row>
    <row r="3055" spans="2:39" s="288" customFormat="1" outlineLevel="1">
      <c r="B3055" s="102" t="s">
        <v>27</v>
      </c>
      <c r="C3055" s="139" t="s">
        <v>2476</v>
      </c>
      <c r="D3055" s="139"/>
      <c r="E3055" s="102">
        <v>11691511001</v>
      </c>
      <c r="F3055" s="454"/>
      <c r="G3055" s="140" t="s">
        <v>2593</v>
      </c>
      <c r="H3055" s="217"/>
      <c r="I3055" s="139" t="s">
        <v>58</v>
      </c>
      <c r="J3055" s="139">
        <v>1</v>
      </c>
      <c r="K3055" s="107" t="s">
        <v>1301</v>
      </c>
      <c r="L3055" s="107"/>
      <c r="M3055" s="106"/>
      <c r="N3055" s="107"/>
      <c r="O3055" s="107"/>
      <c r="P3055" s="108"/>
      <c r="Q3055" s="108"/>
      <c r="R3055" s="3"/>
      <c r="S3055" s="375"/>
      <c r="AL3055"/>
    </row>
    <row r="3056" spans="2:39" s="288" customFormat="1" outlineLevel="1">
      <c r="B3056" s="102" t="s">
        <v>27</v>
      </c>
      <c r="C3056" s="139" t="s">
        <v>2476</v>
      </c>
      <c r="D3056" s="139"/>
      <c r="E3056" s="102">
        <v>11691601001</v>
      </c>
      <c r="F3056" s="454"/>
      <c r="G3056" s="140" t="s">
        <v>2594</v>
      </c>
      <c r="H3056" s="217"/>
      <c r="I3056" s="139" t="s">
        <v>58</v>
      </c>
      <c r="J3056" s="139">
        <v>1</v>
      </c>
      <c r="K3056" s="107" t="s">
        <v>1301</v>
      </c>
      <c r="L3056" s="107"/>
      <c r="M3056" s="106"/>
      <c r="N3056" s="107"/>
      <c r="O3056" s="107"/>
      <c r="P3056" s="108"/>
      <c r="Q3056" s="108"/>
      <c r="R3056" s="3"/>
      <c r="S3056" s="375"/>
      <c r="AL3056"/>
    </row>
    <row r="3057" spans="2:39" s="288" customFormat="1" outlineLevel="1">
      <c r="B3057" s="102" t="s">
        <v>27</v>
      </c>
      <c r="C3057" s="139" t="s">
        <v>2476</v>
      </c>
      <c r="D3057" s="139"/>
      <c r="E3057" s="102">
        <v>11691621001</v>
      </c>
      <c r="F3057" s="454"/>
      <c r="G3057" s="140" t="s">
        <v>2595</v>
      </c>
      <c r="H3057" s="217"/>
      <c r="I3057" s="139" t="s">
        <v>58</v>
      </c>
      <c r="J3057" s="139">
        <v>1</v>
      </c>
      <c r="K3057" s="107" t="s">
        <v>1301</v>
      </c>
      <c r="L3057" s="107"/>
      <c r="M3057" s="106"/>
      <c r="N3057" s="107"/>
      <c r="O3057" s="107"/>
      <c r="P3057" s="108"/>
      <c r="Q3057" s="108"/>
      <c r="R3057" s="3"/>
      <c r="S3057" s="375"/>
      <c r="AL3057"/>
    </row>
    <row r="3058" spans="2:39" s="288" customFormat="1" outlineLevel="1">
      <c r="B3058" s="102" t="s">
        <v>27</v>
      </c>
      <c r="C3058" s="139" t="s">
        <v>2476</v>
      </c>
      <c r="D3058" s="139"/>
      <c r="E3058" s="102">
        <v>11691631001</v>
      </c>
      <c r="F3058" s="454"/>
      <c r="G3058" s="140" t="s">
        <v>2596</v>
      </c>
      <c r="H3058" s="217"/>
      <c r="I3058" s="139" t="s">
        <v>58</v>
      </c>
      <c r="J3058" s="139">
        <v>1</v>
      </c>
      <c r="K3058" s="107" t="s">
        <v>1301</v>
      </c>
      <c r="L3058" s="107"/>
      <c r="M3058" s="106"/>
      <c r="N3058" s="107"/>
      <c r="O3058" s="107"/>
      <c r="P3058" s="108"/>
      <c r="Q3058" s="108"/>
      <c r="R3058" s="3"/>
      <c r="S3058" s="375"/>
      <c r="AL3058"/>
    </row>
    <row r="3059" spans="2:39" s="288" customFormat="1" outlineLevel="1">
      <c r="B3059" s="102" t="s">
        <v>27</v>
      </c>
      <c r="C3059" s="139" t="s">
        <v>2476</v>
      </c>
      <c r="D3059" s="139"/>
      <c r="E3059" s="102">
        <v>11691651001</v>
      </c>
      <c r="F3059" s="454"/>
      <c r="G3059" s="140" t="s">
        <v>2597</v>
      </c>
      <c r="H3059" s="217"/>
      <c r="I3059" s="139" t="s">
        <v>58</v>
      </c>
      <c r="J3059" s="139">
        <v>1</v>
      </c>
      <c r="K3059" s="107" t="s">
        <v>1301</v>
      </c>
      <c r="L3059" s="107"/>
      <c r="M3059" s="106"/>
      <c r="N3059" s="107"/>
      <c r="O3059" s="107"/>
      <c r="P3059" s="108"/>
      <c r="Q3059" s="108"/>
      <c r="R3059" s="3"/>
      <c r="S3059" s="375"/>
      <c r="AL3059"/>
    </row>
    <row r="3060" spans="2:39" s="288" customFormat="1" outlineLevel="1">
      <c r="B3060" s="102" t="s">
        <v>27</v>
      </c>
      <c r="C3060" s="139" t="s">
        <v>2476</v>
      </c>
      <c r="D3060" s="139"/>
      <c r="E3060" s="102">
        <v>12219351001</v>
      </c>
      <c r="F3060" s="454"/>
      <c r="G3060" s="140" t="s">
        <v>2598</v>
      </c>
      <c r="H3060" s="217"/>
      <c r="I3060" s="139" t="s">
        <v>58</v>
      </c>
      <c r="J3060" s="139">
        <v>1</v>
      </c>
      <c r="K3060" s="107" t="s">
        <v>1301</v>
      </c>
      <c r="L3060" s="107"/>
      <c r="M3060" s="106"/>
      <c r="N3060" s="107"/>
      <c r="O3060" s="107"/>
      <c r="P3060" s="108"/>
      <c r="Q3060" s="108"/>
      <c r="R3060" s="3"/>
      <c r="S3060" s="384"/>
      <c r="AL3060"/>
      <c r="AM3060"/>
    </row>
    <row r="3061" spans="2:39" s="288" customFormat="1" outlineLevel="1">
      <c r="B3061" s="102" t="s">
        <v>27</v>
      </c>
      <c r="C3061" s="139" t="s">
        <v>2476</v>
      </c>
      <c r="D3061" s="139"/>
      <c r="E3061" s="102">
        <v>12219381001</v>
      </c>
      <c r="F3061" s="454"/>
      <c r="G3061" s="140" t="s">
        <v>2599</v>
      </c>
      <c r="H3061" s="217"/>
      <c r="I3061" s="139" t="s">
        <v>58</v>
      </c>
      <c r="J3061" s="139">
        <v>1</v>
      </c>
      <c r="K3061" s="107" t="s">
        <v>1301</v>
      </c>
      <c r="L3061" s="107"/>
      <c r="M3061" s="106"/>
      <c r="N3061" s="107"/>
      <c r="O3061" s="107"/>
      <c r="P3061" s="108"/>
      <c r="Q3061" s="108"/>
      <c r="R3061" s="3"/>
      <c r="S3061" s="375"/>
      <c r="AL3061"/>
    </row>
    <row r="3062" spans="2:39" s="288" customFormat="1" outlineLevel="1">
      <c r="B3062" s="102" t="s">
        <v>27</v>
      </c>
      <c r="C3062" s="139" t="s">
        <v>2476</v>
      </c>
      <c r="D3062" s="139"/>
      <c r="E3062" s="102">
        <v>12219431001</v>
      </c>
      <c r="F3062" s="454"/>
      <c r="G3062" s="140" t="s">
        <v>2600</v>
      </c>
      <c r="H3062" s="217"/>
      <c r="I3062" s="139" t="s">
        <v>58</v>
      </c>
      <c r="J3062" s="139">
        <v>1</v>
      </c>
      <c r="K3062" s="107" t="s">
        <v>1301</v>
      </c>
      <c r="L3062" s="107"/>
      <c r="M3062" s="106"/>
      <c r="N3062" s="107"/>
      <c r="O3062" s="107"/>
      <c r="P3062" s="108"/>
      <c r="Q3062" s="108"/>
      <c r="R3062" s="3"/>
      <c r="S3062" s="375"/>
      <c r="AL3062"/>
    </row>
    <row r="3063" spans="2:39" outlineLevel="1">
      <c r="B3063" s="152"/>
      <c r="C3063" s="136"/>
      <c r="D3063" s="136"/>
      <c r="E3063" s="69"/>
      <c r="F3063" s="454"/>
      <c r="G3063" s="137"/>
      <c r="H3063" s="207"/>
      <c r="I3063" s="136"/>
      <c r="J3063" s="136"/>
      <c r="K3063" s="74"/>
      <c r="L3063" s="74"/>
      <c r="M3063" s="98"/>
      <c r="N3063" s="99"/>
      <c r="O3063" s="99"/>
      <c r="P3063" s="100"/>
      <c r="Q3063" s="100"/>
      <c r="R3063" s="3"/>
      <c r="S3063" s="375"/>
      <c r="AM3063" s="288"/>
    </row>
    <row r="3064" spans="2:39" s="288" customFormat="1" outlineLevel="1">
      <c r="B3064" s="102" t="s">
        <v>27</v>
      </c>
      <c r="C3064" s="139" t="s">
        <v>2476</v>
      </c>
      <c r="D3064" s="202"/>
      <c r="E3064" s="102">
        <v>11690531001</v>
      </c>
      <c r="F3064" s="454"/>
      <c r="G3064" s="203" t="s">
        <v>2601</v>
      </c>
      <c r="H3064" s="204"/>
      <c r="I3064" s="202" t="s">
        <v>58</v>
      </c>
      <c r="J3064" s="202">
        <v>10</v>
      </c>
      <c r="K3064" s="107" t="s">
        <v>1301</v>
      </c>
      <c r="L3064" s="107"/>
      <c r="M3064" s="106"/>
      <c r="N3064" s="107"/>
      <c r="O3064" s="107"/>
      <c r="P3064" s="108"/>
      <c r="Q3064" s="108"/>
      <c r="R3064" s="3"/>
      <c r="S3064" s="375"/>
      <c r="AL3064"/>
    </row>
    <row r="3065" spans="2:39" s="288" customFormat="1" outlineLevel="1">
      <c r="B3065" s="102" t="s">
        <v>27</v>
      </c>
      <c r="C3065" s="139" t="s">
        <v>2476</v>
      </c>
      <c r="D3065" s="445"/>
      <c r="E3065" s="102">
        <v>11690591001</v>
      </c>
      <c r="F3065" s="454"/>
      <c r="G3065" s="203" t="s">
        <v>2602</v>
      </c>
      <c r="H3065" s="204"/>
      <c r="I3065" s="202" t="s">
        <v>58</v>
      </c>
      <c r="J3065" s="202">
        <v>5</v>
      </c>
      <c r="K3065" s="107" t="s">
        <v>1301</v>
      </c>
      <c r="L3065" s="107"/>
      <c r="M3065" s="106"/>
      <c r="N3065" s="107"/>
      <c r="O3065" s="107"/>
      <c r="P3065" s="108"/>
      <c r="Q3065" s="108"/>
      <c r="R3065" s="3"/>
      <c r="S3065" s="375"/>
      <c r="AL3065"/>
    </row>
    <row r="3066" spans="2:39" s="288" customFormat="1" outlineLevel="1">
      <c r="B3066" s="102" t="s">
        <v>27</v>
      </c>
      <c r="C3066" s="139" t="s">
        <v>2476</v>
      </c>
      <c r="D3066" s="139"/>
      <c r="E3066" s="102">
        <v>11690611001</v>
      </c>
      <c r="F3066" s="454"/>
      <c r="G3066" s="140" t="s">
        <v>2603</v>
      </c>
      <c r="H3066" s="217"/>
      <c r="I3066" s="139" t="s">
        <v>58</v>
      </c>
      <c r="J3066" s="139">
        <v>3</v>
      </c>
      <c r="K3066" s="107" t="s">
        <v>1301</v>
      </c>
      <c r="L3066" s="107"/>
      <c r="M3066" s="106"/>
      <c r="N3066" s="107"/>
      <c r="O3066" s="107"/>
      <c r="P3066" s="108"/>
      <c r="Q3066" s="108"/>
      <c r="R3066" s="3"/>
      <c r="S3066" s="375"/>
      <c r="AL3066"/>
    </row>
    <row r="3067" spans="2:39" s="288" customFormat="1" outlineLevel="1">
      <c r="B3067" s="102" t="s">
        <v>27</v>
      </c>
      <c r="C3067" s="139" t="s">
        <v>2476</v>
      </c>
      <c r="D3067" s="202"/>
      <c r="E3067" s="102">
        <v>11690681001</v>
      </c>
      <c r="F3067" s="454"/>
      <c r="G3067" s="203" t="s">
        <v>2604</v>
      </c>
      <c r="H3067" s="204"/>
      <c r="I3067" s="202" t="s">
        <v>58</v>
      </c>
      <c r="J3067" s="202">
        <v>1</v>
      </c>
      <c r="K3067" s="107" t="s">
        <v>1301</v>
      </c>
      <c r="L3067" s="107"/>
      <c r="M3067" s="106"/>
      <c r="N3067" s="107"/>
      <c r="O3067" s="107"/>
      <c r="P3067" s="108"/>
      <c r="Q3067" s="108"/>
      <c r="R3067" s="3"/>
      <c r="S3067" s="375"/>
      <c r="AL3067"/>
    </row>
    <row r="3068" spans="2:39" s="288" customFormat="1" outlineLevel="1">
      <c r="B3068" s="102" t="s">
        <v>27</v>
      </c>
      <c r="C3068" s="139" t="s">
        <v>2476</v>
      </c>
      <c r="D3068" s="139"/>
      <c r="E3068" s="102">
        <v>11690691001</v>
      </c>
      <c r="F3068" s="454"/>
      <c r="G3068" s="140" t="s">
        <v>2605</v>
      </c>
      <c r="H3068" s="217"/>
      <c r="I3068" s="139" t="s">
        <v>58</v>
      </c>
      <c r="J3068" s="139">
        <v>1</v>
      </c>
      <c r="K3068" s="107" t="s">
        <v>1301</v>
      </c>
      <c r="L3068" s="107"/>
      <c r="M3068" s="106"/>
      <c r="N3068" s="107"/>
      <c r="O3068" s="107"/>
      <c r="P3068" s="108"/>
      <c r="Q3068" s="108"/>
      <c r="R3068" s="3"/>
      <c r="S3068" s="375"/>
      <c r="AL3068"/>
    </row>
    <row r="3069" spans="2:39" s="288" customFormat="1" outlineLevel="1">
      <c r="B3069" s="102" t="s">
        <v>27</v>
      </c>
      <c r="C3069" s="139" t="s">
        <v>2476</v>
      </c>
      <c r="D3069" s="139"/>
      <c r="E3069" s="102">
        <v>11690711001</v>
      </c>
      <c r="F3069" s="454"/>
      <c r="G3069" s="140" t="s">
        <v>2606</v>
      </c>
      <c r="H3069" s="217"/>
      <c r="I3069" s="139" t="s">
        <v>58</v>
      </c>
      <c r="J3069" s="139">
        <v>1</v>
      </c>
      <c r="K3069" s="107" t="s">
        <v>1301</v>
      </c>
      <c r="L3069" s="107"/>
      <c r="M3069" s="106"/>
      <c r="N3069" s="107"/>
      <c r="O3069" s="107"/>
      <c r="P3069" s="108"/>
      <c r="Q3069" s="108"/>
      <c r="R3069" s="3"/>
      <c r="S3069" s="375"/>
      <c r="AL3069"/>
    </row>
    <row r="3070" spans="2:39" s="288" customFormat="1" outlineLevel="1">
      <c r="B3070" s="102" t="s">
        <v>27</v>
      </c>
      <c r="C3070" s="139" t="s">
        <v>2476</v>
      </c>
      <c r="D3070" s="202"/>
      <c r="E3070" s="102">
        <v>11690771001</v>
      </c>
      <c r="F3070" s="454"/>
      <c r="G3070" s="203" t="s">
        <v>2607</v>
      </c>
      <c r="H3070" s="204"/>
      <c r="I3070" s="202" t="s">
        <v>58</v>
      </c>
      <c r="J3070" s="202">
        <v>1</v>
      </c>
      <c r="K3070" s="107" t="s">
        <v>1301</v>
      </c>
      <c r="L3070" s="107"/>
      <c r="M3070" s="106"/>
      <c r="N3070" s="107"/>
      <c r="O3070" s="107"/>
      <c r="P3070" s="108"/>
      <c r="Q3070" s="108"/>
      <c r="R3070" s="3"/>
      <c r="S3070" s="375"/>
      <c r="AL3070"/>
    </row>
    <row r="3071" spans="2:39" s="288" customFormat="1" outlineLevel="1">
      <c r="B3071" s="102" t="s">
        <v>27</v>
      </c>
      <c r="C3071" s="139" t="s">
        <v>2476</v>
      </c>
      <c r="D3071" s="139"/>
      <c r="E3071" s="102">
        <v>11691521001</v>
      </c>
      <c r="F3071" s="454"/>
      <c r="G3071" s="140" t="s">
        <v>2608</v>
      </c>
      <c r="H3071" s="217"/>
      <c r="I3071" s="139" t="s">
        <v>58</v>
      </c>
      <c r="J3071" s="139">
        <v>1</v>
      </c>
      <c r="K3071" s="107" t="s">
        <v>1301</v>
      </c>
      <c r="L3071" s="107"/>
      <c r="M3071" s="106"/>
      <c r="N3071" s="107"/>
      <c r="O3071" s="107"/>
      <c r="P3071" s="108"/>
      <c r="Q3071" s="108"/>
      <c r="R3071" s="3"/>
      <c r="S3071" s="384"/>
      <c r="AL3071"/>
    </row>
    <row r="3072" spans="2:39" s="288" customFormat="1" outlineLevel="1">
      <c r="B3072" s="102" t="s">
        <v>27</v>
      </c>
      <c r="C3072" s="139" t="s">
        <v>2476</v>
      </c>
      <c r="D3072" s="139"/>
      <c r="E3072" s="102">
        <v>11691541001</v>
      </c>
      <c r="F3072" s="454"/>
      <c r="G3072" s="140" t="s">
        <v>2609</v>
      </c>
      <c r="H3072" s="217"/>
      <c r="I3072" s="139" t="s">
        <v>58</v>
      </c>
      <c r="J3072" s="139">
        <v>1</v>
      </c>
      <c r="K3072" s="107" t="s">
        <v>1301</v>
      </c>
      <c r="L3072" s="107"/>
      <c r="M3072" s="106"/>
      <c r="N3072" s="107"/>
      <c r="O3072" s="107"/>
      <c r="P3072" s="108"/>
      <c r="Q3072" s="108"/>
      <c r="R3072" s="3"/>
      <c r="S3072" s="375"/>
      <c r="AL3072"/>
    </row>
    <row r="3073" spans="2:39" s="288" customFormat="1" outlineLevel="1">
      <c r="B3073" s="102" t="s">
        <v>27</v>
      </c>
      <c r="C3073" s="139" t="s">
        <v>2476</v>
      </c>
      <c r="D3073" s="139"/>
      <c r="E3073" s="102">
        <v>11691551001</v>
      </c>
      <c r="F3073" s="454"/>
      <c r="G3073" s="140" t="s">
        <v>2610</v>
      </c>
      <c r="H3073" s="217"/>
      <c r="I3073" s="139" t="s">
        <v>58</v>
      </c>
      <c r="J3073" s="139">
        <v>1</v>
      </c>
      <c r="K3073" s="107" t="s">
        <v>1301</v>
      </c>
      <c r="L3073" s="107"/>
      <c r="M3073" s="106"/>
      <c r="N3073" s="107"/>
      <c r="O3073" s="107"/>
      <c r="P3073" s="108"/>
      <c r="Q3073" s="108"/>
      <c r="R3073" s="3"/>
      <c r="S3073" s="375"/>
      <c r="AL3073"/>
    </row>
    <row r="3074" spans="2:39" s="288" customFormat="1" outlineLevel="1">
      <c r="B3074" s="305" t="s">
        <v>27</v>
      </c>
      <c r="C3074" s="139" t="s">
        <v>2476</v>
      </c>
      <c r="D3074" s="202"/>
      <c r="E3074" s="102">
        <v>12444321001</v>
      </c>
      <c r="F3074" s="454"/>
      <c r="G3074" s="203" t="s">
        <v>2611</v>
      </c>
      <c r="H3074" s="204"/>
      <c r="I3074" s="202" t="s">
        <v>58</v>
      </c>
      <c r="J3074" s="202">
        <v>1</v>
      </c>
      <c r="K3074" s="107" t="s">
        <v>1298</v>
      </c>
      <c r="L3074" s="107"/>
      <c r="M3074" s="106"/>
      <c r="N3074" s="107"/>
      <c r="O3074" s="107"/>
      <c r="P3074" s="108"/>
      <c r="Q3074" s="108"/>
      <c r="R3074" s="3"/>
      <c r="S3074" s="375"/>
      <c r="AL3074"/>
    </row>
    <row r="3075" spans="2:39" s="288" customFormat="1" outlineLevel="1">
      <c r="B3075" s="102" t="s">
        <v>27</v>
      </c>
      <c r="C3075" s="139" t="s">
        <v>2476</v>
      </c>
      <c r="D3075" s="139"/>
      <c r="E3075" s="102">
        <v>11691591001</v>
      </c>
      <c r="F3075" s="454"/>
      <c r="G3075" s="140" t="s">
        <v>2612</v>
      </c>
      <c r="H3075" s="217"/>
      <c r="I3075" s="139" t="s">
        <v>58</v>
      </c>
      <c r="J3075" s="139">
        <v>1</v>
      </c>
      <c r="K3075" s="107" t="s">
        <v>1301</v>
      </c>
      <c r="L3075" s="107"/>
      <c r="M3075" s="106"/>
      <c r="N3075" s="107"/>
      <c r="O3075" s="107"/>
      <c r="P3075" s="108"/>
      <c r="Q3075" s="108"/>
      <c r="R3075" s="3"/>
      <c r="S3075" s="375"/>
      <c r="AL3075"/>
    </row>
    <row r="3076" spans="2:39" s="288" customFormat="1" outlineLevel="1">
      <c r="B3076" s="102" t="s">
        <v>27</v>
      </c>
      <c r="C3076" s="139" t="s">
        <v>2476</v>
      </c>
      <c r="D3076" s="139"/>
      <c r="E3076" s="102">
        <v>11691611001</v>
      </c>
      <c r="F3076" s="454"/>
      <c r="G3076" s="140" t="s">
        <v>2613</v>
      </c>
      <c r="H3076" s="217"/>
      <c r="I3076" s="139" t="s">
        <v>58</v>
      </c>
      <c r="J3076" s="139">
        <v>1</v>
      </c>
      <c r="K3076" s="107" t="s">
        <v>1301</v>
      </c>
      <c r="L3076" s="107"/>
      <c r="M3076" s="106"/>
      <c r="N3076" s="107"/>
      <c r="O3076" s="107"/>
      <c r="P3076" s="108"/>
      <c r="Q3076" s="108"/>
      <c r="R3076" s="3"/>
      <c r="S3076" s="375"/>
      <c r="AL3076"/>
    </row>
    <row r="3077" spans="2:39" s="288" customFormat="1" outlineLevel="1">
      <c r="B3077" s="102" t="s">
        <v>27</v>
      </c>
      <c r="C3077" s="139" t="s">
        <v>2476</v>
      </c>
      <c r="D3077" s="139"/>
      <c r="E3077" s="102">
        <v>11691641001</v>
      </c>
      <c r="F3077" s="454"/>
      <c r="G3077" s="140" t="s">
        <v>2614</v>
      </c>
      <c r="H3077" s="217"/>
      <c r="I3077" s="139" t="s">
        <v>58</v>
      </c>
      <c r="J3077" s="139">
        <v>1</v>
      </c>
      <c r="K3077" s="107" t="s">
        <v>1301</v>
      </c>
      <c r="L3077" s="107"/>
      <c r="M3077" s="106"/>
      <c r="N3077" s="107"/>
      <c r="O3077" s="107"/>
      <c r="P3077" s="108"/>
      <c r="Q3077" s="108"/>
      <c r="R3077" s="3"/>
      <c r="S3077" s="375"/>
      <c r="AL3077"/>
    </row>
    <row r="3078" spans="2:39" s="288" customFormat="1" outlineLevel="1">
      <c r="B3078" s="102" t="s">
        <v>27</v>
      </c>
      <c r="C3078" s="139" t="s">
        <v>2476</v>
      </c>
      <c r="D3078" s="139"/>
      <c r="E3078" s="102">
        <v>11691661001</v>
      </c>
      <c r="F3078" s="454"/>
      <c r="G3078" s="140" t="s">
        <v>2615</v>
      </c>
      <c r="H3078" s="217"/>
      <c r="I3078" s="139" t="s">
        <v>58</v>
      </c>
      <c r="J3078" s="139">
        <v>1</v>
      </c>
      <c r="K3078" s="107" t="s">
        <v>1301</v>
      </c>
      <c r="L3078" s="107"/>
      <c r="M3078" s="106"/>
      <c r="N3078" s="107"/>
      <c r="O3078" s="107"/>
      <c r="P3078" s="108"/>
      <c r="Q3078" s="108"/>
      <c r="R3078" s="3"/>
      <c r="S3078" s="375"/>
      <c r="AL3078"/>
    </row>
    <row r="3079" spans="2:39" s="288" customFormat="1" outlineLevel="1">
      <c r="B3079" s="102" t="s">
        <v>27</v>
      </c>
      <c r="C3079" s="139" t="s">
        <v>2476</v>
      </c>
      <c r="D3079" s="139"/>
      <c r="E3079" s="102">
        <v>12219341001</v>
      </c>
      <c r="F3079" s="454"/>
      <c r="G3079" s="140" t="s">
        <v>2616</v>
      </c>
      <c r="H3079" s="217"/>
      <c r="I3079" s="139" t="s">
        <v>58</v>
      </c>
      <c r="J3079" s="139">
        <v>1</v>
      </c>
      <c r="K3079" s="107" t="s">
        <v>1301</v>
      </c>
      <c r="L3079" s="107"/>
      <c r="M3079" s="106"/>
      <c r="N3079" s="107"/>
      <c r="O3079" s="107"/>
      <c r="P3079" s="108"/>
      <c r="Q3079" s="108"/>
      <c r="R3079" s="3"/>
      <c r="S3079" s="375"/>
      <c r="AL3079"/>
    </row>
    <row r="3080" spans="2:39" s="288" customFormat="1" outlineLevel="1">
      <c r="B3080" s="102" t="s">
        <v>27</v>
      </c>
      <c r="C3080" s="139" t="s">
        <v>2476</v>
      </c>
      <c r="D3080" s="139"/>
      <c r="E3080" s="102">
        <v>12677911001</v>
      </c>
      <c r="F3080" s="454"/>
      <c r="G3080" s="140" t="s">
        <v>2617</v>
      </c>
      <c r="H3080" s="217"/>
      <c r="I3080" s="139" t="s">
        <v>58</v>
      </c>
      <c r="J3080" s="139">
        <v>1</v>
      </c>
      <c r="K3080" s="107" t="s">
        <v>1301</v>
      </c>
      <c r="L3080" s="107"/>
      <c r="M3080" s="106"/>
      <c r="N3080" s="107"/>
      <c r="O3080" s="107"/>
      <c r="P3080" s="108"/>
      <c r="Q3080" s="108"/>
      <c r="R3080" s="3"/>
      <c r="S3080" s="375"/>
      <c r="AL3080"/>
    </row>
    <row r="3081" spans="2:39" s="288" customFormat="1" outlineLevel="1">
      <c r="B3081" s="102" t="s">
        <v>27</v>
      </c>
      <c r="C3081" s="139" t="s">
        <v>2476</v>
      </c>
      <c r="D3081" s="139"/>
      <c r="E3081" s="102">
        <v>12219361001</v>
      </c>
      <c r="F3081" s="454"/>
      <c r="G3081" s="140" t="s">
        <v>2618</v>
      </c>
      <c r="H3081" s="217"/>
      <c r="I3081" s="139" t="s">
        <v>58</v>
      </c>
      <c r="J3081" s="139">
        <v>1</v>
      </c>
      <c r="K3081" s="107" t="s">
        <v>1301</v>
      </c>
      <c r="L3081" s="107"/>
      <c r="M3081" s="106"/>
      <c r="N3081" s="107"/>
      <c r="O3081" s="107"/>
      <c r="P3081" s="108"/>
      <c r="Q3081" s="108"/>
      <c r="R3081" s="3"/>
      <c r="S3081" s="375"/>
      <c r="AL3081"/>
    </row>
    <row r="3082" spans="2:39" s="288" customFormat="1" outlineLevel="1">
      <c r="B3082" s="102" t="s">
        <v>27</v>
      </c>
      <c r="C3082" s="139" t="s">
        <v>2476</v>
      </c>
      <c r="D3082" s="139"/>
      <c r="E3082" s="102">
        <v>12313261001</v>
      </c>
      <c r="F3082" s="454"/>
      <c r="G3082" s="140" t="s">
        <v>2619</v>
      </c>
      <c r="H3082" s="217"/>
      <c r="I3082" s="139" t="s">
        <v>58</v>
      </c>
      <c r="J3082" s="139">
        <v>1</v>
      </c>
      <c r="K3082" s="107" t="s">
        <v>1301</v>
      </c>
      <c r="L3082" s="107"/>
      <c r="M3082" s="106"/>
      <c r="N3082" s="107"/>
      <c r="O3082" s="107"/>
      <c r="P3082" s="108"/>
      <c r="Q3082" s="108"/>
      <c r="R3082" s="3"/>
      <c r="S3082" s="375"/>
      <c r="AL3082"/>
    </row>
    <row r="3083" spans="2:39" s="288" customFormat="1" outlineLevel="1">
      <c r="B3083" s="102" t="s">
        <v>27</v>
      </c>
      <c r="C3083" s="139" t="s">
        <v>2476</v>
      </c>
      <c r="D3083" s="139"/>
      <c r="E3083" s="102">
        <v>12219441001</v>
      </c>
      <c r="F3083" s="454"/>
      <c r="G3083" s="140" t="s">
        <v>2620</v>
      </c>
      <c r="H3083" s="217"/>
      <c r="I3083" s="139" t="s">
        <v>58</v>
      </c>
      <c r="J3083" s="139">
        <v>1</v>
      </c>
      <c r="K3083" s="107" t="s">
        <v>1301</v>
      </c>
      <c r="L3083" s="107"/>
      <c r="M3083" s="106"/>
      <c r="N3083" s="107"/>
      <c r="O3083" s="107"/>
      <c r="P3083" s="108"/>
      <c r="Q3083" s="108"/>
      <c r="R3083" s="3"/>
      <c r="S3083" s="375"/>
      <c r="AL3083"/>
    </row>
    <row r="3084" spans="2:39" s="288" customFormat="1" outlineLevel="1">
      <c r="B3084" s="102" t="s">
        <v>27</v>
      </c>
      <c r="C3084" s="139" t="s">
        <v>2476</v>
      </c>
      <c r="D3084" s="139"/>
      <c r="E3084" s="102">
        <v>12313361001</v>
      </c>
      <c r="F3084" s="454"/>
      <c r="G3084" s="140" t="s">
        <v>2621</v>
      </c>
      <c r="H3084" s="217"/>
      <c r="I3084" s="139" t="s">
        <v>58</v>
      </c>
      <c r="J3084" s="139">
        <v>1</v>
      </c>
      <c r="K3084" s="107" t="s">
        <v>1301</v>
      </c>
      <c r="L3084" s="107"/>
      <c r="M3084" s="106"/>
      <c r="N3084" s="107"/>
      <c r="O3084" s="107"/>
      <c r="P3084" s="108"/>
      <c r="Q3084" s="108"/>
      <c r="R3084" s="3"/>
      <c r="S3084" s="375"/>
      <c r="AL3084"/>
    </row>
    <row r="3085" spans="2:39" s="288" customFormat="1" outlineLevel="1">
      <c r="B3085" s="102" t="s">
        <v>27</v>
      </c>
      <c r="C3085" s="139" t="s">
        <v>2476</v>
      </c>
      <c r="D3085" s="139"/>
      <c r="E3085" s="102">
        <v>12219451001</v>
      </c>
      <c r="F3085" s="454"/>
      <c r="G3085" s="140" t="s">
        <v>2622</v>
      </c>
      <c r="H3085" s="217"/>
      <c r="I3085" s="139" t="s">
        <v>58</v>
      </c>
      <c r="J3085" s="139">
        <v>1</v>
      </c>
      <c r="K3085" s="107" t="s">
        <v>1301</v>
      </c>
      <c r="L3085" s="107"/>
      <c r="M3085" s="106"/>
      <c r="N3085" s="107"/>
      <c r="O3085" s="107"/>
      <c r="P3085" s="108"/>
      <c r="Q3085" s="108"/>
      <c r="R3085" s="3"/>
      <c r="S3085" s="375"/>
      <c r="AL3085"/>
    </row>
    <row r="3086" spans="2:39" s="288" customFormat="1" outlineLevel="1">
      <c r="B3086" s="102" t="s">
        <v>27</v>
      </c>
      <c r="C3086" s="139" t="s">
        <v>2476</v>
      </c>
      <c r="D3086" s="139"/>
      <c r="E3086" s="102">
        <v>12313461001</v>
      </c>
      <c r="F3086" s="454"/>
      <c r="G3086" s="140" t="s">
        <v>2623</v>
      </c>
      <c r="H3086" s="217"/>
      <c r="I3086" s="139" t="s">
        <v>58</v>
      </c>
      <c r="J3086" s="139">
        <v>1</v>
      </c>
      <c r="K3086" s="107" t="s">
        <v>1301</v>
      </c>
      <c r="L3086" s="107"/>
      <c r="M3086" s="106"/>
      <c r="N3086" s="107"/>
      <c r="O3086" s="107"/>
      <c r="P3086" s="108"/>
      <c r="Q3086" s="108"/>
      <c r="R3086" s="3"/>
      <c r="S3086" s="375"/>
      <c r="AL3086"/>
    </row>
    <row r="3087" spans="2:39" s="288" customFormat="1" outlineLevel="1">
      <c r="B3087" s="102" t="s">
        <v>27</v>
      </c>
      <c r="C3087" s="139" t="s">
        <v>2476</v>
      </c>
      <c r="D3087" s="139"/>
      <c r="E3087" s="102">
        <v>12313561001</v>
      </c>
      <c r="F3087" s="454"/>
      <c r="G3087" s="140" t="s">
        <v>2624</v>
      </c>
      <c r="H3087" s="217"/>
      <c r="I3087" s="139" t="s">
        <v>58</v>
      </c>
      <c r="J3087" s="139">
        <v>1</v>
      </c>
      <c r="K3087" s="107" t="s">
        <v>1301</v>
      </c>
      <c r="L3087" s="107"/>
      <c r="M3087" s="106"/>
      <c r="N3087" s="107"/>
      <c r="O3087" s="107"/>
      <c r="P3087" s="108"/>
      <c r="Q3087" s="108"/>
      <c r="R3087" s="3"/>
      <c r="S3087" s="384"/>
      <c r="AL3087"/>
      <c r="AM3087"/>
    </row>
    <row r="3088" spans="2:39" s="288" customFormat="1" outlineLevel="1">
      <c r="B3088" s="102" t="s">
        <v>27</v>
      </c>
      <c r="C3088" s="139" t="s">
        <v>2476</v>
      </c>
      <c r="D3088" s="139"/>
      <c r="E3088" s="102">
        <v>12219501001</v>
      </c>
      <c r="F3088" s="454"/>
      <c r="G3088" s="140" t="s">
        <v>2625</v>
      </c>
      <c r="H3088" s="217"/>
      <c r="I3088" s="139" t="s">
        <v>58</v>
      </c>
      <c r="J3088" s="139">
        <v>1</v>
      </c>
      <c r="K3088" s="107" t="s">
        <v>1301</v>
      </c>
      <c r="L3088" s="107"/>
      <c r="M3088" s="106"/>
      <c r="N3088" s="107"/>
      <c r="O3088" s="107"/>
      <c r="P3088" s="108"/>
      <c r="Q3088" s="108"/>
      <c r="R3088" s="3"/>
      <c r="S3088" s="375"/>
      <c r="AL3088"/>
    </row>
    <row r="3089" spans="2:39" s="288" customFormat="1" outlineLevel="1">
      <c r="B3089" s="102" t="s">
        <v>27</v>
      </c>
      <c r="C3089" s="139" t="s">
        <v>2476</v>
      </c>
      <c r="D3089" s="139"/>
      <c r="E3089" s="102">
        <v>12313661001</v>
      </c>
      <c r="F3089" s="454"/>
      <c r="G3089" s="140" t="s">
        <v>2626</v>
      </c>
      <c r="H3089" s="217"/>
      <c r="I3089" s="139" t="s">
        <v>58</v>
      </c>
      <c r="J3089" s="139">
        <v>1</v>
      </c>
      <c r="K3089" s="107" t="s">
        <v>1301</v>
      </c>
      <c r="L3089" s="107"/>
      <c r="M3089" s="106"/>
      <c r="N3089" s="107"/>
      <c r="O3089" s="107"/>
      <c r="P3089" s="108"/>
      <c r="Q3089" s="108"/>
      <c r="R3089" s="3"/>
      <c r="S3089" s="375"/>
      <c r="AL3089"/>
    </row>
    <row r="3090" spans="2:39" outlineLevel="1">
      <c r="B3090" s="152"/>
      <c r="C3090" s="136"/>
      <c r="D3090" s="136"/>
      <c r="E3090" s="69"/>
      <c r="F3090" s="454"/>
      <c r="G3090" s="137"/>
      <c r="H3090" s="207"/>
      <c r="I3090" s="136"/>
      <c r="J3090" s="136"/>
      <c r="K3090" s="74"/>
      <c r="L3090" s="74"/>
      <c r="M3090" s="98"/>
      <c r="N3090" s="99"/>
      <c r="O3090" s="99"/>
      <c r="P3090" s="100"/>
      <c r="Q3090" s="100"/>
      <c r="R3090" s="3"/>
      <c r="S3090" s="376"/>
    </row>
    <row r="3091" spans="2:39" s="288" customFormat="1" outlineLevel="1">
      <c r="B3091" s="102" t="s">
        <v>27</v>
      </c>
      <c r="C3091" s="139" t="s">
        <v>2476</v>
      </c>
      <c r="D3091" s="202"/>
      <c r="E3091" s="102">
        <v>11690471001</v>
      </c>
      <c r="F3091" s="454"/>
      <c r="G3091" s="203" t="s">
        <v>1883</v>
      </c>
      <c r="H3091" s="204"/>
      <c r="I3091" s="202" t="s">
        <v>58</v>
      </c>
      <c r="J3091" s="202">
        <v>10</v>
      </c>
      <c r="K3091" s="107" t="s">
        <v>1301</v>
      </c>
      <c r="L3091" s="107"/>
      <c r="M3091" s="106"/>
      <c r="N3091" s="107"/>
      <c r="O3091" s="107"/>
      <c r="P3091" s="108"/>
      <c r="Q3091" s="108"/>
      <c r="R3091" s="3"/>
      <c r="S3091" s="375"/>
      <c r="AL3091"/>
    </row>
    <row r="3092" spans="2:39" s="288" customFormat="1" outlineLevel="1">
      <c r="B3092" s="102" t="s">
        <v>27</v>
      </c>
      <c r="C3092" s="139" t="s">
        <v>2476</v>
      </c>
      <c r="D3092" s="202"/>
      <c r="E3092" s="102">
        <v>12677811001</v>
      </c>
      <c r="F3092" s="454"/>
      <c r="G3092" s="203" t="s">
        <v>1884</v>
      </c>
      <c r="H3092" s="204"/>
      <c r="I3092" s="202" t="s">
        <v>58</v>
      </c>
      <c r="J3092" s="202">
        <v>1</v>
      </c>
      <c r="K3092" s="107" t="s">
        <v>1301</v>
      </c>
      <c r="L3092" s="107"/>
      <c r="M3092" s="106"/>
      <c r="N3092" s="107"/>
      <c r="O3092" s="107"/>
      <c r="P3092" s="108"/>
      <c r="Q3092" s="108"/>
      <c r="R3092" s="3"/>
      <c r="S3092" s="375"/>
      <c r="AL3092"/>
    </row>
    <row r="3093" spans="2:39" outlineLevel="1">
      <c r="B3093" s="152"/>
      <c r="C3093" s="136"/>
      <c r="D3093" s="170"/>
      <c r="E3093" s="69"/>
      <c r="F3093" s="454"/>
      <c r="G3093" s="171"/>
      <c r="H3093" s="199"/>
      <c r="I3093" s="170"/>
      <c r="J3093" s="170"/>
      <c r="K3093" s="74"/>
      <c r="L3093" s="74"/>
      <c r="M3093" s="98"/>
      <c r="N3093" s="99"/>
      <c r="O3093" s="99"/>
      <c r="P3093" s="100"/>
      <c r="Q3093" s="100"/>
      <c r="R3093" s="3"/>
      <c r="S3093" s="376"/>
    </row>
    <row r="3094" spans="2:39" s="288" customFormat="1" outlineLevel="1">
      <c r="B3094" s="102" t="s">
        <v>27</v>
      </c>
      <c r="C3094" s="139" t="s">
        <v>2476</v>
      </c>
      <c r="D3094" s="202"/>
      <c r="E3094" s="102">
        <v>11690551001</v>
      </c>
      <c r="F3094" s="454"/>
      <c r="G3094" s="203" t="s">
        <v>1885</v>
      </c>
      <c r="H3094" s="204"/>
      <c r="I3094" s="202" t="s">
        <v>58</v>
      </c>
      <c r="J3094" s="202">
        <v>10</v>
      </c>
      <c r="K3094" s="107" t="s">
        <v>1301</v>
      </c>
      <c r="L3094" s="107"/>
      <c r="M3094" s="106"/>
      <c r="N3094" s="107"/>
      <c r="O3094" s="107"/>
      <c r="P3094" s="108"/>
      <c r="Q3094" s="108"/>
      <c r="R3094" s="3"/>
      <c r="S3094" s="375"/>
      <c r="AL3094"/>
    </row>
    <row r="3095" spans="2:39" s="288" customFormat="1" outlineLevel="1">
      <c r="B3095" s="102" t="s">
        <v>27</v>
      </c>
      <c r="C3095" s="139" t="s">
        <v>2476</v>
      </c>
      <c r="D3095" s="202"/>
      <c r="E3095" s="102">
        <v>11690621001</v>
      </c>
      <c r="F3095" s="454"/>
      <c r="G3095" s="203" t="s">
        <v>1886</v>
      </c>
      <c r="H3095" s="204"/>
      <c r="I3095" s="202" t="s">
        <v>58</v>
      </c>
      <c r="J3095" s="202">
        <v>3</v>
      </c>
      <c r="K3095" s="107" t="s">
        <v>1301</v>
      </c>
      <c r="L3095" s="107"/>
      <c r="M3095" s="106"/>
      <c r="N3095" s="107"/>
      <c r="O3095" s="107"/>
      <c r="P3095" s="108"/>
      <c r="Q3095" s="108"/>
      <c r="R3095" s="3"/>
      <c r="S3095" s="375"/>
      <c r="AL3095"/>
    </row>
    <row r="3096" spans="2:39" outlineLevel="1">
      <c r="B3096" s="152"/>
      <c r="C3096" s="136"/>
      <c r="D3096" s="170"/>
      <c r="E3096" s="69"/>
      <c r="F3096" s="454"/>
      <c r="G3096" s="171"/>
      <c r="H3096" s="199"/>
      <c r="I3096" s="170"/>
      <c r="J3096" s="170"/>
      <c r="K3096" s="74"/>
      <c r="L3096" s="74"/>
      <c r="M3096" s="98"/>
      <c r="N3096" s="99"/>
      <c r="O3096" s="99"/>
      <c r="P3096" s="100"/>
      <c r="Q3096" s="100"/>
      <c r="R3096" s="3"/>
      <c r="S3096" s="375"/>
      <c r="AM3096" s="288"/>
    </row>
    <row r="3097" spans="2:39" s="288" customFormat="1" outlineLevel="1">
      <c r="B3097" s="102" t="s">
        <v>27</v>
      </c>
      <c r="C3097" s="139" t="s">
        <v>2476</v>
      </c>
      <c r="D3097" s="139"/>
      <c r="E3097" s="102">
        <v>12226841001</v>
      </c>
      <c r="F3097" s="454"/>
      <c r="G3097" s="140" t="s">
        <v>2627</v>
      </c>
      <c r="H3097" s="217"/>
      <c r="I3097" s="103" t="s">
        <v>58</v>
      </c>
      <c r="J3097" s="139">
        <v>1</v>
      </c>
      <c r="K3097" s="107" t="s">
        <v>1301</v>
      </c>
      <c r="L3097" s="107"/>
      <c r="M3097" s="106"/>
      <c r="N3097" s="107"/>
      <c r="O3097" s="107"/>
      <c r="P3097" s="108"/>
      <c r="Q3097" s="108"/>
      <c r="R3097" s="3"/>
      <c r="S3097" s="375"/>
      <c r="AL3097"/>
    </row>
    <row r="3098" spans="2:39" s="288" customFormat="1" outlineLevel="1">
      <c r="B3098" s="102" t="s">
        <v>27</v>
      </c>
      <c r="C3098" s="139" t="s">
        <v>2476</v>
      </c>
      <c r="D3098" s="139"/>
      <c r="E3098" s="102">
        <v>12227041001</v>
      </c>
      <c r="F3098" s="454"/>
      <c r="G3098" s="140" t="s">
        <v>2628</v>
      </c>
      <c r="H3098" s="217"/>
      <c r="I3098" s="103" t="s">
        <v>58</v>
      </c>
      <c r="J3098" s="139">
        <v>1</v>
      </c>
      <c r="K3098" s="107" t="s">
        <v>1301</v>
      </c>
      <c r="L3098" s="107"/>
      <c r="M3098" s="106"/>
      <c r="N3098" s="107"/>
      <c r="O3098" s="107"/>
      <c r="P3098" s="108"/>
      <c r="Q3098" s="108"/>
      <c r="R3098" s="3"/>
      <c r="S3098" s="375"/>
      <c r="AL3098"/>
    </row>
    <row r="3099" spans="2:39" s="288" customFormat="1" outlineLevel="1">
      <c r="B3099" s="102" t="s">
        <v>27</v>
      </c>
      <c r="C3099" s="139" t="s">
        <v>2476</v>
      </c>
      <c r="D3099" s="139"/>
      <c r="E3099" s="102">
        <v>12227141001</v>
      </c>
      <c r="F3099" s="454"/>
      <c r="G3099" s="140" t="s">
        <v>2629</v>
      </c>
      <c r="H3099" s="217"/>
      <c r="I3099" s="103" t="s">
        <v>58</v>
      </c>
      <c r="J3099" s="139">
        <v>1</v>
      </c>
      <c r="K3099" s="107" t="s">
        <v>1301</v>
      </c>
      <c r="L3099" s="107"/>
      <c r="M3099" s="106"/>
      <c r="N3099" s="107"/>
      <c r="O3099" s="107"/>
      <c r="P3099" s="108"/>
      <c r="Q3099" s="108"/>
      <c r="R3099" s="3"/>
      <c r="S3099" s="375"/>
      <c r="AL3099"/>
    </row>
    <row r="3100" spans="2:39" s="288" customFormat="1" outlineLevel="1">
      <c r="B3100" s="102" t="s">
        <v>27</v>
      </c>
      <c r="C3100" s="139" t="s">
        <v>2476</v>
      </c>
      <c r="D3100" s="139"/>
      <c r="E3100" s="102">
        <v>12411941001</v>
      </c>
      <c r="F3100" s="454"/>
      <c r="G3100" s="140" t="s">
        <v>2630</v>
      </c>
      <c r="H3100" s="217"/>
      <c r="I3100" s="103" t="s">
        <v>58</v>
      </c>
      <c r="J3100" s="139">
        <v>1</v>
      </c>
      <c r="K3100" s="107" t="s">
        <v>1301</v>
      </c>
      <c r="L3100" s="107"/>
      <c r="M3100" s="106"/>
      <c r="N3100" s="107"/>
      <c r="O3100" s="107"/>
      <c r="P3100" s="108"/>
      <c r="Q3100" s="108"/>
      <c r="R3100" s="3"/>
      <c r="S3100" s="375"/>
      <c r="AL3100"/>
    </row>
    <row r="3101" spans="2:39" s="288" customFormat="1" outlineLevel="1">
      <c r="B3101" s="102" t="s">
        <v>27</v>
      </c>
      <c r="C3101" s="139" t="s">
        <v>2476</v>
      </c>
      <c r="D3101" s="139"/>
      <c r="E3101" s="102">
        <v>12412141001</v>
      </c>
      <c r="F3101" s="454"/>
      <c r="G3101" s="140" t="s">
        <v>2631</v>
      </c>
      <c r="H3101" s="217"/>
      <c r="I3101" s="103" t="s">
        <v>58</v>
      </c>
      <c r="J3101" s="139">
        <v>1</v>
      </c>
      <c r="K3101" s="107" t="s">
        <v>1301</v>
      </c>
      <c r="L3101" s="107"/>
      <c r="M3101" s="106"/>
      <c r="N3101" s="107"/>
      <c r="O3101" s="107"/>
      <c r="P3101" s="108"/>
      <c r="Q3101" s="108"/>
      <c r="R3101" s="3"/>
      <c r="S3101" s="375"/>
      <c r="AL3101"/>
    </row>
    <row r="3102" spans="2:39" s="288" customFormat="1" outlineLevel="1">
      <c r="B3102" s="102" t="s">
        <v>27</v>
      </c>
      <c r="C3102" s="139" t="s">
        <v>2476</v>
      </c>
      <c r="D3102" s="139"/>
      <c r="E3102" s="102">
        <v>12413041001</v>
      </c>
      <c r="F3102" s="454"/>
      <c r="G3102" s="140" t="s">
        <v>2632</v>
      </c>
      <c r="H3102" s="217"/>
      <c r="I3102" s="103" t="s">
        <v>58</v>
      </c>
      <c r="J3102" s="139">
        <v>1</v>
      </c>
      <c r="K3102" s="107" t="s">
        <v>1301</v>
      </c>
      <c r="L3102" s="107"/>
      <c r="M3102" s="106"/>
      <c r="N3102" s="107"/>
      <c r="O3102" s="107"/>
      <c r="P3102" s="108"/>
      <c r="Q3102" s="108"/>
      <c r="R3102" s="3"/>
      <c r="S3102" s="375"/>
      <c r="AL3102"/>
    </row>
    <row r="3103" spans="2:39" s="288" customFormat="1" outlineLevel="1">
      <c r="B3103" s="102" t="s">
        <v>27</v>
      </c>
      <c r="C3103" s="139" t="s">
        <v>2476</v>
      </c>
      <c r="D3103" s="139"/>
      <c r="E3103" s="102">
        <v>12413141001</v>
      </c>
      <c r="F3103" s="454"/>
      <c r="G3103" s="140" t="s">
        <v>2633</v>
      </c>
      <c r="H3103" s="217"/>
      <c r="I3103" s="103" t="s">
        <v>58</v>
      </c>
      <c r="J3103" s="139">
        <v>1</v>
      </c>
      <c r="K3103" s="107" t="s">
        <v>1301</v>
      </c>
      <c r="L3103" s="107"/>
      <c r="M3103" s="106"/>
      <c r="N3103" s="107"/>
      <c r="O3103" s="107"/>
      <c r="P3103" s="108"/>
      <c r="Q3103" s="108"/>
      <c r="R3103" s="3"/>
      <c r="S3103" s="375"/>
      <c r="AL3103"/>
    </row>
    <row r="3104" spans="2:39" s="288" customFormat="1" outlineLevel="1">
      <c r="B3104" s="102" t="s">
        <v>27</v>
      </c>
      <c r="C3104" s="139" t="s">
        <v>2476</v>
      </c>
      <c r="D3104" s="139"/>
      <c r="E3104" s="102">
        <v>12413241001</v>
      </c>
      <c r="F3104" s="454"/>
      <c r="G3104" s="140" t="s">
        <v>2634</v>
      </c>
      <c r="H3104" s="217"/>
      <c r="I3104" s="103" t="s">
        <v>58</v>
      </c>
      <c r="J3104" s="139">
        <v>1</v>
      </c>
      <c r="K3104" s="107" t="s">
        <v>1301</v>
      </c>
      <c r="L3104" s="107"/>
      <c r="M3104" s="106"/>
      <c r="N3104" s="107"/>
      <c r="O3104" s="107"/>
      <c r="P3104" s="108"/>
      <c r="Q3104" s="108"/>
      <c r="R3104" s="3"/>
      <c r="S3104" s="375"/>
      <c r="AL3104"/>
    </row>
    <row r="3105" spans="2:38" s="288" customFormat="1" outlineLevel="1">
      <c r="B3105" s="102" t="s">
        <v>27</v>
      </c>
      <c r="C3105" s="139" t="s">
        <v>2476</v>
      </c>
      <c r="D3105" s="139"/>
      <c r="E3105" s="102">
        <v>12413341001</v>
      </c>
      <c r="F3105" s="454"/>
      <c r="G3105" s="140" t="s">
        <v>2635</v>
      </c>
      <c r="H3105" s="217"/>
      <c r="I3105" s="103" t="s">
        <v>58</v>
      </c>
      <c r="J3105" s="139">
        <v>1</v>
      </c>
      <c r="K3105" s="107" t="s">
        <v>1301</v>
      </c>
      <c r="L3105" s="107"/>
      <c r="M3105" s="106"/>
      <c r="N3105" s="107"/>
      <c r="O3105" s="107"/>
      <c r="P3105" s="108"/>
      <c r="Q3105" s="108"/>
      <c r="R3105" s="3"/>
      <c r="S3105" s="375"/>
      <c r="AL3105"/>
    </row>
    <row r="3106" spans="2:38" s="288" customFormat="1" outlineLevel="1">
      <c r="B3106" s="102" t="s">
        <v>27</v>
      </c>
      <c r="C3106" s="139" t="s">
        <v>2476</v>
      </c>
      <c r="D3106" s="139"/>
      <c r="E3106" s="102">
        <v>12413441001</v>
      </c>
      <c r="F3106" s="454"/>
      <c r="G3106" s="140" t="s">
        <v>2636</v>
      </c>
      <c r="H3106" s="217"/>
      <c r="I3106" s="103" t="s">
        <v>58</v>
      </c>
      <c r="J3106" s="139">
        <v>1</v>
      </c>
      <c r="K3106" s="107" t="s">
        <v>1301</v>
      </c>
      <c r="L3106" s="107"/>
      <c r="M3106" s="106"/>
      <c r="N3106" s="107"/>
      <c r="O3106" s="107"/>
      <c r="P3106" s="108"/>
      <c r="Q3106" s="108"/>
      <c r="R3106" s="3"/>
      <c r="S3106" s="375"/>
      <c r="AL3106"/>
    </row>
    <row r="3107" spans="2:38" s="288" customFormat="1" outlineLevel="1">
      <c r="B3107" s="102" t="s">
        <v>27</v>
      </c>
      <c r="C3107" s="139" t="s">
        <v>2476</v>
      </c>
      <c r="D3107" s="139"/>
      <c r="E3107" s="102">
        <v>12413541001</v>
      </c>
      <c r="F3107" s="454"/>
      <c r="G3107" s="140" t="s">
        <v>2637</v>
      </c>
      <c r="H3107" s="217"/>
      <c r="I3107" s="103" t="s">
        <v>58</v>
      </c>
      <c r="J3107" s="139">
        <v>1</v>
      </c>
      <c r="K3107" s="107" t="s">
        <v>1301</v>
      </c>
      <c r="L3107" s="107"/>
      <c r="M3107" s="106"/>
      <c r="N3107" s="107"/>
      <c r="O3107" s="107"/>
      <c r="P3107" s="108"/>
      <c r="Q3107" s="108"/>
      <c r="R3107" s="3"/>
      <c r="S3107" s="375"/>
      <c r="AL3107"/>
    </row>
    <row r="3108" spans="2:38" s="288" customFormat="1" outlineLevel="1">
      <c r="B3108" s="102" t="s">
        <v>27</v>
      </c>
      <c r="C3108" s="139" t="s">
        <v>2476</v>
      </c>
      <c r="D3108" s="139"/>
      <c r="E3108" s="102">
        <v>12414341001</v>
      </c>
      <c r="F3108" s="454"/>
      <c r="G3108" s="140" t="s">
        <v>2638</v>
      </c>
      <c r="H3108" s="217"/>
      <c r="I3108" s="103" t="s">
        <v>58</v>
      </c>
      <c r="J3108" s="139">
        <v>1</v>
      </c>
      <c r="K3108" s="107" t="s">
        <v>1301</v>
      </c>
      <c r="L3108" s="107"/>
      <c r="M3108" s="106"/>
      <c r="N3108" s="107"/>
      <c r="O3108" s="107"/>
      <c r="P3108" s="108"/>
      <c r="Q3108" s="108"/>
      <c r="R3108" s="3"/>
      <c r="S3108" s="375"/>
      <c r="AL3108"/>
    </row>
    <row r="3109" spans="2:38" s="288" customFormat="1" outlineLevel="1">
      <c r="B3109" s="102" t="s">
        <v>27</v>
      </c>
      <c r="C3109" s="139" t="s">
        <v>2476</v>
      </c>
      <c r="D3109" s="139"/>
      <c r="E3109" s="102">
        <v>12414441001</v>
      </c>
      <c r="F3109" s="454"/>
      <c r="G3109" s="140" t="s">
        <v>2639</v>
      </c>
      <c r="H3109" s="217"/>
      <c r="I3109" s="103" t="s">
        <v>58</v>
      </c>
      <c r="J3109" s="139">
        <v>1</v>
      </c>
      <c r="K3109" s="107" t="s">
        <v>1301</v>
      </c>
      <c r="L3109" s="107"/>
      <c r="M3109" s="106"/>
      <c r="N3109" s="107"/>
      <c r="O3109" s="107"/>
      <c r="P3109" s="108"/>
      <c r="Q3109" s="108"/>
      <c r="R3109" s="3"/>
      <c r="S3109" s="375"/>
      <c r="AL3109"/>
    </row>
    <row r="3110" spans="2:38" s="288" customFormat="1" outlineLevel="1">
      <c r="B3110" s="102" t="s">
        <v>27</v>
      </c>
      <c r="C3110" s="139" t="s">
        <v>2476</v>
      </c>
      <c r="D3110" s="139"/>
      <c r="E3110" s="102">
        <v>12414541001</v>
      </c>
      <c r="F3110" s="454"/>
      <c r="G3110" s="140" t="s">
        <v>2640</v>
      </c>
      <c r="H3110" s="217"/>
      <c r="I3110" s="103" t="s">
        <v>58</v>
      </c>
      <c r="J3110" s="139">
        <v>1</v>
      </c>
      <c r="K3110" s="107" t="s">
        <v>1301</v>
      </c>
      <c r="L3110" s="107"/>
      <c r="M3110" s="106"/>
      <c r="N3110" s="107"/>
      <c r="O3110" s="107"/>
      <c r="P3110" s="108"/>
      <c r="Q3110" s="108"/>
      <c r="R3110" s="3"/>
      <c r="S3110" s="375"/>
      <c r="AL3110"/>
    </row>
    <row r="3111" spans="2:38" s="288" customFormat="1" outlineLevel="1">
      <c r="B3111" s="102" t="s">
        <v>27</v>
      </c>
      <c r="C3111" s="139" t="s">
        <v>2476</v>
      </c>
      <c r="D3111" s="139"/>
      <c r="E3111" s="102">
        <v>12414641001</v>
      </c>
      <c r="F3111" s="454"/>
      <c r="G3111" s="140" t="s">
        <v>2641</v>
      </c>
      <c r="H3111" s="217"/>
      <c r="I3111" s="103" t="s">
        <v>58</v>
      </c>
      <c r="J3111" s="139">
        <v>1</v>
      </c>
      <c r="K3111" s="107" t="s">
        <v>1301</v>
      </c>
      <c r="L3111" s="107"/>
      <c r="M3111" s="106"/>
      <c r="N3111" s="107"/>
      <c r="O3111" s="107"/>
      <c r="P3111" s="108"/>
      <c r="Q3111" s="108"/>
      <c r="R3111" s="3"/>
      <c r="S3111" s="375"/>
      <c r="AL3111"/>
    </row>
    <row r="3112" spans="2:38" s="288" customFormat="1" outlineLevel="1">
      <c r="B3112" s="102" t="s">
        <v>27</v>
      </c>
      <c r="C3112" s="139" t="s">
        <v>2476</v>
      </c>
      <c r="D3112" s="139"/>
      <c r="E3112" s="102">
        <v>12414741001</v>
      </c>
      <c r="F3112" s="454"/>
      <c r="G3112" s="140" t="s">
        <v>2642</v>
      </c>
      <c r="H3112" s="217"/>
      <c r="I3112" s="103" t="s">
        <v>58</v>
      </c>
      <c r="J3112" s="139">
        <v>1</v>
      </c>
      <c r="K3112" s="107" t="s">
        <v>1301</v>
      </c>
      <c r="L3112" s="107"/>
      <c r="M3112" s="106"/>
      <c r="N3112" s="107"/>
      <c r="O3112" s="107"/>
      <c r="P3112" s="108"/>
      <c r="Q3112" s="108"/>
      <c r="R3112" s="3"/>
      <c r="S3112" s="375"/>
      <c r="AL3112"/>
    </row>
    <row r="3113" spans="2:38" s="288" customFormat="1" outlineLevel="1">
      <c r="B3113" s="102" t="s">
        <v>27</v>
      </c>
      <c r="C3113" s="139" t="s">
        <v>2476</v>
      </c>
      <c r="D3113" s="139"/>
      <c r="E3113" s="102">
        <v>12414841001</v>
      </c>
      <c r="F3113" s="454"/>
      <c r="G3113" s="140" t="s">
        <v>2643</v>
      </c>
      <c r="H3113" s="217"/>
      <c r="I3113" s="103" t="s">
        <v>58</v>
      </c>
      <c r="J3113" s="139">
        <v>1</v>
      </c>
      <c r="K3113" s="107" t="s">
        <v>1301</v>
      </c>
      <c r="L3113" s="107"/>
      <c r="M3113" s="106"/>
      <c r="N3113" s="107"/>
      <c r="O3113" s="107"/>
      <c r="P3113" s="108"/>
      <c r="Q3113" s="108"/>
      <c r="R3113" s="3"/>
      <c r="S3113" s="375"/>
      <c r="AL3113"/>
    </row>
    <row r="3114" spans="2:38" s="288" customFormat="1" outlineLevel="1">
      <c r="B3114" s="102" t="s">
        <v>27</v>
      </c>
      <c r="C3114" s="139" t="s">
        <v>2476</v>
      </c>
      <c r="D3114" s="139"/>
      <c r="E3114" s="102">
        <v>12414941001</v>
      </c>
      <c r="F3114" s="454"/>
      <c r="G3114" s="140" t="s">
        <v>2644</v>
      </c>
      <c r="H3114" s="217"/>
      <c r="I3114" s="103" t="s">
        <v>58</v>
      </c>
      <c r="J3114" s="139">
        <v>1</v>
      </c>
      <c r="K3114" s="107" t="s">
        <v>1301</v>
      </c>
      <c r="L3114" s="107"/>
      <c r="M3114" s="106"/>
      <c r="N3114" s="107"/>
      <c r="O3114" s="107"/>
      <c r="P3114" s="108"/>
      <c r="Q3114" s="108"/>
      <c r="R3114" s="3"/>
      <c r="S3114" s="375"/>
      <c r="AL3114"/>
    </row>
    <row r="3115" spans="2:38" s="288" customFormat="1" outlineLevel="1">
      <c r="B3115" s="102" t="s">
        <v>27</v>
      </c>
      <c r="C3115" s="139" t="s">
        <v>2476</v>
      </c>
      <c r="D3115" s="139"/>
      <c r="E3115" s="102">
        <v>13103181001</v>
      </c>
      <c r="F3115" s="454"/>
      <c r="G3115" s="140" t="s">
        <v>2645</v>
      </c>
      <c r="H3115" s="217"/>
      <c r="I3115" s="103" t="s">
        <v>58</v>
      </c>
      <c r="J3115" s="139">
        <v>1</v>
      </c>
      <c r="K3115" s="106" t="s">
        <v>1301</v>
      </c>
      <c r="L3115" s="106"/>
      <c r="M3115" s="106"/>
      <c r="N3115" s="107"/>
      <c r="O3115" s="107"/>
      <c r="P3115" s="108"/>
      <c r="Q3115" s="108"/>
      <c r="R3115" s="3"/>
      <c r="S3115" s="375"/>
      <c r="AL3115"/>
    </row>
    <row r="3116" spans="2:38" s="288" customFormat="1" outlineLevel="1">
      <c r="B3116" s="102" t="s">
        <v>27</v>
      </c>
      <c r="C3116" s="139" t="s">
        <v>2476</v>
      </c>
      <c r="D3116" s="139"/>
      <c r="E3116" s="102">
        <v>13103171001</v>
      </c>
      <c r="F3116" s="454"/>
      <c r="G3116" s="140" t="s">
        <v>2646</v>
      </c>
      <c r="H3116" s="217"/>
      <c r="I3116" s="103" t="s">
        <v>58</v>
      </c>
      <c r="J3116" s="139">
        <v>1</v>
      </c>
      <c r="K3116" s="106" t="s">
        <v>1301</v>
      </c>
      <c r="L3116" s="106"/>
      <c r="M3116" s="106"/>
      <c r="N3116" s="107"/>
      <c r="O3116" s="107"/>
      <c r="P3116" s="108"/>
      <c r="Q3116" s="108"/>
      <c r="R3116" s="3"/>
      <c r="S3116" s="375"/>
      <c r="AL3116"/>
    </row>
    <row r="3117" spans="2:38" s="288" customFormat="1" outlineLevel="1">
      <c r="B3117" s="102" t="s">
        <v>27</v>
      </c>
      <c r="C3117" s="139" t="s">
        <v>2476</v>
      </c>
      <c r="D3117" s="139"/>
      <c r="E3117" s="102">
        <v>13103161001</v>
      </c>
      <c r="F3117" s="454"/>
      <c r="G3117" s="140" t="s">
        <v>2647</v>
      </c>
      <c r="H3117" s="217"/>
      <c r="I3117" s="103" t="s">
        <v>58</v>
      </c>
      <c r="J3117" s="139">
        <v>1</v>
      </c>
      <c r="K3117" s="106" t="s">
        <v>1301</v>
      </c>
      <c r="L3117" s="106"/>
      <c r="M3117" s="106"/>
      <c r="N3117" s="107"/>
      <c r="O3117" s="107"/>
      <c r="P3117" s="108"/>
      <c r="Q3117" s="108"/>
      <c r="R3117" s="3"/>
      <c r="S3117" s="375"/>
      <c r="AL3117"/>
    </row>
    <row r="3118" spans="2:38" s="288" customFormat="1" outlineLevel="1">
      <c r="B3118" s="102" t="s">
        <v>27</v>
      </c>
      <c r="C3118" s="139" t="s">
        <v>2476</v>
      </c>
      <c r="D3118" s="139"/>
      <c r="E3118" s="102">
        <v>13103081001</v>
      </c>
      <c r="F3118" s="454"/>
      <c r="G3118" s="140" t="s">
        <v>2648</v>
      </c>
      <c r="H3118" s="217"/>
      <c r="I3118" s="103" t="s">
        <v>58</v>
      </c>
      <c r="J3118" s="139">
        <v>1</v>
      </c>
      <c r="K3118" s="106" t="s">
        <v>1301</v>
      </c>
      <c r="L3118" s="106"/>
      <c r="M3118" s="106"/>
      <c r="N3118" s="107"/>
      <c r="O3118" s="107"/>
      <c r="P3118" s="108"/>
      <c r="Q3118" s="108"/>
      <c r="R3118" s="3"/>
      <c r="S3118" s="375"/>
      <c r="AL3118"/>
    </row>
    <row r="3119" spans="2:38" s="288" customFormat="1" outlineLevel="1">
      <c r="B3119" s="102" t="s">
        <v>27</v>
      </c>
      <c r="C3119" s="139" t="s">
        <v>2476</v>
      </c>
      <c r="D3119" s="139"/>
      <c r="E3119" s="102">
        <v>13103071001</v>
      </c>
      <c r="F3119" s="454"/>
      <c r="G3119" s="140" t="s">
        <v>2649</v>
      </c>
      <c r="H3119" s="217"/>
      <c r="I3119" s="103" t="s">
        <v>58</v>
      </c>
      <c r="J3119" s="139">
        <v>1</v>
      </c>
      <c r="K3119" s="106" t="s">
        <v>1301</v>
      </c>
      <c r="L3119" s="106"/>
      <c r="M3119" s="106"/>
      <c r="N3119" s="107"/>
      <c r="O3119" s="107"/>
      <c r="P3119" s="108"/>
      <c r="Q3119" s="108"/>
      <c r="R3119" s="3"/>
      <c r="S3119" s="375"/>
      <c r="AL3119"/>
    </row>
    <row r="3120" spans="2:38" s="288" customFormat="1" outlineLevel="1">
      <c r="B3120" s="102" t="s">
        <v>27</v>
      </c>
      <c r="C3120" s="139" t="s">
        <v>2476</v>
      </c>
      <c r="D3120" s="139"/>
      <c r="E3120" s="219">
        <v>13103061001</v>
      </c>
      <c r="F3120" s="454"/>
      <c r="G3120" s="140" t="s">
        <v>2650</v>
      </c>
      <c r="H3120" s="217"/>
      <c r="I3120" s="103" t="s">
        <v>58</v>
      </c>
      <c r="J3120" s="139">
        <v>1</v>
      </c>
      <c r="K3120" s="106" t="s">
        <v>1301</v>
      </c>
      <c r="L3120" s="106"/>
      <c r="M3120" s="106"/>
      <c r="N3120" s="107"/>
      <c r="O3120" s="107"/>
      <c r="P3120" s="108"/>
      <c r="Q3120" s="108"/>
      <c r="R3120" s="3"/>
      <c r="S3120" s="375"/>
      <c r="AL3120"/>
    </row>
    <row r="3121" spans="2:39" s="288" customFormat="1" outlineLevel="1">
      <c r="B3121" s="102" t="s">
        <v>27</v>
      </c>
      <c r="C3121" s="139" t="s">
        <v>2476</v>
      </c>
      <c r="D3121" s="385"/>
      <c r="E3121" s="102">
        <v>13018891001</v>
      </c>
      <c r="F3121" s="454"/>
      <c r="G3121" s="140" t="s">
        <v>2651</v>
      </c>
      <c r="H3121" s="217"/>
      <c r="I3121" s="103" t="s">
        <v>58</v>
      </c>
      <c r="J3121" s="139">
        <v>1</v>
      </c>
      <c r="K3121" s="106" t="s">
        <v>1301</v>
      </c>
      <c r="L3121" s="106"/>
      <c r="M3121" s="106"/>
      <c r="N3121" s="107"/>
      <c r="O3121" s="107"/>
      <c r="P3121" s="108"/>
      <c r="Q3121" s="108"/>
      <c r="R3121" s="3"/>
      <c r="S3121" s="384"/>
      <c r="AL3121"/>
      <c r="AM3121"/>
    </row>
    <row r="3122" spans="2:39" s="288" customFormat="1" outlineLevel="1">
      <c r="B3122" s="102" t="s">
        <v>27</v>
      </c>
      <c r="C3122" s="139" t="s">
        <v>2476</v>
      </c>
      <c r="D3122" s="385"/>
      <c r="E3122" s="102">
        <v>13018881001</v>
      </c>
      <c r="F3122" s="454"/>
      <c r="G3122" s="140" t="s">
        <v>2652</v>
      </c>
      <c r="H3122" s="217"/>
      <c r="I3122" s="103" t="s">
        <v>58</v>
      </c>
      <c r="J3122" s="139">
        <v>1</v>
      </c>
      <c r="K3122" s="106" t="s">
        <v>1301</v>
      </c>
      <c r="L3122" s="106"/>
      <c r="M3122" s="106"/>
      <c r="N3122" s="107"/>
      <c r="O3122" s="107"/>
      <c r="P3122" s="108"/>
      <c r="Q3122" s="108"/>
      <c r="R3122" s="3"/>
      <c r="S3122" s="375"/>
      <c r="AL3122"/>
    </row>
    <row r="3123" spans="2:39" s="288" customFormat="1" outlineLevel="1">
      <c r="B3123" s="102" t="s">
        <v>27</v>
      </c>
      <c r="C3123" s="139" t="s">
        <v>2476</v>
      </c>
      <c r="D3123" s="385"/>
      <c r="E3123" s="102">
        <v>13018971001</v>
      </c>
      <c r="F3123" s="454"/>
      <c r="G3123" s="140" t="s">
        <v>2653</v>
      </c>
      <c r="H3123" s="217"/>
      <c r="I3123" s="103" t="s">
        <v>58</v>
      </c>
      <c r="J3123" s="139">
        <v>1</v>
      </c>
      <c r="K3123" s="106" t="s">
        <v>1301</v>
      </c>
      <c r="L3123" s="106"/>
      <c r="M3123" s="106"/>
      <c r="N3123" s="107"/>
      <c r="O3123" s="107"/>
      <c r="P3123" s="108"/>
      <c r="Q3123" s="108"/>
      <c r="R3123" s="3"/>
      <c r="S3123" s="375"/>
      <c r="AL3123"/>
    </row>
    <row r="3124" spans="2:39" outlineLevel="1">
      <c r="B3124" s="152"/>
      <c r="C3124" s="136"/>
      <c r="D3124" s="218"/>
      <c r="E3124" s="69"/>
      <c r="F3124" s="454"/>
      <c r="G3124" s="137"/>
      <c r="H3124" s="207"/>
      <c r="I3124" s="71"/>
      <c r="J3124" s="136"/>
      <c r="K3124" s="74"/>
      <c r="L3124" s="74"/>
      <c r="M3124" s="98"/>
      <c r="N3124" s="99"/>
      <c r="O3124" s="99"/>
      <c r="P3124" s="100"/>
      <c r="Q3124" s="100"/>
      <c r="R3124" s="3"/>
      <c r="S3124" s="375"/>
      <c r="AM3124" s="288"/>
    </row>
    <row r="3125" spans="2:39" s="288" customFormat="1" outlineLevel="1">
      <c r="B3125" s="102" t="s">
        <v>27</v>
      </c>
      <c r="C3125" s="139" t="s">
        <v>2476</v>
      </c>
      <c r="D3125" s="139"/>
      <c r="E3125" s="102">
        <v>12413641001</v>
      </c>
      <c r="F3125" s="454"/>
      <c r="G3125" s="140" t="s">
        <v>2654</v>
      </c>
      <c r="H3125" s="217"/>
      <c r="I3125" s="103" t="s">
        <v>58</v>
      </c>
      <c r="J3125" s="139">
        <v>1</v>
      </c>
      <c r="K3125" s="107" t="s">
        <v>1301</v>
      </c>
      <c r="L3125" s="107"/>
      <c r="M3125" s="106"/>
      <c r="N3125" s="107"/>
      <c r="O3125" s="107"/>
      <c r="P3125" s="108"/>
      <c r="Q3125" s="108"/>
      <c r="R3125" s="3"/>
      <c r="S3125" s="375"/>
      <c r="AL3125"/>
    </row>
    <row r="3126" spans="2:39" s="288" customFormat="1" outlineLevel="1">
      <c r="B3126" s="102" t="s">
        <v>27</v>
      </c>
      <c r="C3126" s="139" t="s">
        <v>2476</v>
      </c>
      <c r="D3126" s="139"/>
      <c r="E3126" s="102">
        <v>12413941001</v>
      </c>
      <c r="F3126" s="454"/>
      <c r="G3126" s="140" t="s">
        <v>2655</v>
      </c>
      <c r="H3126" s="217"/>
      <c r="I3126" s="103" t="s">
        <v>58</v>
      </c>
      <c r="J3126" s="139">
        <v>1</v>
      </c>
      <c r="K3126" s="107" t="s">
        <v>1301</v>
      </c>
      <c r="L3126" s="107"/>
      <c r="M3126" s="106"/>
      <c r="N3126" s="107"/>
      <c r="O3126" s="107"/>
      <c r="P3126" s="108"/>
      <c r="Q3126" s="108"/>
      <c r="R3126" s="3"/>
      <c r="S3126" s="375"/>
      <c r="AL3126"/>
    </row>
    <row r="3127" spans="2:39" s="288" customFormat="1" outlineLevel="1">
      <c r="B3127" s="102" t="s">
        <v>27</v>
      </c>
      <c r="C3127" s="139" t="s">
        <v>2476</v>
      </c>
      <c r="D3127" s="139"/>
      <c r="E3127" s="102">
        <v>12414141001</v>
      </c>
      <c r="F3127" s="454"/>
      <c r="G3127" s="140" t="s">
        <v>2656</v>
      </c>
      <c r="H3127" s="217"/>
      <c r="I3127" s="103" t="s">
        <v>58</v>
      </c>
      <c r="J3127" s="139">
        <v>1</v>
      </c>
      <c r="K3127" s="107" t="s">
        <v>1301</v>
      </c>
      <c r="L3127" s="107"/>
      <c r="M3127" s="106"/>
      <c r="N3127" s="107"/>
      <c r="O3127" s="107"/>
      <c r="P3127" s="108"/>
      <c r="Q3127" s="108"/>
      <c r="R3127" s="3"/>
      <c r="S3127" s="375"/>
      <c r="AL3127"/>
    </row>
    <row r="3128" spans="2:39" s="288" customFormat="1" outlineLevel="1">
      <c r="B3128" s="102" t="s">
        <v>27</v>
      </c>
      <c r="C3128" s="139" t="s">
        <v>2476</v>
      </c>
      <c r="D3128" s="139"/>
      <c r="E3128" s="102">
        <v>12415041001</v>
      </c>
      <c r="F3128" s="454"/>
      <c r="G3128" s="140" t="s">
        <v>2657</v>
      </c>
      <c r="H3128" s="217"/>
      <c r="I3128" s="103" t="s">
        <v>58</v>
      </c>
      <c r="J3128" s="139">
        <v>1</v>
      </c>
      <c r="K3128" s="107" t="s">
        <v>1301</v>
      </c>
      <c r="L3128" s="107"/>
      <c r="M3128" s="106"/>
      <c r="N3128" s="107"/>
      <c r="O3128" s="107"/>
      <c r="P3128" s="108"/>
      <c r="Q3128" s="108"/>
      <c r="R3128" s="3"/>
      <c r="S3128" s="375"/>
      <c r="AL3128"/>
    </row>
    <row r="3129" spans="2:39" s="288" customFormat="1" outlineLevel="1">
      <c r="B3129" s="102" t="s">
        <v>27</v>
      </c>
      <c r="C3129" s="139" t="s">
        <v>2476</v>
      </c>
      <c r="D3129" s="139"/>
      <c r="E3129" s="102">
        <v>12415241001</v>
      </c>
      <c r="F3129" s="454"/>
      <c r="G3129" s="140" t="s">
        <v>2658</v>
      </c>
      <c r="H3129" s="217"/>
      <c r="I3129" s="103" t="s">
        <v>58</v>
      </c>
      <c r="J3129" s="139">
        <v>1</v>
      </c>
      <c r="K3129" s="107" t="s">
        <v>1301</v>
      </c>
      <c r="L3129" s="107"/>
      <c r="M3129" s="106"/>
      <c r="N3129" s="107"/>
      <c r="O3129" s="107"/>
      <c r="P3129" s="108"/>
      <c r="Q3129" s="108"/>
      <c r="R3129" s="3"/>
      <c r="S3129" s="375"/>
      <c r="AL3129"/>
    </row>
    <row r="3130" spans="2:39" s="288" customFormat="1" outlineLevel="1">
      <c r="B3130" s="102" t="s">
        <v>27</v>
      </c>
      <c r="C3130" s="139" t="s">
        <v>2476</v>
      </c>
      <c r="D3130" s="139"/>
      <c r="E3130" s="102">
        <v>12415541001</v>
      </c>
      <c r="F3130" s="454"/>
      <c r="G3130" s="140" t="s">
        <v>2659</v>
      </c>
      <c r="H3130" s="217"/>
      <c r="I3130" s="103" t="s">
        <v>58</v>
      </c>
      <c r="J3130" s="139">
        <v>1</v>
      </c>
      <c r="K3130" s="107" t="s">
        <v>1301</v>
      </c>
      <c r="L3130" s="107"/>
      <c r="M3130" s="106"/>
      <c r="N3130" s="107"/>
      <c r="O3130" s="107"/>
      <c r="P3130" s="108"/>
      <c r="Q3130" s="108"/>
      <c r="R3130" s="3"/>
      <c r="S3130" s="375"/>
      <c r="AL3130"/>
    </row>
    <row r="3131" spans="2:39" s="288" customFormat="1" outlineLevel="1">
      <c r="B3131" s="102" t="s">
        <v>27</v>
      </c>
      <c r="C3131" s="139" t="s">
        <v>2476</v>
      </c>
      <c r="D3131" s="139"/>
      <c r="E3131" s="102">
        <v>12415641001</v>
      </c>
      <c r="F3131" s="454"/>
      <c r="G3131" s="140" t="s">
        <v>2660</v>
      </c>
      <c r="H3131" s="217"/>
      <c r="I3131" s="103" t="s">
        <v>58</v>
      </c>
      <c r="J3131" s="139">
        <v>1</v>
      </c>
      <c r="K3131" s="107" t="s">
        <v>1301</v>
      </c>
      <c r="L3131" s="107"/>
      <c r="M3131" s="106"/>
      <c r="N3131" s="107"/>
      <c r="O3131" s="107"/>
      <c r="P3131" s="108"/>
      <c r="Q3131" s="108"/>
      <c r="R3131" s="3"/>
      <c r="S3131" s="375"/>
      <c r="AL3131"/>
    </row>
    <row r="3132" spans="2:39" s="288" customFormat="1" outlineLevel="1">
      <c r="B3132" s="102" t="s">
        <v>27</v>
      </c>
      <c r="C3132" s="139" t="s">
        <v>2476</v>
      </c>
      <c r="D3132" s="139"/>
      <c r="E3132" s="102">
        <v>13019061001</v>
      </c>
      <c r="F3132" s="454"/>
      <c r="G3132" s="140" t="s">
        <v>2661</v>
      </c>
      <c r="H3132" s="217"/>
      <c r="I3132" s="103" t="s">
        <v>58</v>
      </c>
      <c r="J3132" s="139">
        <v>1</v>
      </c>
      <c r="K3132" s="106" t="s">
        <v>1301</v>
      </c>
      <c r="L3132" s="106"/>
      <c r="M3132" s="106"/>
      <c r="N3132" s="107"/>
      <c r="O3132" s="107"/>
      <c r="P3132" s="108"/>
      <c r="Q3132" s="108"/>
      <c r="R3132" s="3"/>
      <c r="S3132" s="375"/>
      <c r="AL3132"/>
    </row>
    <row r="3133" spans="2:39" s="288" customFormat="1" outlineLevel="1">
      <c r="B3133" s="102" t="s">
        <v>27</v>
      </c>
      <c r="C3133" s="139" t="s">
        <v>2476</v>
      </c>
      <c r="D3133" s="139"/>
      <c r="E3133" s="102">
        <v>13019051001</v>
      </c>
      <c r="F3133" s="454"/>
      <c r="G3133" s="140" t="s">
        <v>2662</v>
      </c>
      <c r="H3133" s="217"/>
      <c r="I3133" s="103" t="s">
        <v>58</v>
      </c>
      <c r="J3133" s="139">
        <v>1</v>
      </c>
      <c r="K3133" s="106" t="s">
        <v>1301</v>
      </c>
      <c r="L3133" s="106"/>
      <c r="M3133" s="106"/>
      <c r="N3133" s="107"/>
      <c r="O3133" s="107"/>
      <c r="P3133" s="108"/>
      <c r="Q3133" s="108"/>
      <c r="R3133" s="3"/>
      <c r="S3133" s="375"/>
      <c r="AL3133"/>
    </row>
    <row r="3134" spans="2:39" s="288" customFormat="1" outlineLevel="1">
      <c r="B3134" s="102" t="s">
        <v>27</v>
      </c>
      <c r="C3134" s="139" t="s">
        <v>2476</v>
      </c>
      <c r="D3134" s="139"/>
      <c r="E3134" s="102">
        <v>13040041001</v>
      </c>
      <c r="F3134" s="454"/>
      <c r="G3134" s="140" t="s">
        <v>2663</v>
      </c>
      <c r="H3134" s="217"/>
      <c r="I3134" s="103" t="s">
        <v>58</v>
      </c>
      <c r="J3134" s="139">
        <v>1</v>
      </c>
      <c r="K3134" s="106" t="s">
        <v>1301</v>
      </c>
      <c r="L3134" s="106"/>
      <c r="M3134" s="106"/>
      <c r="N3134" s="107"/>
      <c r="O3134" s="107"/>
      <c r="P3134" s="108"/>
      <c r="Q3134" s="108"/>
      <c r="R3134" s="3"/>
      <c r="S3134" s="375"/>
      <c r="AL3134"/>
    </row>
    <row r="3135" spans="2:39" s="288" customFormat="1" outlineLevel="1">
      <c r="B3135" s="102" t="s">
        <v>27</v>
      </c>
      <c r="C3135" s="139" t="s">
        <v>2476</v>
      </c>
      <c r="D3135" s="139"/>
      <c r="E3135" s="102">
        <v>13018961001</v>
      </c>
      <c r="F3135" s="454"/>
      <c r="G3135" s="140" t="s">
        <v>2664</v>
      </c>
      <c r="H3135" s="217"/>
      <c r="I3135" s="103" t="s">
        <v>58</v>
      </c>
      <c r="J3135" s="139">
        <v>1</v>
      </c>
      <c r="K3135" s="106" t="s">
        <v>1301</v>
      </c>
      <c r="L3135" s="106"/>
      <c r="M3135" s="106"/>
      <c r="N3135" s="107"/>
      <c r="O3135" s="107"/>
      <c r="P3135" s="108"/>
      <c r="Q3135" s="108"/>
      <c r="R3135" s="3"/>
      <c r="S3135" s="375"/>
      <c r="AL3135"/>
    </row>
    <row r="3136" spans="2:39" s="288" customFormat="1" outlineLevel="1">
      <c r="B3136" s="102" t="s">
        <v>27</v>
      </c>
      <c r="C3136" s="139" t="s">
        <v>2476</v>
      </c>
      <c r="D3136" s="139"/>
      <c r="E3136" s="102">
        <v>13018951001</v>
      </c>
      <c r="F3136" s="454"/>
      <c r="G3136" s="140" t="s">
        <v>2665</v>
      </c>
      <c r="H3136" s="217"/>
      <c r="I3136" s="103" t="s">
        <v>58</v>
      </c>
      <c r="J3136" s="139">
        <v>1</v>
      </c>
      <c r="K3136" s="106" t="s">
        <v>1301</v>
      </c>
      <c r="L3136" s="106"/>
      <c r="M3136" s="106"/>
      <c r="N3136" s="107"/>
      <c r="O3136" s="107"/>
      <c r="P3136" s="108"/>
      <c r="Q3136" s="108"/>
      <c r="R3136" s="3"/>
      <c r="S3136" s="375"/>
      <c r="AL3136"/>
    </row>
    <row r="3137" spans="2:39" s="288" customFormat="1" outlineLevel="1">
      <c r="B3137" s="102" t="s">
        <v>27</v>
      </c>
      <c r="C3137" s="139" t="s">
        <v>2476</v>
      </c>
      <c r="D3137" s="139"/>
      <c r="E3137" s="102">
        <v>13528961001</v>
      </c>
      <c r="F3137" s="454"/>
      <c r="G3137" s="140" t="s">
        <v>2666</v>
      </c>
      <c r="H3137" s="217"/>
      <c r="I3137" s="103" t="s">
        <v>58</v>
      </c>
      <c r="J3137" s="139">
        <v>1</v>
      </c>
      <c r="K3137" s="106" t="s">
        <v>1301</v>
      </c>
      <c r="L3137" s="106"/>
      <c r="M3137" s="106"/>
      <c r="N3137" s="107"/>
      <c r="O3137" s="107"/>
      <c r="P3137" s="108"/>
      <c r="Q3137" s="108"/>
      <c r="R3137" s="3"/>
      <c r="S3137" s="375"/>
      <c r="AL3137"/>
    </row>
    <row r="3138" spans="2:39" s="288" customFormat="1" outlineLevel="1">
      <c r="B3138" s="102" t="s">
        <v>27</v>
      </c>
      <c r="C3138" s="139" t="s">
        <v>2476</v>
      </c>
      <c r="D3138" s="139"/>
      <c r="E3138" s="102">
        <v>13528971001</v>
      </c>
      <c r="F3138" s="454"/>
      <c r="G3138" s="140" t="s">
        <v>2667</v>
      </c>
      <c r="H3138" s="217"/>
      <c r="I3138" s="103" t="s">
        <v>58</v>
      </c>
      <c r="J3138" s="139">
        <v>1</v>
      </c>
      <c r="K3138" s="106" t="s">
        <v>1301</v>
      </c>
      <c r="L3138" s="106"/>
      <c r="M3138" s="106"/>
      <c r="N3138" s="107"/>
      <c r="O3138" s="107"/>
      <c r="P3138" s="108"/>
      <c r="Q3138" s="108"/>
      <c r="R3138" s="3"/>
      <c r="S3138" s="384"/>
      <c r="AL3138"/>
      <c r="AM3138"/>
    </row>
    <row r="3139" spans="2:39" s="288" customFormat="1" outlineLevel="1">
      <c r="B3139" s="102" t="s">
        <v>27</v>
      </c>
      <c r="C3139" s="139" t="s">
        <v>2476</v>
      </c>
      <c r="D3139" s="139"/>
      <c r="E3139" s="102">
        <v>13528991001</v>
      </c>
      <c r="F3139" s="454"/>
      <c r="G3139" s="140" t="s">
        <v>2668</v>
      </c>
      <c r="H3139" s="217"/>
      <c r="I3139" s="103" t="s">
        <v>58</v>
      </c>
      <c r="J3139" s="139">
        <v>1</v>
      </c>
      <c r="K3139" s="106" t="s">
        <v>1301</v>
      </c>
      <c r="L3139" s="106"/>
      <c r="M3139" s="106"/>
      <c r="N3139" s="107"/>
      <c r="O3139" s="107"/>
      <c r="P3139" s="108"/>
      <c r="Q3139" s="108"/>
      <c r="R3139" s="3"/>
      <c r="S3139" s="375"/>
      <c r="AL3139"/>
    </row>
    <row r="3140" spans="2:39" s="288" customFormat="1" outlineLevel="1">
      <c r="B3140" s="102" t="s">
        <v>27</v>
      </c>
      <c r="C3140" s="139" t="s">
        <v>2476</v>
      </c>
      <c r="D3140" s="139"/>
      <c r="E3140" s="102">
        <v>13528981001</v>
      </c>
      <c r="F3140" s="454"/>
      <c r="G3140" s="140" t="s">
        <v>2669</v>
      </c>
      <c r="H3140" s="217"/>
      <c r="I3140" s="103" t="s">
        <v>58</v>
      </c>
      <c r="J3140" s="139">
        <v>1</v>
      </c>
      <c r="K3140" s="106" t="s">
        <v>1301</v>
      </c>
      <c r="L3140" s="106"/>
      <c r="M3140" s="106"/>
      <c r="N3140" s="107"/>
      <c r="O3140" s="107"/>
      <c r="P3140" s="108"/>
      <c r="Q3140" s="108"/>
      <c r="R3140" s="3"/>
      <c r="S3140" s="375"/>
      <c r="AL3140"/>
    </row>
    <row r="3141" spans="2:39" outlineLevel="1">
      <c r="B3141" s="152"/>
      <c r="C3141" s="136"/>
      <c r="D3141" s="136"/>
      <c r="E3141" s="69"/>
      <c r="F3141" s="454"/>
      <c r="G3141" s="137"/>
      <c r="H3141" s="207"/>
      <c r="I3141" s="71"/>
      <c r="J3141" s="136"/>
      <c r="K3141" s="74"/>
      <c r="L3141" s="74"/>
      <c r="M3141" s="98"/>
      <c r="N3141" s="99"/>
      <c r="O3141" s="99"/>
      <c r="P3141" s="100"/>
      <c r="Q3141" s="100"/>
      <c r="R3141" s="3"/>
      <c r="S3141" s="376"/>
    </row>
    <row r="3142" spans="2:39" s="288" customFormat="1" outlineLevel="1">
      <c r="B3142" s="102" t="s">
        <v>27</v>
      </c>
      <c r="C3142" s="139" t="s">
        <v>2476</v>
      </c>
      <c r="D3142" s="385"/>
      <c r="E3142" s="102">
        <v>12014111001</v>
      </c>
      <c r="F3142" s="454"/>
      <c r="G3142" s="140" t="s">
        <v>2670</v>
      </c>
      <c r="H3142" s="217"/>
      <c r="I3142" s="103" t="s">
        <v>58</v>
      </c>
      <c r="J3142" s="139">
        <v>1</v>
      </c>
      <c r="K3142" s="107" t="s">
        <v>1301</v>
      </c>
      <c r="L3142" s="107"/>
      <c r="M3142" s="106"/>
      <c r="N3142" s="107"/>
      <c r="O3142" s="107"/>
      <c r="P3142" s="108"/>
      <c r="Q3142" s="108"/>
      <c r="R3142" s="3"/>
      <c r="S3142" s="375"/>
      <c r="AL3142"/>
    </row>
    <row r="3143" spans="2:39" s="288" customFormat="1" outlineLevel="1">
      <c r="B3143" s="102" t="s">
        <v>27</v>
      </c>
      <c r="C3143" s="139" t="s">
        <v>2476</v>
      </c>
      <c r="D3143" s="385"/>
      <c r="E3143" s="102">
        <v>12014131001</v>
      </c>
      <c r="F3143" s="454"/>
      <c r="G3143" s="140" t="s">
        <v>2671</v>
      </c>
      <c r="H3143" s="217"/>
      <c r="I3143" s="103" t="s">
        <v>58</v>
      </c>
      <c r="J3143" s="139">
        <v>1</v>
      </c>
      <c r="K3143" s="107" t="s">
        <v>1301</v>
      </c>
      <c r="L3143" s="107"/>
      <c r="M3143" s="106"/>
      <c r="N3143" s="107"/>
      <c r="O3143" s="107"/>
      <c r="P3143" s="108"/>
      <c r="Q3143" s="108"/>
      <c r="R3143" s="3"/>
      <c r="S3143" s="375"/>
      <c r="AL3143"/>
    </row>
    <row r="3144" spans="2:39" outlineLevel="1">
      <c r="B3144" s="152"/>
      <c r="C3144" s="136"/>
      <c r="D3144" s="218"/>
      <c r="E3144" s="69"/>
      <c r="F3144" s="454"/>
      <c r="G3144" s="137"/>
      <c r="H3144" s="207"/>
      <c r="I3144" s="71"/>
      <c r="J3144" s="136"/>
      <c r="K3144" s="74"/>
      <c r="L3144" s="74"/>
      <c r="M3144" s="98"/>
      <c r="N3144" s="99"/>
      <c r="O3144" s="99"/>
      <c r="P3144" s="100"/>
      <c r="Q3144" s="100"/>
      <c r="R3144" s="3"/>
      <c r="S3144" s="375"/>
      <c r="AM3144" s="288"/>
    </row>
    <row r="3145" spans="2:39" s="288" customFormat="1" outlineLevel="1">
      <c r="B3145" s="102" t="s">
        <v>27</v>
      </c>
      <c r="C3145" s="139" t="s">
        <v>2476</v>
      </c>
      <c r="D3145" s="202"/>
      <c r="E3145" s="102">
        <v>11690481001</v>
      </c>
      <c r="F3145" s="454"/>
      <c r="G3145" s="203" t="s">
        <v>2672</v>
      </c>
      <c r="H3145" s="204"/>
      <c r="I3145" s="202" t="s">
        <v>58</v>
      </c>
      <c r="J3145" s="202">
        <v>10</v>
      </c>
      <c r="K3145" s="107" t="s">
        <v>1301</v>
      </c>
      <c r="L3145" s="107"/>
      <c r="M3145" s="106"/>
      <c r="N3145" s="107"/>
      <c r="O3145" s="107"/>
      <c r="P3145" s="108"/>
      <c r="Q3145" s="108"/>
      <c r="R3145" s="3"/>
      <c r="S3145" s="375"/>
      <c r="AL3145"/>
    </row>
    <row r="3146" spans="2:39" s="288" customFormat="1" outlineLevel="1">
      <c r="B3146" s="102" t="s">
        <v>27</v>
      </c>
      <c r="C3146" s="139" t="s">
        <v>2476</v>
      </c>
      <c r="D3146" s="139"/>
      <c r="E3146" s="102">
        <v>11690571001</v>
      </c>
      <c r="F3146" s="454"/>
      <c r="G3146" s="140" t="s">
        <v>2673</v>
      </c>
      <c r="H3146" s="217"/>
      <c r="I3146" s="139" t="s">
        <v>58</v>
      </c>
      <c r="J3146" s="139">
        <v>10</v>
      </c>
      <c r="K3146" s="107" t="s">
        <v>1301</v>
      </c>
      <c r="L3146" s="107"/>
      <c r="M3146" s="106"/>
      <c r="N3146" s="107"/>
      <c r="O3146" s="107"/>
      <c r="P3146" s="108"/>
      <c r="Q3146" s="108"/>
      <c r="R3146" s="3"/>
      <c r="S3146" s="375"/>
      <c r="AL3146"/>
    </row>
    <row r="3147" spans="2:39" s="288" customFormat="1" outlineLevel="1">
      <c r="B3147" s="102" t="s">
        <v>27</v>
      </c>
      <c r="C3147" s="139" t="s">
        <v>2476</v>
      </c>
      <c r="D3147" s="139"/>
      <c r="E3147" s="102">
        <v>11690581001</v>
      </c>
      <c r="F3147" s="454"/>
      <c r="G3147" s="140" t="s">
        <v>2674</v>
      </c>
      <c r="H3147" s="217"/>
      <c r="I3147" s="139" t="s">
        <v>58</v>
      </c>
      <c r="J3147" s="139">
        <v>10</v>
      </c>
      <c r="K3147" s="107" t="s">
        <v>1301</v>
      </c>
      <c r="L3147" s="107"/>
      <c r="M3147" s="106"/>
      <c r="N3147" s="107"/>
      <c r="O3147" s="107"/>
      <c r="P3147" s="108"/>
      <c r="Q3147" s="108"/>
      <c r="R3147" s="3"/>
      <c r="S3147" s="375"/>
      <c r="AL3147"/>
    </row>
    <row r="3148" spans="2:39" s="288" customFormat="1" outlineLevel="1">
      <c r="B3148" s="102" t="s">
        <v>27</v>
      </c>
      <c r="C3148" s="139" t="s">
        <v>2476</v>
      </c>
      <c r="D3148" s="139"/>
      <c r="E3148" s="102">
        <v>11690641001</v>
      </c>
      <c r="F3148" s="454"/>
      <c r="G3148" s="140" t="s">
        <v>2675</v>
      </c>
      <c r="H3148" s="217"/>
      <c r="I3148" s="139" t="s">
        <v>58</v>
      </c>
      <c r="J3148" s="139">
        <v>3</v>
      </c>
      <c r="K3148" s="107" t="s">
        <v>1301</v>
      </c>
      <c r="L3148" s="107"/>
      <c r="M3148" s="106"/>
      <c r="N3148" s="107"/>
      <c r="O3148" s="107"/>
      <c r="P3148" s="108"/>
      <c r="Q3148" s="108"/>
      <c r="R3148" s="3"/>
      <c r="S3148" s="375"/>
      <c r="AL3148"/>
    </row>
    <row r="3149" spans="2:39" s="288" customFormat="1" outlineLevel="1">
      <c r="B3149" s="102" t="s">
        <v>27</v>
      </c>
      <c r="C3149" s="139" t="s">
        <v>2476</v>
      </c>
      <c r="D3149" s="139"/>
      <c r="E3149" s="102">
        <v>11690671001</v>
      </c>
      <c r="F3149" s="454"/>
      <c r="G3149" s="140" t="s">
        <v>2676</v>
      </c>
      <c r="H3149" s="217"/>
      <c r="I3149" s="139" t="s">
        <v>58</v>
      </c>
      <c r="J3149" s="139">
        <v>1</v>
      </c>
      <c r="K3149" s="107" t="s">
        <v>1301</v>
      </c>
      <c r="L3149" s="107"/>
      <c r="M3149" s="106"/>
      <c r="N3149" s="107"/>
      <c r="O3149" s="107"/>
      <c r="P3149" s="108"/>
      <c r="Q3149" s="108"/>
      <c r="R3149" s="3"/>
      <c r="S3149" s="375"/>
      <c r="AL3149"/>
    </row>
    <row r="3150" spans="2:39" s="288" customFormat="1" outlineLevel="1">
      <c r="B3150" s="102" t="s">
        <v>27</v>
      </c>
      <c r="C3150" s="139" t="s">
        <v>2476</v>
      </c>
      <c r="D3150" s="139"/>
      <c r="E3150" s="102">
        <v>11690651001</v>
      </c>
      <c r="F3150" s="454"/>
      <c r="G3150" s="140" t="s">
        <v>2677</v>
      </c>
      <c r="H3150" s="217"/>
      <c r="I3150" s="139" t="s">
        <v>58</v>
      </c>
      <c r="J3150" s="139">
        <v>1</v>
      </c>
      <c r="K3150" s="107" t="s">
        <v>1301</v>
      </c>
      <c r="L3150" s="107"/>
      <c r="M3150" s="106"/>
      <c r="N3150" s="107"/>
      <c r="O3150" s="107"/>
      <c r="P3150" s="108"/>
      <c r="Q3150" s="108"/>
      <c r="R3150" s="3"/>
      <c r="S3150" s="375"/>
      <c r="AL3150"/>
    </row>
    <row r="3151" spans="2:39" s="288" customFormat="1" outlineLevel="1">
      <c r="B3151" s="102" t="s">
        <v>27</v>
      </c>
      <c r="C3151" s="139" t="s">
        <v>2476</v>
      </c>
      <c r="D3151" s="139"/>
      <c r="E3151" s="102">
        <v>11690731001</v>
      </c>
      <c r="F3151" s="454"/>
      <c r="G3151" s="140" t="s">
        <v>2678</v>
      </c>
      <c r="H3151" s="217"/>
      <c r="I3151" s="139" t="s">
        <v>58</v>
      </c>
      <c r="J3151" s="139">
        <v>1</v>
      </c>
      <c r="K3151" s="107" t="s">
        <v>1301</v>
      </c>
      <c r="L3151" s="107"/>
      <c r="M3151" s="106"/>
      <c r="N3151" s="107"/>
      <c r="O3151" s="107"/>
      <c r="P3151" s="108"/>
      <c r="Q3151" s="108"/>
      <c r="R3151" s="3"/>
      <c r="S3151" s="375"/>
      <c r="AL3151"/>
    </row>
    <row r="3152" spans="2:39" s="288" customFormat="1" outlineLevel="1">
      <c r="B3152" s="102" t="s">
        <v>27</v>
      </c>
      <c r="C3152" s="139" t="s">
        <v>2476</v>
      </c>
      <c r="D3152" s="139"/>
      <c r="E3152" s="102">
        <v>11690761001</v>
      </c>
      <c r="F3152" s="454"/>
      <c r="G3152" s="140" t="s">
        <v>2679</v>
      </c>
      <c r="H3152" s="217"/>
      <c r="I3152" s="139" t="s">
        <v>58</v>
      </c>
      <c r="J3152" s="139">
        <v>1</v>
      </c>
      <c r="K3152" s="107" t="s">
        <v>1301</v>
      </c>
      <c r="L3152" s="107"/>
      <c r="M3152" s="106"/>
      <c r="N3152" s="107"/>
      <c r="O3152" s="107"/>
      <c r="P3152" s="108"/>
      <c r="Q3152" s="108"/>
      <c r="R3152" s="3"/>
      <c r="S3152" s="375"/>
      <c r="AL3152"/>
    </row>
    <row r="3153" spans="2:39" s="288" customFormat="1" outlineLevel="1">
      <c r="B3153" s="102" t="s">
        <v>27</v>
      </c>
      <c r="C3153" s="139" t="s">
        <v>2476</v>
      </c>
      <c r="D3153" s="139"/>
      <c r="E3153" s="102">
        <v>11690751001</v>
      </c>
      <c r="F3153" s="454"/>
      <c r="G3153" s="140" t="s">
        <v>2680</v>
      </c>
      <c r="H3153" s="217"/>
      <c r="I3153" s="139" t="s">
        <v>58</v>
      </c>
      <c r="J3153" s="139">
        <v>1</v>
      </c>
      <c r="K3153" s="107" t="s">
        <v>1301</v>
      </c>
      <c r="L3153" s="107"/>
      <c r="M3153" s="106"/>
      <c r="N3153" s="107"/>
      <c r="O3153" s="107"/>
      <c r="P3153" s="108"/>
      <c r="Q3153" s="108"/>
      <c r="R3153" s="3"/>
      <c r="S3153" s="375"/>
      <c r="AL3153"/>
    </row>
    <row r="3154" spans="2:39" s="288" customFormat="1" outlineLevel="1">
      <c r="B3154" s="102" t="s">
        <v>27</v>
      </c>
      <c r="C3154" s="139" t="s">
        <v>2476</v>
      </c>
      <c r="D3154" s="139"/>
      <c r="E3154" s="102">
        <v>11690791001</v>
      </c>
      <c r="F3154" s="454"/>
      <c r="G3154" s="140" t="s">
        <v>2681</v>
      </c>
      <c r="H3154" s="217"/>
      <c r="I3154" s="139" t="s">
        <v>58</v>
      </c>
      <c r="J3154" s="139">
        <v>1</v>
      </c>
      <c r="K3154" s="107" t="s">
        <v>1301</v>
      </c>
      <c r="L3154" s="107"/>
      <c r="M3154" s="106"/>
      <c r="N3154" s="107"/>
      <c r="O3154" s="107"/>
      <c r="P3154" s="108"/>
      <c r="Q3154" s="108"/>
      <c r="R3154" s="3"/>
      <c r="S3154" s="375"/>
      <c r="AL3154"/>
    </row>
    <row r="3155" spans="2:39" s="288" customFormat="1" outlineLevel="1">
      <c r="B3155" s="102" t="s">
        <v>27</v>
      </c>
      <c r="C3155" s="139" t="s">
        <v>2476</v>
      </c>
      <c r="D3155" s="139"/>
      <c r="E3155" s="102">
        <v>11690801001</v>
      </c>
      <c r="F3155" s="454"/>
      <c r="G3155" s="140" t="s">
        <v>2682</v>
      </c>
      <c r="H3155" s="217"/>
      <c r="I3155" s="139" t="s">
        <v>58</v>
      </c>
      <c r="J3155" s="139">
        <v>1</v>
      </c>
      <c r="K3155" s="107" t="s">
        <v>1301</v>
      </c>
      <c r="L3155" s="107"/>
      <c r="M3155" s="106"/>
      <c r="N3155" s="107"/>
      <c r="O3155" s="107"/>
      <c r="P3155" s="108"/>
      <c r="Q3155" s="108"/>
      <c r="R3155" s="3"/>
      <c r="S3155" s="375"/>
      <c r="AL3155"/>
    </row>
    <row r="3156" spans="2:39" s="288" customFormat="1" outlineLevel="1">
      <c r="B3156" s="102" t="s">
        <v>27</v>
      </c>
      <c r="C3156" s="139" t="s">
        <v>2476</v>
      </c>
      <c r="D3156" s="139"/>
      <c r="E3156" s="102">
        <v>11691581001</v>
      </c>
      <c r="F3156" s="454"/>
      <c r="G3156" s="140" t="s">
        <v>2683</v>
      </c>
      <c r="H3156" s="217"/>
      <c r="I3156" s="139" t="s">
        <v>58</v>
      </c>
      <c r="J3156" s="139">
        <v>1</v>
      </c>
      <c r="K3156" s="107" t="s">
        <v>1301</v>
      </c>
      <c r="L3156" s="107"/>
      <c r="M3156" s="106"/>
      <c r="N3156" s="107"/>
      <c r="O3156" s="107"/>
      <c r="P3156" s="108"/>
      <c r="Q3156" s="108"/>
      <c r="R3156" s="3"/>
      <c r="S3156" s="375"/>
      <c r="AL3156"/>
    </row>
    <row r="3157" spans="2:39" s="288" customFormat="1" outlineLevel="1">
      <c r="B3157" s="102" t="s">
        <v>27</v>
      </c>
      <c r="C3157" s="139" t="s">
        <v>2476</v>
      </c>
      <c r="D3157" s="139"/>
      <c r="E3157" s="102">
        <v>11690781001</v>
      </c>
      <c r="F3157" s="454"/>
      <c r="G3157" s="140" t="s">
        <v>2684</v>
      </c>
      <c r="H3157" s="217"/>
      <c r="I3157" s="139" t="s">
        <v>58</v>
      </c>
      <c r="J3157" s="139">
        <v>1</v>
      </c>
      <c r="K3157" s="107" t="s">
        <v>1301</v>
      </c>
      <c r="L3157" s="107"/>
      <c r="M3157" s="106"/>
      <c r="N3157" s="107"/>
      <c r="O3157" s="107"/>
      <c r="P3157" s="108"/>
      <c r="Q3157" s="108"/>
      <c r="R3157" s="3"/>
      <c r="S3157" s="384"/>
      <c r="AL3157"/>
      <c r="AM3157"/>
    </row>
    <row r="3158" spans="2:39" s="288" customFormat="1" outlineLevel="1">
      <c r="B3158" s="102" t="s">
        <v>27</v>
      </c>
      <c r="C3158" s="139" t="s">
        <v>2476</v>
      </c>
      <c r="D3158" s="139"/>
      <c r="E3158" s="102">
        <v>11690821001</v>
      </c>
      <c r="F3158" s="454"/>
      <c r="G3158" s="140" t="s">
        <v>2685</v>
      </c>
      <c r="H3158" s="217"/>
      <c r="I3158" s="139" t="s">
        <v>58</v>
      </c>
      <c r="J3158" s="139">
        <v>1</v>
      </c>
      <c r="K3158" s="107" t="s">
        <v>1301</v>
      </c>
      <c r="L3158" s="107"/>
      <c r="M3158" s="106"/>
      <c r="N3158" s="107"/>
      <c r="O3158" s="107"/>
      <c r="P3158" s="108"/>
      <c r="Q3158" s="108"/>
      <c r="R3158" s="3"/>
      <c r="S3158" s="375"/>
      <c r="AL3158"/>
    </row>
    <row r="3159" spans="2:39" s="288" customFormat="1" outlineLevel="1">
      <c r="B3159" s="102" t="s">
        <v>27</v>
      </c>
      <c r="C3159" s="139" t="s">
        <v>2476</v>
      </c>
      <c r="D3159" s="139"/>
      <c r="E3159" s="102">
        <v>11690831001</v>
      </c>
      <c r="F3159" s="454"/>
      <c r="G3159" s="140" t="s">
        <v>2686</v>
      </c>
      <c r="H3159" s="217"/>
      <c r="I3159" s="139" t="s">
        <v>58</v>
      </c>
      <c r="J3159" s="139">
        <v>1</v>
      </c>
      <c r="K3159" s="107" t="s">
        <v>1301</v>
      </c>
      <c r="L3159" s="107"/>
      <c r="M3159" s="106"/>
      <c r="N3159" s="107"/>
      <c r="O3159" s="107"/>
      <c r="P3159" s="108"/>
      <c r="Q3159" s="108"/>
      <c r="R3159" s="3"/>
      <c r="S3159" s="375"/>
      <c r="AL3159"/>
    </row>
    <row r="3160" spans="2:39" outlineLevel="1">
      <c r="B3160" s="152"/>
      <c r="C3160" s="136"/>
      <c r="D3160" s="136"/>
      <c r="E3160" s="69"/>
      <c r="F3160" s="454"/>
      <c r="G3160" s="137"/>
      <c r="H3160" s="207"/>
      <c r="I3160" s="136"/>
      <c r="J3160" s="136"/>
      <c r="K3160" s="74"/>
      <c r="L3160" s="74"/>
      <c r="M3160" s="98"/>
      <c r="N3160" s="99"/>
      <c r="O3160" s="99"/>
      <c r="P3160" s="100"/>
      <c r="Q3160" s="100"/>
      <c r="R3160" s="3"/>
      <c r="S3160" s="376"/>
    </row>
    <row r="3161" spans="2:39" s="288" customFormat="1" outlineLevel="1">
      <c r="B3161" s="102" t="s">
        <v>27</v>
      </c>
      <c r="C3161" s="139" t="s">
        <v>2476</v>
      </c>
      <c r="D3161" s="139"/>
      <c r="E3161" s="102">
        <v>11690741001</v>
      </c>
      <c r="F3161" s="454"/>
      <c r="G3161" s="140" t="s">
        <v>2687</v>
      </c>
      <c r="H3161" s="217"/>
      <c r="I3161" s="139" t="s">
        <v>58</v>
      </c>
      <c r="J3161" s="139">
        <v>1</v>
      </c>
      <c r="K3161" s="107" t="s">
        <v>1301</v>
      </c>
      <c r="L3161" s="107"/>
      <c r="M3161" s="106"/>
      <c r="N3161" s="107"/>
      <c r="O3161" s="107"/>
      <c r="P3161" s="108"/>
      <c r="Q3161" s="108"/>
      <c r="R3161" s="3"/>
      <c r="S3161" s="375"/>
      <c r="AL3161"/>
    </row>
    <row r="3162" spans="2:39" s="288" customFormat="1" outlineLevel="1">
      <c r="B3162" s="102" t="s">
        <v>27</v>
      </c>
      <c r="C3162" s="139" t="s">
        <v>2476</v>
      </c>
      <c r="D3162" s="139"/>
      <c r="E3162" s="102">
        <v>11691571001</v>
      </c>
      <c r="F3162" s="454"/>
      <c r="G3162" s="140" t="s">
        <v>2688</v>
      </c>
      <c r="H3162" s="217"/>
      <c r="I3162" s="139" t="s">
        <v>58</v>
      </c>
      <c r="J3162" s="139">
        <v>1</v>
      </c>
      <c r="K3162" s="107" t="s">
        <v>1301</v>
      </c>
      <c r="L3162" s="107"/>
      <c r="M3162" s="106"/>
      <c r="N3162" s="107"/>
      <c r="O3162" s="107"/>
      <c r="P3162" s="108"/>
      <c r="Q3162" s="108"/>
      <c r="R3162" s="3"/>
      <c r="S3162" s="375"/>
      <c r="AL3162"/>
    </row>
    <row r="3163" spans="2:39" outlineLevel="1">
      <c r="B3163" s="152"/>
      <c r="C3163" s="136"/>
      <c r="D3163" s="136"/>
      <c r="E3163" s="69"/>
      <c r="F3163" s="454"/>
      <c r="G3163" s="137"/>
      <c r="H3163" s="207"/>
      <c r="I3163" s="136"/>
      <c r="J3163" s="136"/>
      <c r="K3163" s="74"/>
      <c r="L3163" s="74"/>
      <c r="M3163" s="98"/>
      <c r="N3163" s="99"/>
      <c r="O3163" s="99"/>
      <c r="P3163" s="100"/>
      <c r="Q3163" s="100"/>
      <c r="R3163" s="3"/>
      <c r="S3163" s="375"/>
      <c r="AM3163" s="288"/>
    </row>
    <row r="3164" spans="2:39" s="288" customFormat="1" outlineLevel="1">
      <c r="B3164" s="102" t="s">
        <v>27</v>
      </c>
      <c r="C3164" s="139" t="s">
        <v>2476</v>
      </c>
      <c r="D3164" s="139"/>
      <c r="E3164" s="102">
        <v>11691251001</v>
      </c>
      <c r="F3164" s="454"/>
      <c r="G3164" s="140" t="s">
        <v>2689</v>
      </c>
      <c r="H3164" s="217"/>
      <c r="I3164" s="139" t="s">
        <v>58</v>
      </c>
      <c r="J3164" s="139">
        <v>10</v>
      </c>
      <c r="K3164" s="107" t="s">
        <v>1301</v>
      </c>
      <c r="L3164" s="107"/>
      <c r="M3164" s="106"/>
      <c r="N3164" s="107"/>
      <c r="O3164" s="107"/>
      <c r="P3164" s="108"/>
      <c r="Q3164" s="108"/>
      <c r="R3164" s="3"/>
      <c r="S3164" s="375"/>
      <c r="AL3164"/>
    </row>
    <row r="3165" spans="2:39" s="288" customFormat="1" outlineLevel="1">
      <c r="B3165" s="102" t="s">
        <v>27</v>
      </c>
      <c r="C3165" s="139" t="s">
        <v>2476</v>
      </c>
      <c r="D3165" s="139"/>
      <c r="E3165" s="102">
        <v>11691271001</v>
      </c>
      <c r="F3165" s="454"/>
      <c r="G3165" s="140" t="s">
        <v>2690</v>
      </c>
      <c r="H3165" s="217"/>
      <c r="I3165" s="139" t="s">
        <v>58</v>
      </c>
      <c r="J3165" s="139">
        <v>3</v>
      </c>
      <c r="K3165" s="107" t="s">
        <v>1301</v>
      </c>
      <c r="L3165" s="107"/>
      <c r="M3165" s="106"/>
      <c r="N3165" s="107"/>
      <c r="O3165" s="107"/>
      <c r="P3165" s="108"/>
      <c r="Q3165" s="108"/>
      <c r="R3165" s="3"/>
      <c r="S3165" s="375"/>
      <c r="AL3165"/>
    </row>
    <row r="3166" spans="2:39" s="288" customFormat="1" outlineLevel="1">
      <c r="B3166" s="102" t="s">
        <v>27</v>
      </c>
      <c r="C3166" s="139" t="s">
        <v>2476</v>
      </c>
      <c r="D3166" s="139"/>
      <c r="E3166" s="102">
        <v>11691291001</v>
      </c>
      <c r="F3166" s="454"/>
      <c r="G3166" s="140" t="s">
        <v>2691</v>
      </c>
      <c r="H3166" s="217"/>
      <c r="I3166" s="139" t="s">
        <v>58</v>
      </c>
      <c r="J3166" s="139">
        <v>1</v>
      </c>
      <c r="K3166" s="107" t="s">
        <v>1301</v>
      </c>
      <c r="L3166" s="107"/>
      <c r="M3166" s="106"/>
      <c r="N3166" s="107"/>
      <c r="O3166" s="107"/>
      <c r="P3166" s="108"/>
      <c r="Q3166" s="108"/>
      <c r="R3166" s="3"/>
      <c r="S3166" s="375"/>
      <c r="AL3166"/>
    </row>
    <row r="3167" spans="2:39" s="288" customFormat="1" outlineLevel="1">
      <c r="B3167" s="102" t="s">
        <v>27</v>
      </c>
      <c r="C3167" s="139" t="s">
        <v>2476</v>
      </c>
      <c r="D3167" s="139"/>
      <c r="E3167" s="102">
        <v>11691311001</v>
      </c>
      <c r="F3167" s="454"/>
      <c r="G3167" s="140" t="s">
        <v>2692</v>
      </c>
      <c r="H3167" s="217"/>
      <c r="I3167" s="139" t="s">
        <v>58</v>
      </c>
      <c r="J3167" s="139">
        <v>1</v>
      </c>
      <c r="K3167" s="107" t="s">
        <v>1301</v>
      </c>
      <c r="L3167" s="107"/>
      <c r="M3167" s="106"/>
      <c r="N3167" s="107"/>
      <c r="O3167" s="107"/>
      <c r="P3167" s="108"/>
      <c r="Q3167" s="108"/>
      <c r="R3167" s="3"/>
      <c r="S3167" s="384"/>
      <c r="AL3167"/>
      <c r="AM3167"/>
    </row>
    <row r="3168" spans="2:39" s="288" customFormat="1" outlineLevel="1">
      <c r="B3168" s="102" t="s">
        <v>27</v>
      </c>
      <c r="C3168" s="139" t="s">
        <v>2476</v>
      </c>
      <c r="D3168" s="139"/>
      <c r="E3168" s="102">
        <v>11691501001</v>
      </c>
      <c r="F3168" s="454"/>
      <c r="G3168" s="140" t="s">
        <v>2693</v>
      </c>
      <c r="H3168" s="217"/>
      <c r="I3168" s="139" t="s">
        <v>58</v>
      </c>
      <c r="J3168" s="139">
        <v>1</v>
      </c>
      <c r="K3168" s="107" t="s">
        <v>1301</v>
      </c>
      <c r="L3168" s="107"/>
      <c r="M3168" s="106"/>
      <c r="N3168" s="107"/>
      <c r="O3168" s="107"/>
      <c r="P3168" s="108"/>
      <c r="Q3168" s="108"/>
      <c r="R3168" s="3"/>
      <c r="S3168" s="375"/>
      <c r="AL3168"/>
    </row>
    <row r="3169" spans="2:39" s="288" customFormat="1" outlineLevel="1">
      <c r="B3169" s="102" t="s">
        <v>27</v>
      </c>
      <c r="C3169" s="139" t="s">
        <v>2476</v>
      </c>
      <c r="D3169" s="139"/>
      <c r="E3169" s="102">
        <v>12378361001</v>
      </c>
      <c r="F3169" s="454"/>
      <c r="G3169" s="140" t="s">
        <v>2694</v>
      </c>
      <c r="H3169" s="217"/>
      <c r="I3169" s="139" t="s">
        <v>58</v>
      </c>
      <c r="J3169" s="139">
        <v>1</v>
      </c>
      <c r="K3169" s="107" t="s">
        <v>1301</v>
      </c>
      <c r="L3169" s="107"/>
      <c r="M3169" s="106"/>
      <c r="N3169" s="107"/>
      <c r="O3169" s="107"/>
      <c r="P3169" s="108"/>
      <c r="Q3169" s="108"/>
      <c r="R3169" s="3"/>
      <c r="S3169" s="375"/>
      <c r="AL3169"/>
    </row>
    <row r="3170" spans="2:39" outlineLevel="1">
      <c r="B3170" s="152"/>
      <c r="C3170" s="136"/>
      <c r="D3170" s="136"/>
      <c r="E3170" s="69"/>
      <c r="F3170" s="454"/>
      <c r="G3170" s="137"/>
      <c r="H3170" s="207"/>
      <c r="I3170" s="136"/>
      <c r="J3170" s="136"/>
      <c r="K3170" s="74"/>
      <c r="L3170" s="74"/>
      <c r="M3170" s="98"/>
      <c r="N3170" s="99"/>
      <c r="O3170" s="99"/>
      <c r="P3170" s="100"/>
      <c r="Q3170" s="100"/>
      <c r="R3170" s="3"/>
      <c r="S3170" s="375"/>
      <c r="AM3170" s="288"/>
    </row>
    <row r="3171" spans="2:39" s="288" customFormat="1" outlineLevel="1">
      <c r="B3171" s="102" t="s">
        <v>27</v>
      </c>
      <c r="C3171" s="139" t="s">
        <v>2476</v>
      </c>
      <c r="D3171" s="202"/>
      <c r="E3171" s="102">
        <v>11691241001</v>
      </c>
      <c r="F3171" s="454"/>
      <c r="G3171" s="203" t="s">
        <v>2695</v>
      </c>
      <c r="H3171" s="204"/>
      <c r="I3171" s="202" t="s">
        <v>58</v>
      </c>
      <c r="J3171" s="202">
        <v>10</v>
      </c>
      <c r="K3171" s="107" t="s">
        <v>1301</v>
      </c>
      <c r="L3171" s="107"/>
      <c r="M3171" s="106"/>
      <c r="N3171" s="107"/>
      <c r="O3171" s="107"/>
      <c r="P3171" s="108"/>
      <c r="Q3171" s="108"/>
      <c r="R3171" s="3"/>
      <c r="S3171" s="375"/>
      <c r="AL3171"/>
    </row>
    <row r="3172" spans="2:39" s="288" customFormat="1" outlineLevel="1">
      <c r="B3172" s="102" t="s">
        <v>27</v>
      </c>
      <c r="C3172" s="139" t="s">
        <v>2476</v>
      </c>
      <c r="D3172" s="139"/>
      <c r="E3172" s="102">
        <v>11691261001</v>
      </c>
      <c r="F3172" s="454"/>
      <c r="G3172" s="140" t="s">
        <v>2696</v>
      </c>
      <c r="H3172" s="217"/>
      <c r="I3172" s="139" t="s">
        <v>58</v>
      </c>
      <c r="J3172" s="139">
        <v>10</v>
      </c>
      <c r="K3172" s="107" t="s">
        <v>1301</v>
      </c>
      <c r="L3172" s="107"/>
      <c r="M3172" s="106"/>
      <c r="N3172" s="107"/>
      <c r="O3172" s="107"/>
      <c r="P3172" s="108"/>
      <c r="Q3172" s="108"/>
      <c r="R3172" s="3"/>
      <c r="S3172" s="375"/>
      <c r="AL3172"/>
    </row>
    <row r="3173" spans="2:39" s="288" customFormat="1" outlineLevel="1">
      <c r="B3173" s="102" t="s">
        <v>27</v>
      </c>
      <c r="C3173" s="139" t="s">
        <v>2476</v>
      </c>
      <c r="D3173" s="139"/>
      <c r="E3173" s="102">
        <v>11691281001</v>
      </c>
      <c r="F3173" s="454"/>
      <c r="G3173" s="140" t="s">
        <v>2697</v>
      </c>
      <c r="H3173" s="217"/>
      <c r="I3173" s="139" t="s">
        <v>58</v>
      </c>
      <c r="J3173" s="139">
        <v>3</v>
      </c>
      <c r="K3173" s="107" t="s">
        <v>1301</v>
      </c>
      <c r="L3173" s="107"/>
      <c r="M3173" s="106"/>
      <c r="N3173" s="107"/>
      <c r="O3173" s="107"/>
      <c r="P3173" s="108"/>
      <c r="Q3173" s="108"/>
      <c r="R3173" s="3"/>
      <c r="S3173" s="375"/>
      <c r="AL3173"/>
    </row>
    <row r="3174" spans="2:39" s="288" customFormat="1" outlineLevel="1">
      <c r="B3174" s="102" t="s">
        <v>27</v>
      </c>
      <c r="C3174" s="139" t="s">
        <v>2476</v>
      </c>
      <c r="D3174" s="139"/>
      <c r="E3174" s="102">
        <v>11691301001</v>
      </c>
      <c r="F3174" s="454"/>
      <c r="G3174" s="140" t="s">
        <v>2698</v>
      </c>
      <c r="H3174" s="217"/>
      <c r="I3174" s="139" t="s">
        <v>58</v>
      </c>
      <c r="J3174" s="139">
        <v>1</v>
      </c>
      <c r="K3174" s="107" t="s">
        <v>1301</v>
      </c>
      <c r="L3174" s="107"/>
      <c r="M3174" s="106"/>
      <c r="N3174" s="107"/>
      <c r="O3174" s="107"/>
      <c r="P3174" s="108"/>
      <c r="Q3174" s="108"/>
      <c r="R3174" s="3"/>
      <c r="S3174" s="375"/>
      <c r="AL3174"/>
    </row>
    <row r="3175" spans="2:39" s="288" customFormat="1" outlineLevel="1">
      <c r="B3175" s="102" t="s">
        <v>27</v>
      </c>
      <c r="C3175" s="139" t="s">
        <v>2476</v>
      </c>
      <c r="D3175" s="139"/>
      <c r="E3175" s="102">
        <v>11691451001</v>
      </c>
      <c r="F3175" s="454"/>
      <c r="G3175" s="140" t="s">
        <v>2699</v>
      </c>
      <c r="H3175" s="217"/>
      <c r="I3175" s="139" t="s">
        <v>58</v>
      </c>
      <c r="J3175" s="139">
        <v>1</v>
      </c>
      <c r="K3175" s="107" t="s">
        <v>1301</v>
      </c>
      <c r="L3175" s="107"/>
      <c r="M3175" s="106"/>
      <c r="N3175" s="107"/>
      <c r="O3175" s="107"/>
      <c r="P3175" s="108"/>
      <c r="Q3175" s="108"/>
      <c r="R3175" s="3"/>
      <c r="S3175" s="375"/>
      <c r="AL3175"/>
    </row>
    <row r="3176" spans="2:39" s="288" customFormat="1" outlineLevel="1">
      <c r="B3176" s="102" t="s">
        <v>27</v>
      </c>
      <c r="C3176" s="139" t="s">
        <v>2476</v>
      </c>
      <c r="D3176" s="139"/>
      <c r="E3176" s="102">
        <v>11691461001</v>
      </c>
      <c r="F3176" s="454"/>
      <c r="G3176" s="140" t="s">
        <v>2700</v>
      </c>
      <c r="H3176" s="217"/>
      <c r="I3176" s="139" t="s">
        <v>58</v>
      </c>
      <c r="J3176" s="139">
        <v>1</v>
      </c>
      <c r="K3176" s="107" t="s">
        <v>1301</v>
      </c>
      <c r="L3176" s="107"/>
      <c r="M3176" s="106"/>
      <c r="N3176" s="107"/>
      <c r="O3176" s="107"/>
      <c r="P3176" s="108"/>
      <c r="Q3176" s="108"/>
      <c r="R3176" s="3"/>
      <c r="S3176" s="375"/>
      <c r="AL3176"/>
    </row>
    <row r="3177" spans="2:39" s="288" customFormat="1" outlineLevel="1">
      <c r="B3177" s="102" t="s">
        <v>27</v>
      </c>
      <c r="C3177" s="139" t="s">
        <v>2476</v>
      </c>
      <c r="D3177" s="139"/>
      <c r="E3177" s="102">
        <v>12677511001</v>
      </c>
      <c r="F3177" s="454"/>
      <c r="G3177" s="140" t="s">
        <v>2701</v>
      </c>
      <c r="H3177" s="217"/>
      <c r="I3177" s="139" t="s">
        <v>58</v>
      </c>
      <c r="J3177" s="139">
        <v>1</v>
      </c>
      <c r="K3177" s="107" t="s">
        <v>1301</v>
      </c>
      <c r="L3177" s="107"/>
      <c r="M3177" s="106"/>
      <c r="N3177" s="107"/>
      <c r="O3177" s="107"/>
      <c r="P3177" s="108"/>
      <c r="Q3177" s="108"/>
      <c r="R3177" s="3"/>
      <c r="S3177" s="384"/>
      <c r="AL3177"/>
      <c r="AM3177"/>
    </row>
    <row r="3178" spans="2:39" s="288" customFormat="1" outlineLevel="1">
      <c r="B3178" s="102" t="s">
        <v>27</v>
      </c>
      <c r="C3178" s="139" t="s">
        <v>2476</v>
      </c>
      <c r="D3178" s="139"/>
      <c r="E3178" s="102">
        <v>12677611001</v>
      </c>
      <c r="F3178" s="454"/>
      <c r="G3178" s="140" t="s">
        <v>2702</v>
      </c>
      <c r="H3178" s="217"/>
      <c r="I3178" s="139" t="s">
        <v>58</v>
      </c>
      <c r="J3178" s="139">
        <v>1</v>
      </c>
      <c r="K3178" s="107" t="s">
        <v>1301</v>
      </c>
      <c r="L3178" s="107"/>
      <c r="M3178" s="106"/>
      <c r="N3178" s="107"/>
      <c r="O3178" s="107"/>
      <c r="P3178" s="108"/>
      <c r="Q3178" s="108"/>
      <c r="R3178" s="3"/>
      <c r="S3178" s="375"/>
      <c r="AL3178"/>
    </row>
    <row r="3179" spans="2:39" s="288" customFormat="1" outlineLevel="1">
      <c r="B3179" s="102" t="s">
        <v>27</v>
      </c>
      <c r="C3179" s="139" t="s">
        <v>2476</v>
      </c>
      <c r="D3179" s="139"/>
      <c r="E3179" s="102">
        <v>12677711001</v>
      </c>
      <c r="F3179" s="454"/>
      <c r="G3179" s="140" t="s">
        <v>2703</v>
      </c>
      <c r="H3179" s="217"/>
      <c r="I3179" s="139" t="s">
        <v>58</v>
      </c>
      <c r="J3179" s="139">
        <v>1</v>
      </c>
      <c r="K3179" s="107" t="s">
        <v>1301</v>
      </c>
      <c r="L3179" s="107"/>
      <c r="M3179" s="106"/>
      <c r="N3179" s="107"/>
      <c r="O3179" s="107"/>
      <c r="P3179" s="108"/>
      <c r="Q3179" s="108"/>
      <c r="R3179" s="3"/>
      <c r="S3179" s="375"/>
      <c r="AL3179"/>
    </row>
    <row r="3180" spans="2:39" outlineLevel="1">
      <c r="B3180" s="152"/>
      <c r="C3180" s="136"/>
      <c r="D3180" s="136"/>
      <c r="E3180" s="69"/>
      <c r="F3180" s="454"/>
      <c r="G3180" s="137"/>
      <c r="H3180" s="207"/>
      <c r="I3180" s="136"/>
      <c r="J3180" s="136"/>
      <c r="K3180" s="74"/>
      <c r="L3180" s="74"/>
      <c r="M3180" s="98"/>
      <c r="N3180" s="99"/>
      <c r="O3180" s="99"/>
      <c r="P3180" s="100"/>
      <c r="Q3180" s="100"/>
      <c r="R3180" s="3"/>
      <c r="S3180" s="375"/>
      <c r="AM3180" s="288"/>
    </row>
    <row r="3181" spans="2:39" s="288" customFormat="1" outlineLevel="1">
      <c r="B3181" s="102" t="s">
        <v>27</v>
      </c>
      <c r="C3181" s="139" t="s">
        <v>2476</v>
      </c>
      <c r="D3181" s="202"/>
      <c r="E3181" s="102">
        <v>11690971001</v>
      </c>
      <c r="F3181" s="454"/>
      <c r="G3181" s="203" t="s">
        <v>2704</v>
      </c>
      <c r="H3181" s="204"/>
      <c r="I3181" s="202" t="s">
        <v>58</v>
      </c>
      <c r="J3181" s="202">
        <v>10</v>
      </c>
      <c r="K3181" s="107" t="s">
        <v>1301</v>
      </c>
      <c r="L3181" s="107"/>
      <c r="M3181" s="106"/>
      <c r="N3181" s="107"/>
      <c r="O3181" s="107"/>
      <c r="P3181" s="108"/>
      <c r="Q3181" s="108"/>
      <c r="R3181" s="3"/>
      <c r="S3181" s="375"/>
      <c r="AL3181"/>
    </row>
    <row r="3182" spans="2:39" s="288" customFormat="1" outlineLevel="1">
      <c r="B3182" s="102" t="s">
        <v>27</v>
      </c>
      <c r="C3182" s="139" t="s">
        <v>2476</v>
      </c>
      <c r="D3182" s="202"/>
      <c r="E3182" s="102">
        <v>11690981001</v>
      </c>
      <c r="F3182" s="454"/>
      <c r="G3182" s="203" t="s">
        <v>2705</v>
      </c>
      <c r="H3182" s="204"/>
      <c r="I3182" s="202" t="s">
        <v>58</v>
      </c>
      <c r="J3182" s="202">
        <v>10</v>
      </c>
      <c r="K3182" s="107" t="s">
        <v>1301</v>
      </c>
      <c r="L3182" s="107"/>
      <c r="M3182" s="106"/>
      <c r="N3182" s="107"/>
      <c r="O3182" s="107"/>
      <c r="P3182" s="108"/>
      <c r="Q3182" s="108"/>
      <c r="R3182" s="3"/>
      <c r="S3182" s="375"/>
      <c r="AL3182"/>
    </row>
    <row r="3183" spans="2:39" s="288" customFormat="1" outlineLevel="1">
      <c r="B3183" s="102" t="s">
        <v>27</v>
      </c>
      <c r="C3183" s="139" t="s">
        <v>2476</v>
      </c>
      <c r="D3183" s="139"/>
      <c r="E3183" s="102">
        <v>11691051001</v>
      </c>
      <c r="F3183" s="454"/>
      <c r="G3183" s="140" t="s">
        <v>2706</v>
      </c>
      <c r="H3183" s="217"/>
      <c r="I3183" s="139" t="s">
        <v>58</v>
      </c>
      <c r="J3183" s="139">
        <v>10</v>
      </c>
      <c r="K3183" s="107" t="s">
        <v>1301</v>
      </c>
      <c r="L3183" s="107"/>
      <c r="M3183" s="106"/>
      <c r="N3183" s="107"/>
      <c r="O3183" s="107"/>
      <c r="P3183" s="108"/>
      <c r="Q3183" s="108"/>
      <c r="R3183" s="3"/>
      <c r="S3183" s="375"/>
      <c r="AL3183"/>
    </row>
    <row r="3184" spans="2:39" s="288" customFormat="1" outlineLevel="1">
      <c r="B3184" s="102" t="s">
        <v>27</v>
      </c>
      <c r="C3184" s="139" t="s">
        <v>2476</v>
      </c>
      <c r="D3184" s="139"/>
      <c r="E3184" s="102">
        <v>11691041001</v>
      </c>
      <c r="F3184" s="454"/>
      <c r="G3184" s="140" t="s">
        <v>2707</v>
      </c>
      <c r="H3184" s="217"/>
      <c r="I3184" s="139" t="s">
        <v>58</v>
      </c>
      <c r="J3184" s="139">
        <v>10</v>
      </c>
      <c r="K3184" s="107" t="s">
        <v>1301</v>
      </c>
      <c r="L3184" s="107"/>
      <c r="M3184" s="106"/>
      <c r="N3184" s="107"/>
      <c r="O3184" s="107"/>
      <c r="P3184" s="108"/>
      <c r="Q3184" s="108"/>
      <c r="R3184" s="3"/>
      <c r="S3184" s="375"/>
      <c r="AL3184"/>
    </row>
    <row r="3185" spans="2:39" s="288" customFormat="1" outlineLevel="1">
      <c r="B3185" s="102" t="s">
        <v>27</v>
      </c>
      <c r="C3185" s="139" t="s">
        <v>2476</v>
      </c>
      <c r="D3185" s="139"/>
      <c r="E3185" s="102">
        <v>11691091001</v>
      </c>
      <c r="F3185" s="454"/>
      <c r="G3185" s="140" t="s">
        <v>2708</v>
      </c>
      <c r="H3185" s="217"/>
      <c r="I3185" s="139" t="s">
        <v>58</v>
      </c>
      <c r="J3185" s="139">
        <v>3</v>
      </c>
      <c r="K3185" s="107" t="s">
        <v>1301</v>
      </c>
      <c r="L3185" s="107"/>
      <c r="M3185" s="106"/>
      <c r="N3185" s="107"/>
      <c r="O3185" s="107"/>
      <c r="P3185" s="108"/>
      <c r="Q3185" s="108"/>
      <c r="R3185" s="3"/>
      <c r="S3185" s="375"/>
      <c r="AL3185"/>
    </row>
    <row r="3186" spans="2:39" s="288" customFormat="1" outlineLevel="1">
      <c r="B3186" s="102" t="s">
        <v>27</v>
      </c>
      <c r="C3186" s="139" t="s">
        <v>2476</v>
      </c>
      <c r="D3186" s="139"/>
      <c r="E3186" s="102">
        <v>11691111001</v>
      </c>
      <c r="F3186" s="454"/>
      <c r="G3186" s="140" t="s">
        <v>2709</v>
      </c>
      <c r="H3186" s="217"/>
      <c r="I3186" s="139" t="s">
        <v>58</v>
      </c>
      <c r="J3186" s="139">
        <v>1</v>
      </c>
      <c r="K3186" s="107" t="s">
        <v>1301</v>
      </c>
      <c r="L3186" s="107"/>
      <c r="M3186" s="106"/>
      <c r="N3186" s="107"/>
      <c r="O3186" s="107"/>
      <c r="P3186" s="108"/>
      <c r="Q3186" s="108"/>
      <c r="R3186" s="3"/>
      <c r="S3186" s="375"/>
      <c r="AL3186"/>
    </row>
    <row r="3187" spans="2:39" s="288" customFormat="1" outlineLevel="1">
      <c r="B3187" s="102" t="s">
        <v>27</v>
      </c>
      <c r="C3187" s="139" t="s">
        <v>2476</v>
      </c>
      <c r="D3187" s="139"/>
      <c r="E3187" s="102">
        <v>11691491001</v>
      </c>
      <c r="F3187" s="454"/>
      <c r="G3187" s="140" t="s">
        <v>2710</v>
      </c>
      <c r="H3187" s="217"/>
      <c r="I3187" s="139" t="s">
        <v>58</v>
      </c>
      <c r="J3187" s="139">
        <v>1</v>
      </c>
      <c r="K3187" s="107" t="s">
        <v>1301</v>
      </c>
      <c r="L3187" s="107"/>
      <c r="M3187" s="106"/>
      <c r="N3187" s="107"/>
      <c r="O3187" s="107"/>
      <c r="P3187" s="108"/>
      <c r="Q3187" s="108"/>
      <c r="R3187" s="3"/>
      <c r="S3187" s="375"/>
      <c r="AL3187"/>
    </row>
    <row r="3188" spans="2:39" s="288" customFormat="1" outlineLevel="1">
      <c r="B3188" s="102" t="s">
        <v>27</v>
      </c>
      <c r="C3188" s="139" t="s">
        <v>2476</v>
      </c>
      <c r="D3188" s="139"/>
      <c r="E3188" s="102">
        <v>11691431001</v>
      </c>
      <c r="F3188" s="454"/>
      <c r="G3188" s="140" t="s">
        <v>2711</v>
      </c>
      <c r="H3188" s="217"/>
      <c r="I3188" s="139" t="s">
        <v>58</v>
      </c>
      <c r="J3188" s="139">
        <v>1</v>
      </c>
      <c r="K3188" s="107" t="s">
        <v>1301</v>
      </c>
      <c r="L3188" s="107"/>
      <c r="M3188" s="106"/>
      <c r="N3188" s="107"/>
      <c r="O3188" s="107"/>
      <c r="P3188" s="108"/>
      <c r="Q3188" s="108"/>
      <c r="R3188" s="3"/>
      <c r="S3188" s="375"/>
      <c r="AL3188"/>
    </row>
    <row r="3189" spans="2:39" s="288" customFormat="1" outlineLevel="1">
      <c r="B3189" s="102" t="s">
        <v>27</v>
      </c>
      <c r="C3189" s="139" t="s">
        <v>2476</v>
      </c>
      <c r="D3189" s="139"/>
      <c r="E3189" s="102">
        <v>11691411001</v>
      </c>
      <c r="F3189" s="454"/>
      <c r="G3189" s="140" t="s">
        <v>2712</v>
      </c>
      <c r="H3189" s="217"/>
      <c r="I3189" s="139" t="s">
        <v>58</v>
      </c>
      <c r="J3189" s="139">
        <v>1</v>
      </c>
      <c r="K3189" s="107" t="s">
        <v>1301</v>
      </c>
      <c r="L3189" s="107"/>
      <c r="M3189" s="106"/>
      <c r="N3189" s="107"/>
      <c r="O3189" s="107"/>
      <c r="P3189" s="108"/>
      <c r="Q3189" s="108"/>
      <c r="R3189" s="3"/>
      <c r="S3189" s="375"/>
      <c r="AL3189"/>
    </row>
    <row r="3190" spans="2:39" s="288" customFormat="1" outlineLevel="1">
      <c r="B3190" s="102" t="s">
        <v>27</v>
      </c>
      <c r="C3190" s="139" t="s">
        <v>2476</v>
      </c>
      <c r="D3190" s="139"/>
      <c r="E3190" s="102">
        <v>12675811001</v>
      </c>
      <c r="F3190" s="454"/>
      <c r="G3190" s="140" t="s">
        <v>2713</v>
      </c>
      <c r="H3190" s="217"/>
      <c r="I3190" s="139" t="s">
        <v>58</v>
      </c>
      <c r="J3190" s="139">
        <v>1</v>
      </c>
      <c r="K3190" s="107" t="s">
        <v>1301</v>
      </c>
      <c r="L3190" s="107"/>
      <c r="M3190" s="106"/>
      <c r="N3190" s="107"/>
      <c r="O3190" s="107"/>
      <c r="P3190" s="108"/>
      <c r="Q3190" s="108"/>
      <c r="R3190" s="3"/>
      <c r="S3190" s="375"/>
      <c r="AL3190"/>
    </row>
    <row r="3191" spans="2:39" s="288" customFormat="1" outlineLevel="1">
      <c r="B3191" s="102" t="s">
        <v>27</v>
      </c>
      <c r="C3191" s="139" t="s">
        <v>2476</v>
      </c>
      <c r="D3191" s="139"/>
      <c r="E3191" s="102">
        <v>12675911001</v>
      </c>
      <c r="F3191" s="454"/>
      <c r="G3191" s="140" t="s">
        <v>2714</v>
      </c>
      <c r="H3191" s="217"/>
      <c r="I3191" s="139" t="s">
        <v>58</v>
      </c>
      <c r="J3191" s="139">
        <v>1</v>
      </c>
      <c r="K3191" s="107" t="s">
        <v>1301</v>
      </c>
      <c r="L3191" s="107"/>
      <c r="M3191" s="106"/>
      <c r="N3191" s="107"/>
      <c r="O3191" s="107"/>
      <c r="P3191" s="108"/>
      <c r="Q3191" s="108"/>
      <c r="R3191" s="3"/>
      <c r="S3191" s="384"/>
      <c r="AL3191"/>
      <c r="AM3191"/>
    </row>
    <row r="3192" spans="2:39" s="288" customFormat="1" outlineLevel="1">
      <c r="B3192" s="102" t="s">
        <v>27</v>
      </c>
      <c r="C3192" s="139" t="s">
        <v>2476</v>
      </c>
      <c r="D3192" s="139"/>
      <c r="E3192" s="102">
        <v>12676011001</v>
      </c>
      <c r="F3192" s="454"/>
      <c r="G3192" s="140" t="s">
        <v>2715</v>
      </c>
      <c r="H3192" s="217"/>
      <c r="I3192" s="139" t="s">
        <v>58</v>
      </c>
      <c r="J3192" s="139">
        <v>1</v>
      </c>
      <c r="K3192" s="107" t="s">
        <v>1301</v>
      </c>
      <c r="L3192" s="107"/>
      <c r="M3192" s="106"/>
      <c r="N3192" s="107"/>
      <c r="O3192" s="107"/>
      <c r="P3192" s="108"/>
      <c r="Q3192" s="108"/>
      <c r="R3192" s="3"/>
      <c r="S3192" s="375"/>
      <c r="AL3192"/>
    </row>
    <row r="3193" spans="2:39" s="288" customFormat="1" outlineLevel="1">
      <c r="B3193" s="102" t="s">
        <v>27</v>
      </c>
      <c r="C3193" s="139" t="s">
        <v>2476</v>
      </c>
      <c r="D3193" s="139"/>
      <c r="E3193" s="102">
        <v>12352391001</v>
      </c>
      <c r="F3193" s="454"/>
      <c r="G3193" s="140" t="s">
        <v>2716</v>
      </c>
      <c r="H3193" s="217"/>
      <c r="I3193" s="139" t="s">
        <v>58</v>
      </c>
      <c r="J3193" s="139">
        <v>1</v>
      </c>
      <c r="K3193" s="107" t="s">
        <v>1301</v>
      </c>
      <c r="L3193" s="107"/>
      <c r="M3193" s="106"/>
      <c r="N3193" s="107"/>
      <c r="O3193" s="107"/>
      <c r="P3193" s="108"/>
      <c r="Q3193" s="108"/>
      <c r="R3193" s="3"/>
      <c r="S3193" s="375"/>
      <c r="AL3193"/>
    </row>
    <row r="3194" spans="2:39" outlineLevel="1">
      <c r="B3194" s="152"/>
      <c r="C3194" s="136"/>
      <c r="D3194" s="136"/>
      <c r="E3194" s="69"/>
      <c r="F3194" s="454"/>
      <c r="G3194" s="137"/>
      <c r="H3194" s="207"/>
      <c r="I3194" s="136"/>
      <c r="J3194" s="136"/>
      <c r="K3194" s="74"/>
      <c r="L3194" s="74"/>
      <c r="M3194" s="98"/>
      <c r="N3194" s="99"/>
      <c r="O3194" s="99"/>
      <c r="P3194" s="100"/>
      <c r="Q3194" s="100"/>
      <c r="R3194" s="3"/>
      <c r="S3194" s="375"/>
      <c r="AM3194" s="288"/>
    </row>
    <row r="3195" spans="2:39" s="288" customFormat="1" outlineLevel="1">
      <c r="B3195" s="102" t="s">
        <v>27</v>
      </c>
      <c r="C3195" s="139" t="s">
        <v>2476</v>
      </c>
      <c r="D3195" s="139"/>
      <c r="E3195" s="102">
        <v>13800911001</v>
      </c>
      <c r="F3195" s="454"/>
      <c r="G3195" s="140" t="s">
        <v>2717</v>
      </c>
      <c r="H3195" s="217"/>
      <c r="I3195" s="139" t="s">
        <v>58</v>
      </c>
      <c r="J3195" s="139">
        <v>1</v>
      </c>
      <c r="K3195" s="107" t="s">
        <v>1301</v>
      </c>
      <c r="L3195" s="107"/>
      <c r="M3195" s="106"/>
      <c r="N3195" s="107"/>
      <c r="O3195" s="107"/>
      <c r="P3195" s="108"/>
      <c r="Q3195" s="108"/>
      <c r="R3195" s="3"/>
      <c r="S3195" s="375"/>
      <c r="AL3195"/>
    </row>
    <row r="3196" spans="2:39" s="288" customFormat="1" outlineLevel="1">
      <c r="B3196" s="102" t="s">
        <v>27</v>
      </c>
      <c r="C3196" s="139" t="s">
        <v>2476</v>
      </c>
      <c r="D3196" s="139"/>
      <c r="E3196" s="102">
        <v>13800941001</v>
      </c>
      <c r="F3196" s="454"/>
      <c r="G3196" s="140" t="s">
        <v>2718</v>
      </c>
      <c r="H3196" s="217"/>
      <c r="I3196" s="139" t="s">
        <v>58</v>
      </c>
      <c r="J3196" s="139">
        <v>1</v>
      </c>
      <c r="K3196" s="107" t="s">
        <v>1301</v>
      </c>
      <c r="L3196" s="107"/>
      <c r="M3196" s="106"/>
      <c r="N3196" s="107"/>
      <c r="O3196" s="107"/>
      <c r="P3196" s="108"/>
      <c r="Q3196" s="108"/>
      <c r="R3196" s="3"/>
      <c r="S3196" s="375"/>
      <c r="AL3196"/>
    </row>
    <row r="3197" spans="2:39" s="288" customFormat="1" outlineLevel="1">
      <c r="B3197" s="102" t="s">
        <v>27</v>
      </c>
      <c r="C3197" s="139" t="s">
        <v>2476</v>
      </c>
      <c r="D3197" s="139" t="s">
        <v>2514</v>
      </c>
      <c r="E3197" s="102">
        <v>13800951001</v>
      </c>
      <c r="F3197" s="454"/>
      <c r="G3197" s="140" t="s">
        <v>2719</v>
      </c>
      <c r="H3197" s="217"/>
      <c r="I3197" s="139" t="s">
        <v>58</v>
      </c>
      <c r="J3197" s="139">
        <v>1</v>
      </c>
      <c r="K3197" s="107" t="s">
        <v>1301</v>
      </c>
      <c r="L3197" s="107"/>
      <c r="M3197" s="106"/>
      <c r="N3197" s="107"/>
      <c r="O3197" s="107"/>
      <c r="P3197" s="108"/>
      <c r="Q3197" s="108"/>
      <c r="R3197" s="3"/>
      <c r="S3197" s="375"/>
      <c r="AL3197"/>
    </row>
    <row r="3198" spans="2:39" s="288" customFormat="1" outlineLevel="1">
      <c r="B3198" s="102" t="s">
        <v>27</v>
      </c>
      <c r="C3198" s="139" t="s">
        <v>2476</v>
      </c>
      <c r="D3198" s="139"/>
      <c r="E3198" s="102">
        <v>13800931001</v>
      </c>
      <c r="F3198" s="454"/>
      <c r="G3198" s="140" t="s">
        <v>2720</v>
      </c>
      <c r="H3198" s="217"/>
      <c r="I3198" s="139" t="s">
        <v>58</v>
      </c>
      <c r="J3198" s="139">
        <v>1</v>
      </c>
      <c r="K3198" s="107" t="s">
        <v>1301</v>
      </c>
      <c r="L3198" s="107"/>
      <c r="M3198" s="106"/>
      <c r="N3198" s="107"/>
      <c r="O3198" s="107"/>
      <c r="P3198" s="108"/>
      <c r="Q3198" s="108"/>
      <c r="R3198" s="3"/>
      <c r="S3198" s="384"/>
      <c r="AL3198"/>
      <c r="AM3198"/>
    </row>
    <row r="3199" spans="2:39" s="288" customFormat="1" outlineLevel="1">
      <c r="B3199" s="102" t="s">
        <v>27</v>
      </c>
      <c r="C3199" s="139" t="s">
        <v>2476</v>
      </c>
      <c r="D3199" s="139" t="s">
        <v>2514</v>
      </c>
      <c r="E3199" s="102">
        <v>13800961001</v>
      </c>
      <c r="F3199" s="454"/>
      <c r="G3199" s="140" t="s">
        <v>2721</v>
      </c>
      <c r="H3199" s="217"/>
      <c r="I3199" s="139" t="s">
        <v>58</v>
      </c>
      <c r="J3199" s="139">
        <v>1</v>
      </c>
      <c r="K3199" s="107" t="s">
        <v>1301</v>
      </c>
      <c r="L3199" s="107"/>
      <c r="M3199" s="106"/>
      <c r="N3199" s="107"/>
      <c r="O3199" s="107"/>
      <c r="P3199" s="108"/>
      <c r="Q3199" s="108"/>
      <c r="R3199" s="3"/>
      <c r="S3199" s="375"/>
      <c r="AL3199"/>
    </row>
    <row r="3200" spans="2:39" s="288" customFormat="1" outlineLevel="1">
      <c r="B3200" s="102" t="s">
        <v>27</v>
      </c>
      <c r="C3200" s="139" t="s">
        <v>2476</v>
      </c>
      <c r="D3200" s="139" t="s">
        <v>2514</v>
      </c>
      <c r="E3200" s="102">
        <v>13800971001</v>
      </c>
      <c r="F3200" s="454"/>
      <c r="G3200" s="140" t="s">
        <v>2722</v>
      </c>
      <c r="H3200" s="217"/>
      <c r="I3200" s="139" t="s">
        <v>58</v>
      </c>
      <c r="J3200" s="139">
        <v>1</v>
      </c>
      <c r="K3200" s="107" t="s">
        <v>1301</v>
      </c>
      <c r="L3200" s="107"/>
      <c r="M3200" s="106"/>
      <c r="N3200" s="107"/>
      <c r="O3200" s="107"/>
      <c r="P3200" s="108"/>
      <c r="Q3200" s="108"/>
      <c r="R3200" s="3"/>
      <c r="S3200" s="375"/>
      <c r="AL3200"/>
    </row>
    <row r="3201" spans="2:39" outlineLevel="1">
      <c r="B3201" s="152"/>
      <c r="C3201" s="136"/>
      <c r="D3201" s="136"/>
      <c r="E3201" s="69"/>
      <c r="F3201" s="454"/>
      <c r="G3201" s="137"/>
      <c r="H3201" s="207"/>
      <c r="I3201" s="136"/>
      <c r="J3201" s="136"/>
      <c r="K3201" s="74"/>
      <c r="L3201" s="74"/>
      <c r="M3201" s="98"/>
      <c r="N3201" s="99"/>
      <c r="O3201" s="99"/>
      <c r="P3201" s="100"/>
      <c r="Q3201" s="100"/>
      <c r="R3201" s="3"/>
      <c r="S3201" s="375"/>
      <c r="AM3201" s="288"/>
    </row>
    <row r="3202" spans="2:39" s="288" customFormat="1" outlineLevel="1">
      <c r="B3202" s="102" t="s">
        <v>27</v>
      </c>
      <c r="C3202" s="139" t="s">
        <v>2476</v>
      </c>
      <c r="D3202" s="139"/>
      <c r="E3202" s="102">
        <v>13106811001</v>
      </c>
      <c r="F3202" s="454"/>
      <c r="G3202" s="140" t="s">
        <v>2723</v>
      </c>
      <c r="H3202" s="217"/>
      <c r="I3202" s="139" t="s">
        <v>58</v>
      </c>
      <c r="J3202" s="139">
        <v>1</v>
      </c>
      <c r="K3202" s="107" t="s">
        <v>1301</v>
      </c>
      <c r="L3202" s="107"/>
      <c r="M3202" s="106"/>
      <c r="N3202" s="107"/>
      <c r="O3202" s="107"/>
      <c r="P3202" s="108"/>
      <c r="Q3202" s="108"/>
      <c r="R3202" s="3"/>
      <c r="S3202" s="375"/>
      <c r="AL3202"/>
    </row>
    <row r="3203" spans="2:39" s="288" customFormat="1" outlineLevel="1">
      <c r="B3203" s="102" t="s">
        <v>27</v>
      </c>
      <c r="C3203" s="139" t="s">
        <v>2476</v>
      </c>
      <c r="D3203" s="139"/>
      <c r="E3203" s="102">
        <v>12870831001</v>
      </c>
      <c r="F3203" s="454"/>
      <c r="G3203" s="140" t="s">
        <v>2724</v>
      </c>
      <c r="H3203" s="217"/>
      <c r="I3203" s="139" t="s">
        <v>58</v>
      </c>
      <c r="J3203" s="139">
        <v>1</v>
      </c>
      <c r="K3203" s="107" t="s">
        <v>1301</v>
      </c>
      <c r="L3203" s="107"/>
      <c r="M3203" s="106"/>
      <c r="N3203" s="107"/>
      <c r="O3203" s="107"/>
      <c r="P3203" s="108"/>
      <c r="Q3203" s="108"/>
      <c r="R3203" s="3"/>
      <c r="S3203" s="384"/>
      <c r="AL3203"/>
      <c r="AM3203"/>
    </row>
    <row r="3204" spans="2:39" s="288" customFormat="1" outlineLevel="1">
      <c r="B3204" s="102" t="s">
        <v>27</v>
      </c>
      <c r="C3204" s="139" t="s">
        <v>2476</v>
      </c>
      <c r="D3204" s="139"/>
      <c r="E3204" s="102">
        <v>11312771001</v>
      </c>
      <c r="F3204" s="454"/>
      <c r="G3204" s="140" t="s">
        <v>2725</v>
      </c>
      <c r="H3204" s="217"/>
      <c r="I3204" s="139" t="s">
        <v>58</v>
      </c>
      <c r="J3204" s="139">
        <v>1</v>
      </c>
      <c r="K3204" s="107" t="s">
        <v>1301</v>
      </c>
      <c r="L3204" s="107"/>
      <c r="M3204" s="106"/>
      <c r="N3204" s="107"/>
      <c r="O3204" s="107"/>
      <c r="P3204" s="108"/>
      <c r="Q3204" s="108"/>
      <c r="R3204" s="3"/>
      <c r="S3204" s="375"/>
      <c r="AL3204"/>
    </row>
    <row r="3205" spans="2:39" s="288" customFormat="1" outlineLevel="1">
      <c r="B3205" s="102" t="s">
        <v>27</v>
      </c>
      <c r="C3205" s="139" t="s">
        <v>2476</v>
      </c>
      <c r="D3205" s="139"/>
      <c r="E3205" s="102">
        <v>13555341001</v>
      </c>
      <c r="F3205" s="454"/>
      <c r="G3205" s="140" t="s">
        <v>2726</v>
      </c>
      <c r="H3205" s="217"/>
      <c r="I3205" s="139" t="s">
        <v>58</v>
      </c>
      <c r="J3205" s="139">
        <v>1</v>
      </c>
      <c r="K3205" s="107" t="s">
        <v>1301</v>
      </c>
      <c r="L3205" s="107"/>
      <c r="M3205" s="106"/>
      <c r="N3205" s="107"/>
      <c r="O3205" s="107"/>
      <c r="P3205" s="108"/>
      <c r="Q3205" s="108"/>
      <c r="R3205" s="3"/>
      <c r="S3205" s="375"/>
      <c r="AL3205"/>
    </row>
    <row r="3206" spans="2:39" outlineLevel="1">
      <c r="B3206" s="152"/>
      <c r="C3206" s="136"/>
      <c r="D3206" s="136"/>
      <c r="E3206" s="69"/>
      <c r="F3206" s="454"/>
      <c r="G3206" s="137"/>
      <c r="H3206" s="207"/>
      <c r="I3206" s="136"/>
      <c r="J3206" s="136"/>
      <c r="K3206" s="74"/>
      <c r="L3206" s="74"/>
      <c r="M3206" s="98"/>
      <c r="N3206" s="99"/>
      <c r="O3206" s="99"/>
      <c r="P3206" s="100"/>
      <c r="Q3206" s="100"/>
      <c r="R3206" s="3"/>
      <c r="S3206" s="375"/>
      <c r="AM3206" s="288"/>
    </row>
    <row r="3207" spans="2:39" s="288" customFormat="1" outlineLevel="1">
      <c r="B3207" s="102" t="s">
        <v>27</v>
      </c>
      <c r="C3207" s="139" t="s">
        <v>2476</v>
      </c>
      <c r="D3207" s="202"/>
      <c r="E3207" s="102">
        <v>11690991001</v>
      </c>
      <c r="F3207" s="454"/>
      <c r="G3207" s="203" t="s">
        <v>2727</v>
      </c>
      <c r="H3207" s="204"/>
      <c r="I3207" s="202" t="s">
        <v>58</v>
      </c>
      <c r="J3207" s="202">
        <v>10</v>
      </c>
      <c r="K3207" s="107" t="s">
        <v>1301</v>
      </c>
      <c r="L3207" s="107"/>
      <c r="M3207" s="106"/>
      <c r="N3207" s="107"/>
      <c r="O3207" s="107"/>
      <c r="P3207" s="108"/>
      <c r="Q3207" s="108"/>
      <c r="R3207" s="3"/>
      <c r="S3207" s="375"/>
      <c r="AL3207"/>
    </row>
    <row r="3208" spans="2:39" s="288" customFormat="1" outlineLevel="1">
      <c r="B3208" s="102" t="s">
        <v>27</v>
      </c>
      <c r="C3208" s="139" t="s">
        <v>2476</v>
      </c>
      <c r="D3208" s="202"/>
      <c r="E3208" s="102">
        <v>11691001001</v>
      </c>
      <c r="F3208" s="454"/>
      <c r="G3208" s="203" t="s">
        <v>2728</v>
      </c>
      <c r="H3208" s="204"/>
      <c r="I3208" s="202" t="s">
        <v>58</v>
      </c>
      <c r="J3208" s="202">
        <v>10</v>
      </c>
      <c r="K3208" s="107" t="s">
        <v>1301</v>
      </c>
      <c r="L3208" s="107"/>
      <c r="M3208" s="106"/>
      <c r="N3208" s="107"/>
      <c r="O3208" s="107"/>
      <c r="P3208" s="108"/>
      <c r="Q3208" s="108"/>
      <c r="R3208" s="3"/>
      <c r="S3208" s="375"/>
      <c r="AL3208"/>
    </row>
    <row r="3209" spans="2:39" s="288" customFormat="1" outlineLevel="1">
      <c r="B3209" s="102" t="s">
        <v>27</v>
      </c>
      <c r="C3209" s="139" t="s">
        <v>2476</v>
      </c>
      <c r="D3209" s="139"/>
      <c r="E3209" s="102">
        <v>11691071001</v>
      </c>
      <c r="F3209" s="454"/>
      <c r="G3209" s="140" t="s">
        <v>2729</v>
      </c>
      <c r="H3209" s="217"/>
      <c r="I3209" s="139" t="s">
        <v>58</v>
      </c>
      <c r="J3209" s="139">
        <v>10</v>
      </c>
      <c r="K3209" s="107" t="s">
        <v>1301</v>
      </c>
      <c r="L3209" s="107"/>
      <c r="M3209" s="106"/>
      <c r="N3209" s="107"/>
      <c r="O3209" s="107"/>
      <c r="P3209" s="108"/>
      <c r="Q3209" s="108"/>
      <c r="R3209" s="3"/>
      <c r="S3209" s="384"/>
      <c r="AL3209"/>
      <c r="AM3209"/>
    </row>
    <row r="3210" spans="2:39" s="288" customFormat="1" outlineLevel="1">
      <c r="B3210" s="102" t="s">
        <v>27</v>
      </c>
      <c r="C3210" s="139" t="s">
        <v>2476</v>
      </c>
      <c r="D3210" s="139"/>
      <c r="E3210" s="102">
        <v>11691061001</v>
      </c>
      <c r="F3210" s="454"/>
      <c r="G3210" s="140" t="s">
        <v>2730</v>
      </c>
      <c r="H3210" s="217"/>
      <c r="I3210" s="139" t="s">
        <v>58</v>
      </c>
      <c r="J3210" s="139">
        <v>10</v>
      </c>
      <c r="K3210" s="107" t="s">
        <v>1301</v>
      </c>
      <c r="L3210" s="107"/>
      <c r="M3210" s="106"/>
      <c r="N3210" s="107"/>
      <c r="O3210" s="107"/>
      <c r="P3210" s="108"/>
      <c r="Q3210" s="108"/>
      <c r="R3210" s="3"/>
      <c r="S3210" s="375"/>
      <c r="AL3210"/>
    </row>
    <row r="3211" spans="2:39" s="288" customFormat="1" outlineLevel="1">
      <c r="B3211" s="102" t="s">
        <v>27</v>
      </c>
      <c r="C3211" s="139" t="s">
        <v>2476</v>
      </c>
      <c r="D3211" s="139"/>
      <c r="E3211" s="102">
        <v>11691101001</v>
      </c>
      <c r="F3211" s="454"/>
      <c r="G3211" s="140" t="s">
        <v>2731</v>
      </c>
      <c r="H3211" s="217"/>
      <c r="I3211" s="139" t="s">
        <v>58</v>
      </c>
      <c r="J3211" s="139">
        <v>3</v>
      </c>
      <c r="K3211" s="107" t="s">
        <v>1301</v>
      </c>
      <c r="L3211" s="107"/>
      <c r="M3211" s="106"/>
      <c r="N3211" s="107"/>
      <c r="O3211" s="107"/>
      <c r="P3211" s="108"/>
      <c r="Q3211" s="108"/>
      <c r="R3211" s="3"/>
      <c r="S3211" s="375"/>
      <c r="AL3211"/>
    </row>
    <row r="3212" spans="2:39" outlineLevel="1">
      <c r="B3212" s="152"/>
      <c r="C3212" s="136"/>
      <c r="D3212" s="136"/>
      <c r="E3212" s="69"/>
      <c r="F3212" s="454"/>
      <c r="G3212" s="137"/>
      <c r="H3212" s="207"/>
      <c r="I3212" s="136"/>
      <c r="J3212" s="136"/>
      <c r="K3212" s="74"/>
      <c r="L3212" s="74"/>
      <c r="M3212" s="98"/>
      <c r="N3212" s="99"/>
      <c r="O3212" s="99"/>
      <c r="P3212" s="100"/>
      <c r="Q3212" s="100"/>
      <c r="R3212" s="3"/>
      <c r="S3212" s="375"/>
      <c r="AM3212" s="288"/>
    </row>
    <row r="3213" spans="2:39" s="288" customFormat="1" outlineLevel="1">
      <c r="B3213" s="102" t="s">
        <v>27</v>
      </c>
      <c r="C3213" s="139" t="s">
        <v>2476</v>
      </c>
      <c r="D3213" s="139"/>
      <c r="E3213" s="102">
        <v>12671611001</v>
      </c>
      <c r="F3213" s="454"/>
      <c r="G3213" s="140" t="s">
        <v>2732</v>
      </c>
      <c r="H3213" s="217"/>
      <c r="I3213" s="139" t="s">
        <v>58</v>
      </c>
      <c r="J3213" s="139">
        <v>10</v>
      </c>
      <c r="K3213" s="107" t="s">
        <v>1301</v>
      </c>
      <c r="L3213" s="107"/>
      <c r="M3213" s="106"/>
      <c r="N3213" s="107"/>
      <c r="O3213" s="107"/>
      <c r="P3213" s="108"/>
      <c r="Q3213" s="108"/>
      <c r="R3213" s="3"/>
      <c r="S3213" s="375"/>
      <c r="AL3213"/>
    </row>
    <row r="3214" spans="2:39" s="288" customFormat="1" outlineLevel="1">
      <c r="B3214" s="102" t="s">
        <v>27</v>
      </c>
      <c r="C3214" s="139" t="s">
        <v>2476</v>
      </c>
      <c r="D3214" s="139"/>
      <c r="E3214" s="102">
        <v>12671811001</v>
      </c>
      <c r="F3214" s="454"/>
      <c r="G3214" s="140" t="s">
        <v>2733</v>
      </c>
      <c r="H3214" s="217"/>
      <c r="I3214" s="139" t="s">
        <v>58</v>
      </c>
      <c r="J3214" s="139">
        <v>3</v>
      </c>
      <c r="K3214" s="107" t="s">
        <v>1301</v>
      </c>
      <c r="L3214" s="107"/>
      <c r="M3214" s="106"/>
      <c r="N3214" s="107"/>
      <c r="O3214" s="107"/>
      <c r="P3214" s="108"/>
      <c r="Q3214" s="108"/>
      <c r="R3214" s="3"/>
      <c r="S3214" s="375"/>
      <c r="AL3214"/>
    </row>
    <row r="3215" spans="2:39" s="288" customFormat="1" outlineLevel="1">
      <c r="B3215" s="102" t="s">
        <v>27</v>
      </c>
      <c r="C3215" s="139" t="s">
        <v>2476</v>
      </c>
      <c r="D3215" s="139"/>
      <c r="E3215" s="102">
        <v>12672011001</v>
      </c>
      <c r="F3215" s="454"/>
      <c r="G3215" s="140" t="s">
        <v>2734</v>
      </c>
      <c r="H3215" s="217"/>
      <c r="I3215" s="139" t="s">
        <v>58</v>
      </c>
      <c r="J3215" s="139">
        <v>3</v>
      </c>
      <c r="K3215" s="107" t="s">
        <v>1301</v>
      </c>
      <c r="L3215" s="107"/>
      <c r="M3215" s="106"/>
      <c r="N3215" s="107"/>
      <c r="O3215" s="107"/>
      <c r="P3215" s="108"/>
      <c r="Q3215" s="108"/>
      <c r="R3215" s="3"/>
      <c r="S3215" s="375"/>
      <c r="AL3215"/>
    </row>
    <row r="3216" spans="2:39" s="288" customFormat="1" outlineLevel="1">
      <c r="B3216" s="102" t="s">
        <v>27</v>
      </c>
      <c r="C3216" s="139" t="s">
        <v>2476</v>
      </c>
      <c r="D3216" s="139"/>
      <c r="E3216" s="102">
        <v>12672211001</v>
      </c>
      <c r="F3216" s="454"/>
      <c r="G3216" s="140" t="s">
        <v>2735</v>
      </c>
      <c r="H3216" s="217"/>
      <c r="I3216" s="139" t="s">
        <v>58</v>
      </c>
      <c r="J3216" s="139">
        <v>1</v>
      </c>
      <c r="K3216" s="107" t="s">
        <v>1301</v>
      </c>
      <c r="L3216" s="107"/>
      <c r="M3216" s="106"/>
      <c r="N3216" s="107"/>
      <c r="O3216" s="107"/>
      <c r="P3216" s="108"/>
      <c r="Q3216" s="108"/>
      <c r="R3216" s="3"/>
      <c r="S3216" s="375"/>
      <c r="AL3216"/>
    </row>
    <row r="3217" spans="2:39" s="288" customFormat="1" outlineLevel="1">
      <c r="B3217" s="102" t="s">
        <v>27</v>
      </c>
      <c r="C3217" s="139" t="s">
        <v>2476</v>
      </c>
      <c r="D3217" s="139"/>
      <c r="E3217" s="102">
        <v>12672411001</v>
      </c>
      <c r="F3217" s="454"/>
      <c r="G3217" s="140" t="s">
        <v>2736</v>
      </c>
      <c r="H3217" s="217"/>
      <c r="I3217" s="139" t="s">
        <v>58</v>
      </c>
      <c r="J3217" s="139">
        <v>1</v>
      </c>
      <c r="K3217" s="107" t="s">
        <v>1301</v>
      </c>
      <c r="L3217" s="107"/>
      <c r="M3217" s="106"/>
      <c r="N3217" s="107"/>
      <c r="O3217" s="107"/>
      <c r="P3217" s="108"/>
      <c r="Q3217" s="108"/>
      <c r="R3217" s="3"/>
      <c r="S3217" s="375"/>
      <c r="AL3217"/>
    </row>
    <row r="3218" spans="2:39" s="288" customFormat="1" outlineLevel="1">
      <c r="B3218" s="102" t="s">
        <v>27</v>
      </c>
      <c r="C3218" s="139" t="s">
        <v>2476</v>
      </c>
      <c r="D3218" s="139"/>
      <c r="E3218" s="102">
        <v>12672611001</v>
      </c>
      <c r="F3218" s="454"/>
      <c r="G3218" s="140" t="s">
        <v>2737</v>
      </c>
      <c r="H3218" s="217"/>
      <c r="I3218" s="139" t="s">
        <v>58</v>
      </c>
      <c r="J3218" s="139">
        <v>1</v>
      </c>
      <c r="K3218" s="107" t="s">
        <v>1301</v>
      </c>
      <c r="L3218" s="107"/>
      <c r="M3218" s="106"/>
      <c r="N3218" s="107"/>
      <c r="O3218" s="107"/>
      <c r="P3218" s="108"/>
      <c r="Q3218" s="108"/>
      <c r="R3218" s="3"/>
      <c r="S3218" s="375"/>
      <c r="AL3218"/>
    </row>
    <row r="3219" spans="2:39" s="288" customFormat="1" outlineLevel="1">
      <c r="B3219" s="102" t="s">
        <v>27</v>
      </c>
      <c r="C3219" s="139" t="s">
        <v>2476</v>
      </c>
      <c r="D3219" s="139"/>
      <c r="E3219" s="102">
        <v>12672811001</v>
      </c>
      <c r="F3219" s="454"/>
      <c r="G3219" s="140" t="s">
        <v>2738</v>
      </c>
      <c r="H3219" s="217"/>
      <c r="I3219" s="139" t="s">
        <v>58</v>
      </c>
      <c r="J3219" s="139">
        <v>1</v>
      </c>
      <c r="K3219" s="107" t="s">
        <v>1301</v>
      </c>
      <c r="L3219" s="107"/>
      <c r="M3219" s="106"/>
      <c r="N3219" s="107"/>
      <c r="O3219" s="107"/>
      <c r="P3219" s="108"/>
      <c r="Q3219" s="108"/>
      <c r="R3219" s="3"/>
      <c r="S3219" s="375"/>
      <c r="AL3219"/>
    </row>
    <row r="3220" spans="2:39" s="288" customFormat="1" outlineLevel="1">
      <c r="B3220" s="102" t="s">
        <v>27</v>
      </c>
      <c r="C3220" s="139" t="s">
        <v>2476</v>
      </c>
      <c r="D3220" s="139"/>
      <c r="E3220" s="102">
        <v>12673011001</v>
      </c>
      <c r="F3220" s="454"/>
      <c r="G3220" s="140" t="s">
        <v>2739</v>
      </c>
      <c r="H3220" s="217"/>
      <c r="I3220" s="139" t="s">
        <v>58</v>
      </c>
      <c r="J3220" s="139">
        <v>1</v>
      </c>
      <c r="K3220" s="107" t="s">
        <v>1301</v>
      </c>
      <c r="L3220" s="107"/>
      <c r="M3220" s="106"/>
      <c r="N3220" s="107"/>
      <c r="O3220" s="107"/>
      <c r="P3220" s="108"/>
      <c r="Q3220" s="108"/>
      <c r="R3220" s="3"/>
      <c r="S3220" s="375"/>
      <c r="AL3220"/>
    </row>
    <row r="3221" spans="2:39" s="288" customFormat="1" outlineLevel="1">
      <c r="B3221" s="102" t="s">
        <v>27</v>
      </c>
      <c r="C3221" s="139" t="s">
        <v>2476</v>
      </c>
      <c r="D3221" s="139"/>
      <c r="E3221" s="102">
        <v>12062531001</v>
      </c>
      <c r="F3221" s="454"/>
      <c r="G3221" s="140" t="s">
        <v>2740</v>
      </c>
      <c r="H3221" s="217"/>
      <c r="I3221" s="139" t="s">
        <v>58</v>
      </c>
      <c r="J3221" s="139">
        <v>1</v>
      </c>
      <c r="K3221" s="107" t="s">
        <v>1301</v>
      </c>
      <c r="L3221" s="107"/>
      <c r="M3221" s="106"/>
      <c r="N3221" s="107"/>
      <c r="O3221" s="107"/>
      <c r="P3221" s="108"/>
      <c r="Q3221" s="108"/>
      <c r="R3221" s="3"/>
      <c r="S3221" s="384"/>
      <c r="AL3221"/>
      <c r="AM3221"/>
    </row>
    <row r="3222" spans="2:39" s="288" customFormat="1" outlineLevel="1">
      <c r="B3222" s="102" t="s">
        <v>27</v>
      </c>
      <c r="C3222" s="139" t="s">
        <v>2476</v>
      </c>
      <c r="D3222" s="139"/>
      <c r="E3222" s="102">
        <v>12352091001</v>
      </c>
      <c r="F3222" s="454"/>
      <c r="G3222" s="140" t="s">
        <v>2741</v>
      </c>
      <c r="H3222" s="217"/>
      <c r="I3222" s="139" t="s">
        <v>58</v>
      </c>
      <c r="J3222" s="139">
        <v>1</v>
      </c>
      <c r="K3222" s="107" t="s">
        <v>1301</v>
      </c>
      <c r="L3222" s="107"/>
      <c r="M3222" s="106"/>
      <c r="N3222" s="107"/>
      <c r="O3222" s="107"/>
      <c r="P3222" s="108"/>
      <c r="Q3222" s="108"/>
      <c r="R3222" s="3"/>
      <c r="S3222" s="375"/>
      <c r="AL3222"/>
    </row>
    <row r="3223" spans="2:39" s="288" customFormat="1" outlineLevel="1">
      <c r="B3223" s="102" t="s">
        <v>27</v>
      </c>
      <c r="C3223" s="139" t="s">
        <v>2476</v>
      </c>
      <c r="D3223" s="139"/>
      <c r="E3223" s="102">
        <v>12316261001</v>
      </c>
      <c r="F3223" s="454"/>
      <c r="G3223" s="140" t="s">
        <v>2742</v>
      </c>
      <c r="H3223" s="217"/>
      <c r="I3223" s="139" t="s">
        <v>58</v>
      </c>
      <c r="J3223" s="139">
        <v>1</v>
      </c>
      <c r="K3223" s="107" t="s">
        <v>1301</v>
      </c>
      <c r="L3223" s="107"/>
      <c r="M3223" s="106"/>
      <c r="N3223" s="107"/>
      <c r="O3223" s="107"/>
      <c r="P3223" s="108"/>
      <c r="Q3223" s="108"/>
      <c r="R3223" s="3"/>
      <c r="S3223" s="375"/>
      <c r="AL3223"/>
    </row>
    <row r="3224" spans="2:39" outlineLevel="1">
      <c r="B3224" s="152"/>
      <c r="C3224" s="136"/>
      <c r="D3224" s="136"/>
      <c r="E3224" s="69"/>
      <c r="F3224" s="454"/>
      <c r="G3224" s="137"/>
      <c r="H3224" s="207"/>
      <c r="I3224" s="136"/>
      <c r="J3224" s="136"/>
      <c r="K3224" s="74"/>
      <c r="L3224" s="74"/>
      <c r="M3224" s="98"/>
      <c r="N3224" s="99"/>
      <c r="O3224" s="99"/>
      <c r="P3224" s="100"/>
      <c r="Q3224" s="100"/>
      <c r="R3224" s="3"/>
      <c r="S3224" s="375"/>
      <c r="AM3224" s="288"/>
    </row>
    <row r="3225" spans="2:39" s="288" customFormat="1" outlineLevel="1">
      <c r="B3225" s="102" t="s">
        <v>27</v>
      </c>
      <c r="C3225" s="139" t="s">
        <v>2476</v>
      </c>
      <c r="D3225" s="202"/>
      <c r="E3225" s="102">
        <v>11691381001</v>
      </c>
      <c r="F3225" s="454"/>
      <c r="G3225" s="203" t="s">
        <v>2743</v>
      </c>
      <c r="H3225" s="204"/>
      <c r="I3225" s="202" t="s">
        <v>58</v>
      </c>
      <c r="J3225" s="202">
        <v>10</v>
      </c>
      <c r="K3225" s="107" t="s">
        <v>1301</v>
      </c>
      <c r="L3225" s="107"/>
      <c r="M3225" s="106"/>
      <c r="N3225" s="107"/>
      <c r="O3225" s="107"/>
      <c r="P3225" s="108"/>
      <c r="Q3225" s="108"/>
      <c r="R3225" s="3"/>
      <c r="S3225" s="375"/>
      <c r="AL3225"/>
    </row>
    <row r="3226" spans="2:39" s="288" customFormat="1" outlineLevel="1">
      <c r="B3226" s="102" t="s">
        <v>27</v>
      </c>
      <c r="C3226" s="139" t="s">
        <v>2476</v>
      </c>
      <c r="D3226" s="202"/>
      <c r="E3226" s="102">
        <v>11691391001</v>
      </c>
      <c r="F3226" s="454"/>
      <c r="G3226" s="203" t="s">
        <v>2744</v>
      </c>
      <c r="H3226" s="204"/>
      <c r="I3226" s="202" t="s">
        <v>58</v>
      </c>
      <c r="J3226" s="202">
        <v>10</v>
      </c>
      <c r="K3226" s="107" t="s">
        <v>1301</v>
      </c>
      <c r="L3226" s="107"/>
      <c r="M3226" s="106"/>
      <c r="N3226" s="107"/>
      <c r="O3226" s="107"/>
      <c r="P3226" s="108"/>
      <c r="Q3226" s="108"/>
      <c r="R3226" s="3"/>
      <c r="S3226" s="384"/>
      <c r="AL3226"/>
      <c r="AM3226"/>
    </row>
    <row r="3227" spans="2:39" s="288" customFormat="1" outlineLevel="1">
      <c r="B3227" s="102" t="s">
        <v>27</v>
      </c>
      <c r="C3227" s="139" t="s">
        <v>2476</v>
      </c>
      <c r="D3227" s="139"/>
      <c r="E3227" s="102">
        <v>11691401001</v>
      </c>
      <c r="F3227" s="454"/>
      <c r="G3227" s="140" t="s">
        <v>2745</v>
      </c>
      <c r="H3227" s="217"/>
      <c r="I3227" s="139" t="s">
        <v>58</v>
      </c>
      <c r="J3227" s="139">
        <v>10</v>
      </c>
      <c r="K3227" s="107" t="s">
        <v>1301</v>
      </c>
      <c r="L3227" s="107"/>
      <c r="M3227" s="106"/>
      <c r="N3227" s="107"/>
      <c r="O3227" s="107"/>
      <c r="P3227" s="108"/>
      <c r="Q3227" s="108"/>
      <c r="R3227" s="3"/>
      <c r="S3227" s="384"/>
      <c r="AL3227"/>
      <c r="AM3227" s="287"/>
    </row>
    <row r="3228" spans="2:39" s="288" customFormat="1" outlineLevel="1">
      <c r="B3228" s="102" t="s">
        <v>27</v>
      </c>
      <c r="C3228" s="139" t="s">
        <v>2476</v>
      </c>
      <c r="D3228" s="202"/>
      <c r="E3228" s="102">
        <v>11690261001</v>
      </c>
      <c r="F3228" s="454"/>
      <c r="G3228" s="203" t="s">
        <v>2746</v>
      </c>
      <c r="H3228" s="204"/>
      <c r="I3228" s="202" t="s">
        <v>58</v>
      </c>
      <c r="J3228" s="202">
        <v>3</v>
      </c>
      <c r="K3228" s="107" t="s">
        <v>1301</v>
      </c>
      <c r="L3228" s="107"/>
      <c r="M3228" s="106"/>
      <c r="N3228" s="107"/>
      <c r="O3228" s="107"/>
      <c r="P3228" s="108"/>
      <c r="Q3228" s="108"/>
      <c r="R3228" s="3"/>
      <c r="S3228" s="375"/>
      <c r="AL3228"/>
    </row>
    <row r="3229" spans="2:39" outlineLevel="1">
      <c r="B3229" s="152"/>
      <c r="C3229" s="136"/>
      <c r="D3229" s="170"/>
      <c r="E3229" s="69"/>
      <c r="F3229" s="454"/>
      <c r="G3229" s="171"/>
      <c r="H3229" s="199"/>
      <c r="I3229" s="170"/>
      <c r="J3229" s="170"/>
      <c r="K3229" s="74"/>
      <c r="L3229" s="74"/>
      <c r="M3229" s="98"/>
      <c r="N3229" s="99"/>
      <c r="O3229" s="99"/>
      <c r="P3229" s="100"/>
      <c r="Q3229" s="100"/>
      <c r="R3229" s="3"/>
      <c r="S3229" s="375"/>
      <c r="AM3229" s="288"/>
    </row>
    <row r="3230" spans="2:39" s="287" customFormat="1" outlineLevel="1">
      <c r="B3230" s="69"/>
      <c r="C3230" s="143" t="s">
        <v>2476</v>
      </c>
      <c r="D3230" s="143"/>
      <c r="E3230" s="115"/>
      <c r="F3230" s="650"/>
      <c r="G3230" s="145" t="s">
        <v>2747</v>
      </c>
      <c r="H3230" s="129"/>
      <c r="I3230" s="155"/>
      <c r="J3230" s="155"/>
      <c r="K3230" s="188"/>
      <c r="L3230" s="188"/>
      <c r="M3230" s="421"/>
      <c r="N3230" s="84"/>
      <c r="O3230" s="84"/>
      <c r="P3230" s="421"/>
      <c r="Q3230" s="421"/>
      <c r="R3230" s="3"/>
      <c r="S3230" s="375"/>
      <c r="AL3230"/>
      <c r="AM3230" s="288"/>
    </row>
    <row r="3231" spans="2:39" s="288" customFormat="1" ht="25.5" outlineLevel="1">
      <c r="B3231" s="102" t="s">
        <v>27</v>
      </c>
      <c r="C3231" s="139" t="s">
        <v>2476</v>
      </c>
      <c r="D3231" s="139"/>
      <c r="E3231" s="102">
        <v>13532851001</v>
      </c>
      <c r="F3231" s="454"/>
      <c r="G3231" s="140" t="s">
        <v>2748</v>
      </c>
      <c r="H3231" s="217"/>
      <c r="I3231" s="139" t="s">
        <v>58</v>
      </c>
      <c r="J3231" s="139">
        <v>1</v>
      </c>
      <c r="K3231" s="106" t="s">
        <v>1301</v>
      </c>
      <c r="L3231" s="106"/>
      <c r="M3231" s="106"/>
      <c r="N3231" s="107"/>
      <c r="O3231" s="107"/>
      <c r="P3231" s="108"/>
      <c r="Q3231" s="108"/>
      <c r="R3231" s="3"/>
      <c r="S3231" s="375"/>
      <c r="AL3231"/>
    </row>
    <row r="3232" spans="2:39" s="288" customFormat="1" ht="25.5" outlineLevel="1">
      <c r="B3232" s="102" t="s">
        <v>27</v>
      </c>
      <c r="C3232" s="139" t="s">
        <v>2476</v>
      </c>
      <c r="D3232" s="139"/>
      <c r="E3232" s="102">
        <v>13529261001</v>
      </c>
      <c r="F3232" s="454"/>
      <c r="G3232" s="140" t="s">
        <v>2749</v>
      </c>
      <c r="H3232" s="217"/>
      <c r="I3232" s="139" t="s">
        <v>58</v>
      </c>
      <c r="J3232" s="139">
        <v>1</v>
      </c>
      <c r="K3232" s="106" t="s">
        <v>1301</v>
      </c>
      <c r="L3232" s="106"/>
      <c r="M3232" s="106"/>
      <c r="N3232" s="107"/>
      <c r="O3232" s="107"/>
      <c r="P3232" s="108"/>
      <c r="Q3232" s="108"/>
      <c r="R3232" s="3"/>
      <c r="S3232" s="375"/>
      <c r="AL3232"/>
    </row>
    <row r="3233" spans="2:39" s="288" customFormat="1" ht="25.5" outlineLevel="1">
      <c r="B3233" s="102" t="s">
        <v>27</v>
      </c>
      <c r="C3233" s="139" t="s">
        <v>2476</v>
      </c>
      <c r="D3233" s="139"/>
      <c r="E3233" s="102">
        <v>13529271001</v>
      </c>
      <c r="F3233" s="454"/>
      <c r="G3233" s="140" t="s">
        <v>2750</v>
      </c>
      <c r="H3233" s="217"/>
      <c r="I3233" s="139" t="s">
        <v>58</v>
      </c>
      <c r="J3233" s="139">
        <v>1</v>
      </c>
      <c r="K3233" s="106" t="s">
        <v>1301</v>
      </c>
      <c r="L3233" s="106"/>
      <c r="M3233" s="106"/>
      <c r="N3233" s="107"/>
      <c r="O3233" s="107"/>
      <c r="P3233" s="108"/>
      <c r="Q3233" s="108"/>
      <c r="R3233" s="3"/>
      <c r="S3233" s="375"/>
      <c r="AL3233"/>
    </row>
    <row r="3234" spans="2:39" s="288" customFormat="1" ht="25.5" outlineLevel="1">
      <c r="B3234" s="102" t="s">
        <v>27</v>
      </c>
      <c r="C3234" s="139" t="s">
        <v>2476</v>
      </c>
      <c r="D3234" s="139"/>
      <c r="E3234" s="102">
        <v>13529371001</v>
      </c>
      <c r="F3234" s="454"/>
      <c r="G3234" s="140" t="s">
        <v>2751</v>
      </c>
      <c r="H3234" s="217"/>
      <c r="I3234" s="139" t="s">
        <v>58</v>
      </c>
      <c r="J3234" s="139">
        <v>1</v>
      </c>
      <c r="K3234" s="106" t="s">
        <v>1301</v>
      </c>
      <c r="L3234" s="106"/>
      <c r="M3234" s="106"/>
      <c r="N3234" s="107"/>
      <c r="O3234" s="107"/>
      <c r="P3234" s="108"/>
      <c r="Q3234" s="108"/>
      <c r="R3234" s="3"/>
      <c r="S3234" s="375"/>
      <c r="AL3234"/>
    </row>
    <row r="3235" spans="2:39" s="288" customFormat="1" ht="25.5" outlineLevel="1">
      <c r="B3235" s="102" t="s">
        <v>27</v>
      </c>
      <c r="C3235" s="139" t="s">
        <v>2476</v>
      </c>
      <c r="D3235" s="139"/>
      <c r="E3235" s="102">
        <v>13529281001</v>
      </c>
      <c r="F3235" s="454"/>
      <c r="G3235" s="140" t="s">
        <v>2752</v>
      </c>
      <c r="H3235" s="217"/>
      <c r="I3235" s="139" t="s">
        <v>58</v>
      </c>
      <c r="J3235" s="139">
        <v>1</v>
      </c>
      <c r="K3235" s="106" t="s">
        <v>1301</v>
      </c>
      <c r="L3235" s="106"/>
      <c r="M3235" s="106"/>
      <c r="N3235" s="107"/>
      <c r="O3235" s="107"/>
      <c r="P3235" s="108"/>
      <c r="Q3235" s="108"/>
      <c r="R3235" s="3"/>
      <c r="S3235" s="375"/>
      <c r="AL3235"/>
    </row>
    <row r="3236" spans="2:39" s="288" customFormat="1" ht="25.5" outlineLevel="1">
      <c r="B3236" s="102" t="s">
        <v>27</v>
      </c>
      <c r="C3236" s="139" t="s">
        <v>2476</v>
      </c>
      <c r="D3236" s="139"/>
      <c r="E3236" s="102">
        <v>13529191001</v>
      </c>
      <c r="F3236" s="454"/>
      <c r="G3236" s="140" t="s">
        <v>2753</v>
      </c>
      <c r="H3236" s="217"/>
      <c r="I3236" s="139" t="s">
        <v>58</v>
      </c>
      <c r="J3236" s="139">
        <v>1</v>
      </c>
      <c r="K3236" s="106" t="s">
        <v>1301</v>
      </c>
      <c r="L3236" s="106"/>
      <c r="M3236" s="106"/>
      <c r="N3236" s="107"/>
      <c r="O3236" s="107"/>
      <c r="P3236" s="108"/>
      <c r="Q3236" s="108"/>
      <c r="R3236" s="3"/>
      <c r="S3236" s="375"/>
      <c r="AL3236"/>
    </row>
    <row r="3237" spans="2:39" s="288" customFormat="1" ht="25.5" outlineLevel="1">
      <c r="B3237" s="102" t="s">
        <v>27</v>
      </c>
      <c r="C3237" s="139" t="s">
        <v>2476</v>
      </c>
      <c r="D3237" s="139"/>
      <c r="E3237" s="102">
        <v>13529241001</v>
      </c>
      <c r="F3237" s="454"/>
      <c r="G3237" s="140" t="s">
        <v>2751</v>
      </c>
      <c r="H3237" s="217"/>
      <c r="I3237" s="139" t="s">
        <v>58</v>
      </c>
      <c r="J3237" s="139">
        <v>1</v>
      </c>
      <c r="K3237" s="106" t="s">
        <v>1301</v>
      </c>
      <c r="L3237" s="106"/>
      <c r="M3237" s="106"/>
      <c r="N3237" s="107"/>
      <c r="O3237" s="107"/>
      <c r="P3237" s="108"/>
      <c r="Q3237" s="108"/>
      <c r="R3237" s="3"/>
      <c r="S3237" s="384"/>
      <c r="AL3237"/>
      <c r="AM3237"/>
    </row>
    <row r="3238" spans="2:39" s="288" customFormat="1" ht="25.5" outlineLevel="1">
      <c r="B3238" s="102" t="s">
        <v>27</v>
      </c>
      <c r="C3238" s="139" t="s">
        <v>2476</v>
      </c>
      <c r="D3238" s="139"/>
      <c r="E3238" s="102">
        <v>13529751001</v>
      </c>
      <c r="F3238" s="454"/>
      <c r="G3238" s="140" t="s">
        <v>2752</v>
      </c>
      <c r="H3238" s="217"/>
      <c r="I3238" s="139" t="s">
        <v>58</v>
      </c>
      <c r="J3238" s="139">
        <v>1</v>
      </c>
      <c r="K3238" s="106" t="s">
        <v>1301</v>
      </c>
      <c r="L3238" s="106"/>
      <c r="M3238" s="106"/>
      <c r="N3238" s="107"/>
      <c r="O3238" s="107"/>
      <c r="P3238" s="108"/>
      <c r="Q3238" s="108"/>
      <c r="R3238" s="3"/>
      <c r="S3238" s="375"/>
      <c r="AL3238"/>
    </row>
    <row r="3239" spans="2:39" s="288" customFormat="1" ht="25.5" outlineLevel="1">
      <c r="B3239" s="102" t="s">
        <v>27</v>
      </c>
      <c r="C3239" s="139" t="s">
        <v>2476</v>
      </c>
      <c r="D3239" s="139"/>
      <c r="E3239" s="102">
        <v>13529231001</v>
      </c>
      <c r="F3239" s="454"/>
      <c r="G3239" s="140" t="s">
        <v>2753</v>
      </c>
      <c r="H3239" s="217"/>
      <c r="I3239" s="139" t="s">
        <v>58</v>
      </c>
      <c r="J3239" s="139">
        <v>1</v>
      </c>
      <c r="K3239" s="106" t="s">
        <v>1301</v>
      </c>
      <c r="L3239" s="106"/>
      <c r="M3239" s="106"/>
      <c r="N3239" s="107"/>
      <c r="O3239" s="107"/>
      <c r="P3239" s="108"/>
      <c r="Q3239" s="108"/>
      <c r="R3239" s="3"/>
      <c r="S3239" s="375"/>
      <c r="AL3239"/>
    </row>
    <row r="3240" spans="2:39" outlineLevel="1">
      <c r="B3240" s="301"/>
      <c r="C3240" s="136"/>
      <c r="D3240" s="136"/>
      <c r="E3240" s="69"/>
      <c r="F3240" s="454"/>
      <c r="G3240" s="137"/>
      <c r="H3240" s="207"/>
      <c r="I3240" s="136"/>
      <c r="J3240" s="136"/>
      <c r="K3240" s="74"/>
      <c r="L3240" s="74"/>
      <c r="M3240" s="98"/>
      <c r="N3240" s="99"/>
      <c r="O3240" s="99"/>
      <c r="P3240" s="100"/>
      <c r="Q3240" s="100"/>
      <c r="R3240" s="3"/>
      <c r="S3240" s="375"/>
      <c r="AM3240" s="288"/>
    </row>
    <row r="3241" spans="2:39" s="288" customFormat="1" ht="25.5" outlineLevel="1">
      <c r="B3241" s="102" t="s">
        <v>27</v>
      </c>
      <c r="C3241" s="139" t="s">
        <v>2476</v>
      </c>
      <c r="D3241" s="139"/>
      <c r="E3241" s="102">
        <v>13532951001</v>
      </c>
      <c r="F3241" s="454"/>
      <c r="G3241" s="140" t="s">
        <v>2754</v>
      </c>
      <c r="H3241" s="217"/>
      <c r="I3241" s="139" t="s">
        <v>58</v>
      </c>
      <c r="J3241" s="139">
        <v>1</v>
      </c>
      <c r="K3241" s="106" t="s">
        <v>1301</v>
      </c>
      <c r="L3241" s="106"/>
      <c r="M3241" s="106"/>
      <c r="N3241" s="107"/>
      <c r="O3241" s="107"/>
      <c r="P3241" s="108"/>
      <c r="Q3241" s="108"/>
      <c r="R3241" s="3"/>
      <c r="S3241" s="375"/>
      <c r="AL3241"/>
    </row>
    <row r="3242" spans="2:39" s="288" customFormat="1" ht="25.5" outlineLevel="1">
      <c r="B3242" s="102" t="s">
        <v>27</v>
      </c>
      <c r="C3242" s="139" t="s">
        <v>2476</v>
      </c>
      <c r="D3242" s="139"/>
      <c r="E3242" s="102">
        <v>13533051001</v>
      </c>
      <c r="F3242" s="454"/>
      <c r="G3242" s="140" t="s">
        <v>2755</v>
      </c>
      <c r="H3242" s="217"/>
      <c r="I3242" s="139" t="s">
        <v>58</v>
      </c>
      <c r="J3242" s="139">
        <v>1</v>
      </c>
      <c r="K3242" s="106" t="s">
        <v>1301</v>
      </c>
      <c r="L3242" s="106"/>
      <c r="M3242" s="106"/>
      <c r="N3242" s="107"/>
      <c r="O3242" s="107"/>
      <c r="P3242" s="108"/>
      <c r="Q3242" s="108"/>
      <c r="R3242" s="3"/>
      <c r="S3242" s="375"/>
      <c r="AL3242"/>
    </row>
    <row r="3243" spans="2:39" s="288" customFormat="1" ht="25.5" outlineLevel="1">
      <c r="B3243" s="102" t="s">
        <v>27</v>
      </c>
      <c r="C3243" s="139" t="s">
        <v>2476</v>
      </c>
      <c r="D3243" s="139"/>
      <c r="E3243" s="102">
        <v>13533151001</v>
      </c>
      <c r="F3243" s="454"/>
      <c r="G3243" s="140" t="s">
        <v>2756</v>
      </c>
      <c r="H3243" s="217"/>
      <c r="I3243" s="139" t="s">
        <v>58</v>
      </c>
      <c r="J3243" s="139">
        <v>1</v>
      </c>
      <c r="K3243" s="106" t="s">
        <v>1301</v>
      </c>
      <c r="L3243" s="106"/>
      <c r="M3243" s="106"/>
      <c r="N3243" s="107"/>
      <c r="O3243" s="107"/>
      <c r="P3243" s="108"/>
      <c r="Q3243" s="108"/>
      <c r="R3243" s="3"/>
      <c r="S3243" s="375"/>
      <c r="AL3243"/>
    </row>
    <row r="3244" spans="2:39" s="288" customFormat="1" ht="25.5" outlineLevel="1">
      <c r="B3244" s="102" t="s">
        <v>27</v>
      </c>
      <c r="C3244" s="139" t="s">
        <v>2476</v>
      </c>
      <c r="D3244" s="139"/>
      <c r="E3244" s="102">
        <v>13533251001</v>
      </c>
      <c r="F3244" s="454"/>
      <c r="G3244" s="140" t="s">
        <v>2757</v>
      </c>
      <c r="H3244" s="217"/>
      <c r="I3244" s="139" t="s">
        <v>58</v>
      </c>
      <c r="J3244" s="139">
        <v>1</v>
      </c>
      <c r="K3244" s="106" t="s">
        <v>1301</v>
      </c>
      <c r="L3244" s="106"/>
      <c r="M3244" s="106"/>
      <c r="N3244" s="107"/>
      <c r="O3244" s="107"/>
      <c r="P3244" s="108"/>
      <c r="Q3244" s="108"/>
      <c r="R3244" s="3"/>
      <c r="S3244" s="384"/>
      <c r="AL3244"/>
      <c r="AM3244"/>
    </row>
    <row r="3245" spans="2:39" s="288" customFormat="1" ht="25.5" outlineLevel="1">
      <c r="B3245" s="102" t="s">
        <v>27</v>
      </c>
      <c r="C3245" s="139" t="s">
        <v>2476</v>
      </c>
      <c r="D3245" s="139"/>
      <c r="E3245" s="102">
        <v>13533351001</v>
      </c>
      <c r="F3245" s="454"/>
      <c r="G3245" s="140" t="s">
        <v>2758</v>
      </c>
      <c r="H3245" s="217"/>
      <c r="I3245" s="139" t="s">
        <v>58</v>
      </c>
      <c r="J3245" s="139">
        <v>1</v>
      </c>
      <c r="K3245" s="106" t="s">
        <v>1301</v>
      </c>
      <c r="L3245" s="106"/>
      <c r="M3245" s="106"/>
      <c r="N3245" s="107"/>
      <c r="O3245" s="107"/>
      <c r="P3245" s="108"/>
      <c r="Q3245" s="108"/>
      <c r="R3245" s="3"/>
      <c r="S3245" s="384"/>
      <c r="AL3245"/>
      <c r="AM3245" s="287"/>
    </row>
    <row r="3246" spans="2:39" s="288" customFormat="1" ht="25.5" outlineLevel="1">
      <c r="B3246" s="102" t="s">
        <v>27</v>
      </c>
      <c r="C3246" s="139" t="s">
        <v>2476</v>
      </c>
      <c r="D3246" s="139"/>
      <c r="E3246" s="102">
        <v>13576001001</v>
      </c>
      <c r="F3246" s="454"/>
      <c r="G3246" s="140" t="s">
        <v>2759</v>
      </c>
      <c r="H3246" s="217"/>
      <c r="I3246" s="139" t="s">
        <v>58</v>
      </c>
      <c r="J3246" s="139">
        <v>1</v>
      </c>
      <c r="K3246" s="106" t="s">
        <v>1301</v>
      </c>
      <c r="L3246" s="106"/>
      <c r="M3246" s="106"/>
      <c r="N3246" s="107"/>
      <c r="O3246" s="107"/>
      <c r="P3246" s="108"/>
      <c r="Q3246" s="108"/>
      <c r="R3246" s="3"/>
      <c r="S3246" s="375"/>
      <c r="AL3246"/>
    </row>
    <row r="3247" spans="2:39" outlineLevel="1">
      <c r="B3247" s="301"/>
      <c r="C3247" s="136"/>
      <c r="D3247" s="136"/>
      <c r="E3247" s="69"/>
      <c r="F3247" s="454"/>
      <c r="G3247" s="137"/>
      <c r="H3247" s="207"/>
      <c r="I3247" s="136"/>
      <c r="J3247" s="136"/>
      <c r="K3247" s="74"/>
      <c r="L3247" s="74"/>
      <c r="M3247" s="98"/>
      <c r="N3247" s="99"/>
      <c r="O3247" s="99"/>
      <c r="P3247" s="100"/>
      <c r="Q3247" s="100"/>
      <c r="R3247" s="3"/>
      <c r="S3247" s="375"/>
      <c r="AM3247" s="288"/>
    </row>
    <row r="3248" spans="2:39" s="287" customFormat="1" outlineLevel="1">
      <c r="B3248" s="69"/>
      <c r="C3248" s="143" t="s">
        <v>2476</v>
      </c>
      <c r="D3248" s="294"/>
      <c r="E3248" s="194"/>
      <c r="F3248" s="650"/>
      <c r="G3248" s="209" t="s">
        <v>2760</v>
      </c>
      <c r="H3248" s="205"/>
      <c r="I3248" s="193"/>
      <c r="J3248" s="193"/>
      <c r="K3248" s="188"/>
      <c r="L3248" s="188"/>
      <c r="M3248" s="434"/>
      <c r="N3248" s="299"/>
      <c r="O3248" s="299"/>
      <c r="P3248" s="437"/>
      <c r="Q3248" s="434"/>
      <c r="R3248" s="3"/>
      <c r="S3248" s="375"/>
      <c r="AL3248"/>
      <c r="AM3248" s="288"/>
    </row>
    <row r="3249" spans="2:39" s="288" customFormat="1" outlineLevel="1">
      <c r="B3249" s="102" t="s">
        <v>27</v>
      </c>
      <c r="C3249" s="139" t="s">
        <v>2476</v>
      </c>
      <c r="D3249" s="139"/>
      <c r="E3249" s="102">
        <v>12331431001</v>
      </c>
      <c r="F3249" s="454"/>
      <c r="G3249" s="203" t="s">
        <v>1930</v>
      </c>
      <c r="H3249" s="217"/>
      <c r="I3249" s="139" t="s">
        <v>58</v>
      </c>
      <c r="J3249" s="139">
        <v>1</v>
      </c>
      <c r="K3249" s="107" t="s">
        <v>1301</v>
      </c>
      <c r="L3249" s="107"/>
      <c r="M3249" s="106"/>
      <c r="N3249" s="107"/>
      <c r="O3249" s="107"/>
      <c r="P3249" s="108"/>
      <c r="Q3249" s="108"/>
      <c r="R3249" s="3"/>
      <c r="S3249" s="375"/>
      <c r="AL3249"/>
    </row>
    <row r="3250" spans="2:39" s="288" customFormat="1" outlineLevel="1">
      <c r="B3250" s="102" t="s">
        <v>27</v>
      </c>
      <c r="C3250" s="139" t="s">
        <v>2476</v>
      </c>
      <c r="D3250" s="103">
        <v>12331631001</v>
      </c>
      <c r="E3250" s="102">
        <v>11601621001</v>
      </c>
      <c r="F3250" s="454"/>
      <c r="G3250" s="203" t="s">
        <v>1931</v>
      </c>
      <c r="H3250" s="217"/>
      <c r="I3250" s="139" t="s">
        <v>58</v>
      </c>
      <c r="J3250" s="139">
        <v>1</v>
      </c>
      <c r="K3250" s="107" t="s">
        <v>1301</v>
      </c>
      <c r="L3250" s="107"/>
      <c r="M3250" s="106"/>
      <c r="N3250" s="107"/>
      <c r="O3250" s="107"/>
      <c r="P3250" s="108"/>
      <c r="Q3250" s="108"/>
      <c r="R3250" s="3"/>
      <c r="S3250" s="375"/>
      <c r="AL3250"/>
    </row>
    <row r="3251" spans="2:39" s="288" customFormat="1" outlineLevel="1">
      <c r="B3251" s="102" t="s">
        <v>27</v>
      </c>
      <c r="C3251" s="139" t="s">
        <v>2476</v>
      </c>
      <c r="D3251" s="139"/>
      <c r="E3251" s="102">
        <v>12331831001</v>
      </c>
      <c r="F3251" s="454"/>
      <c r="G3251" s="203" t="s">
        <v>1932</v>
      </c>
      <c r="H3251" s="217"/>
      <c r="I3251" s="139" t="s">
        <v>58</v>
      </c>
      <c r="J3251" s="139">
        <v>1</v>
      </c>
      <c r="K3251" s="107" t="s">
        <v>1301</v>
      </c>
      <c r="L3251" s="107"/>
      <c r="M3251" s="106"/>
      <c r="N3251" s="107"/>
      <c r="O3251" s="107"/>
      <c r="P3251" s="108"/>
      <c r="Q3251" s="108"/>
      <c r="R3251" s="3"/>
      <c r="S3251" s="375"/>
      <c r="AL3251"/>
    </row>
    <row r="3252" spans="2:39" s="288" customFormat="1" outlineLevel="1">
      <c r="B3252" s="102" t="s">
        <v>27</v>
      </c>
      <c r="C3252" s="139" t="s">
        <v>2476</v>
      </c>
      <c r="D3252" s="139"/>
      <c r="E3252" s="102">
        <v>12332131001</v>
      </c>
      <c r="F3252" s="454"/>
      <c r="G3252" s="203" t="s">
        <v>1933</v>
      </c>
      <c r="H3252" s="217"/>
      <c r="I3252" s="139" t="s">
        <v>58</v>
      </c>
      <c r="J3252" s="139">
        <v>1</v>
      </c>
      <c r="K3252" s="107" t="s">
        <v>1301</v>
      </c>
      <c r="L3252" s="107"/>
      <c r="M3252" s="106"/>
      <c r="N3252" s="107"/>
      <c r="O3252" s="107"/>
      <c r="P3252" s="108"/>
      <c r="Q3252" s="108"/>
      <c r="R3252" s="3"/>
      <c r="S3252" s="375"/>
      <c r="AL3252"/>
    </row>
    <row r="3253" spans="2:39" s="288" customFormat="1" outlineLevel="1">
      <c r="B3253" s="102" t="s">
        <v>27</v>
      </c>
      <c r="C3253" s="139" t="s">
        <v>2476</v>
      </c>
      <c r="D3253" s="139">
        <v>12332331001</v>
      </c>
      <c r="E3253" s="102">
        <v>11602121001</v>
      </c>
      <c r="F3253" s="454"/>
      <c r="G3253" s="203" t="s">
        <v>1934</v>
      </c>
      <c r="H3253" s="217"/>
      <c r="I3253" s="139" t="s">
        <v>58</v>
      </c>
      <c r="J3253" s="139">
        <v>1</v>
      </c>
      <c r="K3253" s="107" t="s">
        <v>1301</v>
      </c>
      <c r="L3253" s="107"/>
      <c r="M3253" s="106"/>
      <c r="N3253" s="107"/>
      <c r="O3253" s="107"/>
      <c r="P3253" s="108"/>
      <c r="Q3253" s="108"/>
      <c r="R3253" s="3"/>
      <c r="S3253" s="375"/>
      <c r="AL3253"/>
    </row>
    <row r="3254" spans="2:39" s="288" customFormat="1" outlineLevel="1">
      <c r="B3254" s="102" t="s">
        <v>27</v>
      </c>
      <c r="C3254" s="139" t="s">
        <v>2476</v>
      </c>
      <c r="D3254" s="103">
        <v>12332531001</v>
      </c>
      <c r="E3254" s="102">
        <v>11602221001</v>
      </c>
      <c r="F3254" s="454"/>
      <c r="G3254" s="203" t="s">
        <v>1935</v>
      </c>
      <c r="H3254" s="217"/>
      <c r="I3254" s="139" t="s">
        <v>58</v>
      </c>
      <c r="J3254" s="139">
        <v>1</v>
      </c>
      <c r="K3254" s="107" t="s">
        <v>1301</v>
      </c>
      <c r="L3254" s="107"/>
      <c r="M3254" s="106"/>
      <c r="N3254" s="107"/>
      <c r="O3254" s="107"/>
      <c r="P3254" s="108"/>
      <c r="Q3254" s="108"/>
      <c r="R3254" s="3"/>
      <c r="S3254" s="375"/>
      <c r="AL3254"/>
    </row>
    <row r="3255" spans="2:39" s="288" customFormat="1" outlineLevel="1">
      <c r="B3255" s="102" t="s">
        <v>27</v>
      </c>
      <c r="C3255" s="139" t="s">
        <v>2476</v>
      </c>
      <c r="D3255" s="385"/>
      <c r="E3255" s="102">
        <v>12331531001</v>
      </c>
      <c r="F3255" s="454"/>
      <c r="G3255" s="203" t="s">
        <v>1936</v>
      </c>
      <c r="H3255" s="217"/>
      <c r="I3255" s="139" t="s">
        <v>58</v>
      </c>
      <c r="J3255" s="139">
        <v>1</v>
      </c>
      <c r="K3255" s="107" t="s">
        <v>1301</v>
      </c>
      <c r="L3255" s="107"/>
      <c r="M3255" s="106"/>
      <c r="N3255" s="107"/>
      <c r="O3255" s="107"/>
      <c r="P3255" s="108"/>
      <c r="Q3255" s="108"/>
      <c r="R3255" s="3"/>
      <c r="S3255" s="384"/>
      <c r="AL3255"/>
      <c r="AM3255"/>
    </row>
    <row r="3256" spans="2:39" s="288" customFormat="1" outlineLevel="1">
      <c r="B3256" s="102" t="s">
        <v>27</v>
      </c>
      <c r="C3256" s="139" t="s">
        <v>2476</v>
      </c>
      <c r="D3256" s="103">
        <v>12331731001</v>
      </c>
      <c r="E3256" s="102">
        <v>11601721001</v>
      </c>
      <c r="F3256" s="454"/>
      <c r="G3256" s="203" t="s">
        <v>1937</v>
      </c>
      <c r="H3256" s="204"/>
      <c r="I3256" s="139" t="s">
        <v>58</v>
      </c>
      <c r="J3256" s="139">
        <v>1</v>
      </c>
      <c r="K3256" s="107" t="s">
        <v>1301</v>
      </c>
      <c r="L3256" s="107"/>
      <c r="M3256" s="106"/>
      <c r="N3256" s="107"/>
      <c r="O3256" s="107"/>
      <c r="P3256" s="108"/>
      <c r="Q3256" s="108"/>
      <c r="R3256" s="3"/>
      <c r="S3256" s="567"/>
      <c r="AL3256"/>
      <c r="AM3256" s="287"/>
    </row>
    <row r="3257" spans="2:39" s="288" customFormat="1" outlineLevel="1">
      <c r="B3257" s="102" t="s">
        <v>27</v>
      </c>
      <c r="C3257" s="139" t="s">
        <v>2476</v>
      </c>
      <c r="D3257" s="103">
        <v>12331931001</v>
      </c>
      <c r="E3257" s="102">
        <v>11601921001</v>
      </c>
      <c r="F3257" s="454"/>
      <c r="G3257" s="203" t="s">
        <v>1938</v>
      </c>
      <c r="H3257" s="204"/>
      <c r="I3257" s="139" t="s">
        <v>58</v>
      </c>
      <c r="J3257" s="139">
        <v>1</v>
      </c>
      <c r="K3257" s="107" t="s">
        <v>1301</v>
      </c>
      <c r="L3257" s="107"/>
      <c r="M3257" s="106"/>
      <c r="N3257" s="107"/>
      <c r="O3257" s="107"/>
      <c r="P3257" s="108"/>
      <c r="Q3257" s="108"/>
      <c r="R3257" s="3"/>
      <c r="S3257" s="375"/>
      <c r="AL3257"/>
    </row>
    <row r="3258" spans="2:39" outlineLevel="1">
      <c r="B3258" s="301"/>
      <c r="C3258" s="136"/>
      <c r="D3258" s="71"/>
      <c r="E3258" s="69"/>
      <c r="F3258" s="454"/>
      <c r="G3258" s="171"/>
      <c r="H3258" s="199"/>
      <c r="I3258" s="136"/>
      <c r="J3258" s="136"/>
      <c r="K3258" s="74"/>
      <c r="L3258" s="74"/>
      <c r="M3258" s="98"/>
      <c r="N3258" s="99"/>
      <c r="O3258" s="99"/>
      <c r="P3258" s="100"/>
      <c r="Q3258" s="100"/>
      <c r="R3258" s="3"/>
      <c r="S3258" s="375"/>
      <c r="AM3258" s="288"/>
    </row>
    <row r="3259" spans="2:39" s="287" customFormat="1" outlineLevel="1">
      <c r="B3259" s="69"/>
      <c r="C3259" s="143" t="s">
        <v>2476</v>
      </c>
      <c r="D3259" s="294"/>
      <c r="E3259" s="194"/>
      <c r="F3259" s="650"/>
      <c r="G3259" s="191" t="s">
        <v>2761</v>
      </c>
      <c r="H3259" s="205"/>
      <c r="I3259" s="193"/>
      <c r="J3259" s="193"/>
      <c r="K3259" s="188"/>
      <c r="L3259" s="188"/>
      <c r="M3259" s="434"/>
      <c r="N3259" s="299"/>
      <c r="O3259" s="299"/>
      <c r="P3259" s="437"/>
      <c r="Q3259" s="434"/>
      <c r="R3259" s="3"/>
      <c r="S3259" s="375"/>
      <c r="AL3259"/>
      <c r="AM3259" s="288"/>
    </row>
    <row r="3260" spans="2:39" s="288" customFormat="1" outlineLevel="1">
      <c r="B3260" s="102" t="s">
        <v>27</v>
      </c>
      <c r="C3260" s="139" t="s">
        <v>2476</v>
      </c>
      <c r="D3260" s="202"/>
      <c r="E3260" s="102">
        <v>12033911001</v>
      </c>
      <c r="F3260" s="454"/>
      <c r="G3260" s="203" t="s">
        <v>1940</v>
      </c>
      <c r="H3260" s="204"/>
      <c r="I3260" s="202" t="s">
        <v>58</v>
      </c>
      <c r="J3260" s="202">
        <v>1</v>
      </c>
      <c r="K3260" s="107" t="s">
        <v>1301</v>
      </c>
      <c r="L3260" s="107"/>
      <c r="M3260" s="106"/>
      <c r="N3260" s="107"/>
      <c r="O3260" s="107"/>
      <c r="P3260" s="108"/>
      <c r="Q3260" s="108"/>
      <c r="R3260" s="3"/>
      <c r="S3260" s="375"/>
      <c r="AL3260"/>
    </row>
    <row r="3261" spans="2:39" s="288" customFormat="1" outlineLevel="1">
      <c r="B3261" s="102" t="s">
        <v>27</v>
      </c>
      <c r="C3261" s="139" t="s">
        <v>2476</v>
      </c>
      <c r="D3261" s="202"/>
      <c r="E3261" s="102">
        <v>12033931001</v>
      </c>
      <c r="F3261" s="454"/>
      <c r="G3261" s="203" t="s">
        <v>1941</v>
      </c>
      <c r="H3261" s="204"/>
      <c r="I3261" s="202" t="s">
        <v>58</v>
      </c>
      <c r="J3261" s="202">
        <v>1</v>
      </c>
      <c r="K3261" s="107" t="s">
        <v>1301</v>
      </c>
      <c r="L3261" s="107"/>
      <c r="M3261" s="106"/>
      <c r="N3261" s="107"/>
      <c r="O3261" s="107"/>
      <c r="P3261" s="108"/>
      <c r="Q3261" s="108"/>
      <c r="R3261" s="3"/>
      <c r="S3261" s="375"/>
      <c r="AL3261"/>
    </row>
    <row r="3262" spans="2:39" s="288" customFormat="1" outlineLevel="1">
      <c r="B3262" s="102" t="s">
        <v>27</v>
      </c>
      <c r="C3262" s="139" t="s">
        <v>2476</v>
      </c>
      <c r="D3262" s="202"/>
      <c r="E3262" s="102">
        <v>12219541001</v>
      </c>
      <c r="F3262" s="454"/>
      <c r="G3262" s="203" t="s">
        <v>1942</v>
      </c>
      <c r="H3262" s="204"/>
      <c r="I3262" s="202" t="s">
        <v>58</v>
      </c>
      <c r="J3262" s="202">
        <v>1</v>
      </c>
      <c r="K3262" s="107" t="s">
        <v>1301</v>
      </c>
      <c r="L3262" s="107"/>
      <c r="M3262" s="106"/>
      <c r="N3262" s="107"/>
      <c r="O3262" s="107"/>
      <c r="P3262" s="108"/>
      <c r="Q3262" s="108"/>
      <c r="R3262" s="3"/>
      <c r="S3262" s="375"/>
      <c r="AL3262"/>
    </row>
    <row r="3263" spans="2:39" s="288" customFormat="1" outlineLevel="1">
      <c r="B3263" s="102" t="s">
        <v>27</v>
      </c>
      <c r="C3263" s="139" t="s">
        <v>2476</v>
      </c>
      <c r="D3263" s="202"/>
      <c r="E3263" s="102">
        <v>12219551001</v>
      </c>
      <c r="F3263" s="454"/>
      <c r="G3263" s="203" t="s">
        <v>1943</v>
      </c>
      <c r="H3263" s="204"/>
      <c r="I3263" s="202" t="s">
        <v>58</v>
      </c>
      <c r="J3263" s="202">
        <v>1</v>
      </c>
      <c r="K3263" s="107" t="s">
        <v>1301</v>
      </c>
      <c r="L3263" s="107"/>
      <c r="M3263" s="106"/>
      <c r="N3263" s="107"/>
      <c r="O3263" s="107"/>
      <c r="P3263" s="108"/>
      <c r="Q3263" s="108"/>
      <c r="R3263" s="3"/>
      <c r="S3263" s="375"/>
      <c r="AL3263"/>
    </row>
    <row r="3264" spans="2:39" s="288" customFormat="1" outlineLevel="1">
      <c r="B3264" s="102" t="s">
        <v>27</v>
      </c>
      <c r="C3264" s="139" t="s">
        <v>2476</v>
      </c>
      <c r="D3264" s="202"/>
      <c r="E3264" s="102">
        <v>12219561001</v>
      </c>
      <c r="F3264" s="454"/>
      <c r="G3264" s="203" t="s">
        <v>1944</v>
      </c>
      <c r="H3264" s="204"/>
      <c r="I3264" s="202" t="s">
        <v>58</v>
      </c>
      <c r="J3264" s="202">
        <v>1</v>
      </c>
      <c r="K3264" s="107" t="s">
        <v>1301</v>
      </c>
      <c r="L3264" s="107"/>
      <c r="M3264" s="106"/>
      <c r="N3264" s="107"/>
      <c r="O3264" s="107"/>
      <c r="P3264" s="108"/>
      <c r="Q3264" s="108"/>
      <c r="R3264" s="3"/>
      <c r="S3264" s="378"/>
      <c r="AL3264"/>
      <c r="AM3264"/>
    </row>
    <row r="3265" spans="2:39" s="288" customFormat="1" outlineLevel="1">
      <c r="B3265" s="102" t="s">
        <v>27</v>
      </c>
      <c r="C3265" s="139" t="s">
        <v>2476</v>
      </c>
      <c r="D3265" s="202"/>
      <c r="E3265" s="102">
        <v>12219581001</v>
      </c>
      <c r="F3265" s="454"/>
      <c r="G3265" s="203" t="s">
        <v>1945</v>
      </c>
      <c r="H3265" s="204"/>
      <c r="I3265" s="202" t="s">
        <v>58</v>
      </c>
      <c r="J3265" s="202">
        <v>1</v>
      </c>
      <c r="K3265" s="107" t="s">
        <v>1301</v>
      </c>
      <c r="L3265" s="107"/>
      <c r="M3265" s="106"/>
      <c r="N3265" s="107"/>
      <c r="O3265" s="107"/>
      <c r="P3265" s="108"/>
      <c r="Q3265" s="108"/>
      <c r="R3265" s="3"/>
      <c r="S3265" s="375"/>
      <c r="AL3265"/>
    </row>
    <row r="3266" spans="2:39" s="288" customFormat="1" outlineLevel="1">
      <c r="B3266" s="102" t="s">
        <v>27</v>
      </c>
      <c r="C3266" s="139" t="s">
        <v>2476</v>
      </c>
      <c r="D3266" s="202"/>
      <c r="E3266" s="102">
        <v>12219601001</v>
      </c>
      <c r="F3266" s="454"/>
      <c r="G3266" s="203" t="s">
        <v>1946</v>
      </c>
      <c r="H3266" s="204"/>
      <c r="I3266" s="202" t="s">
        <v>58</v>
      </c>
      <c r="J3266" s="202">
        <v>1</v>
      </c>
      <c r="K3266" s="107" t="s">
        <v>1301</v>
      </c>
      <c r="L3266" s="107"/>
      <c r="M3266" s="106"/>
      <c r="N3266" s="107"/>
      <c r="O3266" s="107"/>
      <c r="P3266" s="108"/>
      <c r="Q3266" s="108"/>
      <c r="R3266" s="3"/>
      <c r="S3266" s="375"/>
      <c r="AL3266"/>
    </row>
    <row r="3267" spans="2:39" outlineLevel="1">
      <c r="B3267" s="197"/>
      <c r="C3267" s="136"/>
      <c r="D3267" s="170"/>
      <c r="E3267" s="69"/>
      <c r="F3267" s="454"/>
      <c r="G3267" s="171"/>
      <c r="H3267" s="199"/>
      <c r="I3267" s="170"/>
      <c r="J3267" s="170"/>
      <c r="K3267" s="74"/>
      <c r="L3267" s="74"/>
      <c r="M3267" s="98"/>
      <c r="N3267" s="99"/>
      <c r="O3267" s="99"/>
      <c r="P3267" s="100"/>
      <c r="Q3267" s="100"/>
      <c r="R3267" s="3"/>
      <c r="S3267" s="375"/>
      <c r="AM3267" s="288"/>
    </row>
    <row r="3268" spans="2:39" s="288" customFormat="1" outlineLevel="1">
      <c r="B3268" s="102" t="s">
        <v>27</v>
      </c>
      <c r="C3268" s="139" t="s">
        <v>2476</v>
      </c>
      <c r="D3268" s="202"/>
      <c r="E3268" s="102">
        <v>12143981001</v>
      </c>
      <c r="F3268" s="454"/>
      <c r="G3268" s="203" t="s">
        <v>1947</v>
      </c>
      <c r="H3268" s="204"/>
      <c r="I3268" s="202" t="s">
        <v>58</v>
      </c>
      <c r="J3268" s="202">
        <v>1</v>
      </c>
      <c r="K3268" s="107" t="s">
        <v>1301</v>
      </c>
      <c r="L3268" s="107"/>
      <c r="M3268" s="106"/>
      <c r="N3268" s="107"/>
      <c r="O3268" s="107"/>
      <c r="P3268" s="108"/>
      <c r="Q3268" s="108"/>
      <c r="R3268" s="3"/>
      <c r="S3268" s="375"/>
      <c r="AL3268"/>
    </row>
    <row r="3269" spans="2:39" s="288" customFormat="1" outlineLevel="1">
      <c r="B3269" s="102" t="s">
        <v>27</v>
      </c>
      <c r="C3269" s="139" t="s">
        <v>2476</v>
      </c>
      <c r="D3269" s="202"/>
      <c r="E3269" s="102">
        <v>12143991001</v>
      </c>
      <c r="F3269" s="454"/>
      <c r="G3269" s="203" t="s">
        <v>1948</v>
      </c>
      <c r="H3269" s="204"/>
      <c r="I3269" s="202" t="s">
        <v>58</v>
      </c>
      <c r="J3269" s="202">
        <v>1</v>
      </c>
      <c r="K3269" s="107" t="s">
        <v>1301</v>
      </c>
      <c r="L3269" s="107"/>
      <c r="M3269" s="106"/>
      <c r="N3269" s="107"/>
      <c r="O3269" s="107"/>
      <c r="P3269" s="108"/>
      <c r="Q3269" s="108"/>
      <c r="R3269" s="3"/>
      <c r="S3269" s="375"/>
      <c r="AL3269"/>
    </row>
    <row r="3270" spans="2:39" s="288" customFormat="1" outlineLevel="1">
      <c r="B3270" s="102" t="s">
        <v>27</v>
      </c>
      <c r="C3270" s="139" t="s">
        <v>2476</v>
      </c>
      <c r="D3270" s="202"/>
      <c r="E3270" s="102">
        <v>12144011001</v>
      </c>
      <c r="F3270" s="454"/>
      <c r="G3270" s="203" t="s">
        <v>1949</v>
      </c>
      <c r="H3270" s="204"/>
      <c r="I3270" s="202" t="s">
        <v>58</v>
      </c>
      <c r="J3270" s="202">
        <v>1</v>
      </c>
      <c r="K3270" s="107" t="s">
        <v>1301</v>
      </c>
      <c r="L3270" s="107"/>
      <c r="M3270" s="106"/>
      <c r="N3270" s="107"/>
      <c r="O3270" s="107"/>
      <c r="P3270" s="108"/>
      <c r="Q3270" s="108"/>
      <c r="R3270" s="3"/>
      <c r="S3270" s="375"/>
      <c r="AL3270"/>
    </row>
    <row r="3271" spans="2:39" s="288" customFormat="1" outlineLevel="1">
      <c r="B3271" s="102" t="s">
        <v>27</v>
      </c>
      <c r="C3271" s="139" t="s">
        <v>2476</v>
      </c>
      <c r="D3271" s="202"/>
      <c r="E3271" s="102">
        <v>12144021001</v>
      </c>
      <c r="F3271" s="454"/>
      <c r="G3271" s="203" t="s">
        <v>1950</v>
      </c>
      <c r="H3271" s="204"/>
      <c r="I3271" s="202" t="s">
        <v>58</v>
      </c>
      <c r="J3271" s="202">
        <v>1</v>
      </c>
      <c r="K3271" s="107" t="s">
        <v>1301</v>
      </c>
      <c r="L3271" s="107"/>
      <c r="M3271" s="106"/>
      <c r="N3271" s="107"/>
      <c r="O3271" s="107"/>
      <c r="P3271" s="108"/>
      <c r="Q3271" s="108"/>
      <c r="R3271" s="3"/>
      <c r="S3271" s="375"/>
      <c r="AL3271"/>
    </row>
    <row r="3272" spans="2:39" s="288" customFormat="1" outlineLevel="1">
      <c r="B3272" s="102" t="s">
        <v>27</v>
      </c>
      <c r="C3272" s="139" t="s">
        <v>2476</v>
      </c>
      <c r="D3272" s="202"/>
      <c r="E3272" s="102">
        <v>12144031001</v>
      </c>
      <c r="F3272" s="454"/>
      <c r="G3272" s="203" t="s">
        <v>1951</v>
      </c>
      <c r="H3272" s="204"/>
      <c r="I3272" s="202" t="s">
        <v>58</v>
      </c>
      <c r="J3272" s="202">
        <v>1</v>
      </c>
      <c r="K3272" s="107" t="s">
        <v>1301</v>
      </c>
      <c r="L3272" s="107"/>
      <c r="M3272" s="106"/>
      <c r="N3272" s="107"/>
      <c r="O3272" s="107"/>
      <c r="P3272" s="108"/>
      <c r="Q3272" s="108"/>
      <c r="R3272" s="3"/>
      <c r="S3272" s="375"/>
      <c r="AL3272"/>
    </row>
    <row r="3273" spans="2:39" s="288" customFormat="1" outlineLevel="1">
      <c r="B3273" s="102" t="s">
        <v>27</v>
      </c>
      <c r="C3273" s="139" t="s">
        <v>2476</v>
      </c>
      <c r="D3273" s="202"/>
      <c r="E3273" s="102">
        <v>12036041001</v>
      </c>
      <c r="F3273" s="454"/>
      <c r="G3273" s="203" t="s">
        <v>1952</v>
      </c>
      <c r="H3273" s="204"/>
      <c r="I3273" s="202" t="s">
        <v>58</v>
      </c>
      <c r="J3273" s="202">
        <v>1</v>
      </c>
      <c r="K3273" s="107" t="s">
        <v>1301</v>
      </c>
      <c r="L3273" s="107"/>
      <c r="M3273" s="106"/>
      <c r="N3273" s="107"/>
      <c r="O3273" s="107"/>
      <c r="P3273" s="108"/>
      <c r="Q3273" s="108"/>
      <c r="R3273" s="3"/>
      <c r="S3273" s="375"/>
      <c r="AL3273"/>
    </row>
    <row r="3274" spans="2:39" s="288" customFormat="1" outlineLevel="1">
      <c r="B3274" s="102" t="s">
        <v>27</v>
      </c>
      <c r="C3274" s="139" t="s">
        <v>2476</v>
      </c>
      <c r="D3274" s="202"/>
      <c r="E3274" s="102">
        <v>12144051001</v>
      </c>
      <c r="F3274" s="454"/>
      <c r="G3274" s="203" t="s">
        <v>1953</v>
      </c>
      <c r="H3274" s="204"/>
      <c r="I3274" s="202" t="s">
        <v>58</v>
      </c>
      <c r="J3274" s="202">
        <v>1</v>
      </c>
      <c r="K3274" s="107" t="s">
        <v>1301</v>
      </c>
      <c r="L3274" s="107"/>
      <c r="M3274" s="106"/>
      <c r="N3274" s="107"/>
      <c r="O3274" s="107"/>
      <c r="P3274" s="108"/>
      <c r="Q3274" s="108"/>
      <c r="R3274" s="3"/>
      <c r="S3274" s="375"/>
      <c r="AL3274"/>
    </row>
    <row r="3275" spans="2:39" s="288" customFormat="1" outlineLevel="1">
      <c r="B3275" s="102" t="s">
        <v>27</v>
      </c>
      <c r="C3275" s="139" t="s">
        <v>2476</v>
      </c>
      <c r="D3275" s="202"/>
      <c r="E3275" s="102">
        <v>12144061001</v>
      </c>
      <c r="F3275" s="454"/>
      <c r="G3275" s="203" t="s">
        <v>1954</v>
      </c>
      <c r="H3275" s="204"/>
      <c r="I3275" s="202" t="s">
        <v>58</v>
      </c>
      <c r="J3275" s="202">
        <v>1</v>
      </c>
      <c r="K3275" s="107" t="s">
        <v>1301</v>
      </c>
      <c r="L3275" s="107"/>
      <c r="M3275" s="106"/>
      <c r="N3275" s="107"/>
      <c r="O3275" s="107"/>
      <c r="P3275" s="108"/>
      <c r="Q3275" s="108"/>
      <c r="R3275" s="3"/>
      <c r="S3275" s="375"/>
      <c r="AL3275"/>
    </row>
    <row r="3276" spans="2:39" s="288" customFormat="1" outlineLevel="1">
      <c r="B3276" s="102" t="s">
        <v>27</v>
      </c>
      <c r="C3276" s="139" t="s">
        <v>2476</v>
      </c>
      <c r="D3276" s="202"/>
      <c r="E3276" s="102">
        <v>12036051001</v>
      </c>
      <c r="F3276" s="454"/>
      <c r="G3276" s="203" t="s">
        <v>1955</v>
      </c>
      <c r="H3276" s="204"/>
      <c r="I3276" s="202" t="s">
        <v>58</v>
      </c>
      <c r="J3276" s="202">
        <v>1</v>
      </c>
      <c r="K3276" s="107" t="s">
        <v>1301</v>
      </c>
      <c r="L3276" s="107"/>
      <c r="M3276" s="106"/>
      <c r="N3276" s="107"/>
      <c r="O3276" s="107"/>
      <c r="P3276" s="108"/>
      <c r="Q3276" s="108"/>
      <c r="R3276" s="3"/>
      <c r="S3276" s="375"/>
      <c r="AL3276"/>
    </row>
    <row r="3277" spans="2:39" s="288" customFormat="1" outlineLevel="1">
      <c r="B3277" s="102" t="s">
        <v>27</v>
      </c>
      <c r="C3277" s="139" t="s">
        <v>2476</v>
      </c>
      <c r="D3277" s="202"/>
      <c r="E3277" s="102">
        <v>12036071001</v>
      </c>
      <c r="F3277" s="454"/>
      <c r="G3277" s="203" t="s">
        <v>1956</v>
      </c>
      <c r="H3277" s="204"/>
      <c r="I3277" s="202" t="s">
        <v>58</v>
      </c>
      <c r="J3277" s="202">
        <v>1</v>
      </c>
      <c r="K3277" s="107" t="s">
        <v>1301</v>
      </c>
      <c r="L3277" s="107"/>
      <c r="M3277" s="106"/>
      <c r="N3277" s="107"/>
      <c r="O3277" s="107"/>
      <c r="P3277" s="108"/>
      <c r="Q3277" s="108"/>
      <c r="R3277" s="3"/>
      <c r="S3277" s="375"/>
      <c r="AL3277"/>
    </row>
    <row r="3278" spans="2:39" s="288" customFormat="1" outlineLevel="1">
      <c r="B3278" s="102" t="s">
        <v>27</v>
      </c>
      <c r="C3278" s="139" t="s">
        <v>2476</v>
      </c>
      <c r="D3278" s="202"/>
      <c r="E3278" s="102">
        <v>12144071001</v>
      </c>
      <c r="F3278" s="454"/>
      <c r="G3278" s="203" t="s">
        <v>1957</v>
      </c>
      <c r="H3278" s="204"/>
      <c r="I3278" s="202" t="s">
        <v>58</v>
      </c>
      <c r="J3278" s="202">
        <v>1</v>
      </c>
      <c r="K3278" s="107" t="s">
        <v>1301</v>
      </c>
      <c r="L3278" s="107"/>
      <c r="M3278" s="106"/>
      <c r="N3278" s="107"/>
      <c r="O3278" s="107"/>
      <c r="P3278" s="108"/>
      <c r="Q3278" s="108"/>
      <c r="R3278" s="3"/>
      <c r="S3278" s="375"/>
      <c r="AL3278"/>
    </row>
    <row r="3279" spans="2:39" s="288" customFormat="1" outlineLevel="1">
      <c r="B3279" s="102" t="s">
        <v>27</v>
      </c>
      <c r="C3279" s="139" t="s">
        <v>2476</v>
      </c>
      <c r="D3279" s="202"/>
      <c r="E3279" s="102">
        <v>12144081001</v>
      </c>
      <c r="F3279" s="454"/>
      <c r="G3279" s="203" t="s">
        <v>1958</v>
      </c>
      <c r="H3279" s="204"/>
      <c r="I3279" s="202" t="s">
        <v>58</v>
      </c>
      <c r="J3279" s="202">
        <v>1</v>
      </c>
      <c r="K3279" s="107" t="s">
        <v>1301</v>
      </c>
      <c r="L3279" s="107"/>
      <c r="M3279" s="106"/>
      <c r="N3279" s="107"/>
      <c r="O3279" s="107"/>
      <c r="P3279" s="108"/>
      <c r="Q3279" s="108"/>
      <c r="R3279" s="3"/>
      <c r="S3279" s="375"/>
      <c r="AL3279"/>
    </row>
    <row r="3280" spans="2:39" s="288" customFormat="1" outlineLevel="1">
      <c r="B3280" s="102" t="s">
        <v>27</v>
      </c>
      <c r="C3280" s="139" t="s">
        <v>2476</v>
      </c>
      <c r="D3280" s="202"/>
      <c r="E3280" s="102">
        <v>12036081001</v>
      </c>
      <c r="F3280" s="454"/>
      <c r="G3280" s="203" t="s">
        <v>1959</v>
      </c>
      <c r="H3280" s="204"/>
      <c r="I3280" s="202" t="s">
        <v>58</v>
      </c>
      <c r="J3280" s="202">
        <v>1</v>
      </c>
      <c r="K3280" s="107" t="s">
        <v>1301</v>
      </c>
      <c r="L3280" s="107"/>
      <c r="M3280" s="106"/>
      <c r="N3280" s="107"/>
      <c r="O3280" s="107"/>
      <c r="P3280" s="108"/>
      <c r="Q3280" s="108"/>
      <c r="R3280" s="3"/>
      <c r="S3280" s="375"/>
      <c r="AL3280"/>
    </row>
    <row r="3281" spans="2:39" s="288" customFormat="1" outlineLevel="1">
      <c r="B3281" s="102" t="s">
        <v>27</v>
      </c>
      <c r="C3281" s="139" t="s">
        <v>2476</v>
      </c>
      <c r="D3281" s="202"/>
      <c r="E3281" s="102">
        <v>12036111001</v>
      </c>
      <c r="F3281" s="454"/>
      <c r="G3281" s="203" t="s">
        <v>1960</v>
      </c>
      <c r="H3281" s="204"/>
      <c r="I3281" s="202" t="s">
        <v>58</v>
      </c>
      <c r="J3281" s="202">
        <v>1</v>
      </c>
      <c r="K3281" s="107" t="s">
        <v>1301</v>
      </c>
      <c r="L3281" s="107"/>
      <c r="M3281" s="106"/>
      <c r="N3281" s="107"/>
      <c r="O3281" s="107"/>
      <c r="P3281" s="108"/>
      <c r="Q3281" s="108"/>
      <c r="R3281" s="3"/>
      <c r="S3281" s="375"/>
      <c r="AL3281"/>
    </row>
    <row r="3282" spans="2:39" s="288" customFormat="1" outlineLevel="1">
      <c r="B3282" s="102" t="s">
        <v>27</v>
      </c>
      <c r="C3282" s="139" t="s">
        <v>2476</v>
      </c>
      <c r="D3282" s="202"/>
      <c r="E3282" s="102">
        <v>12036141001</v>
      </c>
      <c r="F3282" s="454"/>
      <c r="G3282" s="203" t="s">
        <v>1961</v>
      </c>
      <c r="H3282" s="204"/>
      <c r="I3282" s="202" t="s">
        <v>58</v>
      </c>
      <c r="J3282" s="202">
        <v>1</v>
      </c>
      <c r="K3282" s="107" t="s">
        <v>1301</v>
      </c>
      <c r="L3282" s="107"/>
      <c r="M3282" s="106"/>
      <c r="N3282" s="107"/>
      <c r="O3282" s="107"/>
      <c r="P3282" s="108"/>
      <c r="Q3282" s="108"/>
      <c r="R3282" s="3"/>
      <c r="S3282" s="375"/>
      <c r="AL3282"/>
    </row>
    <row r="3283" spans="2:39" s="288" customFormat="1" outlineLevel="1">
      <c r="B3283" s="102" t="s">
        <v>27</v>
      </c>
      <c r="C3283" s="139" t="s">
        <v>2476</v>
      </c>
      <c r="D3283" s="202"/>
      <c r="E3283" s="102">
        <v>12036151001</v>
      </c>
      <c r="F3283" s="454"/>
      <c r="G3283" s="203" t="s">
        <v>1962</v>
      </c>
      <c r="H3283" s="204"/>
      <c r="I3283" s="202" t="s">
        <v>58</v>
      </c>
      <c r="J3283" s="202">
        <v>1</v>
      </c>
      <c r="K3283" s="107" t="s">
        <v>1301</v>
      </c>
      <c r="L3283" s="107"/>
      <c r="M3283" s="106"/>
      <c r="N3283" s="107"/>
      <c r="O3283" s="107"/>
      <c r="P3283" s="108"/>
      <c r="Q3283" s="108"/>
      <c r="R3283" s="3"/>
      <c r="S3283" s="375"/>
      <c r="AL3283"/>
    </row>
    <row r="3284" spans="2:39" s="288" customFormat="1" outlineLevel="1">
      <c r="B3284" s="102" t="s">
        <v>27</v>
      </c>
      <c r="C3284" s="139" t="s">
        <v>2476</v>
      </c>
      <c r="D3284" s="202"/>
      <c r="E3284" s="102">
        <v>12036161001</v>
      </c>
      <c r="F3284" s="454"/>
      <c r="G3284" s="203" t="s">
        <v>1963</v>
      </c>
      <c r="H3284" s="204"/>
      <c r="I3284" s="202" t="s">
        <v>58</v>
      </c>
      <c r="J3284" s="202">
        <v>1</v>
      </c>
      <c r="K3284" s="107" t="s">
        <v>1301</v>
      </c>
      <c r="L3284" s="107"/>
      <c r="M3284" s="106"/>
      <c r="N3284" s="107"/>
      <c r="O3284" s="107"/>
      <c r="P3284" s="108"/>
      <c r="Q3284" s="108"/>
      <c r="R3284" s="3"/>
      <c r="S3284" s="567"/>
      <c r="AL3284"/>
      <c r="AM3284"/>
    </row>
    <row r="3285" spans="2:39" s="288" customFormat="1" outlineLevel="1">
      <c r="B3285" s="102" t="s">
        <v>27</v>
      </c>
      <c r="C3285" s="139" t="s">
        <v>2476</v>
      </c>
      <c r="D3285" s="202"/>
      <c r="E3285" s="102">
        <v>12036171001</v>
      </c>
      <c r="F3285" s="454"/>
      <c r="G3285" s="203" t="s">
        <v>1964</v>
      </c>
      <c r="H3285" s="204"/>
      <c r="I3285" s="202" t="s">
        <v>58</v>
      </c>
      <c r="J3285" s="202">
        <v>1</v>
      </c>
      <c r="K3285" s="107" t="s">
        <v>1301</v>
      </c>
      <c r="L3285" s="107"/>
      <c r="M3285" s="106"/>
      <c r="N3285" s="107"/>
      <c r="O3285" s="107"/>
      <c r="P3285" s="108"/>
      <c r="Q3285" s="108"/>
      <c r="R3285" s="3"/>
      <c r="S3285" s="375"/>
      <c r="AL3285"/>
    </row>
    <row r="3286" spans="2:39" s="288" customFormat="1" outlineLevel="1">
      <c r="B3286" s="102" t="s">
        <v>27</v>
      </c>
      <c r="C3286" s="139" t="s">
        <v>2476</v>
      </c>
      <c r="D3286" s="202"/>
      <c r="E3286" s="102">
        <v>12036181001</v>
      </c>
      <c r="F3286" s="454"/>
      <c r="G3286" s="203" t="s">
        <v>1965</v>
      </c>
      <c r="H3286" s="204"/>
      <c r="I3286" s="202" t="s">
        <v>58</v>
      </c>
      <c r="J3286" s="202">
        <v>1</v>
      </c>
      <c r="K3286" s="107" t="s">
        <v>1301</v>
      </c>
      <c r="L3286" s="107"/>
      <c r="M3286" s="106"/>
      <c r="N3286" s="107"/>
      <c r="O3286" s="107"/>
      <c r="P3286" s="108"/>
      <c r="Q3286" s="108"/>
      <c r="R3286" s="3"/>
      <c r="S3286" s="375"/>
      <c r="AL3286"/>
    </row>
    <row r="3287" spans="2:39" outlineLevel="1">
      <c r="B3287" s="293"/>
      <c r="C3287" s="136"/>
      <c r="D3287" s="170"/>
      <c r="E3287" s="69"/>
      <c r="F3287" s="454"/>
      <c r="G3287" s="171"/>
      <c r="H3287" s="199"/>
      <c r="I3287" s="170"/>
      <c r="J3287" s="170"/>
      <c r="K3287" s="74"/>
      <c r="L3287" s="74"/>
      <c r="M3287" s="98"/>
      <c r="N3287" s="99"/>
      <c r="O3287" s="99"/>
      <c r="P3287" s="100"/>
      <c r="Q3287" s="100"/>
      <c r="R3287" s="3"/>
      <c r="S3287" s="375"/>
      <c r="AM3287" s="288"/>
    </row>
    <row r="3288" spans="2:39" s="288" customFormat="1" outlineLevel="1">
      <c r="B3288" s="102" t="s">
        <v>27</v>
      </c>
      <c r="C3288" s="139" t="s">
        <v>2476</v>
      </c>
      <c r="D3288" s="202"/>
      <c r="E3288" s="102">
        <v>12085231001</v>
      </c>
      <c r="F3288" s="454"/>
      <c r="G3288" s="203" t="s">
        <v>1966</v>
      </c>
      <c r="H3288" s="204"/>
      <c r="I3288" s="202" t="s">
        <v>58</v>
      </c>
      <c r="J3288" s="202">
        <v>1</v>
      </c>
      <c r="K3288" s="107" t="s">
        <v>1301</v>
      </c>
      <c r="L3288" s="107"/>
      <c r="M3288" s="106"/>
      <c r="N3288" s="107"/>
      <c r="O3288" s="107"/>
      <c r="P3288" s="108"/>
      <c r="Q3288" s="108"/>
      <c r="R3288" s="3"/>
      <c r="S3288" s="378"/>
      <c r="AL3288"/>
      <c r="AM3288"/>
    </row>
    <row r="3289" spans="2:39" s="288" customFormat="1" outlineLevel="1">
      <c r="B3289" s="102" t="s">
        <v>27</v>
      </c>
      <c r="C3289" s="139" t="s">
        <v>2476</v>
      </c>
      <c r="D3289" s="202"/>
      <c r="E3289" s="102">
        <v>12085241001</v>
      </c>
      <c r="F3289" s="454"/>
      <c r="G3289" s="203" t="s">
        <v>1967</v>
      </c>
      <c r="H3289" s="204"/>
      <c r="I3289" s="202" t="s">
        <v>58</v>
      </c>
      <c r="J3289" s="202">
        <v>1</v>
      </c>
      <c r="K3289" s="107" t="s">
        <v>1301</v>
      </c>
      <c r="L3289" s="107"/>
      <c r="M3289" s="106"/>
      <c r="N3289" s="107"/>
      <c r="O3289" s="107"/>
      <c r="P3289" s="108"/>
      <c r="Q3289" s="108"/>
      <c r="R3289" s="3"/>
      <c r="S3289" s="375"/>
      <c r="AL3289"/>
    </row>
    <row r="3290" spans="2:39" s="288" customFormat="1" outlineLevel="1">
      <c r="B3290" s="102" t="s">
        <v>27</v>
      </c>
      <c r="C3290" s="139" t="s">
        <v>2476</v>
      </c>
      <c r="D3290" s="202"/>
      <c r="E3290" s="102">
        <v>12887151001</v>
      </c>
      <c r="F3290" s="454"/>
      <c r="G3290" s="203" t="s">
        <v>1968</v>
      </c>
      <c r="H3290" s="204"/>
      <c r="I3290" s="202" t="s">
        <v>58</v>
      </c>
      <c r="J3290" s="202">
        <v>1</v>
      </c>
      <c r="K3290" s="107" t="s">
        <v>1301</v>
      </c>
      <c r="L3290" s="107"/>
      <c r="M3290" s="106"/>
      <c r="N3290" s="107"/>
      <c r="O3290" s="107"/>
      <c r="P3290" s="108"/>
      <c r="Q3290" s="108"/>
      <c r="R3290" s="3"/>
      <c r="S3290" s="375"/>
      <c r="AL3290"/>
    </row>
    <row r="3291" spans="2:39" outlineLevel="1">
      <c r="B3291" s="197"/>
      <c r="C3291" s="136"/>
      <c r="D3291" s="170"/>
      <c r="E3291" s="69"/>
      <c r="F3291" s="454"/>
      <c r="G3291" s="171"/>
      <c r="H3291" s="199"/>
      <c r="I3291" s="170"/>
      <c r="J3291" s="170"/>
      <c r="K3291" s="74"/>
      <c r="L3291" s="74"/>
      <c r="M3291" s="98"/>
      <c r="N3291" s="99"/>
      <c r="O3291" s="99"/>
      <c r="P3291" s="100"/>
      <c r="Q3291" s="100"/>
      <c r="R3291" s="3"/>
      <c r="S3291" s="375"/>
      <c r="AM3291" s="288"/>
    </row>
    <row r="3292" spans="2:39" s="288" customFormat="1" outlineLevel="1">
      <c r="B3292" s="102" t="s">
        <v>27</v>
      </c>
      <c r="C3292" s="139" t="s">
        <v>2476</v>
      </c>
      <c r="D3292" s="202"/>
      <c r="E3292" s="102">
        <v>11055791001</v>
      </c>
      <c r="F3292" s="454"/>
      <c r="G3292" s="203" t="s">
        <v>1969</v>
      </c>
      <c r="H3292" s="204"/>
      <c r="I3292" s="202" t="s">
        <v>58</v>
      </c>
      <c r="J3292" s="202">
        <v>1</v>
      </c>
      <c r="K3292" s="107" t="s">
        <v>1301</v>
      </c>
      <c r="L3292" s="107"/>
      <c r="M3292" s="106"/>
      <c r="N3292" s="107"/>
      <c r="O3292" s="107"/>
      <c r="P3292" s="108"/>
      <c r="Q3292" s="108"/>
      <c r="R3292" s="3"/>
      <c r="S3292" s="375"/>
      <c r="AL3292"/>
    </row>
    <row r="3293" spans="2:39" s="288" customFormat="1" outlineLevel="1">
      <c r="B3293" s="102" t="s">
        <v>27</v>
      </c>
      <c r="C3293" s="139" t="s">
        <v>2476</v>
      </c>
      <c r="D3293" s="202"/>
      <c r="E3293" s="102">
        <v>11022841001</v>
      </c>
      <c r="F3293" s="454"/>
      <c r="G3293" s="203" t="s">
        <v>1970</v>
      </c>
      <c r="H3293" s="204"/>
      <c r="I3293" s="202" t="s">
        <v>58</v>
      </c>
      <c r="J3293" s="202">
        <v>1</v>
      </c>
      <c r="K3293" s="107" t="s">
        <v>1301</v>
      </c>
      <c r="L3293" s="107"/>
      <c r="M3293" s="106"/>
      <c r="N3293" s="107"/>
      <c r="O3293" s="107"/>
      <c r="P3293" s="108"/>
      <c r="Q3293" s="108"/>
      <c r="R3293" s="3"/>
      <c r="S3293" s="375"/>
      <c r="AL3293"/>
    </row>
    <row r="3294" spans="2:39" s="288" customFormat="1" outlineLevel="1">
      <c r="B3294" s="102" t="s">
        <v>27</v>
      </c>
      <c r="C3294" s="139" t="s">
        <v>2476</v>
      </c>
      <c r="D3294" s="202"/>
      <c r="E3294" s="102">
        <v>12031281001</v>
      </c>
      <c r="F3294" s="454"/>
      <c r="G3294" s="203" t="s">
        <v>1971</v>
      </c>
      <c r="H3294" s="204"/>
      <c r="I3294" s="202" t="s">
        <v>58</v>
      </c>
      <c r="J3294" s="202">
        <v>1</v>
      </c>
      <c r="K3294" s="107" t="s">
        <v>1301</v>
      </c>
      <c r="L3294" s="107"/>
      <c r="M3294" s="106"/>
      <c r="N3294" s="107"/>
      <c r="O3294" s="107"/>
      <c r="P3294" s="108"/>
      <c r="Q3294" s="108"/>
      <c r="R3294" s="3"/>
      <c r="S3294" s="375"/>
      <c r="AL3294"/>
    </row>
    <row r="3295" spans="2:39" s="288" customFormat="1" outlineLevel="1">
      <c r="B3295" s="102" t="s">
        <v>27</v>
      </c>
      <c r="C3295" s="139" t="s">
        <v>2476</v>
      </c>
      <c r="D3295" s="202"/>
      <c r="E3295" s="102">
        <v>12299981001</v>
      </c>
      <c r="F3295" s="454"/>
      <c r="G3295" s="203" t="s">
        <v>1972</v>
      </c>
      <c r="H3295" s="204"/>
      <c r="I3295" s="202" t="s">
        <v>58</v>
      </c>
      <c r="J3295" s="202">
        <v>1</v>
      </c>
      <c r="K3295" s="107" t="s">
        <v>1301</v>
      </c>
      <c r="L3295" s="107"/>
      <c r="M3295" s="106"/>
      <c r="N3295" s="107"/>
      <c r="O3295" s="107"/>
      <c r="P3295" s="108"/>
      <c r="Q3295" s="108"/>
      <c r="R3295" s="3"/>
      <c r="S3295" s="567"/>
      <c r="AL3295"/>
      <c r="AM3295"/>
    </row>
    <row r="3296" spans="2:39" s="288" customFormat="1" outlineLevel="1">
      <c r="B3296" s="102" t="s">
        <v>27</v>
      </c>
      <c r="C3296" s="139" t="s">
        <v>2476</v>
      </c>
      <c r="D3296" s="202"/>
      <c r="E3296" s="102">
        <v>12299991001</v>
      </c>
      <c r="F3296" s="454"/>
      <c r="G3296" s="203" t="s">
        <v>1973</v>
      </c>
      <c r="H3296" s="204"/>
      <c r="I3296" s="202" t="s">
        <v>58</v>
      </c>
      <c r="J3296" s="202">
        <v>1</v>
      </c>
      <c r="K3296" s="107" t="s">
        <v>1301</v>
      </c>
      <c r="L3296" s="107"/>
      <c r="M3296" s="106"/>
      <c r="N3296" s="107"/>
      <c r="O3296" s="107"/>
      <c r="P3296" s="108"/>
      <c r="Q3296" s="108"/>
      <c r="R3296" s="3"/>
      <c r="S3296" s="375"/>
      <c r="AL3296"/>
    </row>
    <row r="3297" spans="2:39" s="288" customFormat="1" outlineLevel="1">
      <c r="B3297" s="102" t="s">
        <v>27</v>
      </c>
      <c r="C3297" s="139" t="s">
        <v>2476</v>
      </c>
      <c r="D3297" s="202"/>
      <c r="E3297" s="102">
        <v>12887131001</v>
      </c>
      <c r="F3297" s="454"/>
      <c r="G3297" s="203" t="s">
        <v>1974</v>
      </c>
      <c r="H3297" s="204"/>
      <c r="I3297" s="202" t="s">
        <v>58</v>
      </c>
      <c r="J3297" s="202">
        <v>1</v>
      </c>
      <c r="K3297" s="107" t="s">
        <v>1301</v>
      </c>
      <c r="L3297" s="107"/>
      <c r="M3297" s="106"/>
      <c r="N3297" s="107"/>
      <c r="O3297" s="107"/>
      <c r="P3297" s="108"/>
      <c r="Q3297" s="108"/>
      <c r="R3297" s="3"/>
      <c r="S3297" s="375"/>
      <c r="AL3297"/>
    </row>
    <row r="3298" spans="2:39" outlineLevel="1">
      <c r="B3298" s="293"/>
      <c r="C3298" s="136"/>
      <c r="D3298" s="170"/>
      <c r="E3298" s="69"/>
      <c r="F3298" s="454"/>
      <c r="G3298" s="171"/>
      <c r="H3298" s="199"/>
      <c r="I3298" s="170"/>
      <c r="J3298" s="170"/>
      <c r="K3298" s="74"/>
      <c r="L3298" s="74"/>
      <c r="M3298" s="98"/>
      <c r="N3298" s="99"/>
      <c r="O3298" s="99"/>
      <c r="P3298" s="100"/>
      <c r="Q3298" s="100"/>
      <c r="R3298" s="3"/>
      <c r="S3298" s="375"/>
      <c r="AM3298" s="288"/>
    </row>
    <row r="3299" spans="2:39" s="288" customFormat="1" outlineLevel="1">
      <c r="B3299" s="102" t="s">
        <v>27</v>
      </c>
      <c r="C3299" s="139" t="s">
        <v>2476</v>
      </c>
      <c r="D3299" s="202"/>
      <c r="E3299" s="102">
        <v>12052581001</v>
      </c>
      <c r="F3299" s="454"/>
      <c r="G3299" s="203" t="s">
        <v>1975</v>
      </c>
      <c r="H3299" s="204"/>
      <c r="I3299" s="202" t="s">
        <v>58</v>
      </c>
      <c r="J3299" s="202">
        <v>1</v>
      </c>
      <c r="K3299" s="107" t="s">
        <v>1301</v>
      </c>
      <c r="L3299" s="107"/>
      <c r="M3299" s="106"/>
      <c r="N3299" s="107"/>
      <c r="O3299" s="107"/>
      <c r="P3299" s="108"/>
      <c r="Q3299" s="108"/>
      <c r="R3299" s="3"/>
      <c r="S3299" s="375"/>
      <c r="AL3299"/>
    </row>
    <row r="3300" spans="2:39" s="288" customFormat="1" outlineLevel="1">
      <c r="B3300" s="102" t="s">
        <v>27</v>
      </c>
      <c r="C3300" s="139" t="s">
        <v>2476</v>
      </c>
      <c r="D3300" s="202"/>
      <c r="E3300" s="102">
        <v>12052631001</v>
      </c>
      <c r="F3300" s="454"/>
      <c r="G3300" s="203" t="s">
        <v>1976</v>
      </c>
      <c r="H3300" s="204"/>
      <c r="I3300" s="202" t="s">
        <v>58</v>
      </c>
      <c r="J3300" s="202">
        <v>1</v>
      </c>
      <c r="K3300" s="107" t="s">
        <v>1301</v>
      </c>
      <c r="L3300" s="107"/>
      <c r="M3300" s="106"/>
      <c r="N3300" s="107"/>
      <c r="O3300" s="107"/>
      <c r="P3300" s="108"/>
      <c r="Q3300" s="108"/>
      <c r="R3300" s="3"/>
      <c r="S3300" s="375"/>
      <c r="AL3300"/>
    </row>
    <row r="3301" spans="2:39" s="288" customFormat="1" outlineLevel="1">
      <c r="B3301" s="102" t="s">
        <v>27</v>
      </c>
      <c r="C3301" s="139" t="s">
        <v>2476</v>
      </c>
      <c r="D3301" s="202"/>
      <c r="E3301" s="102">
        <v>12052651001</v>
      </c>
      <c r="F3301" s="454"/>
      <c r="G3301" s="203" t="s">
        <v>1977</v>
      </c>
      <c r="H3301" s="204"/>
      <c r="I3301" s="202" t="s">
        <v>58</v>
      </c>
      <c r="J3301" s="202">
        <v>1</v>
      </c>
      <c r="K3301" s="107" t="s">
        <v>1301</v>
      </c>
      <c r="L3301" s="107"/>
      <c r="M3301" s="106"/>
      <c r="N3301" s="107"/>
      <c r="O3301" s="107"/>
      <c r="P3301" s="108"/>
      <c r="Q3301" s="108"/>
      <c r="R3301" s="3"/>
      <c r="S3301" s="567"/>
      <c r="AL3301"/>
      <c r="AM3301"/>
    </row>
    <row r="3302" spans="2:39" s="288" customFormat="1" outlineLevel="1">
      <c r="B3302" s="102" t="s">
        <v>27</v>
      </c>
      <c r="C3302" s="139" t="s">
        <v>2476</v>
      </c>
      <c r="D3302" s="202"/>
      <c r="E3302" s="102">
        <v>12052661001</v>
      </c>
      <c r="F3302" s="454"/>
      <c r="G3302" s="203" t="s">
        <v>1978</v>
      </c>
      <c r="H3302" s="204"/>
      <c r="I3302" s="202" t="s">
        <v>58</v>
      </c>
      <c r="J3302" s="202">
        <v>1</v>
      </c>
      <c r="K3302" s="107" t="s">
        <v>1301</v>
      </c>
      <c r="L3302" s="107"/>
      <c r="M3302" s="106"/>
      <c r="N3302" s="107"/>
      <c r="O3302" s="107"/>
      <c r="P3302" s="108"/>
      <c r="Q3302" s="108"/>
      <c r="R3302" s="3"/>
      <c r="S3302" s="375"/>
      <c r="AL3302"/>
    </row>
    <row r="3303" spans="2:39" s="288" customFormat="1" outlineLevel="1">
      <c r="B3303" s="102" t="s">
        <v>27</v>
      </c>
      <c r="C3303" s="139" t="s">
        <v>2476</v>
      </c>
      <c r="D3303" s="202"/>
      <c r="E3303" s="102">
        <v>12052671001</v>
      </c>
      <c r="F3303" s="454"/>
      <c r="G3303" s="203" t="s">
        <v>1979</v>
      </c>
      <c r="H3303" s="204"/>
      <c r="I3303" s="202" t="s">
        <v>58</v>
      </c>
      <c r="J3303" s="202">
        <v>1</v>
      </c>
      <c r="K3303" s="107" t="s">
        <v>1301</v>
      </c>
      <c r="L3303" s="107"/>
      <c r="M3303" s="106"/>
      <c r="N3303" s="107"/>
      <c r="O3303" s="107"/>
      <c r="P3303" s="108"/>
      <c r="Q3303" s="108"/>
      <c r="R3303" s="3"/>
      <c r="S3303" s="375"/>
      <c r="AL3303"/>
    </row>
    <row r="3304" spans="2:39" outlineLevel="1">
      <c r="B3304" s="302"/>
      <c r="C3304" s="136"/>
      <c r="D3304" s="170"/>
      <c r="E3304" s="69"/>
      <c r="F3304" s="454"/>
      <c r="G3304" s="171"/>
      <c r="H3304" s="199"/>
      <c r="I3304" s="170"/>
      <c r="J3304" s="170"/>
      <c r="K3304" s="74"/>
      <c r="L3304" s="74"/>
      <c r="M3304" s="98"/>
      <c r="N3304" s="99"/>
      <c r="O3304" s="99"/>
      <c r="P3304" s="100"/>
      <c r="Q3304" s="100"/>
      <c r="R3304" s="3"/>
      <c r="S3304" s="375"/>
      <c r="AM3304" s="288"/>
    </row>
    <row r="3305" spans="2:39" s="288" customFormat="1" outlineLevel="1">
      <c r="B3305" s="102" t="s">
        <v>27</v>
      </c>
      <c r="C3305" s="139" t="s">
        <v>2476</v>
      </c>
      <c r="D3305" s="202"/>
      <c r="E3305" s="102">
        <v>12895091001</v>
      </c>
      <c r="F3305" s="454"/>
      <c r="G3305" s="203" t="s">
        <v>1980</v>
      </c>
      <c r="H3305" s="204"/>
      <c r="I3305" s="202" t="s">
        <v>58</v>
      </c>
      <c r="J3305" s="202">
        <v>1</v>
      </c>
      <c r="K3305" s="107" t="s">
        <v>1301</v>
      </c>
      <c r="L3305" s="107"/>
      <c r="M3305" s="106"/>
      <c r="N3305" s="107"/>
      <c r="O3305" s="107"/>
      <c r="P3305" s="108"/>
      <c r="Q3305" s="108"/>
      <c r="R3305" s="3"/>
      <c r="S3305" s="375"/>
      <c r="AL3305"/>
    </row>
    <row r="3306" spans="2:39" s="288" customFormat="1" outlineLevel="1">
      <c r="B3306" s="102" t="s">
        <v>27</v>
      </c>
      <c r="C3306" s="139" t="s">
        <v>2476</v>
      </c>
      <c r="D3306" s="202"/>
      <c r="E3306" s="102">
        <v>12895111001</v>
      </c>
      <c r="F3306" s="454"/>
      <c r="G3306" s="203" t="s">
        <v>1981</v>
      </c>
      <c r="H3306" s="204"/>
      <c r="I3306" s="202" t="s">
        <v>58</v>
      </c>
      <c r="J3306" s="202">
        <v>1</v>
      </c>
      <c r="K3306" s="107" t="s">
        <v>1301</v>
      </c>
      <c r="L3306" s="107"/>
      <c r="M3306" s="106"/>
      <c r="N3306" s="107"/>
      <c r="O3306" s="107"/>
      <c r="P3306" s="108"/>
      <c r="Q3306" s="108"/>
      <c r="R3306" s="3"/>
      <c r="S3306" s="378"/>
      <c r="AL3306"/>
      <c r="AM3306"/>
    </row>
    <row r="3307" spans="2:39" s="288" customFormat="1" outlineLevel="1">
      <c r="B3307" s="102" t="s">
        <v>27</v>
      </c>
      <c r="C3307" s="139" t="s">
        <v>2476</v>
      </c>
      <c r="D3307" s="202"/>
      <c r="E3307" s="102">
        <v>12895141001</v>
      </c>
      <c r="F3307" s="454"/>
      <c r="G3307" s="203" t="s">
        <v>1982</v>
      </c>
      <c r="H3307" s="204"/>
      <c r="I3307" s="202" t="s">
        <v>58</v>
      </c>
      <c r="J3307" s="202">
        <v>1</v>
      </c>
      <c r="K3307" s="107" t="s">
        <v>1301</v>
      </c>
      <c r="L3307" s="107"/>
      <c r="M3307" s="106"/>
      <c r="N3307" s="107"/>
      <c r="O3307" s="107"/>
      <c r="P3307" s="108"/>
      <c r="Q3307" s="108"/>
      <c r="R3307" s="3"/>
      <c r="S3307" s="375"/>
      <c r="AL3307"/>
    </row>
    <row r="3308" spans="2:39" s="288" customFormat="1" outlineLevel="1">
      <c r="B3308" s="102" t="s">
        <v>27</v>
      </c>
      <c r="C3308" s="139" t="s">
        <v>2476</v>
      </c>
      <c r="D3308" s="202"/>
      <c r="E3308" s="102">
        <v>12895161001</v>
      </c>
      <c r="F3308" s="454"/>
      <c r="G3308" s="203" t="s">
        <v>1983</v>
      </c>
      <c r="H3308" s="204"/>
      <c r="I3308" s="202" t="s">
        <v>58</v>
      </c>
      <c r="J3308" s="202">
        <v>1</v>
      </c>
      <c r="K3308" s="107" t="s">
        <v>1301</v>
      </c>
      <c r="L3308" s="107"/>
      <c r="M3308" s="106"/>
      <c r="N3308" s="107"/>
      <c r="O3308" s="107"/>
      <c r="P3308" s="108"/>
      <c r="Q3308" s="108"/>
      <c r="R3308" s="3"/>
      <c r="S3308" s="375"/>
      <c r="AL3308"/>
    </row>
    <row r="3309" spans="2:39" outlineLevel="1">
      <c r="B3309" s="197"/>
      <c r="C3309" s="136"/>
      <c r="D3309" s="170"/>
      <c r="E3309" s="69"/>
      <c r="F3309" s="454"/>
      <c r="G3309" s="171"/>
      <c r="H3309" s="199"/>
      <c r="I3309" s="170"/>
      <c r="J3309" s="170"/>
      <c r="K3309" s="74"/>
      <c r="L3309" s="74"/>
      <c r="M3309" s="98"/>
      <c r="N3309" s="99"/>
      <c r="O3309" s="99"/>
      <c r="P3309" s="100"/>
      <c r="Q3309" s="100"/>
      <c r="R3309" s="3"/>
      <c r="S3309" s="375"/>
      <c r="AM3309" s="288"/>
    </row>
    <row r="3310" spans="2:39" s="288" customFormat="1" outlineLevel="1">
      <c r="B3310" s="102" t="s">
        <v>27</v>
      </c>
      <c r="C3310" s="139" t="s">
        <v>2476</v>
      </c>
      <c r="D3310" s="202"/>
      <c r="E3310" s="102">
        <v>12064291001</v>
      </c>
      <c r="F3310" s="454"/>
      <c r="G3310" s="203" t="s">
        <v>1984</v>
      </c>
      <c r="H3310" s="204"/>
      <c r="I3310" s="202" t="s">
        <v>58</v>
      </c>
      <c r="J3310" s="202">
        <v>1</v>
      </c>
      <c r="K3310" s="107" t="s">
        <v>1301</v>
      </c>
      <c r="L3310" s="107"/>
      <c r="M3310" s="106"/>
      <c r="N3310" s="107"/>
      <c r="O3310" s="107"/>
      <c r="P3310" s="108"/>
      <c r="Q3310" s="108"/>
      <c r="R3310" s="3"/>
      <c r="S3310" s="375"/>
      <c r="AL3310"/>
    </row>
    <row r="3311" spans="2:39" s="288" customFormat="1" outlineLevel="1">
      <c r="B3311" s="102" t="s">
        <v>27</v>
      </c>
      <c r="C3311" s="139" t="s">
        <v>2476</v>
      </c>
      <c r="D3311" s="202"/>
      <c r="E3311" s="102">
        <v>12064331001</v>
      </c>
      <c r="F3311" s="454"/>
      <c r="G3311" s="203" t="s">
        <v>1985</v>
      </c>
      <c r="H3311" s="204"/>
      <c r="I3311" s="202" t="s">
        <v>58</v>
      </c>
      <c r="J3311" s="202">
        <v>1</v>
      </c>
      <c r="K3311" s="107" t="s">
        <v>1301</v>
      </c>
      <c r="L3311" s="107"/>
      <c r="M3311" s="106"/>
      <c r="N3311" s="107"/>
      <c r="O3311" s="107"/>
      <c r="P3311" s="108"/>
      <c r="Q3311" s="108"/>
      <c r="R3311" s="3"/>
      <c r="S3311" s="375"/>
      <c r="AL3311"/>
    </row>
    <row r="3312" spans="2:39" s="288" customFormat="1" outlineLevel="1">
      <c r="B3312" s="102" t="s">
        <v>27</v>
      </c>
      <c r="C3312" s="139" t="s">
        <v>2476</v>
      </c>
      <c r="D3312" s="202"/>
      <c r="E3312" s="102">
        <v>12064351001</v>
      </c>
      <c r="F3312" s="454"/>
      <c r="G3312" s="203" t="s">
        <v>1986</v>
      </c>
      <c r="H3312" s="204"/>
      <c r="I3312" s="202" t="s">
        <v>58</v>
      </c>
      <c r="J3312" s="202">
        <v>1</v>
      </c>
      <c r="K3312" s="107" t="s">
        <v>1301</v>
      </c>
      <c r="L3312" s="107"/>
      <c r="M3312" s="106"/>
      <c r="N3312" s="107"/>
      <c r="O3312" s="107"/>
      <c r="P3312" s="108"/>
      <c r="Q3312" s="108"/>
      <c r="R3312" s="3"/>
      <c r="S3312" s="375"/>
      <c r="AL3312"/>
    </row>
    <row r="3313" spans="2:39" s="288" customFormat="1" outlineLevel="1">
      <c r="B3313" s="102" t="s">
        <v>27</v>
      </c>
      <c r="C3313" s="139" t="s">
        <v>2476</v>
      </c>
      <c r="D3313" s="202"/>
      <c r="E3313" s="102">
        <v>12064371001</v>
      </c>
      <c r="F3313" s="454"/>
      <c r="G3313" s="203" t="s">
        <v>1987</v>
      </c>
      <c r="H3313" s="204"/>
      <c r="I3313" s="202" t="s">
        <v>58</v>
      </c>
      <c r="J3313" s="202">
        <v>1</v>
      </c>
      <c r="K3313" s="107" t="s">
        <v>1301</v>
      </c>
      <c r="L3313" s="107"/>
      <c r="M3313" s="106"/>
      <c r="N3313" s="107"/>
      <c r="O3313" s="107"/>
      <c r="P3313" s="108"/>
      <c r="Q3313" s="108"/>
      <c r="R3313" s="3"/>
      <c r="S3313" s="378"/>
      <c r="AL3313"/>
      <c r="AM3313"/>
    </row>
    <row r="3314" spans="2:39" s="288" customFormat="1" outlineLevel="1">
      <c r="B3314" s="102" t="s">
        <v>27</v>
      </c>
      <c r="C3314" s="139" t="s">
        <v>2476</v>
      </c>
      <c r="D3314" s="202"/>
      <c r="E3314" s="102">
        <v>12064381001</v>
      </c>
      <c r="F3314" s="454"/>
      <c r="G3314" s="203" t="s">
        <v>1988</v>
      </c>
      <c r="H3314" s="204"/>
      <c r="I3314" s="202" t="s">
        <v>58</v>
      </c>
      <c r="J3314" s="202">
        <v>1</v>
      </c>
      <c r="K3314" s="107" t="s">
        <v>1301</v>
      </c>
      <c r="L3314" s="107"/>
      <c r="M3314" s="106"/>
      <c r="N3314" s="107"/>
      <c r="O3314" s="107"/>
      <c r="P3314" s="108"/>
      <c r="Q3314" s="108"/>
      <c r="R3314" s="3"/>
      <c r="S3314" s="384"/>
      <c r="AL3314"/>
      <c r="AM3314" s="287"/>
    </row>
    <row r="3315" spans="2:39" s="288" customFormat="1" outlineLevel="1">
      <c r="B3315" s="102" t="s">
        <v>27</v>
      </c>
      <c r="C3315" s="139" t="s">
        <v>2476</v>
      </c>
      <c r="D3315" s="202"/>
      <c r="E3315" s="102">
        <v>12064391001</v>
      </c>
      <c r="F3315" s="454"/>
      <c r="G3315" s="203" t="s">
        <v>1989</v>
      </c>
      <c r="H3315" s="204"/>
      <c r="I3315" s="202" t="s">
        <v>58</v>
      </c>
      <c r="J3315" s="202">
        <v>1</v>
      </c>
      <c r="K3315" s="107" t="s">
        <v>1301</v>
      </c>
      <c r="L3315" s="107"/>
      <c r="M3315" s="106"/>
      <c r="N3315" s="107"/>
      <c r="O3315" s="107"/>
      <c r="P3315" s="108"/>
      <c r="Q3315" s="108"/>
      <c r="R3315" s="3"/>
      <c r="S3315" s="384"/>
      <c r="AL3315"/>
      <c r="AM3315" s="287"/>
    </row>
    <row r="3316" spans="2:39" outlineLevel="1">
      <c r="B3316" s="197"/>
      <c r="C3316" s="136"/>
      <c r="D3316" s="170"/>
      <c r="E3316" s="69"/>
      <c r="F3316" s="454"/>
      <c r="G3316" s="171"/>
      <c r="H3316" s="199"/>
      <c r="I3316" s="170"/>
      <c r="J3316" s="170"/>
      <c r="K3316" s="74"/>
      <c r="L3316" s="74"/>
      <c r="M3316" s="98"/>
      <c r="N3316" s="99"/>
      <c r="O3316" s="99"/>
      <c r="P3316" s="100"/>
      <c r="Q3316" s="100"/>
      <c r="R3316" s="3"/>
      <c r="S3316" s="376"/>
      <c r="AM3316" s="287"/>
    </row>
    <row r="3317" spans="2:39" s="287" customFormat="1" outlineLevel="1">
      <c r="B3317" s="69"/>
      <c r="C3317" s="143" t="s">
        <v>2476</v>
      </c>
      <c r="D3317" s="143"/>
      <c r="E3317" s="115"/>
      <c r="F3317" s="650"/>
      <c r="G3317" s="145" t="s">
        <v>2762</v>
      </c>
      <c r="H3317" s="129"/>
      <c r="I3317" s="155"/>
      <c r="J3317" s="155"/>
      <c r="K3317" s="188"/>
      <c r="L3317" s="188"/>
      <c r="M3317" s="421"/>
      <c r="N3317" s="84"/>
      <c r="O3317" s="84"/>
      <c r="P3317" s="421"/>
      <c r="Q3317" s="421"/>
      <c r="R3317" s="3"/>
      <c r="S3317" s="375"/>
      <c r="AL3317"/>
      <c r="AM3317" s="288"/>
    </row>
    <row r="3318" spans="2:39" s="287" customFormat="1" outlineLevel="1">
      <c r="B3318" s="69"/>
      <c r="C3318" s="143" t="s">
        <v>2476</v>
      </c>
      <c r="D3318" s="143"/>
      <c r="E3318" s="115"/>
      <c r="F3318" s="650"/>
      <c r="G3318" s="145" t="s">
        <v>2763</v>
      </c>
      <c r="H3318" s="129"/>
      <c r="I3318" s="216"/>
      <c r="J3318" s="216"/>
      <c r="K3318" s="188"/>
      <c r="L3318" s="188"/>
      <c r="M3318" s="421"/>
      <c r="N3318" s="84"/>
      <c r="O3318" s="84"/>
      <c r="P3318" s="421"/>
      <c r="Q3318" s="421"/>
      <c r="R3318" s="3"/>
      <c r="S3318" s="375"/>
      <c r="AL3318"/>
      <c r="AM3318" s="288"/>
    </row>
    <row r="3319" spans="2:39" s="287" customFormat="1" outlineLevel="1">
      <c r="B3319" s="69"/>
      <c r="C3319" s="143" t="s">
        <v>2476</v>
      </c>
      <c r="D3319" s="143"/>
      <c r="E3319" s="115"/>
      <c r="F3319" s="650"/>
      <c r="G3319" s="145" t="s">
        <v>2764</v>
      </c>
      <c r="H3319" s="129"/>
      <c r="I3319" s="155"/>
      <c r="J3319" s="155"/>
      <c r="K3319" s="188"/>
      <c r="L3319" s="188"/>
      <c r="M3319" s="421"/>
      <c r="N3319" s="84"/>
      <c r="O3319" s="84"/>
      <c r="P3319" s="421"/>
      <c r="Q3319" s="421"/>
      <c r="R3319" s="3"/>
      <c r="S3319" s="375"/>
      <c r="AL3319"/>
      <c r="AM3319" s="288"/>
    </row>
    <row r="3320" spans="2:39" s="288" customFormat="1" outlineLevel="1">
      <c r="B3320" s="102" t="s">
        <v>27</v>
      </c>
      <c r="C3320" s="139" t="s">
        <v>2476</v>
      </c>
      <c r="D3320" s="139"/>
      <c r="E3320" s="102">
        <v>12861141001</v>
      </c>
      <c r="F3320" s="454"/>
      <c r="G3320" s="140" t="s">
        <v>2765</v>
      </c>
      <c r="H3320" s="217"/>
      <c r="I3320" s="202" t="s">
        <v>29</v>
      </c>
      <c r="J3320" s="139">
        <v>1</v>
      </c>
      <c r="K3320" s="107" t="s">
        <v>1301</v>
      </c>
      <c r="L3320" s="107"/>
      <c r="M3320" s="106"/>
      <c r="N3320" s="107"/>
      <c r="O3320" s="107"/>
      <c r="P3320" s="108"/>
      <c r="Q3320" s="108"/>
      <c r="R3320" s="3"/>
      <c r="S3320" s="375"/>
      <c r="AL3320"/>
    </row>
    <row r="3321" spans="2:39" s="288" customFormat="1" outlineLevel="1">
      <c r="B3321" s="102" t="s">
        <v>27</v>
      </c>
      <c r="C3321" s="139" t="s">
        <v>2476</v>
      </c>
      <c r="D3321" s="139"/>
      <c r="E3321" s="102">
        <v>12861241001</v>
      </c>
      <c r="F3321" s="454"/>
      <c r="G3321" s="140" t="s">
        <v>2766</v>
      </c>
      <c r="H3321" s="217"/>
      <c r="I3321" s="202" t="s">
        <v>29</v>
      </c>
      <c r="J3321" s="139">
        <v>1</v>
      </c>
      <c r="K3321" s="107" t="s">
        <v>1301</v>
      </c>
      <c r="L3321" s="107"/>
      <c r="M3321" s="106"/>
      <c r="N3321" s="107"/>
      <c r="O3321" s="107"/>
      <c r="P3321" s="108"/>
      <c r="Q3321" s="108"/>
      <c r="R3321" s="3"/>
      <c r="S3321" s="375"/>
      <c r="AL3321"/>
    </row>
    <row r="3322" spans="2:39" s="288" customFormat="1" outlineLevel="1">
      <c r="B3322" s="102" t="s">
        <v>27</v>
      </c>
      <c r="C3322" s="139" t="s">
        <v>2476</v>
      </c>
      <c r="D3322" s="139"/>
      <c r="E3322" s="102">
        <v>12861341001</v>
      </c>
      <c r="F3322" s="454"/>
      <c r="G3322" s="140" t="s">
        <v>2767</v>
      </c>
      <c r="H3322" s="217"/>
      <c r="I3322" s="202" t="s">
        <v>29</v>
      </c>
      <c r="J3322" s="139">
        <v>1</v>
      </c>
      <c r="K3322" s="107" t="s">
        <v>1301</v>
      </c>
      <c r="L3322" s="107"/>
      <c r="M3322" s="106"/>
      <c r="N3322" s="107"/>
      <c r="O3322" s="107"/>
      <c r="P3322" s="108"/>
      <c r="Q3322" s="108"/>
      <c r="R3322" s="3"/>
      <c r="S3322" s="375"/>
      <c r="AL3322"/>
    </row>
    <row r="3323" spans="2:39" s="288" customFormat="1" outlineLevel="1">
      <c r="B3323" s="102" t="s">
        <v>27</v>
      </c>
      <c r="C3323" s="139" t="s">
        <v>2476</v>
      </c>
      <c r="D3323" s="139"/>
      <c r="E3323" s="102">
        <v>12861441001</v>
      </c>
      <c r="F3323" s="454"/>
      <c r="G3323" s="140" t="s">
        <v>2768</v>
      </c>
      <c r="H3323" s="217"/>
      <c r="I3323" s="202" t="s">
        <v>29</v>
      </c>
      <c r="J3323" s="139">
        <v>1</v>
      </c>
      <c r="K3323" s="107" t="s">
        <v>1301</v>
      </c>
      <c r="L3323" s="107"/>
      <c r="M3323" s="106"/>
      <c r="N3323" s="107"/>
      <c r="O3323" s="107"/>
      <c r="P3323" s="108"/>
      <c r="Q3323" s="108"/>
      <c r="R3323" s="3"/>
      <c r="S3323" s="384"/>
      <c r="AL3323"/>
      <c r="AM3323"/>
    </row>
    <row r="3324" spans="2:39" s="288" customFormat="1" outlineLevel="1">
      <c r="B3324" s="102" t="s">
        <v>27</v>
      </c>
      <c r="C3324" s="139" t="s">
        <v>2476</v>
      </c>
      <c r="D3324" s="139"/>
      <c r="E3324" s="102">
        <v>12861541001</v>
      </c>
      <c r="F3324" s="454"/>
      <c r="G3324" s="140" t="s">
        <v>2769</v>
      </c>
      <c r="H3324" s="217"/>
      <c r="I3324" s="202" t="s">
        <v>29</v>
      </c>
      <c r="J3324" s="139">
        <v>1</v>
      </c>
      <c r="K3324" s="107" t="s">
        <v>1301</v>
      </c>
      <c r="L3324" s="107"/>
      <c r="M3324" s="106"/>
      <c r="N3324" s="107"/>
      <c r="O3324" s="107"/>
      <c r="P3324" s="108"/>
      <c r="Q3324" s="108"/>
      <c r="R3324" s="3"/>
      <c r="S3324" s="384"/>
      <c r="AL3324"/>
      <c r="AM3324" s="287"/>
    </row>
    <row r="3325" spans="2:39" s="288" customFormat="1" outlineLevel="1">
      <c r="B3325" s="102" t="s">
        <v>27</v>
      </c>
      <c r="C3325" s="139" t="s">
        <v>2476</v>
      </c>
      <c r="D3325" s="139"/>
      <c r="E3325" s="102">
        <v>12861641001</v>
      </c>
      <c r="F3325" s="454"/>
      <c r="G3325" s="140" t="s">
        <v>2770</v>
      </c>
      <c r="H3325" s="217"/>
      <c r="I3325" s="202" t="s">
        <v>29</v>
      </c>
      <c r="J3325" s="139">
        <v>1</v>
      </c>
      <c r="K3325" s="107" t="s">
        <v>1301</v>
      </c>
      <c r="L3325" s="107"/>
      <c r="M3325" s="106"/>
      <c r="N3325" s="107"/>
      <c r="O3325" s="107"/>
      <c r="P3325" s="108"/>
      <c r="Q3325" s="108"/>
      <c r="R3325" s="3"/>
      <c r="S3325" s="375"/>
      <c r="AL3325"/>
    </row>
    <row r="3326" spans="2:39" outlineLevel="1">
      <c r="B3326" s="152"/>
      <c r="C3326" s="136"/>
      <c r="D3326" s="136"/>
      <c r="E3326" s="69"/>
      <c r="F3326" s="454"/>
      <c r="G3326" s="137"/>
      <c r="H3326" s="207"/>
      <c r="I3326" s="170"/>
      <c r="J3326" s="136"/>
      <c r="K3326" s="74"/>
      <c r="L3326" s="74"/>
      <c r="M3326" s="98"/>
      <c r="N3326" s="99"/>
      <c r="O3326" s="99"/>
      <c r="P3326" s="100"/>
      <c r="Q3326" s="100"/>
      <c r="R3326" s="3"/>
      <c r="S3326" s="375"/>
      <c r="AM3326" s="288"/>
    </row>
    <row r="3327" spans="2:39" s="287" customFormat="1" outlineLevel="1">
      <c r="B3327" s="69"/>
      <c r="C3327" s="143" t="s">
        <v>2476</v>
      </c>
      <c r="D3327" s="143"/>
      <c r="E3327" s="115"/>
      <c r="F3327" s="650"/>
      <c r="G3327" s="145" t="s">
        <v>2771</v>
      </c>
      <c r="H3327" s="129"/>
      <c r="I3327" s="155"/>
      <c r="J3327" s="155"/>
      <c r="K3327" s="188"/>
      <c r="L3327" s="188"/>
      <c r="M3327" s="421"/>
      <c r="N3327" s="84"/>
      <c r="O3327" s="84"/>
      <c r="P3327" s="421"/>
      <c r="Q3327" s="421"/>
      <c r="R3327" s="3"/>
      <c r="S3327" s="375"/>
      <c r="AL3327"/>
      <c r="AM3327" s="288"/>
    </row>
    <row r="3328" spans="2:39" s="288" customFormat="1" outlineLevel="1">
      <c r="B3328" s="102" t="s">
        <v>27</v>
      </c>
      <c r="C3328" s="139" t="s">
        <v>2476</v>
      </c>
      <c r="D3328" s="139"/>
      <c r="E3328" s="102">
        <v>12861741001</v>
      </c>
      <c r="F3328" s="454"/>
      <c r="G3328" s="140" t="s">
        <v>2772</v>
      </c>
      <c r="H3328" s="217"/>
      <c r="I3328" s="202" t="s">
        <v>29</v>
      </c>
      <c r="J3328" s="139">
        <v>1</v>
      </c>
      <c r="K3328" s="107" t="s">
        <v>1301</v>
      </c>
      <c r="L3328" s="107"/>
      <c r="M3328" s="106"/>
      <c r="N3328" s="107"/>
      <c r="O3328" s="107"/>
      <c r="P3328" s="108"/>
      <c r="Q3328" s="108"/>
      <c r="R3328" s="3"/>
      <c r="S3328" s="375"/>
      <c r="AL3328"/>
    </row>
    <row r="3329" spans="2:39" s="288" customFormat="1" outlineLevel="1">
      <c r="B3329" s="102" t="s">
        <v>27</v>
      </c>
      <c r="C3329" s="139" t="s">
        <v>2476</v>
      </c>
      <c r="D3329" s="139"/>
      <c r="E3329" s="102">
        <v>12861841001</v>
      </c>
      <c r="F3329" s="454"/>
      <c r="G3329" s="140" t="s">
        <v>2773</v>
      </c>
      <c r="H3329" s="217"/>
      <c r="I3329" s="202" t="s">
        <v>29</v>
      </c>
      <c r="J3329" s="139">
        <v>1</v>
      </c>
      <c r="K3329" s="107" t="s">
        <v>1301</v>
      </c>
      <c r="L3329" s="107"/>
      <c r="M3329" s="106"/>
      <c r="N3329" s="107"/>
      <c r="O3329" s="107"/>
      <c r="P3329" s="108"/>
      <c r="Q3329" s="108"/>
      <c r="R3329" s="3"/>
      <c r="S3329" s="384"/>
      <c r="AL3329"/>
      <c r="AM3329"/>
    </row>
    <row r="3330" spans="2:39" s="288" customFormat="1" outlineLevel="1">
      <c r="B3330" s="102" t="s">
        <v>27</v>
      </c>
      <c r="C3330" s="139" t="s">
        <v>2476</v>
      </c>
      <c r="D3330" s="139"/>
      <c r="E3330" s="102">
        <v>12861941001</v>
      </c>
      <c r="F3330" s="454"/>
      <c r="G3330" s="140" t="s">
        <v>2774</v>
      </c>
      <c r="H3330" s="217"/>
      <c r="I3330" s="202" t="s">
        <v>29</v>
      </c>
      <c r="J3330" s="139">
        <v>1</v>
      </c>
      <c r="K3330" s="107" t="s">
        <v>1301</v>
      </c>
      <c r="L3330" s="107"/>
      <c r="M3330" s="106"/>
      <c r="N3330" s="107"/>
      <c r="O3330" s="107"/>
      <c r="P3330" s="108"/>
      <c r="Q3330" s="108"/>
      <c r="R3330" s="3"/>
      <c r="S3330" s="384"/>
      <c r="AL3330"/>
      <c r="AM3330" s="287"/>
    </row>
    <row r="3331" spans="2:39" s="288" customFormat="1" outlineLevel="1">
      <c r="B3331" s="102" t="s">
        <v>27</v>
      </c>
      <c r="C3331" s="139" t="s">
        <v>2476</v>
      </c>
      <c r="D3331" s="139"/>
      <c r="E3331" s="102">
        <v>12862041001</v>
      </c>
      <c r="F3331" s="454"/>
      <c r="G3331" s="140" t="s">
        <v>2775</v>
      </c>
      <c r="H3331" s="217"/>
      <c r="I3331" s="202" t="s">
        <v>29</v>
      </c>
      <c r="J3331" s="139">
        <v>1</v>
      </c>
      <c r="K3331" s="107" t="s">
        <v>1301</v>
      </c>
      <c r="L3331" s="107"/>
      <c r="M3331" s="106"/>
      <c r="N3331" s="107"/>
      <c r="O3331" s="107"/>
      <c r="P3331" s="108"/>
      <c r="Q3331" s="108"/>
      <c r="R3331" s="3"/>
      <c r="S3331" s="375"/>
      <c r="AL3331"/>
    </row>
    <row r="3332" spans="2:39" outlineLevel="1">
      <c r="B3332" s="152"/>
      <c r="C3332" s="136"/>
      <c r="D3332" s="136"/>
      <c r="E3332" s="69"/>
      <c r="F3332" s="454"/>
      <c r="G3332" s="137"/>
      <c r="H3332" s="207"/>
      <c r="I3332" s="170"/>
      <c r="J3332" s="136"/>
      <c r="K3332" s="74"/>
      <c r="L3332" s="74"/>
      <c r="M3332" s="98"/>
      <c r="N3332" s="99"/>
      <c r="O3332" s="99"/>
      <c r="P3332" s="100"/>
      <c r="Q3332" s="100"/>
      <c r="R3332" s="3"/>
      <c r="S3332" s="375"/>
      <c r="AM3332" s="288"/>
    </row>
    <row r="3333" spans="2:39" s="287" customFormat="1" outlineLevel="1">
      <c r="B3333" s="69"/>
      <c r="C3333" s="143" t="s">
        <v>2476</v>
      </c>
      <c r="D3333" s="143"/>
      <c r="E3333" s="115"/>
      <c r="F3333" s="650"/>
      <c r="G3333" s="145" t="s">
        <v>2776</v>
      </c>
      <c r="H3333" s="129"/>
      <c r="I3333" s="155"/>
      <c r="J3333" s="155"/>
      <c r="K3333" s="188"/>
      <c r="L3333" s="188"/>
      <c r="M3333" s="421"/>
      <c r="N3333" s="84"/>
      <c r="O3333" s="84"/>
      <c r="P3333" s="421"/>
      <c r="Q3333" s="421"/>
      <c r="R3333" s="3"/>
      <c r="S3333" s="375"/>
      <c r="AL3333"/>
      <c r="AM3333" s="288"/>
    </row>
    <row r="3334" spans="2:39" s="288" customFormat="1" outlineLevel="1">
      <c r="B3334" s="102" t="s">
        <v>27</v>
      </c>
      <c r="C3334" s="139" t="s">
        <v>2476</v>
      </c>
      <c r="D3334" s="139"/>
      <c r="E3334" s="102">
        <v>12227241001</v>
      </c>
      <c r="F3334" s="454"/>
      <c r="G3334" s="140" t="s">
        <v>2777</v>
      </c>
      <c r="H3334" s="217"/>
      <c r="I3334" s="103" t="s">
        <v>58</v>
      </c>
      <c r="J3334" s="139">
        <v>1</v>
      </c>
      <c r="K3334" s="107" t="s">
        <v>1301</v>
      </c>
      <c r="L3334" s="107"/>
      <c r="M3334" s="106"/>
      <c r="N3334" s="107"/>
      <c r="O3334" s="107"/>
      <c r="P3334" s="108"/>
      <c r="Q3334" s="108"/>
      <c r="R3334" s="3"/>
      <c r="S3334" s="375"/>
      <c r="AL3334"/>
    </row>
    <row r="3335" spans="2:39" s="288" customFormat="1" outlineLevel="1">
      <c r="B3335" s="102" t="s">
        <v>27</v>
      </c>
      <c r="C3335" s="139" t="s">
        <v>2476</v>
      </c>
      <c r="D3335" s="139"/>
      <c r="E3335" s="102">
        <v>12227341001</v>
      </c>
      <c r="F3335" s="454"/>
      <c r="G3335" s="140" t="s">
        <v>2778</v>
      </c>
      <c r="H3335" s="217"/>
      <c r="I3335" s="103" t="s">
        <v>58</v>
      </c>
      <c r="J3335" s="139">
        <v>1</v>
      </c>
      <c r="K3335" s="107" t="s">
        <v>1301</v>
      </c>
      <c r="L3335" s="107"/>
      <c r="M3335" s="106"/>
      <c r="N3335" s="107"/>
      <c r="O3335" s="107"/>
      <c r="P3335" s="108"/>
      <c r="Q3335" s="108"/>
      <c r="R3335" s="3"/>
      <c r="S3335" s="375"/>
      <c r="AL3335"/>
    </row>
    <row r="3336" spans="2:39" s="288" customFormat="1" outlineLevel="1">
      <c r="B3336" s="102" t="s">
        <v>27</v>
      </c>
      <c r="C3336" s="139" t="s">
        <v>2476</v>
      </c>
      <c r="D3336" s="139"/>
      <c r="E3336" s="102">
        <v>12401541001</v>
      </c>
      <c r="F3336" s="454"/>
      <c r="G3336" s="140" t="s">
        <v>2779</v>
      </c>
      <c r="H3336" s="217"/>
      <c r="I3336" s="103" t="s">
        <v>58</v>
      </c>
      <c r="J3336" s="139">
        <v>1</v>
      </c>
      <c r="K3336" s="107" t="s">
        <v>1301</v>
      </c>
      <c r="L3336" s="107"/>
      <c r="M3336" s="106"/>
      <c r="N3336" s="107"/>
      <c r="O3336" s="107"/>
      <c r="P3336" s="108"/>
      <c r="Q3336" s="108"/>
      <c r="R3336" s="3"/>
      <c r="S3336" s="375"/>
      <c r="AL3336"/>
    </row>
    <row r="3337" spans="2:39" s="288" customFormat="1" outlineLevel="1">
      <c r="B3337" s="102" t="s">
        <v>27</v>
      </c>
      <c r="C3337" s="139" t="s">
        <v>2476</v>
      </c>
      <c r="D3337" s="139"/>
      <c r="E3337" s="102">
        <v>12401641001</v>
      </c>
      <c r="F3337" s="454"/>
      <c r="G3337" s="140" t="s">
        <v>2780</v>
      </c>
      <c r="H3337" s="217"/>
      <c r="I3337" s="103" t="s">
        <v>58</v>
      </c>
      <c r="J3337" s="139">
        <v>1</v>
      </c>
      <c r="K3337" s="107" t="s">
        <v>1301</v>
      </c>
      <c r="L3337" s="107"/>
      <c r="M3337" s="106"/>
      <c r="N3337" s="107"/>
      <c r="O3337" s="107"/>
      <c r="P3337" s="108"/>
      <c r="Q3337" s="108"/>
      <c r="R3337" s="3"/>
      <c r="S3337" s="384"/>
      <c r="AL3337"/>
      <c r="AM3337"/>
    </row>
    <row r="3338" spans="2:39" s="288" customFormat="1" outlineLevel="1">
      <c r="B3338" s="102" t="s">
        <v>27</v>
      </c>
      <c r="C3338" s="139" t="s">
        <v>2476</v>
      </c>
      <c r="D3338" s="139"/>
      <c r="E3338" s="102">
        <v>12401741001</v>
      </c>
      <c r="F3338" s="454"/>
      <c r="G3338" s="140" t="s">
        <v>2781</v>
      </c>
      <c r="H3338" s="217"/>
      <c r="I3338" s="103" t="s">
        <v>58</v>
      </c>
      <c r="J3338" s="139">
        <v>1</v>
      </c>
      <c r="K3338" s="107" t="s">
        <v>1301</v>
      </c>
      <c r="L3338" s="107"/>
      <c r="M3338" s="106"/>
      <c r="N3338" s="107"/>
      <c r="O3338" s="107"/>
      <c r="P3338" s="108"/>
      <c r="Q3338" s="108"/>
      <c r="R3338" s="3"/>
      <c r="S3338" s="384"/>
      <c r="AL3338"/>
      <c r="AM3338" s="287"/>
    </row>
    <row r="3339" spans="2:39" s="288" customFormat="1" outlineLevel="1">
      <c r="B3339" s="102" t="s">
        <v>27</v>
      </c>
      <c r="C3339" s="139" t="s">
        <v>2476</v>
      </c>
      <c r="D3339" s="139"/>
      <c r="E3339" s="102">
        <v>12401841001</v>
      </c>
      <c r="F3339" s="454"/>
      <c r="G3339" s="140" t="s">
        <v>2782</v>
      </c>
      <c r="H3339" s="217"/>
      <c r="I3339" s="103" t="s">
        <v>58</v>
      </c>
      <c r="J3339" s="139">
        <v>1</v>
      </c>
      <c r="K3339" s="107" t="s">
        <v>1301</v>
      </c>
      <c r="L3339" s="107"/>
      <c r="M3339" s="106"/>
      <c r="N3339" s="107"/>
      <c r="O3339" s="107"/>
      <c r="P3339" s="108"/>
      <c r="Q3339" s="108"/>
      <c r="R3339" s="3"/>
      <c r="S3339" s="375"/>
      <c r="AL3339"/>
    </row>
    <row r="3340" spans="2:39" outlineLevel="1">
      <c r="B3340" s="152"/>
      <c r="C3340" s="136"/>
      <c r="D3340" s="136"/>
      <c r="E3340" s="69"/>
      <c r="F3340" s="454"/>
      <c r="G3340" s="137"/>
      <c r="H3340" s="207"/>
      <c r="I3340" s="71"/>
      <c r="J3340" s="136"/>
      <c r="K3340" s="74"/>
      <c r="L3340" s="74"/>
      <c r="M3340" s="98"/>
      <c r="N3340" s="99"/>
      <c r="O3340" s="99"/>
      <c r="P3340" s="100"/>
      <c r="Q3340" s="100"/>
      <c r="R3340" s="3"/>
      <c r="S3340" s="375"/>
      <c r="AM3340" s="288"/>
    </row>
    <row r="3341" spans="2:39" s="287" customFormat="1" outlineLevel="1">
      <c r="B3341" s="69"/>
      <c r="C3341" s="143" t="s">
        <v>2476</v>
      </c>
      <c r="D3341" s="143"/>
      <c r="E3341" s="115"/>
      <c r="F3341" s="650"/>
      <c r="G3341" s="145" t="s">
        <v>2783</v>
      </c>
      <c r="H3341" s="129"/>
      <c r="I3341" s="155"/>
      <c r="J3341" s="155"/>
      <c r="K3341" s="188"/>
      <c r="L3341" s="188"/>
      <c r="M3341" s="421"/>
      <c r="N3341" s="84"/>
      <c r="O3341" s="84"/>
      <c r="P3341" s="421"/>
      <c r="Q3341" s="421"/>
      <c r="R3341" s="3"/>
      <c r="S3341" s="375"/>
      <c r="AL3341"/>
      <c r="AM3341" s="288"/>
    </row>
    <row r="3342" spans="2:39" s="288" customFormat="1" outlineLevel="1">
      <c r="B3342" s="102" t="s">
        <v>27</v>
      </c>
      <c r="C3342" s="139" t="s">
        <v>2476</v>
      </c>
      <c r="D3342" s="139"/>
      <c r="E3342" s="102">
        <v>12227441001</v>
      </c>
      <c r="F3342" s="454"/>
      <c r="G3342" s="140" t="s">
        <v>2784</v>
      </c>
      <c r="H3342" s="217"/>
      <c r="I3342" s="103" t="s">
        <v>58</v>
      </c>
      <c r="J3342" s="139">
        <v>1</v>
      </c>
      <c r="K3342" s="107" t="s">
        <v>1301</v>
      </c>
      <c r="L3342" s="107"/>
      <c r="M3342" s="106"/>
      <c r="N3342" s="107"/>
      <c r="O3342" s="107"/>
      <c r="P3342" s="108"/>
      <c r="Q3342" s="108"/>
      <c r="R3342" s="3"/>
      <c r="S3342" s="375"/>
      <c r="AL3342"/>
    </row>
    <row r="3343" spans="2:39" s="288" customFormat="1" outlineLevel="1">
      <c r="B3343" s="102" t="s">
        <v>27</v>
      </c>
      <c r="C3343" s="139" t="s">
        <v>2476</v>
      </c>
      <c r="D3343" s="139"/>
      <c r="E3343" s="102">
        <v>12227541001</v>
      </c>
      <c r="F3343" s="454"/>
      <c r="G3343" s="140" t="s">
        <v>2785</v>
      </c>
      <c r="H3343" s="217"/>
      <c r="I3343" s="103" t="s">
        <v>58</v>
      </c>
      <c r="J3343" s="139">
        <v>1</v>
      </c>
      <c r="K3343" s="107" t="s">
        <v>1301</v>
      </c>
      <c r="L3343" s="107"/>
      <c r="M3343" s="106"/>
      <c r="N3343" s="107"/>
      <c r="O3343" s="107"/>
      <c r="P3343" s="108"/>
      <c r="Q3343" s="108"/>
      <c r="R3343" s="3"/>
      <c r="S3343" s="384"/>
      <c r="AL3343"/>
      <c r="AM3343"/>
    </row>
    <row r="3344" spans="2:39" s="288" customFormat="1" outlineLevel="1">
      <c r="B3344" s="102" t="s">
        <v>27</v>
      </c>
      <c r="C3344" s="139" t="s">
        <v>2476</v>
      </c>
      <c r="D3344" s="139"/>
      <c r="E3344" s="102">
        <v>12227641001</v>
      </c>
      <c r="F3344" s="454"/>
      <c r="G3344" s="140" t="s">
        <v>2786</v>
      </c>
      <c r="H3344" s="217"/>
      <c r="I3344" s="103" t="s">
        <v>58</v>
      </c>
      <c r="J3344" s="139">
        <v>1</v>
      </c>
      <c r="K3344" s="107" t="s">
        <v>1301</v>
      </c>
      <c r="L3344" s="107"/>
      <c r="M3344" s="106"/>
      <c r="N3344" s="107"/>
      <c r="O3344" s="107"/>
      <c r="P3344" s="108"/>
      <c r="Q3344" s="108"/>
      <c r="R3344" s="3"/>
      <c r="S3344" s="384"/>
      <c r="AL3344"/>
      <c r="AM3344" s="287"/>
    </row>
    <row r="3345" spans="2:39" s="288" customFormat="1" outlineLevel="1">
      <c r="B3345" s="102" t="s">
        <v>27</v>
      </c>
      <c r="C3345" s="139" t="s">
        <v>2476</v>
      </c>
      <c r="D3345" s="139"/>
      <c r="E3345" s="102">
        <v>12403041001</v>
      </c>
      <c r="F3345" s="454"/>
      <c r="G3345" s="140" t="s">
        <v>2787</v>
      </c>
      <c r="H3345" s="217"/>
      <c r="I3345" s="103" t="s">
        <v>58</v>
      </c>
      <c r="J3345" s="139">
        <v>1</v>
      </c>
      <c r="K3345" s="107" t="s">
        <v>1301</v>
      </c>
      <c r="L3345" s="107"/>
      <c r="M3345" s="106"/>
      <c r="N3345" s="107"/>
      <c r="O3345" s="107"/>
      <c r="P3345" s="108"/>
      <c r="Q3345" s="108"/>
      <c r="R3345" s="3"/>
      <c r="S3345" s="375"/>
      <c r="AL3345"/>
    </row>
    <row r="3346" spans="2:39" outlineLevel="1">
      <c r="B3346" s="152"/>
      <c r="C3346" s="136"/>
      <c r="D3346" s="136"/>
      <c r="E3346" s="69"/>
      <c r="F3346" s="454"/>
      <c r="G3346" s="137"/>
      <c r="H3346" s="207"/>
      <c r="I3346" s="71"/>
      <c r="J3346" s="136"/>
      <c r="K3346" s="74"/>
      <c r="L3346" s="74"/>
      <c r="M3346" s="98"/>
      <c r="N3346" s="99"/>
      <c r="O3346" s="99"/>
      <c r="P3346" s="100"/>
      <c r="Q3346" s="100"/>
      <c r="R3346" s="3"/>
      <c r="S3346" s="375"/>
      <c r="AM3346" s="288"/>
    </row>
    <row r="3347" spans="2:39" s="287" customFormat="1" outlineLevel="1">
      <c r="B3347" s="69"/>
      <c r="C3347" s="143" t="s">
        <v>2476</v>
      </c>
      <c r="D3347" s="143"/>
      <c r="E3347" s="115"/>
      <c r="F3347" s="650"/>
      <c r="G3347" s="145" t="s">
        <v>2788</v>
      </c>
      <c r="H3347" s="129"/>
      <c r="I3347" s="155"/>
      <c r="J3347" s="155"/>
      <c r="K3347" s="188"/>
      <c r="L3347" s="188"/>
      <c r="M3347" s="421"/>
      <c r="N3347" s="84"/>
      <c r="O3347" s="84"/>
      <c r="P3347" s="421"/>
      <c r="Q3347" s="421"/>
      <c r="R3347" s="3"/>
      <c r="S3347" s="375"/>
      <c r="AL3347"/>
      <c r="AM3347" s="288"/>
    </row>
    <row r="3348" spans="2:39" s="288" customFormat="1" outlineLevel="1">
      <c r="B3348" s="102" t="s">
        <v>27</v>
      </c>
      <c r="C3348" s="139" t="s">
        <v>2476</v>
      </c>
      <c r="D3348" s="139"/>
      <c r="E3348" s="102">
        <v>14501021001</v>
      </c>
      <c r="F3348" s="454"/>
      <c r="G3348" s="140" t="s">
        <v>2789</v>
      </c>
      <c r="H3348" s="217"/>
      <c r="I3348" s="202" t="s">
        <v>29</v>
      </c>
      <c r="J3348" s="139">
        <v>540</v>
      </c>
      <c r="K3348" s="107" t="s">
        <v>1301</v>
      </c>
      <c r="L3348" s="107"/>
      <c r="M3348" s="106"/>
      <c r="N3348" s="107"/>
      <c r="O3348" s="107"/>
      <c r="P3348" s="108"/>
      <c r="Q3348" s="108"/>
      <c r="R3348" s="3"/>
      <c r="S3348" s="375"/>
      <c r="AL3348"/>
    </row>
    <row r="3349" spans="2:39" s="288" customFormat="1" outlineLevel="1">
      <c r="B3349" s="102" t="s">
        <v>27</v>
      </c>
      <c r="C3349" s="139" t="s">
        <v>2476</v>
      </c>
      <c r="D3349" s="139"/>
      <c r="E3349" s="102">
        <v>14500941001</v>
      </c>
      <c r="F3349" s="454"/>
      <c r="G3349" s="140" t="s">
        <v>2790</v>
      </c>
      <c r="H3349" s="217"/>
      <c r="I3349" s="202" t="s">
        <v>29</v>
      </c>
      <c r="J3349" s="139">
        <v>540</v>
      </c>
      <c r="K3349" s="107" t="s">
        <v>1301</v>
      </c>
      <c r="L3349" s="107"/>
      <c r="M3349" s="106"/>
      <c r="N3349" s="107"/>
      <c r="O3349" s="107"/>
      <c r="P3349" s="108"/>
      <c r="Q3349" s="108"/>
      <c r="R3349" s="3"/>
      <c r="S3349" s="375"/>
      <c r="AL3349"/>
    </row>
    <row r="3350" spans="2:39" s="288" customFormat="1" outlineLevel="1">
      <c r="B3350" s="102" t="s">
        <v>27</v>
      </c>
      <c r="C3350" s="139" t="s">
        <v>2476</v>
      </c>
      <c r="D3350" s="139"/>
      <c r="E3350" s="102">
        <v>14501031001</v>
      </c>
      <c r="F3350" s="454"/>
      <c r="G3350" s="140" t="s">
        <v>2791</v>
      </c>
      <c r="H3350" s="217"/>
      <c r="I3350" s="202" t="s">
        <v>29</v>
      </c>
      <c r="J3350" s="139">
        <v>540</v>
      </c>
      <c r="K3350" s="107" t="s">
        <v>1301</v>
      </c>
      <c r="L3350" s="107"/>
      <c r="M3350" s="106"/>
      <c r="N3350" s="107"/>
      <c r="O3350" s="107"/>
      <c r="P3350" s="108"/>
      <c r="Q3350" s="108"/>
      <c r="R3350" s="3"/>
      <c r="S3350" s="375"/>
      <c r="AL3350"/>
    </row>
    <row r="3351" spans="2:39" s="288" customFormat="1" outlineLevel="1">
      <c r="B3351" s="102" t="s">
        <v>27</v>
      </c>
      <c r="C3351" s="139" t="s">
        <v>2476</v>
      </c>
      <c r="D3351" s="139"/>
      <c r="E3351" s="102">
        <v>14501071001</v>
      </c>
      <c r="F3351" s="454"/>
      <c r="G3351" s="140" t="s">
        <v>2792</v>
      </c>
      <c r="H3351" s="217"/>
      <c r="I3351" s="202" t="s">
        <v>29</v>
      </c>
      <c r="J3351" s="139">
        <v>540</v>
      </c>
      <c r="K3351" s="107" t="s">
        <v>1301</v>
      </c>
      <c r="L3351" s="107"/>
      <c r="M3351" s="106"/>
      <c r="N3351" s="107"/>
      <c r="O3351" s="107"/>
      <c r="P3351" s="108"/>
      <c r="Q3351" s="108"/>
      <c r="R3351" s="3"/>
      <c r="S3351" s="375"/>
      <c r="AL3351"/>
    </row>
    <row r="3352" spans="2:39" s="288" customFormat="1" outlineLevel="1">
      <c r="B3352" s="102" t="s">
        <v>27</v>
      </c>
      <c r="C3352" s="139" t="s">
        <v>2476</v>
      </c>
      <c r="D3352" s="139"/>
      <c r="E3352" s="102">
        <v>14500951001</v>
      </c>
      <c r="F3352" s="454"/>
      <c r="G3352" s="140" t="s">
        <v>2793</v>
      </c>
      <c r="H3352" s="217"/>
      <c r="I3352" s="202" t="s">
        <v>29</v>
      </c>
      <c r="J3352" s="139">
        <v>540</v>
      </c>
      <c r="K3352" s="107" t="s">
        <v>1301</v>
      </c>
      <c r="L3352" s="107"/>
      <c r="M3352" s="106"/>
      <c r="N3352" s="107"/>
      <c r="O3352" s="107"/>
      <c r="P3352" s="108"/>
      <c r="Q3352" s="108"/>
      <c r="R3352" s="3"/>
      <c r="S3352" s="375"/>
      <c r="AL3352"/>
    </row>
    <row r="3353" spans="2:39" s="288" customFormat="1" outlineLevel="1">
      <c r="B3353" s="102" t="s">
        <v>27</v>
      </c>
      <c r="C3353" s="139" t="s">
        <v>2476</v>
      </c>
      <c r="D3353" s="139"/>
      <c r="E3353" s="102">
        <v>14501041001</v>
      </c>
      <c r="F3353" s="454"/>
      <c r="G3353" s="140" t="s">
        <v>2794</v>
      </c>
      <c r="H3353" s="217"/>
      <c r="I3353" s="202" t="s">
        <v>29</v>
      </c>
      <c r="J3353" s="139">
        <v>540</v>
      </c>
      <c r="K3353" s="107" t="s">
        <v>1301</v>
      </c>
      <c r="L3353" s="107"/>
      <c r="M3353" s="106"/>
      <c r="N3353" s="107"/>
      <c r="O3353" s="107"/>
      <c r="P3353" s="108"/>
      <c r="Q3353" s="108"/>
      <c r="R3353" s="3"/>
      <c r="S3353" s="375"/>
      <c r="AL3353"/>
    </row>
    <row r="3354" spans="2:39" s="288" customFormat="1" outlineLevel="1">
      <c r="B3354" s="102" t="s">
        <v>27</v>
      </c>
      <c r="C3354" s="139" t="s">
        <v>2476</v>
      </c>
      <c r="D3354" s="139"/>
      <c r="E3354" s="102">
        <v>14501081001</v>
      </c>
      <c r="F3354" s="454"/>
      <c r="G3354" s="140" t="s">
        <v>2795</v>
      </c>
      <c r="H3354" s="217"/>
      <c r="I3354" s="202" t="s">
        <v>29</v>
      </c>
      <c r="J3354" s="139">
        <v>540</v>
      </c>
      <c r="K3354" s="107" t="s">
        <v>1301</v>
      </c>
      <c r="L3354" s="107"/>
      <c r="M3354" s="106"/>
      <c r="N3354" s="107"/>
      <c r="O3354" s="107"/>
      <c r="P3354" s="108"/>
      <c r="Q3354" s="108"/>
      <c r="R3354" s="3"/>
      <c r="S3354" s="375"/>
      <c r="AL3354"/>
    </row>
    <row r="3355" spans="2:39" s="288" customFormat="1" outlineLevel="1">
      <c r="B3355" s="102" t="s">
        <v>27</v>
      </c>
      <c r="C3355" s="139" t="s">
        <v>2476</v>
      </c>
      <c r="D3355" s="139"/>
      <c r="E3355" s="102">
        <v>14500961001</v>
      </c>
      <c r="F3355" s="454"/>
      <c r="G3355" s="140" t="s">
        <v>2796</v>
      </c>
      <c r="H3355" s="217"/>
      <c r="I3355" s="202" t="s">
        <v>29</v>
      </c>
      <c r="J3355" s="139">
        <v>540</v>
      </c>
      <c r="K3355" s="107" t="s">
        <v>1301</v>
      </c>
      <c r="L3355" s="107"/>
      <c r="M3355" s="106"/>
      <c r="N3355" s="107"/>
      <c r="O3355" s="107"/>
      <c r="P3355" s="108"/>
      <c r="Q3355" s="108"/>
      <c r="R3355" s="3"/>
      <c r="S3355" s="375"/>
      <c r="AL3355"/>
    </row>
    <row r="3356" spans="2:39" s="288" customFormat="1" outlineLevel="1">
      <c r="B3356" s="102" t="s">
        <v>27</v>
      </c>
      <c r="C3356" s="139" t="s">
        <v>2476</v>
      </c>
      <c r="D3356" s="139"/>
      <c r="E3356" s="102">
        <v>14501051001</v>
      </c>
      <c r="F3356" s="454"/>
      <c r="G3356" s="140" t="s">
        <v>2797</v>
      </c>
      <c r="H3356" s="217"/>
      <c r="I3356" s="202" t="s">
        <v>29</v>
      </c>
      <c r="J3356" s="139">
        <v>540</v>
      </c>
      <c r="K3356" s="107" t="s">
        <v>1301</v>
      </c>
      <c r="L3356" s="107"/>
      <c r="M3356" s="106"/>
      <c r="N3356" s="107"/>
      <c r="O3356" s="107"/>
      <c r="P3356" s="108"/>
      <c r="Q3356" s="108"/>
      <c r="R3356" s="3"/>
      <c r="S3356" s="375"/>
      <c r="AL3356"/>
    </row>
    <row r="3357" spans="2:39" s="288" customFormat="1" outlineLevel="1">
      <c r="B3357" s="102" t="s">
        <v>27</v>
      </c>
      <c r="C3357" s="139" t="s">
        <v>2476</v>
      </c>
      <c r="D3357" s="139"/>
      <c r="E3357" s="102">
        <v>14500991001</v>
      </c>
      <c r="F3357" s="454"/>
      <c r="G3357" s="140" t="s">
        <v>2798</v>
      </c>
      <c r="H3357" s="217"/>
      <c r="I3357" s="202" t="s">
        <v>29</v>
      </c>
      <c r="J3357" s="139">
        <v>540</v>
      </c>
      <c r="K3357" s="107" t="s">
        <v>1301</v>
      </c>
      <c r="L3357" s="107"/>
      <c r="M3357" s="106"/>
      <c r="N3357" s="107"/>
      <c r="O3357" s="107"/>
      <c r="P3357" s="108"/>
      <c r="Q3357" s="108"/>
      <c r="R3357" s="3"/>
      <c r="S3357" s="375"/>
      <c r="AL3357"/>
    </row>
    <row r="3358" spans="2:39" s="288" customFormat="1" outlineLevel="1">
      <c r="B3358" s="102" t="s">
        <v>27</v>
      </c>
      <c r="C3358" s="139" t="s">
        <v>2476</v>
      </c>
      <c r="D3358" s="139"/>
      <c r="E3358" s="102">
        <v>14500971001</v>
      </c>
      <c r="F3358" s="454"/>
      <c r="G3358" s="140" t="s">
        <v>2799</v>
      </c>
      <c r="H3358" s="217"/>
      <c r="I3358" s="202" t="s">
        <v>29</v>
      </c>
      <c r="J3358" s="139">
        <v>540</v>
      </c>
      <c r="K3358" s="107" t="s">
        <v>1301</v>
      </c>
      <c r="L3358" s="107"/>
      <c r="M3358" s="106"/>
      <c r="N3358" s="107"/>
      <c r="O3358" s="107"/>
      <c r="P3358" s="108"/>
      <c r="Q3358" s="108"/>
      <c r="R3358" s="3"/>
      <c r="S3358" s="384"/>
      <c r="AL3358"/>
      <c r="AM3358"/>
    </row>
    <row r="3359" spans="2:39" s="288" customFormat="1" outlineLevel="1">
      <c r="B3359" s="102" t="s">
        <v>27</v>
      </c>
      <c r="C3359" s="139" t="s">
        <v>2476</v>
      </c>
      <c r="D3359" s="139"/>
      <c r="E3359" s="102">
        <v>14501061001</v>
      </c>
      <c r="F3359" s="454"/>
      <c r="G3359" s="140" t="s">
        <v>2800</v>
      </c>
      <c r="H3359" s="217"/>
      <c r="I3359" s="202" t="s">
        <v>29</v>
      </c>
      <c r="J3359" s="139">
        <v>540</v>
      </c>
      <c r="K3359" s="107" t="s">
        <v>1301</v>
      </c>
      <c r="L3359" s="107"/>
      <c r="M3359" s="106"/>
      <c r="N3359" s="107"/>
      <c r="O3359" s="107"/>
      <c r="P3359" s="108"/>
      <c r="Q3359" s="108"/>
      <c r="R3359" s="3"/>
      <c r="S3359" s="384"/>
      <c r="AL3359"/>
      <c r="AM3359" s="287"/>
    </row>
    <row r="3360" spans="2:39" s="288" customFormat="1" outlineLevel="1">
      <c r="B3360" s="102" t="s">
        <v>27</v>
      </c>
      <c r="C3360" s="139" t="s">
        <v>2476</v>
      </c>
      <c r="D3360" s="139"/>
      <c r="E3360" s="102">
        <v>14500981001</v>
      </c>
      <c r="F3360" s="454"/>
      <c r="G3360" s="140" t="s">
        <v>2801</v>
      </c>
      <c r="H3360" s="217"/>
      <c r="I3360" s="202" t="s">
        <v>29</v>
      </c>
      <c r="J3360" s="139">
        <v>540</v>
      </c>
      <c r="K3360" s="107" t="s">
        <v>1301</v>
      </c>
      <c r="L3360" s="107"/>
      <c r="M3360" s="106"/>
      <c r="N3360" s="107"/>
      <c r="O3360" s="107"/>
      <c r="P3360" s="108"/>
      <c r="Q3360" s="108"/>
      <c r="R3360" s="3"/>
      <c r="S3360" s="375"/>
      <c r="AL3360"/>
    </row>
    <row r="3361" spans="2:39" outlineLevel="1">
      <c r="B3361" s="152"/>
      <c r="C3361" s="136"/>
      <c r="D3361" s="136"/>
      <c r="E3361" s="69"/>
      <c r="F3361" s="454"/>
      <c r="G3361" s="137"/>
      <c r="H3361" s="207"/>
      <c r="I3361" s="170"/>
      <c r="J3361" s="136"/>
      <c r="K3361" s="74"/>
      <c r="L3361" s="74"/>
      <c r="M3361" s="98"/>
      <c r="N3361" s="99"/>
      <c r="O3361" s="99"/>
      <c r="P3361" s="100"/>
      <c r="Q3361" s="100"/>
      <c r="R3361" s="3"/>
      <c r="S3361" s="375"/>
      <c r="AM3361" s="288"/>
    </row>
    <row r="3362" spans="2:39" s="287" customFormat="1" outlineLevel="1">
      <c r="B3362" s="69"/>
      <c r="C3362" s="143" t="s">
        <v>2476</v>
      </c>
      <c r="D3362" s="143"/>
      <c r="E3362" s="115"/>
      <c r="F3362" s="650"/>
      <c r="G3362" s="145" t="s">
        <v>2802</v>
      </c>
      <c r="H3362" s="129"/>
      <c r="I3362" s="155"/>
      <c r="J3362" s="155"/>
      <c r="K3362" s="188"/>
      <c r="L3362" s="188"/>
      <c r="M3362" s="421"/>
      <c r="N3362" s="84"/>
      <c r="O3362" s="84"/>
      <c r="P3362" s="421"/>
      <c r="Q3362" s="421"/>
      <c r="R3362" s="3"/>
      <c r="S3362" s="375"/>
      <c r="AL3362"/>
      <c r="AM3362" s="288"/>
    </row>
    <row r="3363" spans="2:39" s="288" customFormat="1" outlineLevel="1">
      <c r="B3363" s="102" t="s">
        <v>27</v>
      </c>
      <c r="C3363" s="139" t="s">
        <v>2476</v>
      </c>
      <c r="D3363" s="202"/>
      <c r="E3363" s="102">
        <v>12596151002</v>
      </c>
      <c r="F3363" s="454"/>
      <c r="G3363" s="140" t="s">
        <v>2803</v>
      </c>
      <c r="H3363" s="217"/>
      <c r="I3363" s="139" t="s">
        <v>58</v>
      </c>
      <c r="J3363" s="139">
        <v>100</v>
      </c>
      <c r="K3363" s="107" t="s">
        <v>1301</v>
      </c>
      <c r="L3363" s="107"/>
      <c r="M3363" s="106"/>
      <c r="N3363" s="107"/>
      <c r="O3363" s="107"/>
      <c r="P3363" s="108"/>
      <c r="Q3363" s="108"/>
      <c r="R3363" s="3"/>
      <c r="S3363" s="375"/>
      <c r="AL3363"/>
    </row>
    <row r="3364" spans="2:39" s="288" customFormat="1" outlineLevel="1">
      <c r="B3364" s="102" t="s">
        <v>27</v>
      </c>
      <c r="C3364" s="139" t="s">
        <v>2476</v>
      </c>
      <c r="D3364" s="202"/>
      <c r="E3364" s="102">
        <v>12596251002</v>
      </c>
      <c r="F3364" s="454"/>
      <c r="G3364" s="140" t="s">
        <v>2804</v>
      </c>
      <c r="H3364" s="217"/>
      <c r="I3364" s="139" t="s">
        <v>58</v>
      </c>
      <c r="J3364" s="139">
        <v>100</v>
      </c>
      <c r="K3364" s="107" t="s">
        <v>1301</v>
      </c>
      <c r="L3364" s="107"/>
      <c r="M3364" s="106"/>
      <c r="N3364" s="107"/>
      <c r="O3364" s="107"/>
      <c r="P3364" s="108"/>
      <c r="Q3364" s="108"/>
      <c r="R3364" s="3"/>
      <c r="S3364" s="375"/>
      <c r="AL3364"/>
    </row>
    <row r="3365" spans="2:39" s="288" customFormat="1" outlineLevel="1">
      <c r="B3365" s="102" t="s">
        <v>27</v>
      </c>
      <c r="C3365" s="139" t="s">
        <v>2476</v>
      </c>
      <c r="D3365" s="202"/>
      <c r="E3365" s="102">
        <v>11371661001</v>
      </c>
      <c r="F3365" s="454"/>
      <c r="G3365" s="140" t="s">
        <v>2805</v>
      </c>
      <c r="H3365" s="217"/>
      <c r="I3365" s="139" t="s">
        <v>58</v>
      </c>
      <c r="J3365" s="139">
        <v>25</v>
      </c>
      <c r="K3365" s="107" t="s">
        <v>1301</v>
      </c>
      <c r="L3365" s="107"/>
      <c r="M3365" s="106"/>
      <c r="N3365" s="107"/>
      <c r="O3365" s="107"/>
      <c r="P3365" s="108"/>
      <c r="Q3365" s="108"/>
      <c r="R3365" s="3"/>
      <c r="S3365" s="375"/>
      <c r="AL3365"/>
    </row>
    <row r="3366" spans="2:39" s="288" customFormat="1" outlineLevel="1">
      <c r="B3366" s="102" t="s">
        <v>27</v>
      </c>
      <c r="C3366" s="139" t="s">
        <v>2476</v>
      </c>
      <c r="D3366" s="202"/>
      <c r="E3366" s="102">
        <v>11372961001</v>
      </c>
      <c r="F3366" s="454"/>
      <c r="G3366" s="140" t="s">
        <v>2806</v>
      </c>
      <c r="H3366" s="217"/>
      <c r="I3366" s="139" t="s">
        <v>58</v>
      </c>
      <c r="J3366" s="139">
        <v>25</v>
      </c>
      <c r="K3366" s="107" t="s">
        <v>1301</v>
      </c>
      <c r="L3366" s="107"/>
      <c r="M3366" s="106"/>
      <c r="N3366" s="107"/>
      <c r="O3366" s="107"/>
      <c r="P3366" s="108"/>
      <c r="Q3366" s="108"/>
      <c r="R3366" s="3"/>
      <c r="S3366" s="384"/>
      <c r="AL3366"/>
      <c r="AM3366"/>
    </row>
    <row r="3367" spans="2:39" s="287" customFormat="1" outlineLevel="1">
      <c r="B3367" s="69" t="s">
        <v>65</v>
      </c>
      <c r="C3367" s="136" t="s">
        <v>2476</v>
      </c>
      <c r="D3367" s="136"/>
      <c r="E3367" s="69">
        <v>11397711002</v>
      </c>
      <c r="F3367" s="286"/>
      <c r="G3367" s="137" t="s">
        <v>2339</v>
      </c>
      <c r="H3367" s="207"/>
      <c r="I3367" s="136" t="s">
        <v>58</v>
      </c>
      <c r="J3367" s="136">
        <v>25</v>
      </c>
      <c r="K3367" s="74" t="s">
        <v>1301</v>
      </c>
      <c r="L3367" s="74"/>
      <c r="M3367" s="78"/>
      <c r="N3367" s="74"/>
      <c r="O3367" s="74"/>
      <c r="P3367" s="128"/>
      <c r="Q3367" s="128"/>
      <c r="R3367" s="3"/>
      <c r="S3367" s="374"/>
      <c r="AL3367"/>
    </row>
    <row r="3368" spans="2:39" s="287" customFormat="1" outlineLevel="1">
      <c r="B3368" s="69" t="s">
        <v>65</v>
      </c>
      <c r="C3368" s="136" t="s">
        <v>2476</v>
      </c>
      <c r="D3368" s="136"/>
      <c r="E3368" s="69">
        <v>11397811002</v>
      </c>
      <c r="F3368" s="286"/>
      <c r="G3368" s="137" t="s">
        <v>2340</v>
      </c>
      <c r="H3368" s="207"/>
      <c r="I3368" s="136" t="s">
        <v>58</v>
      </c>
      <c r="J3368" s="136">
        <v>25</v>
      </c>
      <c r="K3368" s="74" t="s">
        <v>1301</v>
      </c>
      <c r="L3368" s="74"/>
      <c r="M3368" s="78"/>
      <c r="N3368" s="74"/>
      <c r="O3368" s="74"/>
      <c r="P3368" s="128"/>
      <c r="Q3368" s="128"/>
      <c r="R3368" s="3"/>
      <c r="S3368" s="374"/>
      <c r="AL3368"/>
    </row>
    <row r="3369" spans="2:39" outlineLevel="1">
      <c r="B3369" s="152"/>
      <c r="C3369" s="136"/>
      <c r="D3369" s="136"/>
      <c r="E3369" s="69"/>
      <c r="F3369" s="454"/>
      <c r="G3369" s="137"/>
      <c r="H3369" s="207"/>
      <c r="I3369" s="136"/>
      <c r="J3369" s="136"/>
      <c r="K3369" s="74"/>
      <c r="L3369" s="74"/>
      <c r="M3369" s="98"/>
      <c r="N3369" s="99"/>
      <c r="O3369" s="99"/>
      <c r="P3369" s="100"/>
      <c r="Q3369" s="100"/>
      <c r="R3369" s="3"/>
      <c r="S3369" s="375"/>
      <c r="AM3369" s="288"/>
    </row>
    <row r="3370" spans="2:39" s="288" customFormat="1" outlineLevel="1">
      <c r="B3370" s="102" t="s">
        <v>27</v>
      </c>
      <c r="C3370" s="139" t="s">
        <v>2476</v>
      </c>
      <c r="D3370" s="103">
        <v>11680091001</v>
      </c>
      <c r="E3370" s="446">
        <v>13129701001</v>
      </c>
      <c r="F3370" s="454"/>
      <c r="G3370" s="140" t="s">
        <v>2807</v>
      </c>
      <c r="H3370" s="217"/>
      <c r="I3370" s="139" t="s">
        <v>58</v>
      </c>
      <c r="J3370" s="139">
        <v>10</v>
      </c>
      <c r="K3370" s="107" t="s">
        <v>1301</v>
      </c>
      <c r="L3370" s="107"/>
      <c r="M3370" s="106"/>
      <c r="N3370" s="107"/>
      <c r="O3370" s="107"/>
      <c r="P3370" s="108"/>
      <c r="Q3370" s="108"/>
      <c r="R3370" s="3"/>
      <c r="S3370" s="375"/>
      <c r="AL3370"/>
    </row>
    <row r="3371" spans="2:39" s="288" customFormat="1" outlineLevel="1">
      <c r="B3371" s="102" t="s">
        <v>27</v>
      </c>
      <c r="C3371" s="139" t="s">
        <v>2476</v>
      </c>
      <c r="D3371" s="103">
        <v>11680121001</v>
      </c>
      <c r="E3371" s="102">
        <v>13129711001</v>
      </c>
      <c r="F3371" s="454"/>
      <c r="G3371" s="140" t="s">
        <v>2808</v>
      </c>
      <c r="H3371" s="217"/>
      <c r="I3371" s="139" t="s">
        <v>58</v>
      </c>
      <c r="J3371" s="139">
        <v>10</v>
      </c>
      <c r="K3371" s="107" t="s">
        <v>1301</v>
      </c>
      <c r="L3371" s="107"/>
      <c r="M3371" s="106"/>
      <c r="N3371" s="107"/>
      <c r="O3371" s="107"/>
      <c r="P3371" s="108"/>
      <c r="Q3371" s="108"/>
      <c r="R3371" s="3"/>
      <c r="S3371" s="375"/>
      <c r="AL3371"/>
      <c r="AM3371"/>
    </row>
    <row r="3372" spans="2:39" s="288" customFormat="1" outlineLevel="1">
      <c r="B3372" s="102" t="s">
        <v>27</v>
      </c>
      <c r="C3372" s="139" t="s">
        <v>2476</v>
      </c>
      <c r="D3372" s="103">
        <v>11680141001</v>
      </c>
      <c r="E3372" s="102">
        <v>13129731001</v>
      </c>
      <c r="F3372" s="454"/>
      <c r="G3372" s="140" t="s">
        <v>2343</v>
      </c>
      <c r="H3372" s="217"/>
      <c r="I3372" s="139" t="s">
        <v>58</v>
      </c>
      <c r="J3372" s="139">
        <v>10</v>
      </c>
      <c r="K3372" s="107" t="s">
        <v>1301</v>
      </c>
      <c r="L3372" s="107"/>
      <c r="M3372" s="106"/>
      <c r="N3372" s="107"/>
      <c r="O3372" s="107"/>
      <c r="P3372" s="108"/>
      <c r="Q3372" s="108"/>
      <c r="R3372" s="3"/>
      <c r="S3372" s="375"/>
      <c r="AL3372"/>
      <c r="AM3372"/>
    </row>
    <row r="3373" spans="2:39" s="288" customFormat="1" outlineLevel="1">
      <c r="B3373" s="102" t="s">
        <v>27</v>
      </c>
      <c r="C3373" s="139" t="s">
        <v>2476</v>
      </c>
      <c r="D3373" s="103">
        <v>11680171001</v>
      </c>
      <c r="E3373" s="446">
        <v>13129721001</v>
      </c>
      <c r="F3373" s="454"/>
      <c r="G3373" s="140" t="s">
        <v>2344</v>
      </c>
      <c r="H3373" s="217"/>
      <c r="I3373" s="139" t="s">
        <v>58</v>
      </c>
      <c r="J3373" s="139">
        <v>1</v>
      </c>
      <c r="K3373" s="107" t="s">
        <v>1301</v>
      </c>
      <c r="L3373" s="107"/>
      <c r="M3373" s="106"/>
      <c r="N3373" s="107"/>
      <c r="O3373" s="107"/>
      <c r="P3373" s="108"/>
      <c r="Q3373" s="108"/>
      <c r="R3373" s="3"/>
      <c r="S3373" s="384"/>
      <c r="AL3373"/>
      <c r="AM3373"/>
    </row>
    <row r="3374" spans="2:39" s="287" customFormat="1" outlineLevel="1">
      <c r="B3374" s="69" t="s">
        <v>65</v>
      </c>
      <c r="C3374" s="136" t="s">
        <v>2476</v>
      </c>
      <c r="D3374" s="71">
        <v>13660341001</v>
      </c>
      <c r="E3374" s="69">
        <v>14563021001</v>
      </c>
      <c r="F3374" s="286"/>
      <c r="G3374" s="137" t="s">
        <v>2809</v>
      </c>
      <c r="H3374" s="207"/>
      <c r="I3374" s="136" t="s">
        <v>58</v>
      </c>
      <c r="J3374" s="136">
        <v>1</v>
      </c>
      <c r="K3374" s="74" t="s">
        <v>1301</v>
      </c>
      <c r="L3374" s="74"/>
      <c r="M3374" s="78"/>
      <c r="N3374" s="74"/>
      <c r="O3374" s="74"/>
      <c r="P3374" s="128"/>
      <c r="Q3374" s="128"/>
      <c r="R3374" s="3"/>
      <c r="S3374" s="374"/>
      <c r="AL3374"/>
    </row>
    <row r="3375" spans="2:39" s="287" customFormat="1" outlineLevel="1">
      <c r="B3375" s="69" t="s">
        <v>65</v>
      </c>
      <c r="C3375" s="136" t="s">
        <v>2476</v>
      </c>
      <c r="D3375" s="71">
        <v>13660361001</v>
      </c>
      <c r="E3375" s="69">
        <v>14563031001</v>
      </c>
      <c r="F3375" s="286"/>
      <c r="G3375" s="137" t="s">
        <v>2810</v>
      </c>
      <c r="H3375" s="207"/>
      <c r="I3375" s="136" t="s">
        <v>58</v>
      </c>
      <c r="J3375" s="136">
        <v>1</v>
      </c>
      <c r="K3375" s="74" t="s">
        <v>1301</v>
      </c>
      <c r="L3375" s="74"/>
      <c r="M3375" s="78"/>
      <c r="N3375" s="74"/>
      <c r="O3375" s="74"/>
      <c r="P3375" s="128"/>
      <c r="Q3375" s="128"/>
      <c r="R3375" s="3"/>
      <c r="S3375" s="374"/>
      <c r="AL3375"/>
    </row>
    <row r="3376" spans="2:39" outlineLevel="1">
      <c r="B3376" s="152"/>
      <c r="C3376" s="136"/>
      <c r="D3376" s="71"/>
      <c r="E3376" s="69"/>
      <c r="F3376" s="454"/>
      <c r="G3376" s="137"/>
      <c r="H3376" s="207"/>
      <c r="I3376" s="136"/>
      <c r="J3376" s="136"/>
      <c r="K3376" s="74"/>
      <c r="L3376" s="74"/>
      <c r="M3376" s="98"/>
      <c r="N3376" s="99"/>
      <c r="O3376" s="99"/>
      <c r="P3376" s="100"/>
      <c r="Q3376" s="100"/>
      <c r="R3376" s="3"/>
      <c r="S3376" s="375"/>
      <c r="AM3376" s="288"/>
    </row>
    <row r="3377" spans="2:39" s="288" customFormat="1" outlineLevel="1">
      <c r="B3377" s="102" t="s">
        <v>27</v>
      </c>
      <c r="C3377" s="139" t="s">
        <v>2476</v>
      </c>
      <c r="D3377" s="103">
        <v>11680111001</v>
      </c>
      <c r="E3377" s="102">
        <v>13129771001</v>
      </c>
      <c r="F3377" s="454"/>
      <c r="G3377" s="140" t="s">
        <v>2811</v>
      </c>
      <c r="H3377" s="217"/>
      <c r="I3377" s="139" t="s">
        <v>58</v>
      </c>
      <c r="J3377" s="139">
        <v>10</v>
      </c>
      <c r="K3377" s="107" t="s">
        <v>1301</v>
      </c>
      <c r="L3377" s="107"/>
      <c r="M3377" s="106"/>
      <c r="N3377" s="107"/>
      <c r="O3377" s="107"/>
      <c r="P3377" s="108"/>
      <c r="Q3377" s="108"/>
      <c r="R3377" s="3"/>
      <c r="S3377" s="375"/>
      <c r="AL3377"/>
      <c r="AM3377"/>
    </row>
    <row r="3378" spans="2:39" s="288" customFormat="1" outlineLevel="1">
      <c r="B3378" s="102" t="s">
        <v>27</v>
      </c>
      <c r="C3378" s="139" t="s">
        <v>2476</v>
      </c>
      <c r="D3378" s="103">
        <v>11680131001</v>
      </c>
      <c r="E3378" s="102">
        <v>13129781001</v>
      </c>
      <c r="F3378" s="454"/>
      <c r="G3378" s="140" t="s">
        <v>2348</v>
      </c>
      <c r="H3378" s="217"/>
      <c r="I3378" s="139" t="s">
        <v>58</v>
      </c>
      <c r="J3378" s="139">
        <v>10</v>
      </c>
      <c r="K3378" s="107" t="s">
        <v>1301</v>
      </c>
      <c r="L3378" s="107"/>
      <c r="M3378" s="106"/>
      <c r="N3378" s="107"/>
      <c r="O3378" s="107"/>
      <c r="P3378" s="108"/>
      <c r="Q3378" s="108"/>
      <c r="R3378" s="3"/>
      <c r="S3378" s="375"/>
      <c r="AL3378"/>
    </row>
    <row r="3379" spans="2:39" s="288" customFormat="1" outlineLevel="1">
      <c r="B3379" s="102" t="s">
        <v>27</v>
      </c>
      <c r="C3379" s="139" t="s">
        <v>2476</v>
      </c>
      <c r="D3379" s="103"/>
      <c r="E3379" s="102">
        <v>13129811001</v>
      </c>
      <c r="F3379" s="454"/>
      <c r="G3379" s="203" t="s">
        <v>2812</v>
      </c>
      <c r="H3379" s="217"/>
      <c r="I3379" s="139" t="s">
        <v>58</v>
      </c>
      <c r="J3379" s="139">
        <v>5</v>
      </c>
      <c r="K3379" s="107" t="s">
        <v>1301</v>
      </c>
      <c r="L3379" s="107"/>
      <c r="M3379" s="106"/>
      <c r="N3379" s="107"/>
      <c r="O3379" s="107"/>
      <c r="P3379" s="108"/>
      <c r="Q3379" s="108"/>
      <c r="R3379" s="3"/>
      <c r="S3379" s="375"/>
      <c r="AL3379"/>
      <c r="AM3379"/>
    </row>
    <row r="3380" spans="2:39" s="287" customFormat="1" outlineLevel="1">
      <c r="B3380" s="69" t="s">
        <v>65</v>
      </c>
      <c r="C3380" s="136" t="s">
        <v>2476</v>
      </c>
      <c r="D3380" s="71">
        <v>13662601001</v>
      </c>
      <c r="E3380" s="69">
        <v>14563951001</v>
      </c>
      <c r="F3380" s="286"/>
      <c r="G3380" s="171" t="s">
        <v>2813</v>
      </c>
      <c r="H3380" s="207"/>
      <c r="I3380" s="136" t="s">
        <v>58</v>
      </c>
      <c r="J3380" s="136">
        <v>5</v>
      </c>
      <c r="K3380" s="74" t="s">
        <v>1301</v>
      </c>
      <c r="L3380" s="74"/>
      <c r="M3380" s="78"/>
      <c r="N3380" s="74"/>
      <c r="O3380" s="74"/>
      <c r="P3380" s="128"/>
      <c r="Q3380" s="128"/>
      <c r="R3380" s="3"/>
      <c r="S3380" s="374"/>
      <c r="AL3380"/>
    </row>
    <row r="3381" spans="2:39" s="288" customFormat="1" outlineLevel="1">
      <c r="B3381" s="102" t="s">
        <v>27</v>
      </c>
      <c r="C3381" s="139" t="s">
        <v>2476</v>
      </c>
      <c r="D3381" s="103">
        <v>11680161001</v>
      </c>
      <c r="E3381" s="102">
        <v>13129801001</v>
      </c>
      <c r="F3381" s="454"/>
      <c r="G3381" s="140" t="s">
        <v>2350</v>
      </c>
      <c r="H3381" s="217"/>
      <c r="I3381" s="139" t="s">
        <v>58</v>
      </c>
      <c r="J3381" s="139">
        <v>5</v>
      </c>
      <c r="K3381" s="107" t="s">
        <v>1301</v>
      </c>
      <c r="L3381" s="107"/>
      <c r="M3381" s="106"/>
      <c r="N3381" s="107"/>
      <c r="O3381" s="107"/>
      <c r="P3381" s="108"/>
      <c r="Q3381" s="108"/>
      <c r="R3381" s="3"/>
      <c r="S3381" s="375"/>
      <c r="AL3381"/>
      <c r="AM3381"/>
    </row>
    <row r="3382" spans="2:39" s="287" customFormat="1" outlineLevel="1">
      <c r="B3382" s="69" t="s">
        <v>65</v>
      </c>
      <c r="C3382" s="136" t="s">
        <v>2476</v>
      </c>
      <c r="D3382" s="71">
        <v>13660391001</v>
      </c>
      <c r="E3382" s="69">
        <v>14563041001</v>
      </c>
      <c r="F3382" s="286"/>
      <c r="G3382" s="137" t="s">
        <v>2814</v>
      </c>
      <c r="H3382" s="207"/>
      <c r="I3382" s="136" t="s">
        <v>58</v>
      </c>
      <c r="J3382" s="136">
        <v>1</v>
      </c>
      <c r="K3382" s="74" t="s">
        <v>1301</v>
      </c>
      <c r="L3382" s="74"/>
      <c r="M3382" s="78"/>
      <c r="N3382" s="74"/>
      <c r="O3382" s="74"/>
      <c r="P3382" s="128"/>
      <c r="Q3382" s="128"/>
      <c r="R3382" s="3"/>
      <c r="S3382" s="376"/>
      <c r="AL3382"/>
    </row>
    <row r="3383" spans="2:39" s="287" customFormat="1" outlineLevel="1">
      <c r="B3383" s="69" t="s">
        <v>65</v>
      </c>
      <c r="C3383" s="136" t="s">
        <v>2476</v>
      </c>
      <c r="D3383" s="71">
        <v>13660411001</v>
      </c>
      <c r="E3383" s="69">
        <v>14563051001</v>
      </c>
      <c r="F3383" s="286"/>
      <c r="G3383" s="137" t="s">
        <v>2815</v>
      </c>
      <c r="H3383" s="207"/>
      <c r="I3383" s="136" t="s">
        <v>58</v>
      </c>
      <c r="J3383" s="136">
        <v>1</v>
      </c>
      <c r="K3383" s="74" t="s">
        <v>1301</v>
      </c>
      <c r="L3383" s="74"/>
      <c r="M3383" s="78"/>
      <c r="N3383" s="74"/>
      <c r="O3383" s="74"/>
      <c r="P3383" s="128"/>
      <c r="Q3383" s="128"/>
      <c r="R3383" s="3"/>
      <c r="S3383" s="374"/>
      <c r="AL3383"/>
    </row>
    <row r="3384" spans="2:39" s="287" customFormat="1" outlineLevel="1">
      <c r="B3384" s="69" t="s">
        <v>65</v>
      </c>
      <c r="C3384" s="136" t="s">
        <v>2476</v>
      </c>
      <c r="D3384" s="71">
        <v>13660431001</v>
      </c>
      <c r="E3384" s="69">
        <v>14563061001</v>
      </c>
      <c r="F3384" s="286"/>
      <c r="G3384" s="137" t="s">
        <v>2816</v>
      </c>
      <c r="H3384" s="207"/>
      <c r="I3384" s="136" t="s">
        <v>58</v>
      </c>
      <c r="J3384" s="136">
        <v>1</v>
      </c>
      <c r="K3384" s="74" t="s">
        <v>1301</v>
      </c>
      <c r="L3384" s="74"/>
      <c r="M3384" s="78"/>
      <c r="N3384" s="74"/>
      <c r="O3384" s="74"/>
      <c r="P3384" s="128"/>
      <c r="Q3384" s="128"/>
      <c r="R3384" s="3"/>
      <c r="S3384" s="374"/>
      <c r="AL3384"/>
    </row>
    <row r="3385" spans="2:39" outlineLevel="1">
      <c r="B3385" s="152"/>
      <c r="C3385" s="136"/>
      <c r="D3385" s="71"/>
      <c r="E3385" s="69"/>
      <c r="F3385" s="454"/>
      <c r="G3385" s="137"/>
      <c r="H3385" s="207"/>
      <c r="I3385" s="136"/>
      <c r="J3385" s="136"/>
      <c r="K3385" s="74"/>
      <c r="L3385" s="74"/>
      <c r="M3385" s="98"/>
      <c r="N3385" s="99"/>
      <c r="O3385" s="99"/>
      <c r="P3385" s="100"/>
      <c r="Q3385" s="100"/>
      <c r="R3385" s="3"/>
      <c r="S3385" s="375"/>
      <c r="AM3385" s="288"/>
    </row>
    <row r="3386" spans="2:39" s="288" customFormat="1" outlineLevel="1">
      <c r="B3386" s="102" t="s">
        <v>27</v>
      </c>
      <c r="C3386" s="139" t="s">
        <v>2476</v>
      </c>
      <c r="D3386" s="103">
        <v>11680371001</v>
      </c>
      <c r="E3386" s="102">
        <v>13129491001</v>
      </c>
      <c r="F3386" s="454"/>
      <c r="G3386" s="140" t="s">
        <v>2817</v>
      </c>
      <c r="H3386" s="217"/>
      <c r="I3386" s="139" t="s">
        <v>58</v>
      </c>
      <c r="J3386" s="139">
        <v>10</v>
      </c>
      <c r="K3386" s="107" t="s">
        <v>1301</v>
      </c>
      <c r="L3386" s="107"/>
      <c r="M3386" s="106"/>
      <c r="N3386" s="107"/>
      <c r="O3386" s="107"/>
      <c r="P3386" s="108"/>
      <c r="Q3386" s="108"/>
      <c r="R3386" s="3"/>
      <c r="S3386" s="375"/>
      <c r="AL3386"/>
    </row>
    <row r="3387" spans="2:39" s="288" customFormat="1" outlineLevel="1">
      <c r="B3387" s="102" t="s">
        <v>27</v>
      </c>
      <c r="C3387" s="139" t="s">
        <v>2476</v>
      </c>
      <c r="D3387" s="103">
        <v>11680481001</v>
      </c>
      <c r="E3387" s="102">
        <v>13129511001</v>
      </c>
      <c r="F3387" s="454"/>
      <c r="G3387" s="140" t="s">
        <v>2818</v>
      </c>
      <c r="H3387" s="217"/>
      <c r="I3387" s="139" t="s">
        <v>58</v>
      </c>
      <c r="J3387" s="139">
        <v>10</v>
      </c>
      <c r="K3387" s="107" t="s">
        <v>1301</v>
      </c>
      <c r="L3387" s="107"/>
      <c r="M3387" s="106"/>
      <c r="N3387" s="107"/>
      <c r="O3387" s="107"/>
      <c r="P3387" s="108"/>
      <c r="Q3387" s="108"/>
      <c r="R3387" s="3"/>
      <c r="S3387" s="375"/>
      <c r="AL3387"/>
      <c r="AM3387"/>
    </row>
    <row r="3388" spans="2:39" s="288" customFormat="1" outlineLevel="1">
      <c r="B3388" s="102" t="s">
        <v>27</v>
      </c>
      <c r="C3388" s="139" t="s">
        <v>2476</v>
      </c>
      <c r="D3388" s="103">
        <v>11680601001</v>
      </c>
      <c r="E3388" s="102">
        <v>13129521001</v>
      </c>
      <c r="F3388" s="454"/>
      <c r="G3388" s="140" t="s">
        <v>2385</v>
      </c>
      <c r="H3388" s="217"/>
      <c r="I3388" s="139" t="s">
        <v>58</v>
      </c>
      <c r="J3388" s="139">
        <v>3</v>
      </c>
      <c r="K3388" s="107" t="s">
        <v>1301</v>
      </c>
      <c r="L3388" s="107"/>
      <c r="M3388" s="106"/>
      <c r="N3388" s="107"/>
      <c r="O3388" s="107"/>
      <c r="P3388" s="108"/>
      <c r="Q3388" s="108"/>
      <c r="R3388" s="3"/>
      <c r="S3388" s="375"/>
      <c r="AL3388"/>
      <c r="AM3388"/>
    </row>
    <row r="3389" spans="2:39" s="288" customFormat="1" outlineLevel="1">
      <c r="B3389" s="102" t="s">
        <v>27</v>
      </c>
      <c r="C3389" s="139" t="s">
        <v>2476</v>
      </c>
      <c r="D3389" s="103">
        <v>11680681001</v>
      </c>
      <c r="E3389" s="102">
        <v>13129531001</v>
      </c>
      <c r="F3389" s="454"/>
      <c r="G3389" s="140" t="s">
        <v>2386</v>
      </c>
      <c r="H3389" s="217"/>
      <c r="I3389" s="139" t="s">
        <v>58</v>
      </c>
      <c r="J3389" s="139">
        <v>1</v>
      </c>
      <c r="K3389" s="107" t="s">
        <v>1301</v>
      </c>
      <c r="L3389" s="107"/>
      <c r="M3389" s="106"/>
      <c r="N3389" s="107"/>
      <c r="O3389" s="107"/>
      <c r="P3389" s="108"/>
      <c r="Q3389" s="108"/>
      <c r="R3389" s="3"/>
      <c r="S3389" s="384"/>
      <c r="AL3389"/>
      <c r="AM3389"/>
    </row>
    <row r="3390" spans="2:39" s="287" customFormat="1" outlineLevel="1">
      <c r="B3390" s="69" t="s">
        <v>65</v>
      </c>
      <c r="C3390" s="136" t="s">
        <v>2476</v>
      </c>
      <c r="D3390" s="71">
        <v>13660011001</v>
      </c>
      <c r="E3390" s="69">
        <v>14562801001</v>
      </c>
      <c r="F3390" s="286"/>
      <c r="G3390" s="137" t="s">
        <v>2819</v>
      </c>
      <c r="H3390" s="207"/>
      <c r="I3390" s="136" t="s">
        <v>58</v>
      </c>
      <c r="J3390" s="136">
        <v>1</v>
      </c>
      <c r="K3390" s="74" t="s">
        <v>1301</v>
      </c>
      <c r="L3390" s="74"/>
      <c r="M3390" s="78"/>
      <c r="N3390" s="74"/>
      <c r="O3390" s="74"/>
      <c r="P3390" s="128"/>
      <c r="Q3390" s="128"/>
      <c r="R3390" s="3"/>
      <c r="S3390" s="374"/>
      <c r="AL3390"/>
    </row>
    <row r="3391" spans="2:39" s="287" customFormat="1" outlineLevel="1">
      <c r="B3391" s="69" t="s">
        <v>65</v>
      </c>
      <c r="C3391" s="136" t="s">
        <v>2476</v>
      </c>
      <c r="D3391" s="71">
        <v>13660021001</v>
      </c>
      <c r="E3391" s="69">
        <v>14562811001</v>
      </c>
      <c r="F3391" s="286"/>
      <c r="G3391" s="137" t="s">
        <v>2820</v>
      </c>
      <c r="H3391" s="207"/>
      <c r="I3391" s="136" t="s">
        <v>58</v>
      </c>
      <c r="J3391" s="136">
        <v>1</v>
      </c>
      <c r="K3391" s="74" t="s">
        <v>1301</v>
      </c>
      <c r="L3391" s="74"/>
      <c r="M3391" s="78"/>
      <c r="N3391" s="74"/>
      <c r="O3391" s="74"/>
      <c r="P3391" s="128"/>
      <c r="Q3391" s="128"/>
      <c r="R3391" s="3"/>
      <c r="S3391" s="374"/>
      <c r="AL3391"/>
    </row>
    <row r="3392" spans="2:39" outlineLevel="1">
      <c r="B3392" s="152"/>
      <c r="C3392" s="136"/>
      <c r="D3392" s="71"/>
      <c r="E3392" s="69"/>
      <c r="F3392" s="454"/>
      <c r="G3392" s="137"/>
      <c r="H3392" s="207"/>
      <c r="I3392" s="136"/>
      <c r="J3392" s="136"/>
      <c r="K3392" s="74"/>
      <c r="L3392" s="74"/>
      <c r="M3392" s="98"/>
      <c r="N3392" s="99"/>
      <c r="O3392" s="99"/>
      <c r="P3392" s="100"/>
      <c r="Q3392" s="100"/>
      <c r="R3392" s="3"/>
      <c r="S3392" s="375"/>
      <c r="AM3392" s="288"/>
    </row>
    <row r="3393" spans="2:39" s="288" customFormat="1" outlineLevel="1">
      <c r="B3393" s="102" t="s">
        <v>27</v>
      </c>
      <c r="C3393" s="139" t="s">
        <v>2476</v>
      </c>
      <c r="D3393" s="103">
        <v>11680451001</v>
      </c>
      <c r="E3393" s="102">
        <v>13129581001</v>
      </c>
      <c r="F3393" s="454"/>
      <c r="G3393" s="140" t="s">
        <v>2389</v>
      </c>
      <c r="H3393" s="217"/>
      <c r="I3393" s="139" t="s">
        <v>58</v>
      </c>
      <c r="J3393" s="139">
        <v>10</v>
      </c>
      <c r="K3393" s="107" t="s">
        <v>1301</v>
      </c>
      <c r="L3393" s="107"/>
      <c r="M3393" s="106"/>
      <c r="N3393" s="107"/>
      <c r="O3393" s="107"/>
      <c r="P3393" s="108"/>
      <c r="Q3393" s="108"/>
      <c r="R3393" s="3"/>
      <c r="S3393" s="375"/>
      <c r="AL3393"/>
    </row>
    <row r="3394" spans="2:39" s="288" customFormat="1" outlineLevel="1">
      <c r="B3394" s="102" t="s">
        <v>27</v>
      </c>
      <c r="C3394" s="139" t="s">
        <v>2476</v>
      </c>
      <c r="D3394" s="202"/>
      <c r="E3394" s="102">
        <v>11680541001</v>
      </c>
      <c r="F3394" s="454"/>
      <c r="G3394" s="140" t="s">
        <v>2390</v>
      </c>
      <c r="H3394" s="217"/>
      <c r="I3394" s="139" t="s">
        <v>58</v>
      </c>
      <c r="J3394" s="139">
        <v>3</v>
      </c>
      <c r="K3394" s="107" t="s">
        <v>1301</v>
      </c>
      <c r="L3394" s="107"/>
      <c r="M3394" s="106"/>
      <c r="N3394" s="107"/>
      <c r="O3394" s="107"/>
      <c r="P3394" s="108"/>
      <c r="Q3394" s="108"/>
      <c r="R3394" s="3"/>
      <c r="S3394" s="375"/>
      <c r="AL3394"/>
    </row>
    <row r="3395" spans="2:39" s="288" customFormat="1" outlineLevel="1">
      <c r="B3395" s="102" t="s">
        <v>27</v>
      </c>
      <c r="C3395" s="139" t="s">
        <v>2476</v>
      </c>
      <c r="D3395" s="103">
        <v>11680571001</v>
      </c>
      <c r="E3395" s="102">
        <v>13129601001</v>
      </c>
      <c r="F3395" s="454"/>
      <c r="G3395" s="140" t="s">
        <v>2391</v>
      </c>
      <c r="H3395" s="217"/>
      <c r="I3395" s="139" t="s">
        <v>58</v>
      </c>
      <c r="J3395" s="139">
        <v>3</v>
      </c>
      <c r="K3395" s="107" t="s">
        <v>1301</v>
      </c>
      <c r="L3395" s="107"/>
      <c r="M3395" s="106"/>
      <c r="N3395" s="107"/>
      <c r="O3395" s="107"/>
      <c r="P3395" s="108"/>
      <c r="Q3395" s="108"/>
      <c r="R3395" s="3"/>
      <c r="S3395" s="375"/>
      <c r="AL3395"/>
    </row>
    <row r="3396" spans="2:39" s="288" customFormat="1" outlineLevel="1">
      <c r="B3396" s="102" t="s">
        <v>27</v>
      </c>
      <c r="C3396" s="139" t="s">
        <v>2476</v>
      </c>
      <c r="D3396" s="202"/>
      <c r="E3396" s="102">
        <v>11680641001</v>
      </c>
      <c r="F3396" s="454"/>
      <c r="G3396" s="140" t="s">
        <v>2392</v>
      </c>
      <c r="H3396" s="217"/>
      <c r="I3396" s="139" t="s">
        <v>58</v>
      </c>
      <c r="J3396" s="139">
        <v>1</v>
      </c>
      <c r="K3396" s="107" t="s">
        <v>1301</v>
      </c>
      <c r="L3396" s="107"/>
      <c r="M3396" s="106"/>
      <c r="N3396" s="107"/>
      <c r="O3396" s="107"/>
      <c r="P3396" s="108"/>
      <c r="Q3396" s="108"/>
      <c r="R3396" s="3"/>
      <c r="S3396" s="375"/>
      <c r="AL3396"/>
      <c r="AM3396"/>
    </row>
    <row r="3397" spans="2:39" s="288" customFormat="1" outlineLevel="1">
      <c r="B3397" s="102" t="s">
        <v>27</v>
      </c>
      <c r="C3397" s="139" t="s">
        <v>2476</v>
      </c>
      <c r="D3397" s="202"/>
      <c r="E3397" s="102">
        <v>11680651001</v>
      </c>
      <c r="F3397" s="454"/>
      <c r="G3397" s="140" t="s">
        <v>2393</v>
      </c>
      <c r="H3397" s="217"/>
      <c r="I3397" s="139" t="s">
        <v>58</v>
      </c>
      <c r="J3397" s="139">
        <v>1</v>
      </c>
      <c r="K3397" s="107" t="s">
        <v>1301</v>
      </c>
      <c r="L3397" s="107"/>
      <c r="M3397" s="106"/>
      <c r="N3397" s="107"/>
      <c r="O3397" s="107"/>
      <c r="P3397" s="108"/>
      <c r="Q3397" s="108"/>
      <c r="R3397" s="3"/>
      <c r="S3397" s="375"/>
      <c r="AL3397"/>
      <c r="AM3397"/>
    </row>
    <row r="3398" spans="2:39" s="288" customFormat="1" outlineLevel="1">
      <c r="B3398" s="102" t="s">
        <v>27</v>
      </c>
      <c r="C3398" s="139" t="s">
        <v>2476</v>
      </c>
      <c r="D3398" s="202"/>
      <c r="E3398" s="102">
        <v>11680671001</v>
      </c>
      <c r="F3398" s="454"/>
      <c r="G3398" s="140" t="s">
        <v>2394</v>
      </c>
      <c r="H3398" s="217"/>
      <c r="I3398" s="139" t="s">
        <v>58</v>
      </c>
      <c r="J3398" s="139">
        <v>1</v>
      </c>
      <c r="K3398" s="107" t="s">
        <v>1301</v>
      </c>
      <c r="L3398" s="107"/>
      <c r="M3398" s="106"/>
      <c r="N3398" s="107"/>
      <c r="O3398" s="107"/>
      <c r="P3398" s="108"/>
      <c r="Q3398" s="108"/>
      <c r="R3398" s="3"/>
      <c r="S3398" s="375"/>
      <c r="AL3398"/>
      <c r="AM3398"/>
    </row>
    <row r="3399" spans="2:39" s="287" customFormat="1" outlineLevel="1">
      <c r="B3399" s="69" t="s">
        <v>65</v>
      </c>
      <c r="C3399" s="136" t="s">
        <v>2476</v>
      </c>
      <c r="D3399" s="71">
        <v>13660031001</v>
      </c>
      <c r="E3399" s="69">
        <v>14562821001</v>
      </c>
      <c r="F3399" s="286"/>
      <c r="G3399" s="95" t="s">
        <v>178</v>
      </c>
      <c r="H3399" s="207"/>
      <c r="I3399" s="71" t="s">
        <v>58</v>
      </c>
      <c r="J3399" s="71">
        <v>1</v>
      </c>
      <c r="K3399" s="74" t="s">
        <v>1301</v>
      </c>
      <c r="L3399" s="74"/>
      <c r="M3399" s="78"/>
      <c r="N3399" s="74"/>
      <c r="O3399" s="74"/>
      <c r="P3399" s="128"/>
      <c r="Q3399" s="128"/>
      <c r="R3399" s="3"/>
      <c r="S3399" s="374"/>
      <c r="AL3399"/>
    </row>
    <row r="3400" spans="2:39" s="287" customFormat="1" outlineLevel="1">
      <c r="B3400" s="69" t="s">
        <v>65</v>
      </c>
      <c r="C3400" s="136" t="s">
        <v>2476</v>
      </c>
      <c r="D3400" s="71">
        <v>13660041001</v>
      </c>
      <c r="E3400" s="69">
        <v>14562831001</v>
      </c>
      <c r="F3400" s="286"/>
      <c r="G3400" s="95" t="s">
        <v>180</v>
      </c>
      <c r="H3400" s="96"/>
      <c r="I3400" s="71" t="s">
        <v>58</v>
      </c>
      <c r="J3400" s="71">
        <v>1</v>
      </c>
      <c r="K3400" s="74" t="s">
        <v>1301</v>
      </c>
      <c r="L3400" s="74"/>
      <c r="M3400" s="78"/>
      <c r="N3400" s="74"/>
      <c r="O3400" s="74"/>
      <c r="P3400" s="128"/>
      <c r="Q3400" s="128"/>
      <c r="R3400" s="3"/>
      <c r="S3400" s="374"/>
      <c r="AL3400"/>
    </row>
    <row r="3401" spans="2:39" s="287" customFormat="1" outlineLevel="1">
      <c r="B3401" s="69" t="s">
        <v>65</v>
      </c>
      <c r="C3401" s="136" t="s">
        <v>2476</v>
      </c>
      <c r="D3401" s="71">
        <v>13660051001</v>
      </c>
      <c r="E3401" s="69">
        <v>14562841001</v>
      </c>
      <c r="F3401" s="286"/>
      <c r="G3401" s="137" t="s">
        <v>182</v>
      </c>
      <c r="H3401" s="207"/>
      <c r="I3401" s="136" t="s">
        <v>58</v>
      </c>
      <c r="J3401" s="136">
        <v>1</v>
      </c>
      <c r="K3401" s="74" t="s">
        <v>1301</v>
      </c>
      <c r="L3401" s="74"/>
      <c r="M3401" s="78"/>
      <c r="N3401" s="74"/>
      <c r="O3401" s="74"/>
      <c r="P3401" s="128"/>
      <c r="Q3401" s="128"/>
      <c r="R3401" s="3"/>
      <c r="S3401" s="374"/>
      <c r="AL3401"/>
    </row>
    <row r="3402" spans="2:39" s="287" customFormat="1" outlineLevel="1">
      <c r="B3402" s="69" t="s">
        <v>65</v>
      </c>
      <c r="C3402" s="136" t="s">
        <v>2476</v>
      </c>
      <c r="D3402" s="71">
        <v>13660061001</v>
      </c>
      <c r="E3402" s="69">
        <v>14562851001</v>
      </c>
      <c r="F3402" s="286"/>
      <c r="G3402" s="95" t="s">
        <v>184</v>
      </c>
      <c r="H3402" s="96"/>
      <c r="I3402" s="71" t="s">
        <v>58</v>
      </c>
      <c r="J3402" s="71">
        <v>1</v>
      </c>
      <c r="K3402" s="74" t="s">
        <v>1301</v>
      </c>
      <c r="L3402" s="74"/>
      <c r="M3402" s="78"/>
      <c r="N3402" s="74"/>
      <c r="O3402" s="74"/>
      <c r="P3402" s="128"/>
      <c r="Q3402" s="128"/>
      <c r="R3402" s="3"/>
      <c r="S3402" s="374"/>
      <c r="AL3402"/>
    </row>
    <row r="3403" spans="2:39" s="287" customFormat="1" outlineLevel="1">
      <c r="B3403" s="69" t="s">
        <v>65</v>
      </c>
      <c r="C3403" s="136" t="s">
        <v>2476</v>
      </c>
      <c r="D3403" s="579">
        <v>13660081001</v>
      </c>
      <c r="E3403" s="212">
        <v>14562861001</v>
      </c>
      <c r="F3403" s="286"/>
      <c r="G3403" s="95" t="s">
        <v>186</v>
      </c>
      <c r="H3403" s="96"/>
      <c r="I3403" s="71" t="s">
        <v>58</v>
      </c>
      <c r="J3403" s="71">
        <v>1</v>
      </c>
      <c r="K3403" s="74" t="s">
        <v>1301</v>
      </c>
      <c r="L3403" s="74"/>
      <c r="M3403" s="78"/>
      <c r="N3403" s="74"/>
      <c r="O3403" s="74"/>
      <c r="P3403" s="128"/>
      <c r="Q3403" s="128"/>
      <c r="R3403" s="3"/>
      <c r="S3403" s="374"/>
      <c r="AL3403"/>
    </row>
    <row r="3404" spans="2:39" s="287" customFormat="1" outlineLevel="1">
      <c r="B3404" s="69" t="s">
        <v>65</v>
      </c>
      <c r="C3404" s="136" t="s">
        <v>2476</v>
      </c>
      <c r="D3404" s="71">
        <v>13660091001</v>
      </c>
      <c r="E3404" s="69">
        <v>14562871001</v>
      </c>
      <c r="F3404" s="286"/>
      <c r="G3404" s="137" t="s">
        <v>188</v>
      </c>
      <c r="H3404" s="207"/>
      <c r="I3404" s="136" t="s">
        <v>58</v>
      </c>
      <c r="J3404" s="136">
        <v>1</v>
      </c>
      <c r="K3404" s="74" t="s">
        <v>1301</v>
      </c>
      <c r="L3404" s="74"/>
      <c r="M3404" s="78"/>
      <c r="N3404" s="74"/>
      <c r="O3404" s="74"/>
      <c r="P3404" s="128"/>
      <c r="Q3404" s="128"/>
      <c r="R3404" s="3"/>
      <c r="S3404" s="374"/>
      <c r="AL3404"/>
    </row>
    <row r="3405" spans="2:39" s="287" customFormat="1" outlineLevel="1">
      <c r="B3405" s="69" t="s">
        <v>65</v>
      </c>
      <c r="C3405" s="136" t="s">
        <v>2476</v>
      </c>
      <c r="D3405" s="579">
        <v>13660101001</v>
      </c>
      <c r="E3405" s="212">
        <v>14562881001</v>
      </c>
      <c r="F3405" s="286"/>
      <c r="G3405" s="137" t="s">
        <v>190</v>
      </c>
      <c r="H3405" s="207"/>
      <c r="I3405" s="136" t="s">
        <v>58</v>
      </c>
      <c r="J3405" s="136">
        <v>1</v>
      </c>
      <c r="K3405" s="74" t="s">
        <v>1301</v>
      </c>
      <c r="L3405" s="74"/>
      <c r="M3405" s="78"/>
      <c r="N3405" s="74"/>
      <c r="O3405" s="74"/>
      <c r="P3405" s="128"/>
      <c r="Q3405" s="128"/>
      <c r="R3405" s="3"/>
      <c r="S3405" s="374"/>
      <c r="AL3405"/>
    </row>
    <row r="3406" spans="2:39" s="287" customFormat="1" outlineLevel="1">
      <c r="B3406" s="69" t="s">
        <v>65</v>
      </c>
      <c r="C3406" s="136" t="s">
        <v>2476</v>
      </c>
      <c r="D3406" s="579">
        <v>13660111001</v>
      </c>
      <c r="E3406" s="212">
        <v>14562891001</v>
      </c>
      <c r="F3406" s="286"/>
      <c r="G3406" s="137" t="s">
        <v>192</v>
      </c>
      <c r="H3406" s="207"/>
      <c r="I3406" s="136" t="s">
        <v>58</v>
      </c>
      <c r="J3406" s="136">
        <v>1</v>
      </c>
      <c r="K3406" s="74" t="s">
        <v>1301</v>
      </c>
      <c r="L3406" s="74"/>
      <c r="M3406" s="78"/>
      <c r="N3406" s="74"/>
      <c r="O3406" s="74"/>
      <c r="P3406" s="128"/>
      <c r="Q3406" s="128"/>
      <c r="R3406" s="3"/>
      <c r="S3406" s="376"/>
      <c r="AL3406"/>
    </row>
    <row r="3407" spans="2:39" s="288" customFormat="1" outlineLevel="1">
      <c r="B3407" s="102" t="s">
        <v>27</v>
      </c>
      <c r="C3407" s="139" t="s">
        <v>2476</v>
      </c>
      <c r="D3407" s="103">
        <v>11680471001</v>
      </c>
      <c r="E3407" s="102">
        <v>13129641001</v>
      </c>
      <c r="F3407" s="454"/>
      <c r="G3407" s="140" t="s">
        <v>2821</v>
      </c>
      <c r="H3407" s="217"/>
      <c r="I3407" s="139" t="s">
        <v>58</v>
      </c>
      <c r="J3407" s="139">
        <v>10</v>
      </c>
      <c r="K3407" s="107" t="s">
        <v>1301</v>
      </c>
      <c r="L3407" s="107"/>
      <c r="M3407" s="106"/>
      <c r="N3407" s="107"/>
      <c r="O3407" s="107"/>
      <c r="P3407" s="108"/>
      <c r="Q3407" s="108"/>
      <c r="R3407" s="3"/>
      <c r="S3407" s="375"/>
      <c r="AL3407"/>
    </row>
    <row r="3408" spans="2:39" s="288" customFormat="1" outlineLevel="1">
      <c r="B3408" s="102" t="s">
        <v>27</v>
      </c>
      <c r="C3408" s="139" t="s">
        <v>2476</v>
      </c>
      <c r="D3408" s="202"/>
      <c r="E3408" s="102">
        <v>11680591001</v>
      </c>
      <c r="F3408" s="454"/>
      <c r="G3408" s="140" t="s">
        <v>2822</v>
      </c>
      <c r="H3408" s="217"/>
      <c r="I3408" s="139" t="s">
        <v>58</v>
      </c>
      <c r="J3408" s="139">
        <v>3</v>
      </c>
      <c r="K3408" s="107" t="s">
        <v>1301</v>
      </c>
      <c r="L3408" s="107"/>
      <c r="M3408" s="106"/>
      <c r="N3408" s="107"/>
      <c r="O3408" s="107"/>
      <c r="P3408" s="108"/>
      <c r="Q3408" s="108"/>
      <c r="R3408" s="3"/>
      <c r="S3408" s="375"/>
      <c r="AL3408"/>
    </row>
    <row r="3409" spans="2:39" outlineLevel="1">
      <c r="B3409" s="152"/>
      <c r="C3409" s="136"/>
      <c r="D3409" s="170"/>
      <c r="E3409" s="69"/>
      <c r="F3409" s="454"/>
      <c r="G3409" s="137"/>
      <c r="H3409" s="207"/>
      <c r="I3409" s="136"/>
      <c r="J3409" s="136"/>
      <c r="K3409" s="74"/>
      <c r="L3409" s="74"/>
      <c r="M3409" s="98"/>
      <c r="N3409" s="99"/>
      <c r="O3409" s="99"/>
      <c r="P3409" s="100"/>
      <c r="Q3409" s="100"/>
      <c r="R3409" s="3"/>
      <c r="S3409" s="375"/>
      <c r="AM3409" s="288"/>
    </row>
    <row r="3410" spans="2:39" s="288" customFormat="1" outlineLevel="1">
      <c r="B3410" s="102" t="s">
        <v>27</v>
      </c>
      <c r="C3410" s="139" t="s">
        <v>2476</v>
      </c>
      <c r="D3410" s="103">
        <v>11680441001</v>
      </c>
      <c r="E3410" s="446">
        <v>13129651001</v>
      </c>
      <c r="F3410" s="454"/>
      <c r="G3410" s="140" t="s">
        <v>885</v>
      </c>
      <c r="H3410" s="217"/>
      <c r="I3410" s="139" t="s">
        <v>58</v>
      </c>
      <c r="J3410" s="139">
        <v>10</v>
      </c>
      <c r="K3410" s="107" t="s">
        <v>1301</v>
      </c>
      <c r="L3410" s="107"/>
      <c r="M3410" s="106"/>
      <c r="N3410" s="107"/>
      <c r="O3410" s="107"/>
      <c r="P3410" s="108"/>
      <c r="Q3410" s="108"/>
      <c r="R3410" s="3"/>
      <c r="S3410" s="375"/>
      <c r="AL3410"/>
    </row>
    <row r="3411" spans="2:39" s="288" customFormat="1" outlineLevel="1">
      <c r="B3411" s="102" t="s">
        <v>27</v>
      </c>
      <c r="C3411" s="139" t="s">
        <v>2476</v>
      </c>
      <c r="D3411" s="202"/>
      <c r="E3411" s="219">
        <v>11680531001</v>
      </c>
      <c r="F3411" s="454"/>
      <c r="G3411" s="140" t="s">
        <v>2823</v>
      </c>
      <c r="H3411" s="217"/>
      <c r="I3411" s="139" t="s">
        <v>58</v>
      </c>
      <c r="J3411" s="139">
        <v>3</v>
      </c>
      <c r="K3411" s="107" t="s">
        <v>1301</v>
      </c>
      <c r="L3411" s="107"/>
      <c r="M3411" s="106"/>
      <c r="N3411" s="107"/>
      <c r="O3411" s="107"/>
      <c r="P3411" s="108"/>
      <c r="Q3411" s="108"/>
      <c r="R3411" s="3"/>
      <c r="S3411" s="375"/>
      <c r="AL3411"/>
      <c r="AM3411"/>
    </row>
    <row r="3412" spans="2:39" s="288" customFormat="1" outlineLevel="1">
      <c r="B3412" s="102" t="s">
        <v>27</v>
      </c>
      <c r="C3412" s="139" t="s">
        <v>2476</v>
      </c>
      <c r="D3412" s="103">
        <v>11680561001</v>
      </c>
      <c r="E3412" s="446">
        <v>13129661001</v>
      </c>
      <c r="F3412" s="454"/>
      <c r="G3412" s="140" t="s">
        <v>2401</v>
      </c>
      <c r="H3412" s="217"/>
      <c r="I3412" s="139" t="s">
        <v>58</v>
      </c>
      <c r="J3412" s="139">
        <v>3</v>
      </c>
      <c r="K3412" s="107" t="s">
        <v>1301</v>
      </c>
      <c r="L3412" s="107"/>
      <c r="M3412" s="106"/>
      <c r="N3412" s="107"/>
      <c r="O3412" s="107"/>
      <c r="P3412" s="108"/>
      <c r="Q3412" s="108"/>
      <c r="R3412" s="3"/>
      <c r="S3412" s="384"/>
      <c r="AL3412"/>
      <c r="AM3412"/>
    </row>
    <row r="3413" spans="2:39" s="288" customFormat="1" outlineLevel="1">
      <c r="B3413" s="102" t="s">
        <v>27</v>
      </c>
      <c r="C3413" s="139" t="s">
        <v>2476</v>
      </c>
      <c r="D3413" s="202"/>
      <c r="E3413" s="102">
        <v>11680661001</v>
      </c>
      <c r="F3413" s="454"/>
      <c r="G3413" s="140" t="s">
        <v>2403</v>
      </c>
      <c r="H3413" s="217"/>
      <c r="I3413" s="139" t="s">
        <v>58</v>
      </c>
      <c r="J3413" s="139">
        <v>1</v>
      </c>
      <c r="K3413" s="107" t="s">
        <v>1301</v>
      </c>
      <c r="L3413" s="107"/>
      <c r="M3413" s="106"/>
      <c r="N3413" s="107"/>
      <c r="O3413" s="107"/>
      <c r="P3413" s="108"/>
      <c r="Q3413" s="108"/>
      <c r="R3413" s="3"/>
      <c r="S3413" s="375"/>
      <c r="AL3413"/>
    </row>
    <row r="3414" spans="2:39" s="287" customFormat="1" outlineLevel="1">
      <c r="B3414" s="69" t="s">
        <v>65</v>
      </c>
      <c r="C3414" s="136" t="s">
        <v>2476</v>
      </c>
      <c r="D3414" s="71">
        <v>13660121001</v>
      </c>
      <c r="E3414" s="69">
        <v>14562901001</v>
      </c>
      <c r="F3414" s="286"/>
      <c r="G3414" s="137" t="s">
        <v>2824</v>
      </c>
      <c r="H3414" s="207"/>
      <c r="I3414" s="136" t="s">
        <v>58</v>
      </c>
      <c r="J3414" s="136">
        <v>1</v>
      </c>
      <c r="K3414" s="74" t="s">
        <v>1301</v>
      </c>
      <c r="L3414" s="74"/>
      <c r="M3414" s="78"/>
      <c r="N3414" s="74"/>
      <c r="O3414" s="74"/>
      <c r="P3414" s="128"/>
      <c r="Q3414" s="128"/>
      <c r="R3414" s="3"/>
      <c r="S3414" s="376"/>
      <c r="AL3414"/>
    </row>
    <row r="3415" spans="2:39" outlineLevel="1">
      <c r="B3415" s="152"/>
      <c r="C3415" s="136"/>
      <c r="D3415" s="71"/>
      <c r="E3415" s="69"/>
      <c r="F3415" s="454"/>
      <c r="G3415" s="137"/>
      <c r="H3415" s="207"/>
      <c r="I3415" s="136"/>
      <c r="J3415" s="136"/>
      <c r="K3415" s="74"/>
      <c r="L3415" s="74"/>
      <c r="M3415" s="98"/>
      <c r="N3415" s="99"/>
      <c r="O3415" s="99"/>
      <c r="P3415" s="100"/>
      <c r="Q3415" s="100"/>
      <c r="R3415" s="3"/>
      <c r="S3415" s="375"/>
    </row>
    <row r="3416" spans="2:39" s="288" customFormat="1" outlineLevel="1">
      <c r="B3416" s="102" t="s">
        <v>27</v>
      </c>
      <c r="C3416" s="139" t="s">
        <v>2476</v>
      </c>
      <c r="D3416" s="202"/>
      <c r="E3416" s="102">
        <v>11680391001</v>
      </c>
      <c r="F3416" s="454"/>
      <c r="G3416" s="140" t="s">
        <v>887</v>
      </c>
      <c r="H3416" s="217"/>
      <c r="I3416" s="139" t="s">
        <v>58</v>
      </c>
      <c r="J3416" s="139">
        <v>10</v>
      </c>
      <c r="K3416" s="107" t="s">
        <v>1301</v>
      </c>
      <c r="L3416" s="107"/>
      <c r="M3416" s="106"/>
      <c r="N3416" s="107"/>
      <c r="O3416" s="107"/>
      <c r="P3416" s="108"/>
      <c r="Q3416" s="108"/>
      <c r="R3416" s="3"/>
      <c r="S3416" s="375"/>
      <c r="AL3416"/>
      <c r="AM3416"/>
    </row>
    <row r="3417" spans="2:39" outlineLevel="1">
      <c r="B3417" s="152"/>
      <c r="C3417" s="136"/>
      <c r="D3417" s="170"/>
      <c r="E3417" s="69"/>
      <c r="F3417" s="454"/>
      <c r="G3417" s="137"/>
      <c r="H3417" s="207"/>
      <c r="I3417" s="136"/>
      <c r="J3417" s="136"/>
      <c r="K3417" s="74"/>
      <c r="L3417" s="74"/>
      <c r="M3417" s="98"/>
      <c r="N3417" s="99"/>
      <c r="O3417" s="99"/>
      <c r="P3417" s="100"/>
      <c r="Q3417" s="100"/>
      <c r="R3417" s="3"/>
      <c r="S3417" s="375"/>
      <c r="AM3417" s="288"/>
    </row>
    <row r="3418" spans="2:39" s="287" customFormat="1" outlineLevel="1">
      <c r="B3418" s="69" t="s">
        <v>65</v>
      </c>
      <c r="C3418" s="136" t="s">
        <v>2476</v>
      </c>
      <c r="D3418" s="71">
        <v>13660201001</v>
      </c>
      <c r="E3418" s="69">
        <v>14562961001</v>
      </c>
      <c r="F3418" s="286"/>
      <c r="G3418" s="137" t="s">
        <v>2825</v>
      </c>
      <c r="H3418" s="207"/>
      <c r="I3418" s="136" t="s">
        <v>58</v>
      </c>
      <c r="J3418" s="136">
        <v>10</v>
      </c>
      <c r="K3418" s="74" t="s">
        <v>1301</v>
      </c>
      <c r="L3418" s="74"/>
      <c r="M3418" s="78"/>
      <c r="N3418" s="74"/>
      <c r="O3418" s="74"/>
      <c r="P3418" s="128"/>
      <c r="Q3418" s="128"/>
      <c r="R3418" s="3"/>
      <c r="S3418" s="374"/>
      <c r="AL3418"/>
    </row>
    <row r="3419" spans="2:39" s="287" customFormat="1" outlineLevel="1">
      <c r="B3419" s="69" t="s">
        <v>65</v>
      </c>
      <c r="C3419" s="136" t="s">
        <v>2476</v>
      </c>
      <c r="D3419" s="71">
        <v>13660211001</v>
      </c>
      <c r="E3419" s="69">
        <v>14562971001</v>
      </c>
      <c r="F3419" s="286"/>
      <c r="G3419" s="137" t="s">
        <v>2826</v>
      </c>
      <c r="H3419" s="207"/>
      <c r="I3419" s="136" t="s">
        <v>58</v>
      </c>
      <c r="J3419" s="136">
        <v>3</v>
      </c>
      <c r="K3419" s="74" t="s">
        <v>1301</v>
      </c>
      <c r="L3419" s="74"/>
      <c r="M3419" s="78"/>
      <c r="N3419" s="74"/>
      <c r="O3419" s="74"/>
      <c r="P3419" s="128"/>
      <c r="Q3419" s="128"/>
      <c r="R3419" s="3"/>
      <c r="S3419" s="377"/>
      <c r="AL3419"/>
    </row>
    <row r="3420" spans="2:39" s="288" customFormat="1" outlineLevel="1">
      <c r="B3420" s="102" t="s">
        <v>27</v>
      </c>
      <c r="C3420" s="139" t="s">
        <v>2476</v>
      </c>
      <c r="D3420" s="103">
        <v>13660261001</v>
      </c>
      <c r="E3420" s="102">
        <v>14562991001</v>
      </c>
      <c r="F3420" s="454"/>
      <c r="G3420" s="140" t="s">
        <v>2827</v>
      </c>
      <c r="H3420" s="217"/>
      <c r="I3420" s="139" t="s">
        <v>58</v>
      </c>
      <c r="J3420" s="139">
        <v>3</v>
      </c>
      <c r="K3420" s="107" t="s">
        <v>1301</v>
      </c>
      <c r="L3420" s="107"/>
      <c r="M3420" s="106"/>
      <c r="N3420" s="107"/>
      <c r="O3420" s="107"/>
      <c r="P3420" s="108"/>
      <c r="Q3420" s="108"/>
      <c r="R3420" s="3"/>
      <c r="S3420" s="375"/>
      <c r="AL3420"/>
    </row>
    <row r="3421" spans="2:39" s="287" customFormat="1" outlineLevel="1">
      <c r="B3421" s="69" t="s">
        <v>65</v>
      </c>
      <c r="C3421" s="136" t="s">
        <v>2476</v>
      </c>
      <c r="D3421" s="579">
        <v>13660281001</v>
      </c>
      <c r="E3421" s="212">
        <v>14563001001</v>
      </c>
      <c r="F3421" s="286"/>
      <c r="G3421" s="137" t="s">
        <v>2828</v>
      </c>
      <c r="H3421" s="207"/>
      <c r="I3421" s="136" t="s">
        <v>58</v>
      </c>
      <c r="J3421" s="136">
        <v>1</v>
      </c>
      <c r="K3421" s="74" t="s">
        <v>1301</v>
      </c>
      <c r="L3421" s="74"/>
      <c r="M3421" s="78"/>
      <c r="N3421" s="74"/>
      <c r="O3421" s="74"/>
      <c r="P3421" s="128"/>
      <c r="Q3421" s="128"/>
      <c r="R3421" s="3"/>
      <c r="S3421" s="376"/>
      <c r="AL3421"/>
    </row>
    <row r="3422" spans="2:39" outlineLevel="1">
      <c r="B3422" s="200"/>
      <c r="C3422" s="136"/>
      <c r="D3422" s="71"/>
      <c r="E3422" s="212"/>
      <c r="F3422" s="454"/>
      <c r="G3422" s="137"/>
      <c r="H3422" s="207"/>
      <c r="I3422" s="136"/>
      <c r="J3422" s="136"/>
      <c r="K3422" s="74"/>
      <c r="L3422" s="74"/>
      <c r="M3422" s="98"/>
      <c r="N3422" s="99"/>
      <c r="O3422" s="99"/>
      <c r="P3422" s="100"/>
      <c r="Q3422" s="100"/>
      <c r="R3422" s="3"/>
      <c r="S3422" s="375"/>
      <c r="AM3422" s="288"/>
    </row>
    <row r="3423" spans="2:39" s="288" customFormat="1" outlineLevel="1">
      <c r="B3423" s="102" t="s">
        <v>27</v>
      </c>
      <c r="C3423" s="139" t="s">
        <v>2476</v>
      </c>
      <c r="D3423" s="139"/>
      <c r="E3423" s="102">
        <v>11680621001</v>
      </c>
      <c r="F3423" s="454"/>
      <c r="G3423" s="203" t="s">
        <v>2411</v>
      </c>
      <c r="H3423" s="204"/>
      <c r="I3423" s="202" t="s">
        <v>58</v>
      </c>
      <c r="J3423" s="202">
        <v>3</v>
      </c>
      <c r="K3423" s="107" t="s">
        <v>1301</v>
      </c>
      <c r="L3423" s="107"/>
      <c r="M3423" s="106"/>
      <c r="N3423" s="107"/>
      <c r="O3423" s="107"/>
      <c r="P3423" s="108"/>
      <c r="Q3423" s="108"/>
      <c r="R3423" s="3"/>
      <c r="S3423" s="375"/>
      <c r="AL3423"/>
    </row>
    <row r="3424" spans="2:39" outlineLevel="1">
      <c r="B3424" s="152"/>
      <c r="C3424" s="136"/>
      <c r="D3424" s="136"/>
      <c r="E3424" s="69"/>
      <c r="F3424" s="454"/>
      <c r="G3424" s="171"/>
      <c r="H3424" s="199"/>
      <c r="I3424" s="170"/>
      <c r="J3424" s="170"/>
      <c r="K3424" s="74"/>
      <c r="L3424" s="74"/>
      <c r="M3424" s="98"/>
      <c r="N3424" s="99"/>
      <c r="O3424" s="99"/>
      <c r="P3424" s="100"/>
      <c r="Q3424" s="100"/>
      <c r="R3424" s="3"/>
      <c r="S3424" s="375"/>
      <c r="AM3424" s="288"/>
    </row>
    <row r="3425" spans="2:39" s="288" customFormat="1" outlineLevel="1">
      <c r="B3425" s="102" t="s">
        <v>27</v>
      </c>
      <c r="C3425" s="139" t="s">
        <v>2476</v>
      </c>
      <c r="D3425" s="139"/>
      <c r="E3425" s="102">
        <v>12893491001</v>
      </c>
      <c r="F3425" s="454"/>
      <c r="G3425" s="203" t="s">
        <v>2829</v>
      </c>
      <c r="H3425" s="204"/>
      <c r="I3425" s="202" t="s">
        <v>58</v>
      </c>
      <c r="J3425" s="202">
        <v>10</v>
      </c>
      <c r="K3425" s="107" t="s">
        <v>1301</v>
      </c>
      <c r="L3425" s="107"/>
      <c r="M3425" s="106"/>
      <c r="N3425" s="107"/>
      <c r="O3425" s="107"/>
      <c r="P3425" s="108"/>
      <c r="Q3425" s="108"/>
      <c r="R3425" s="3"/>
      <c r="S3425" s="375"/>
      <c r="AL3425"/>
    </row>
    <row r="3426" spans="2:39" s="288" customFormat="1" outlineLevel="1">
      <c r="B3426" s="102" t="s">
        <v>27</v>
      </c>
      <c r="C3426" s="139" t="s">
        <v>2476</v>
      </c>
      <c r="D3426" s="139"/>
      <c r="E3426" s="102">
        <v>12677011001</v>
      </c>
      <c r="F3426" s="454"/>
      <c r="G3426" s="203" t="s">
        <v>2830</v>
      </c>
      <c r="H3426" s="204"/>
      <c r="I3426" s="202" t="s">
        <v>58</v>
      </c>
      <c r="J3426" s="202">
        <v>3</v>
      </c>
      <c r="K3426" s="107" t="s">
        <v>1301</v>
      </c>
      <c r="L3426" s="107"/>
      <c r="M3426" s="106"/>
      <c r="N3426" s="107"/>
      <c r="O3426" s="107"/>
      <c r="P3426" s="108"/>
      <c r="Q3426" s="108"/>
      <c r="R3426" s="3"/>
      <c r="S3426" s="375"/>
      <c r="AL3426"/>
    </row>
    <row r="3427" spans="2:39" s="288" customFormat="1" outlineLevel="1">
      <c r="B3427" s="102" t="s">
        <v>27</v>
      </c>
      <c r="C3427" s="139" t="s">
        <v>2476</v>
      </c>
      <c r="D3427" s="139"/>
      <c r="E3427" s="102">
        <v>12677111001</v>
      </c>
      <c r="F3427" s="454"/>
      <c r="G3427" s="203" t="s">
        <v>2831</v>
      </c>
      <c r="H3427" s="204"/>
      <c r="I3427" s="202" t="s">
        <v>58</v>
      </c>
      <c r="J3427" s="202">
        <v>3</v>
      </c>
      <c r="K3427" s="107" t="s">
        <v>1301</v>
      </c>
      <c r="L3427" s="107"/>
      <c r="M3427" s="106"/>
      <c r="N3427" s="107"/>
      <c r="O3427" s="107"/>
      <c r="P3427" s="108"/>
      <c r="Q3427" s="108"/>
      <c r="R3427" s="3"/>
      <c r="S3427" s="384"/>
      <c r="AL3427"/>
      <c r="AM3427"/>
    </row>
    <row r="3428" spans="2:39" s="288" customFormat="1" outlineLevel="1">
      <c r="B3428" s="102" t="s">
        <v>27</v>
      </c>
      <c r="C3428" s="139" t="s">
        <v>2476</v>
      </c>
      <c r="D3428" s="139"/>
      <c r="E3428" s="102">
        <v>13158271001</v>
      </c>
      <c r="F3428" s="454"/>
      <c r="G3428" s="203" t="s">
        <v>2832</v>
      </c>
      <c r="H3428" s="204"/>
      <c r="I3428" s="202" t="s">
        <v>58</v>
      </c>
      <c r="J3428" s="202">
        <v>1</v>
      </c>
      <c r="K3428" s="107" t="s">
        <v>1301</v>
      </c>
      <c r="L3428" s="107"/>
      <c r="M3428" s="106"/>
      <c r="N3428" s="107"/>
      <c r="O3428" s="107"/>
      <c r="P3428" s="108"/>
      <c r="Q3428" s="108"/>
      <c r="R3428" s="3"/>
      <c r="S3428" s="375"/>
      <c r="AL3428"/>
      <c r="AM3428"/>
    </row>
    <row r="3429" spans="2:39" s="288" customFormat="1" outlineLevel="1">
      <c r="B3429" s="102" t="s">
        <v>27</v>
      </c>
      <c r="C3429" s="139" t="s">
        <v>2476</v>
      </c>
      <c r="D3429" s="139"/>
      <c r="E3429" s="102">
        <v>13158281001</v>
      </c>
      <c r="F3429" s="454"/>
      <c r="G3429" s="203" t="s">
        <v>2833</v>
      </c>
      <c r="H3429" s="204"/>
      <c r="I3429" s="202" t="s">
        <v>58</v>
      </c>
      <c r="J3429" s="202">
        <v>1</v>
      </c>
      <c r="K3429" s="107" t="s">
        <v>1301</v>
      </c>
      <c r="L3429" s="107"/>
      <c r="M3429" s="106"/>
      <c r="N3429" s="107"/>
      <c r="O3429" s="107"/>
      <c r="P3429" s="108"/>
      <c r="Q3429" s="108"/>
      <c r="R3429" s="3"/>
      <c r="S3429" s="375"/>
      <c r="AL3429"/>
      <c r="AM3429"/>
    </row>
    <row r="3430" spans="2:39" outlineLevel="1">
      <c r="B3430" s="152"/>
      <c r="C3430" s="136"/>
      <c r="D3430" s="136"/>
      <c r="E3430" s="69"/>
      <c r="F3430" s="454"/>
      <c r="G3430" s="171"/>
      <c r="H3430" s="199"/>
      <c r="I3430" s="170"/>
      <c r="J3430" s="170"/>
      <c r="K3430" s="74"/>
      <c r="L3430" s="74"/>
      <c r="M3430" s="98"/>
      <c r="N3430" s="99"/>
      <c r="O3430" s="99"/>
      <c r="P3430" s="100"/>
      <c r="Q3430" s="100"/>
      <c r="R3430" s="3"/>
      <c r="S3430" s="375"/>
    </row>
    <row r="3431" spans="2:39" s="287" customFormat="1" ht="25.5" outlineLevel="1">
      <c r="B3431" s="69" t="s">
        <v>65</v>
      </c>
      <c r="C3431" s="136" t="s">
        <v>2476</v>
      </c>
      <c r="D3431" s="71">
        <v>13660681001</v>
      </c>
      <c r="E3431" s="69">
        <v>14563281001</v>
      </c>
      <c r="F3431" s="286" t="s">
        <v>463</v>
      </c>
      <c r="G3431" s="137" t="s">
        <v>2834</v>
      </c>
      <c r="H3431" s="207"/>
      <c r="I3431" s="136" t="s">
        <v>58</v>
      </c>
      <c r="J3431" s="136">
        <v>10</v>
      </c>
      <c r="K3431" s="74" t="s">
        <v>1301</v>
      </c>
      <c r="L3431" s="74"/>
      <c r="M3431" s="78"/>
      <c r="N3431" s="74"/>
      <c r="O3431" s="74"/>
      <c r="P3431" s="128"/>
      <c r="Q3431" s="128"/>
      <c r="R3431" s="3"/>
      <c r="S3431" s="374"/>
      <c r="AL3431"/>
    </row>
    <row r="3432" spans="2:39" s="287" customFormat="1" ht="25.5" outlineLevel="1">
      <c r="B3432" s="69" t="s">
        <v>65</v>
      </c>
      <c r="C3432" s="136" t="s">
        <v>2476</v>
      </c>
      <c r="D3432" s="71">
        <v>13660691001</v>
      </c>
      <c r="E3432" s="69">
        <v>14563291001</v>
      </c>
      <c r="F3432" s="286" t="s">
        <v>465</v>
      </c>
      <c r="G3432" s="137" t="s">
        <v>2835</v>
      </c>
      <c r="H3432" s="207"/>
      <c r="I3432" s="136" t="s">
        <v>58</v>
      </c>
      <c r="J3432" s="136">
        <v>10</v>
      </c>
      <c r="K3432" s="74" t="s">
        <v>1301</v>
      </c>
      <c r="L3432" s="74"/>
      <c r="M3432" s="78"/>
      <c r="N3432" s="74"/>
      <c r="O3432" s="74"/>
      <c r="P3432" s="128"/>
      <c r="Q3432" s="128"/>
      <c r="R3432" s="3"/>
      <c r="S3432" s="374"/>
      <c r="AL3432"/>
    </row>
    <row r="3433" spans="2:39" s="287" customFormat="1" outlineLevel="1">
      <c r="B3433" s="69" t="s">
        <v>65</v>
      </c>
      <c r="C3433" s="136" t="s">
        <v>2476</v>
      </c>
      <c r="D3433" s="579">
        <v>13660701001</v>
      </c>
      <c r="E3433" s="212">
        <v>14563301001</v>
      </c>
      <c r="F3433" s="286"/>
      <c r="G3433" s="137" t="s">
        <v>2836</v>
      </c>
      <c r="H3433" s="207"/>
      <c r="I3433" s="136" t="s">
        <v>58</v>
      </c>
      <c r="J3433" s="136">
        <v>10</v>
      </c>
      <c r="K3433" s="74" t="s">
        <v>1301</v>
      </c>
      <c r="L3433" s="74"/>
      <c r="M3433" s="78"/>
      <c r="N3433" s="74"/>
      <c r="O3433" s="74"/>
      <c r="P3433" s="128"/>
      <c r="Q3433" s="128"/>
      <c r="R3433" s="3"/>
      <c r="S3433" s="374"/>
      <c r="AL3433"/>
    </row>
    <row r="3434" spans="2:39" s="287" customFormat="1" ht="25.5" outlineLevel="1">
      <c r="B3434" s="69" t="s">
        <v>65</v>
      </c>
      <c r="C3434" s="136" t="s">
        <v>2476</v>
      </c>
      <c r="D3434" s="71">
        <v>13660711001</v>
      </c>
      <c r="E3434" s="69">
        <v>14563311001</v>
      </c>
      <c r="F3434" s="286" t="s">
        <v>469</v>
      </c>
      <c r="G3434" s="137" t="s">
        <v>2837</v>
      </c>
      <c r="H3434" s="207"/>
      <c r="I3434" s="136" t="s">
        <v>58</v>
      </c>
      <c r="J3434" s="136">
        <v>10</v>
      </c>
      <c r="K3434" s="74" t="s">
        <v>1301</v>
      </c>
      <c r="L3434" s="74"/>
      <c r="M3434" s="78"/>
      <c r="N3434" s="74"/>
      <c r="O3434" s="74"/>
      <c r="P3434" s="128"/>
      <c r="Q3434" s="128"/>
      <c r="R3434" s="3"/>
      <c r="S3434" s="374"/>
      <c r="AL3434"/>
    </row>
    <row r="3435" spans="2:39" s="287" customFormat="1" outlineLevel="1">
      <c r="B3435" s="69" t="s">
        <v>65</v>
      </c>
      <c r="C3435" s="136" t="s">
        <v>2476</v>
      </c>
      <c r="D3435" s="71">
        <v>13660721001</v>
      </c>
      <c r="E3435" s="69">
        <v>14563321001</v>
      </c>
      <c r="F3435" s="286"/>
      <c r="G3435" s="137" t="s">
        <v>2838</v>
      </c>
      <c r="H3435" s="207"/>
      <c r="I3435" s="136" t="s">
        <v>58</v>
      </c>
      <c r="J3435" s="136">
        <v>10</v>
      </c>
      <c r="K3435" s="74" t="s">
        <v>1301</v>
      </c>
      <c r="L3435" s="74"/>
      <c r="M3435" s="78"/>
      <c r="N3435" s="74"/>
      <c r="O3435" s="74"/>
      <c r="P3435" s="128"/>
      <c r="Q3435" s="128"/>
      <c r="R3435" s="3"/>
      <c r="S3435" s="377"/>
      <c r="AL3435"/>
    </row>
    <row r="3436" spans="2:39" s="287" customFormat="1" ht="25.5" outlineLevel="1">
      <c r="B3436" s="69" t="s">
        <v>65</v>
      </c>
      <c r="C3436" s="136" t="s">
        <v>2476</v>
      </c>
      <c r="D3436" s="71">
        <v>13660731001</v>
      </c>
      <c r="E3436" s="69">
        <v>14563331001</v>
      </c>
      <c r="F3436" s="286" t="s">
        <v>475</v>
      </c>
      <c r="G3436" s="137" t="s">
        <v>2839</v>
      </c>
      <c r="H3436" s="207"/>
      <c r="I3436" s="136" t="s">
        <v>58</v>
      </c>
      <c r="J3436" s="136">
        <v>10</v>
      </c>
      <c r="K3436" s="74" t="s">
        <v>1301</v>
      </c>
      <c r="L3436" s="74"/>
      <c r="M3436" s="78"/>
      <c r="N3436" s="74"/>
      <c r="O3436" s="74"/>
      <c r="P3436" s="128"/>
      <c r="Q3436" s="128"/>
      <c r="R3436" s="3"/>
      <c r="S3436" s="374"/>
      <c r="AL3436"/>
    </row>
    <row r="3437" spans="2:39" s="287" customFormat="1" outlineLevel="1">
      <c r="B3437" s="69" t="s">
        <v>65</v>
      </c>
      <c r="C3437" s="136" t="s">
        <v>2476</v>
      </c>
      <c r="D3437" s="71">
        <v>13660741001</v>
      </c>
      <c r="E3437" s="69">
        <v>14563341001</v>
      </c>
      <c r="F3437" s="286"/>
      <c r="G3437" s="95" t="s">
        <v>478</v>
      </c>
      <c r="H3437" s="96"/>
      <c r="I3437" s="170" t="s">
        <v>58</v>
      </c>
      <c r="J3437" s="170">
        <v>5</v>
      </c>
      <c r="K3437" s="74" t="s">
        <v>1301</v>
      </c>
      <c r="L3437" s="74"/>
      <c r="M3437" s="78"/>
      <c r="N3437" s="74"/>
      <c r="O3437" s="74"/>
      <c r="P3437" s="128"/>
      <c r="Q3437" s="128"/>
      <c r="R3437" s="3"/>
      <c r="S3437" s="374"/>
      <c r="AL3437"/>
    </row>
    <row r="3438" spans="2:39" outlineLevel="1">
      <c r="B3438" s="200"/>
      <c r="C3438" s="136"/>
      <c r="D3438" s="306"/>
      <c r="E3438" s="69"/>
      <c r="F3438" s="454"/>
      <c r="G3438" s="95"/>
      <c r="H3438" s="96"/>
      <c r="I3438" s="170"/>
      <c r="J3438" s="170"/>
      <c r="K3438" s="74"/>
      <c r="L3438" s="74"/>
      <c r="M3438" s="98"/>
      <c r="N3438" s="99"/>
      <c r="O3438" s="99"/>
      <c r="P3438" s="100"/>
      <c r="Q3438" s="100"/>
      <c r="R3438" s="3"/>
      <c r="S3438" s="375"/>
    </row>
    <row r="3439" spans="2:39" s="287" customFormat="1" ht="25.5" outlineLevel="1">
      <c r="B3439" s="69" t="s">
        <v>65</v>
      </c>
      <c r="C3439" s="136" t="s">
        <v>2476</v>
      </c>
      <c r="D3439" s="306">
        <v>13660521001</v>
      </c>
      <c r="E3439" s="206">
        <v>14563141001</v>
      </c>
      <c r="F3439" s="286" t="s">
        <v>419</v>
      </c>
      <c r="G3439" s="95" t="s">
        <v>420</v>
      </c>
      <c r="H3439" s="199"/>
      <c r="I3439" s="136" t="s">
        <v>58</v>
      </c>
      <c r="J3439" s="136">
        <v>10</v>
      </c>
      <c r="K3439" s="74" t="s">
        <v>1301</v>
      </c>
      <c r="L3439" s="74"/>
      <c r="M3439" s="78"/>
      <c r="N3439" s="74"/>
      <c r="O3439" s="74"/>
      <c r="P3439" s="128"/>
      <c r="Q3439" s="128"/>
      <c r="R3439" s="3"/>
      <c r="S3439" s="374"/>
      <c r="AL3439"/>
    </row>
    <row r="3440" spans="2:39" s="287" customFormat="1" ht="25.5" outlineLevel="1">
      <c r="B3440" s="69" t="s">
        <v>65</v>
      </c>
      <c r="C3440" s="136" t="s">
        <v>2476</v>
      </c>
      <c r="D3440" s="306">
        <v>13660531001</v>
      </c>
      <c r="E3440" s="206">
        <v>14563151001</v>
      </c>
      <c r="F3440" s="286" t="s">
        <v>421</v>
      </c>
      <c r="G3440" s="95" t="s">
        <v>2840</v>
      </c>
      <c r="H3440" s="187"/>
      <c r="I3440" s="136" t="s">
        <v>58</v>
      </c>
      <c r="J3440" s="136">
        <v>10</v>
      </c>
      <c r="K3440" s="74" t="s">
        <v>1301</v>
      </c>
      <c r="L3440" s="74"/>
      <c r="M3440" s="78"/>
      <c r="N3440" s="74"/>
      <c r="O3440" s="74"/>
      <c r="P3440" s="128"/>
      <c r="Q3440" s="128"/>
      <c r="R3440" s="3"/>
      <c r="S3440" s="374"/>
      <c r="AL3440"/>
    </row>
    <row r="3441" spans="2:39" s="287" customFormat="1" outlineLevel="1">
      <c r="B3441" s="69" t="s">
        <v>65</v>
      </c>
      <c r="C3441" s="136" t="s">
        <v>2476</v>
      </c>
      <c r="D3441" s="306">
        <v>13660551001</v>
      </c>
      <c r="E3441" s="206">
        <v>14563161001</v>
      </c>
      <c r="F3441" s="286"/>
      <c r="G3441" s="171" t="s">
        <v>2841</v>
      </c>
      <c r="H3441" s="187"/>
      <c r="I3441" s="170" t="s">
        <v>58</v>
      </c>
      <c r="J3441" s="170">
        <v>5</v>
      </c>
      <c r="K3441" s="74" t="s">
        <v>1301</v>
      </c>
      <c r="L3441" s="74"/>
      <c r="M3441" s="78"/>
      <c r="N3441" s="74"/>
      <c r="O3441" s="74"/>
      <c r="P3441" s="128"/>
      <c r="Q3441" s="128"/>
      <c r="R3441" s="3"/>
      <c r="S3441" s="374"/>
      <c r="AL3441"/>
    </row>
    <row r="3442" spans="2:39" s="287" customFormat="1" ht="25.5" outlineLevel="1">
      <c r="B3442" s="69" t="s">
        <v>65</v>
      </c>
      <c r="C3442" s="136" t="s">
        <v>2476</v>
      </c>
      <c r="D3442" s="306">
        <v>13660561001</v>
      </c>
      <c r="E3442" s="206">
        <v>14563171001</v>
      </c>
      <c r="F3442" s="286" t="s">
        <v>424</v>
      </c>
      <c r="G3442" s="137" t="s">
        <v>2842</v>
      </c>
      <c r="H3442" s="207"/>
      <c r="I3442" s="136" t="s">
        <v>58</v>
      </c>
      <c r="J3442" s="136">
        <v>10</v>
      </c>
      <c r="K3442" s="74" t="s">
        <v>1301</v>
      </c>
      <c r="L3442" s="74"/>
      <c r="M3442" s="78"/>
      <c r="N3442" s="74"/>
      <c r="O3442" s="74"/>
      <c r="P3442" s="128"/>
      <c r="Q3442" s="128"/>
      <c r="R3442" s="3"/>
      <c r="S3442" s="374"/>
      <c r="AL3442"/>
    </row>
    <row r="3443" spans="2:39" s="287" customFormat="1" ht="25.5" outlineLevel="1">
      <c r="B3443" s="69" t="s">
        <v>65</v>
      </c>
      <c r="C3443" s="136" t="s">
        <v>2476</v>
      </c>
      <c r="D3443" s="306">
        <v>13660571001</v>
      </c>
      <c r="E3443" s="206">
        <v>14563181001</v>
      </c>
      <c r="F3443" s="286" t="s">
        <v>426</v>
      </c>
      <c r="G3443" s="137" t="s">
        <v>2843</v>
      </c>
      <c r="H3443" s="207"/>
      <c r="I3443" s="136" t="s">
        <v>58</v>
      </c>
      <c r="J3443" s="136">
        <v>10</v>
      </c>
      <c r="K3443" s="74" t="s">
        <v>1301</v>
      </c>
      <c r="L3443" s="74"/>
      <c r="M3443" s="78"/>
      <c r="N3443" s="74"/>
      <c r="O3443" s="74"/>
      <c r="P3443" s="128"/>
      <c r="Q3443" s="128"/>
      <c r="R3443" s="3"/>
      <c r="S3443" s="374"/>
      <c r="AL3443"/>
    </row>
    <row r="3444" spans="2:39" s="287" customFormat="1" ht="25.5" outlineLevel="1">
      <c r="B3444" s="69" t="s">
        <v>65</v>
      </c>
      <c r="C3444" s="136" t="s">
        <v>2476</v>
      </c>
      <c r="D3444" s="306">
        <v>13660581001</v>
      </c>
      <c r="E3444" s="206">
        <v>14563191001</v>
      </c>
      <c r="F3444" s="286" t="s">
        <v>428</v>
      </c>
      <c r="G3444" s="137" t="s">
        <v>2844</v>
      </c>
      <c r="H3444" s="207"/>
      <c r="I3444" s="136" t="s">
        <v>58</v>
      </c>
      <c r="J3444" s="136">
        <v>10</v>
      </c>
      <c r="K3444" s="74" t="s">
        <v>1301</v>
      </c>
      <c r="L3444" s="74"/>
      <c r="M3444" s="78"/>
      <c r="N3444" s="74"/>
      <c r="O3444" s="74"/>
      <c r="P3444" s="128"/>
      <c r="Q3444" s="128"/>
      <c r="R3444" s="3"/>
      <c r="S3444" s="374"/>
      <c r="AL3444"/>
    </row>
    <row r="3445" spans="2:39" s="287" customFormat="1" outlineLevel="1">
      <c r="B3445" s="69" t="s">
        <v>65</v>
      </c>
      <c r="C3445" s="136" t="s">
        <v>2476</v>
      </c>
      <c r="D3445" s="306">
        <v>13660591001</v>
      </c>
      <c r="E3445" s="206">
        <v>14563201001</v>
      </c>
      <c r="F3445" s="286"/>
      <c r="G3445" s="137" t="s">
        <v>2845</v>
      </c>
      <c r="H3445" s="207"/>
      <c r="I3445" s="136" t="s">
        <v>58</v>
      </c>
      <c r="J3445" s="136">
        <v>10</v>
      </c>
      <c r="K3445" s="74" t="s">
        <v>1301</v>
      </c>
      <c r="L3445" s="74"/>
      <c r="M3445" s="78"/>
      <c r="N3445" s="74"/>
      <c r="O3445" s="74"/>
      <c r="P3445" s="128"/>
      <c r="Q3445" s="128"/>
      <c r="R3445" s="3"/>
      <c r="S3445" s="374"/>
      <c r="AL3445"/>
    </row>
    <row r="3446" spans="2:39" s="287" customFormat="1" ht="25.5" outlineLevel="1">
      <c r="B3446" s="69" t="s">
        <v>65</v>
      </c>
      <c r="C3446" s="136" t="s">
        <v>2476</v>
      </c>
      <c r="D3446" s="306">
        <v>13660601001</v>
      </c>
      <c r="E3446" s="206">
        <v>14563211001</v>
      </c>
      <c r="F3446" s="286" t="s">
        <v>432</v>
      </c>
      <c r="G3446" s="137" t="s">
        <v>2846</v>
      </c>
      <c r="H3446" s="207"/>
      <c r="I3446" s="136" t="s">
        <v>58</v>
      </c>
      <c r="J3446" s="136">
        <v>10</v>
      </c>
      <c r="K3446" s="74" t="s">
        <v>1301</v>
      </c>
      <c r="L3446" s="74"/>
      <c r="M3446" s="78"/>
      <c r="N3446" s="74"/>
      <c r="O3446" s="74"/>
      <c r="P3446" s="128"/>
      <c r="Q3446" s="128"/>
      <c r="R3446" s="3"/>
      <c r="S3446" s="374"/>
      <c r="AL3446"/>
    </row>
    <row r="3447" spans="2:39" s="287" customFormat="1" outlineLevel="1">
      <c r="B3447" s="69" t="s">
        <v>65</v>
      </c>
      <c r="C3447" s="136" t="s">
        <v>2476</v>
      </c>
      <c r="D3447" s="579">
        <v>13660611001</v>
      </c>
      <c r="E3447" s="212">
        <v>14563221001</v>
      </c>
      <c r="F3447" s="286"/>
      <c r="G3447" s="95" t="s">
        <v>434</v>
      </c>
      <c r="H3447" s="96"/>
      <c r="I3447" s="136" t="s">
        <v>58</v>
      </c>
      <c r="J3447" s="136">
        <v>5</v>
      </c>
      <c r="K3447" s="74" t="s">
        <v>1301</v>
      </c>
      <c r="L3447" s="74"/>
      <c r="M3447" s="78"/>
      <c r="N3447" s="74"/>
      <c r="O3447" s="74"/>
      <c r="P3447" s="128"/>
      <c r="Q3447" s="128"/>
      <c r="R3447" s="3"/>
      <c r="S3447" s="374"/>
      <c r="AL3447"/>
    </row>
    <row r="3448" spans="2:39" s="287" customFormat="1" outlineLevel="1">
      <c r="B3448" s="69" t="s">
        <v>65</v>
      </c>
      <c r="C3448" s="136" t="s">
        <v>2476</v>
      </c>
      <c r="D3448" s="306">
        <v>13660621001</v>
      </c>
      <c r="E3448" s="206">
        <v>14563231001</v>
      </c>
      <c r="F3448" s="286"/>
      <c r="G3448" s="137" t="s">
        <v>2847</v>
      </c>
      <c r="H3448" s="207"/>
      <c r="I3448" s="136" t="s">
        <v>58</v>
      </c>
      <c r="J3448" s="136">
        <v>5</v>
      </c>
      <c r="K3448" s="74" t="s">
        <v>1301</v>
      </c>
      <c r="L3448" s="74"/>
      <c r="M3448" s="78"/>
      <c r="N3448" s="74"/>
      <c r="O3448" s="74"/>
      <c r="P3448" s="128"/>
      <c r="Q3448" s="128"/>
      <c r="R3448" s="3"/>
      <c r="S3448" s="374"/>
      <c r="AL3448"/>
    </row>
    <row r="3449" spans="2:39" s="287" customFormat="1" outlineLevel="1">
      <c r="B3449" s="69" t="s">
        <v>65</v>
      </c>
      <c r="C3449" s="136" t="s">
        <v>2476</v>
      </c>
      <c r="D3449" s="579">
        <v>13660631001</v>
      </c>
      <c r="E3449" s="212">
        <v>14563241001</v>
      </c>
      <c r="F3449" s="286"/>
      <c r="G3449" s="137" t="s">
        <v>2848</v>
      </c>
      <c r="H3449" s="207"/>
      <c r="I3449" s="136" t="s">
        <v>58</v>
      </c>
      <c r="J3449" s="136">
        <v>5</v>
      </c>
      <c r="K3449" s="74" t="s">
        <v>1301</v>
      </c>
      <c r="L3449" s="74"/>
      <c r="M3449" s="78"/>
      <c r="N3449" s="74"/>
      <c r="O3449" s="74"/>
      <c r="P3449" s="128"/>
      <c r="Q3449" s="128"/>
      <c r="R3449" s="3"/>
      <c r="S3449" s="376"/>
      <c r="AL3449"/>
    </row>
    <row r="3450" spans="2:39" s="287" customFormat="1" outlineLevel="1">
      <c r="B3450" s="69" t="s">
        <v>65</v>
      </c>
      <c r="C3450" s="136" t="s">
        <v>2476</v>
      </c>
      <c r="D3450" s="306">
        <v>13660651001</v>
      </c>
      <c r="E3450" s="206">
        <v>14563251001</v>
      </c>
      <c r="F3450" s="286"/>
      <c r="G3450" s="137" t="s">
        <v>2849</v>
      </c>
      <c r="H3450" s="207"/>
      <c r="I3450" s="136" t="s">
        <v>58</v>
      </c>
      <c r="J3450" s="136">
        <v>1</v>
      </c>
      <c r="K3450" s="74" t="s">
        <v>1301</v>
      </c>
      <c r="L3450" s="74"/>
      <c r="M3450" s="78"/>
      <c r="N3450" s="74"/>
      <c r="O3450" s="74"/>
      <c r="P3450" s="128"/>
      <c r="Q3450" s="128"/>
      <c r="R3450" s="3"/>
      <c r="S3450" s="377"/>
      <c r="AL3450"/>
    </row>
    <row r="3451" spans="2:39" s="287" customFormat="1" outlineLevel="1">
      <c r="B3451" s="69" t="s">
        <v>65</v>
      </c>
      <c r="C3451" s="136" t="s">
        <v>2476</v>
      </c>
      <c r="D3451" s="306">
        <v>13660661001</v>
      </c>
      <c r="E3451" s="206">
        <v>14563261001</v>
      </c>
      <c r="F3451" s="286"/>
      <c r="G3451" s="137" t="s">
        <v>2850</v>
      </c>
      <c r="H3451" s="207"/>
      <c r="I3451" s="136" t="s">
        <v>58</v>
      </c>
      <c r="J3451" s="136">
        <v>1</v>
      </c>
      <c r="K3451" s="74" t="s">
        <v>1301</v>
      </c>
      <c r="L3451" s="74"/>
      <c r="M3451" s="78"/>
      <c r="N3451" s="74"/>
      <c r="O3451" s="74"/>
      <c r="P3451" s="128"/>
      <c r="Q3451" s="128"/>
      <c r="R3451" s="3"/>
      <c r="S3451" s="374"/>
      <c r="AL3451"/>
    </row>
    <row r="3452" spans="2:39" outlineLevel="1">
      <c r="B3452" s="152"/>
      <c r="C3452" s="136"/>
      <c r="D3452" s="306"/>
      <c r="E3452" s="206"/>
      <c r="F3452" s="454"/>
      <c r="G3452" s="137"/>
      <c r="H3452" s="207"/>
      <c r="I3452" s="136"/>
      <c r="J3452" s="136"/>
      <c r="K3452" s="74"/>
      <c r="L3452" s="74"/>
      <c r="M3452" s="98"/>
      <c r="N3452" s="99"/>
      <c r="O3452" s="99"/>
      <c r="P3452" s="100"/>
      <c r="Q3452" s="100"/>
      <c r="R3452" s="3"/>
      <c r="S3452" s="375"/>
      <c r="AM3452" s="288"/>
    </row>
    <row r="3453" spans="2:39" s="288" customFormat="1" outlineLevel="1">
      <c r="B3453" s="200" t="s">
        <v>27</v>
      </c>
      <c r="C3453" s="139" t="s">
        <v>2476</v>
      </c>
      <c r="D3453" s="139"/>
      <c r="E3453" s="219">
        <v>11680881001</v>
      </c>
      <c r="F3453" s="454"/>
      <c r="G3453" s="140" t="s">
        <v>2851</v>
      </c>
      <c r="H3453" s="204"/>
      <c r="I3453" s="139" t="s">
        <v>58</v>
      </c>
      <c r="J3453" s="139">
        <v>10</v>
      </c>
      <c r="K3453" s="107" t="s">
        <v>1298</v>
      </c>
      <c r="L3453" s="107"/>
      <c r="M3453" s="106"/>
      <c r="N3453" s="107"/>
      <c r="O3453" s="107"/>
      <c r="P3453" s="108"/>
      <c r="Q3453" s="108"/>
      <c r="R3453" s="3"/>
      <c r="S3453" s="378"/>
      <c r="AL3453"/>
    </row>
    <row r="3454" spans="2:39" s="288" customFormat="1" outlineLevel="1">
      <c r="B3454" s="200" t="s">
        <v>27</v>
      </c>
      <c r="C3454" s="139" t="s">
        <v>2476</v>
      </c>
      <c r="D3454" s="139"/>
      <c r="E3454" s="219">
        <v>11680891001</v>
      </c>
      <c r="F3454" s="454"/>
      <c r="G3454" s="140" t="s">
        <v>2852</v>
      </c>
      <c r="H3454" s="204"/>
      <c r="I3454" s="139" t="s">
        <v>58</v>
      </c>
      <c r="J3454" s="139">
        <v>10</v>
      </c>
      <c r="K3454" s="107" t="s">
        <v>1301</v>
      </c>
      <c r="L3454" s="107"/>
      <c r="M3454" s="106"/>
      <c r="N3454" s="107"/>
      <c r="O3454" s="107"/>
      <c r="P3454" s="108"/>
      <c r="Q3454" s="108"/>
      <c r="R3454" s="3"/>
      <c r="S3454" s="375"/>
      <c r="AL3454"/>
    </row>
    <row r="3455" spans="2:39" s="288" customFormat="1" outlineLevel="1">
      <c r="B3455" s="200" t="s">
        <v>27</v>
      </c>
      <c r="C3455" s="139" t="s">
        <v>2476</v>
      </c>
      <c r="D3455" s="139"/>
      <c r="E3455" s="219">
        <v>11680961001</v>
      </c>
      <c r="F3455" s="454"/>
      <c r="G3455" s="140" t="s">
        <v>2853</v>
      </c>
      <c r="H3455" s="204"/>
      <c r="I3455" s="139" t="s">
        <v>58</v>
      </c>
      <c r="J3455" s="139">
        <v>10</v>
      </c>
      <c r="K3455" s="107" t="s">
        <v>1301</v>
      </c>
      <c r="L3455" s="107"/>
      <c r="M3455" s="106"/>
      <c r="N3455" s="107"/>
      <c r="O3455" s="107"/>
      <c r="P3455" s="108"/>
      <c r="Q3455" s="108"/>
      <c r="R3455" s="3"/>
      <c r="S3455" s="384"/>
      <c r="AL3455"/>
      <c r="AM3455"/>
    </row>
    <row r="3456" spans="2:39" s="288" customFormat="1" outlineLevel="1">
      <c r="B3456" s="200" t="s">
        <v>27</v>
      </c>
      <c r="C3456" s="139" t="s">
        <v>2476</v>
      </c>
      <c r="D3456" s="139"/>
      <c r="E3456" s="219">
        <v>11680951001</v>
      </c>
      <c r="F3456" s="454"/>
      <c r="G3456" s="140" t="s">
        <v>2854</v>
      </c>
      <c r="H3456" s="204"/>
      <c r="I3456" s="139" t="s">
        <v>58</v>
      </c>
      <c r="J3456" s="139">
        <v>10</v>
      </c>
      <c r="K3456" s="107" t="s">
        <v>1298</v>
      </c>
      <c r="L3456" s="107"/>
      <c r="M3456" s="106"/>
      <c r="N3456" s="107"/>
      <c r="O3456" s="107"/>
      <c r="P3456" s="108"/>
      <c r="Q3456" s="108"/>
      <c r="R3456" s="3"/>
      <c r="S3456" s="375"/>
      <c r="AL3456"/>
      <c r="AM3456"/>
    </row>
    <row r="3457" spans="2:39" s="288" customFormat="1" outlineLevel="1">
      <c r="B3457" s="200" t="s">
        <v>27</v>
      </c>
      <c r="C3457" s="139" t="s">
        <v>2476</v>
      </c>
      <c r="D3457" s="139"/>
      <c r="E3457" s="219">
        <v>11681031001</v>
      </c>
      <c r="F3457" s="454"/>
      <c r="G3457" s="140" t="s">
        <v>2855</v>
      </c>
      <c r="H3457" s="217"/>
      <c r="I3457" s="139" t="s">
        <v>58</v>
      </c>
      <c r="J3457" s="139">
        <v>10</v>
      </c>
      <c r="K3457" s="107" t="s">
        <v>1301</v>
      </c>
      <c r="L3457" s="107"/>
      <c r="M3457" s="106"/>
      <c r="N3457" s="107"/>
      <c r="O3457" s="107"/>
      <c r="P3457" s="108"/>
      <c r="Q3457" s="108"/>
      <c r="R3457" s="3"/>
      <c r="S3457" s="375"/>
      <c r="AL3457"/>
      <c r="AM3457"/>
    </row>
    <row r="3458" spans="2:39" outlineLevel="1">
      <c r="B3458" s="152"/>
      <c r="C3458" s="136"/>
      <c r="D3458" s="136"/>
      <c r="E3458" s="206"/>
      <c r="F3458" s="454"/>
      <c r="G3458" s="137"/>
      <c r="H3458" s="207"/>
      <c r="I3458" s="136"/>
      <c r="J3458" s="136"/>
      <c r="K3458" s="74"/>
      <c r="L3458" s="74"/>
      <c r="M3458" s="98"/>
      <c r="N3458" s="99"/>
      <c r="O3458" s="99"/>
      <c r="P3458" s="100"/>
      <c r="Q3458" s="100"/>
      <c r="R3458" s="3"/>
      <c r="S3458" s="375"/>
    </row>
    <row r="3459" spans="2:39" s="287" customFormat="1" ht="25.5" outlineLevel="1">
      <c r="B3459" s="69" t="s">
        <v>65</v>
      </c>
      <c r="C3459" s="136" t="s">
        <v>2476</v>
      </c>
      <c r="D3459" s="306">
        <v>13660891001</v>
      </c>
      <c r="E3459" s="206">
        <v>14563481001</v>
      </c>
      <c r="F3459" s="286" t="s">
        <v>603</v>
      </c>
      <c r="G3459" s="137" t="s">
        <v>2437</v>
      </c>
      <c r="H3459" s="207"/>
      <c r="I3459" s="136" t="s">
        <v>58</v>
      </c>
      <c r="J3459" s="136">
        <v>10</v>
      </c>
      <c r="K3459" s="74" t="s">
        <v>1301</v>
      </c>
      <c r="L3459" s="74"/>
      <c r="M3459" s="78"/>
      <c r="N3459" s="74"/>
      <c r="O3459" s="74"/>
      <c r="P3459" s="128"/>
      <c r="Q3459" s="128"/>
      <c r="R3459" s="3"/>
      <c r="S3459" s="374"/>
      <c r="AL3459"/>
    </row>
    <row r="3460" spans="2:39" s="287" customFormat="1" ht="25.5" outlineLevel="1">
      <c r="B3460" s="69" t="s">
        <v>65</v>
      </c>
      <c r="C3460" s="136" t="s">
        <v>2476</v>
      </c>
      <c r="D3460" s="306">
        <v>13660901001</v>
      </c>
      <c r="E3460" s="206">
        <v>14563491001</v>
      </c>
      <c r="F3460" s="286" t="s">
        <v>605</v>
      </c>
      <c r="G3460" s="95" t="s">
        <v>606</v>
      </c>
      <c r="H3460" s="96"/>
      <c r="I3460" s="71" t="s">
        <v>58</v>
      </c>
      <c r="J3460" s="71">
        <v>10</v>
      </c>
      <c r="K3460" s="74" t="s">
        <v>1301</v>
      </c>
      <c r="L3460" s="74"/>
      <c r="M3460" s="78"/>
      <c r="N3460" s="74"/>
      <c r="O3460" s="74"/>
      <c r="P3460" s="128"/>
      <c r="Q3460" s="128"/>
      <c r="R3460" s="3"/>
      <c r="S3460" s="374"/>
      <c r="AL3460"/>
    </row>
    <row r="3461" spans="2:39" s="287" customFormat="1" ht="25.5" outlineLevel="1">
      <c r="B3461" s="69" t="s">
        <v>65</v>
      </c>
      <c r="C3461" s="136" t="s">
        <v>2476</v>
      </c>
      <c r="D3461" s="306">
        <v>13660911001</v>
      </c>
      <c r="E3461" s="206">
        <v>14563501001</v>
      </c>
      <c r="F3461" s="286" t="s">
        <v>607</v>
      </c>
      <c r="G3461" s="137" t="s">
        <v>2438</v>
      </c>
      <c r="H3461" s="207"/>
      <c r="I3461" s="136" t="s">
        <v>58</v>
      </c>
      <c r="J3461" s="136">
        <v>10</v>
      </c>
      <c r="K3461" s="74" t="s">
        <v>1301</v>
      </c>
      <c r="L3461" s="74"/>
      <c r="M3461" s="78"/>
      <c r="N3461" s="74"/>
      <c r="O3461" s="74"/>
      <c r="P3461" s="128"/>
      <c r="Q3461" s="128"/>
      <c r="R3461" s="3"/>
      <c r="S3461" s="377"/>
      <c r="AL3461"/>
    </row>
    <row r="3462" spans="2:39" s="288" customFormat="1" outlineLevel="1">
      <c r="B3462" s="102" t="s">
        <v>27</v>
      </c>
      <c r="C3462" s="139" t="s">
        <v>2476</v>
      </c>
      <c r="D3462" s="578">
        <v>13660921001</v>
      </c>
      <c r="E3462" s="446">
        <v>14563511001</v>
      </c>
      <c r="F3462" s="454"/>
      <c r="G3462" s="140" t="s">
        <v>2439</v>
      </c>
      <c r="H3462" s="217"/>
      <c r="I3462" s="139" t="s">
        <v>58</v>
      </c>
      <c r="J3462" s="139">
        <v>3</v>
      </c>
      <c r="K3462" s="107" t="s">
        <v>1301</v>
      </c>
      <c r="L3462" s="107"/>
      <c r="M3462" s="106"/>
      <c r="N3462" s="107"/>
      <c r="O3462" s="107"/>
      <c r="P3462" s="108"/>
      <c r="Q3462" s="108"/>
      <c r="R3462" s="3"/>
      <c r="S3462" s="375"/>
      <c r="AL3462"/>
    </row>
    <row r="3463" spans="2:39" s="287" customFormat="1" outlineLevel="1">
      <c r="B3463" s="69" t="s">
        <v>65</v>
      </c>
      <c r="C3463" s="136" t="s">
        <v>2476</v>
      </c>
      <c r="D3463" s="71">
        <v>13660931001</v>
      </c>
      <c r="E3463" s="69">
        <v>14563521001</v>
      </c>
      <c r="F3463" s="286"/>
      <c r="G3463" s="137" t="s">
        <v>2440</v>
      </c>
      <c r="H3463" s="207"/>
      <c r="I3463" s="136" t="s">
        <v>58</v>
      </c>
      <c r="J3463" s="136">
        <v>3</v>
      </c>
      <c r="K3463" s="74" t="s">
        <v>1301</v>
      </c>
      <c r="L3463" s="74"/>
      <c r="M3463" s="78"/>
      <c r="N3463" s="74"/>
      <c r="O3463" s="74"/>
      <c r="P3463" s="128"/>
      <c r="Q3463" s="128"/>
      <c r="R3463" s="3"/>
      <c r="S3463" s="374"/>
      <c r="AL3463"/>
    </row>
    <row r="3464" spans="2:39" outlineLevel="1">
      <c r="B3464" s="200"/>
      <c r="C3464" s="136"/>
      <c r="D3464" s="71"/>
      <c r="E3464" s="69"/>
      <c r="F3464" s="454"/>
      <c r="G3464" s="137"/>
      <c r="H3464" s="207"/>
      <c r="I3464" s="136"/>
      <c r="J3464" s="136"/>
      <c r="K3464" s="74"/>
      <c r="L3464" s="74"/>
      <c r="M3464" s="98"/>
      <c r="N3464" s="99"/>
      <c r="O3464" s="99"/>
      <c r="P3464" s="100"/>
      <c r="Q3464" s="100"/>
      <c r="R3464" s="3"/>
      <c r="S3464" s="375"/>
      <c r="AM3464" s="288"/>
    </row>
    <row r="3465" spans="2:39" s="288" customFormat="1" outlineLevel="1">
      <c r="B3465" s="102" t="s">
        <v>27</v>
      </c>
      <c r="C3465" s="139" t="s">
        <v>2476</v>
      </c>
      <c r="D3465" s="139"/>
      <c r="E3465" s="102">
        <v>11681581001</v>
      </c>
      <c r="F3465" s="454"/>
      <c r="G3465" s="140" t="s">
        <v>2856</v>
      </c>
      <c r="H3465" s="217"/>
      <c r="I3465" s="139" t="s">
        <v>58</v>
      </c>
      <c r="J3465" s="139">
        <v>10</v>
      </c>
      <c r="K3465" s="107" t="s">
        <v>1301</v>
      </c>
      <c r="L3465" s="107"/>
      <c r="M3465" s="106"/>
      <c r="N3465" s="107"/>
      <c r="O3465" s="107"/>
      <c r="P3465" s="108"/>
      <c r="Q3465" s="108"/>
      <c r="R3465" s="3"/>
      <c r="S3465" s="384"/>
      <c r="AL3465"/>
      <c r="AM3465"/>
    </row>
    <row r="3466" spans="2:39" s="288" customFormat="1" outlineLevel="1">
      <c r="B3466" s="102" t="s">
        <v>27</v>
      </c>
      <c r="C3466" s="139" t="s">
        <v>2476</v>
      </c>
      <c r="D3466" s="139"/>
      <c r="E3466" s="102">
        <v>11681591001</v>
      </c>
      <c r="F3466" s="454"/>
      <c r="G3466" s="140" t="s">
        <v>2857</v>
      </c>
      <c r="H3466" s="217"/>
      <c r="I3466" s="139" t="s">
        <v>58</v>
      </c>
      <c r="J3466" s="139">
        <v>10</v>
      </c>
      <c r="K3466" s="107" t="s">
        <v>1301</v>
      </c>
      <c r="L3466" s="107"/>
      <c r="M3466" s="106"/>
      <c r="N3466" s="107"/>
      <c r="O3466" s="107"/>
      <c r="P3466" s="108"/>
      <c r="Q3466" s="108"/>
      <c r="R3466" s="3"/>
      <c r="S3466" s="375"/>
      <c r="AL3466"/>
    </row>
    <row r="3467" spans="2:39" s="288" customFormat="1" outlineLevel="1">
      <c r="B3467" s="102" t="s">
        <v>27</v>
      </c>
      <c r="C3467" s="139" t="s">
        <v>2476</v>
      </c>
      <c r="D3467" s="139"/>
      <c r="E3467" s="102">
        <v>11681601001</v>
      </c>
      <c r="F3467" s="454"/>
      <c r="G3467" s="140" t="s">
        <v>2858</v>
      </c>
      <c r="H3467" s="217"/>
      <c r="I3467" s="139" t="s">
        <v>58</v>
      </c>
      <c r="J3467" s="139">
        <v>10</v>
      </c>
      <c r="K3467" s="107" t="s">
        <v>1301</v>
      </c>
      <c r="L3467" s="107"/>
      <c r="M3467" s="106"/>
      <c r="N3467" s="107"/>
      <c r="O3467" s="107"/>
      <c r="P3467" s="108"/>
      <c r="Q3467" s="108"/>
      <c r="R3467" s="3"/>
      <c r="S3467" s="375"/>
      <c r="AL3467"/>
    </row>
    <row r="3468" spans="2:39" outlineLevel="1">
      <c r="B3468" s="152"/>
      <c r="C3468" s="136"/>
      <c r="D3468" s="136"/>
      <c r="E3468" s="69"/>
      <c r="F3468" s="454"/>
      <c r="G3468" s="137"/>
      <c r="H3468" s="207"/>
      <c r="I3468" s="136"/>
      <c r="J3468" s="136"/>
      <c r="K3468" s="74"/>
      <c r="L3468" s="74"/>
      <c r="M3468" s="98"/>
      <c r="N3468" s="99"/>
      <c r="O3468" s="99"/>
      <c r="P3468" s="100"/>
      <c r="Q3468" s="100"/>
      <c r="R3468" s="3"/>
      <c r="S3468" s="375"/>
      <c r="AM3468" s="288"/>
    </row>
    <row r="3469" spans="2:39" s="288" customFormat="1" outlineLevel="1">
      <c r="B3469" s="102" t="s">
        <v>27</v>
      </c>
      <c r="C3469" s="139" t="s">
        <v>2476</v>
      </c>
      <c r="D3469" s="103">
        <v>11681451001</v>
      </c>
      <c r="E3469" s="102">
        <v>13129861001</v>
      </c>
      <c r="F3469" s="454"/>
      <c r="G3469" s="140" t="s">
        <v>2859</v>
      </c>
      <c r="H3469" s="217"/>
      <c r="I3469" s="139" t="s">
        <v>58</v>
      </c>
      <c r="J3469" s="139">
        <v>10</v>
      </c>
      <c r="K3469" s="107" t="s">
        <v>1301</v>
      </c>
      <c r="L3469" s="107"/>
      <c r="M3469" s="106"/>
      <c r="N3469" s="107"/>
      <c r="O3469" s="107"/>
      <c r="P3469" s="108"/>
      <c r="Q3469" s="108"/>
      <c r="R3469" s="3"/>
      <c r="S3469" s="375"/>
      <c r="AL3469"/>
    </row>
    <row r="3470" spans="2:39" s="288" customFormat="1" outlineLevel="1">
      <c r="B3470" s="102" t="s">
        <v>27</v>
      </c>
      <c r="C3470" s="139" t="s">
        <v>2476</v>
      </c>
      <c r="D3470" s="103">
        <v>11681471001</v>
      </c>
      <c r="E3470" s="102">
        <v>13129871001</v>
      </c>
      <c r="F3470" s="454"/>
      <c r="G3470" s="140" t="s">
        <v>2860</v>
      </c>
      <c r="H3470" s="217"/>
      <c r="I3470" s="139" t="s">
        <v>58</v>
      </c>
      <c r="J3470" s="139">
        <v>10</v>
      </c>
      <c r="K3470" s="107" t="s">
        <v>1301</v>
      </c>
      <c r="L3470" s="107"/>
      <c r="M3470" s="106"/>
      <c r="N3470" s="107"/>
      <c r="O3470" s="107"/>
      <c r="P3470" s="108"/>
      <c r="Q3470" s="108"/>
      <c r="R3470" s="3"/>
      <c r="S3470" s="375"/>
      <c r="AL3470"/>
    </row>
    <row r="3471" spans="2:39" s="288" customFormat="1" outlineLevel="1">
      <c r="B3471" s="102" t="s">
        <v>27</v>
      </c>
      <c r="C3471" s="139" t="s">
        <v>2476</v>
      </c>
      <c r="D3471" s="103">
        <v>11681491001</v>
      </c>
      <c r="E3471" s="102">
        <v>13129881001</v>
      </c>
      <c r="F3471" s="454"/>
      <c r="G3471" s="140" t="s">
        <v>2861</v>
      </c>
      <c r="H3471" s="217"/>
      <c r="I3471" s="139" t="s">
        <v>58</v>
      </c>
      <c r="J3471" s="139">
        <v>3</v>
      </c>
      <c r="K3471" s="107" t="s">
        <v>1301</v>
      </c>
      <c r="L3471" s="107"/>
      <c r="M3471" s="106"/>
      <c r="N3471" s="107"/>
      <c r="O3471" s="107"/>
      <c r="P3471" s="108"/>
      <c r="Q3471" s="108"/>
      <c r="R3471" s="3"/>
      <c r="S3471" s="375"/>
      <c r="AL3471"/>
    </row>
    <row r="3472" spans="2:39" s="288" customFormat="1" outlineLevel="1">
      <c r="B3472" s="102" t="s">
        <v>27</v>
      </c>
      <c r="C3472" s="139" t="s">
        <v>2476</v>
      </c>
      <c r="D3472" s="103"/>
      <c r="E3472" s="102">
        <v>13129891001</v>
      </c>
      <c r="F3472" s="454"/>
      <c r="G3472" s="140" t="s">
        <v>2862</v>
      </c>
      <c r="H3472" s="217"/>
      <c r="I3472" s="139" t="s">
        <v>58</v>
      </c>
      <c r="J3472" s="139">
        <v>1</v>
      </c>
      <c r="K3472" s="107" t="s">
        <v>1301</v>
      </c>
      <c r="L3472" s="107"/>
      <c r="M3472" s="106"/>
      <c r="N3472" s="107"/>
      <c r="O3472" s="107"/>
      <c r="P3472" s="108"/>
      <c r="Q3472" s="108"/>
      <c r="R3472" s="3"/>
      <c r="S3472" s="384"/>
      <c r="AL3472"/>
      <c r="AM3472"/>
    </row>
    <row r="3473" spans="2:39" s="288" customFormat="1" outlineLevel="1">
      <c r="B3473" s="102" t="s">
        <v>27</v>
      </c>
      <c r="C3473" s="139" t="s">
        <v>2476</v>
      </c>
      <c r="D3473" s="139"/>
      <c r="E3473" s="102">
        <v>11681531001</v>
      </c>
      <c r="F3473" s="454"/>
      <c r="G3473" s="140" t="s">
        <v>2863</v>
      </c>
      <c r="H3473" s="217"/>
      <c r="I3473" s="139" t="s">
        <v>58</v>
      </c>
      <c r="J3473" s="139">
        <v>1</v>
      </c>
      <c r="K3473" s="107" t="s">
        <v>1301</v>
      </c>
      <c r="L3473" s="107"/>
      <c r="M3473" s="106"/>
      <c r="N3473" s="107"/>
      <c r="O3473" s="107"/>
      <c r="P3473" s="108"/>
      <c r="Q3473" s="108"/>
      <c r="R3473" s="3"/>
      <c r="S3473" s="375"/>
      <c r="AL3473"/>
    </row>
    <row r="3474" spans="2:39" s="288" customFormat="1" outlineLevel="1">
      <c r="B3474" s="102" t="s">
        <v>27</v>
      </c>
      <c r="C3474" s="139" t="s">
        <v>2476</v>
      </c>
      <c r="D3474" s="139"/>
      <c r="E3474" s="102">
        <v>11681551001</v>
      </c>
      <c r="F3474" s="454"/>
      <c r="G3474" s="140" t="s">
        <v>2864</v>
      </c>
      <c r="H3474" s="217"/>
      <c r="I3474" s="139" t="s">
        <v>58</v>
      </c>
      <c r="J3474" s="139">
        <v>1</v>
      </c>
      <c r="K3474" s="107" t="s">
        <v>1301</v>
      </c>
      <c r="L3474" s="107"/>
      <c r="M3474" s="106"/>
      <c r="N3474" s="107"/>
      <c r="O3474" s="107"/>
      <c r="P3474" s="108"/>
      <c r="Q3474" s="108"/>
      <c r="R3474" s="3"/>
      <c r="S3474" s="375"/>
      <c r="AL3474"/>
      <c r="AM3474"/>
    </row>
    <row r="3475" spans="2:39" outlineLevel="1">
      <c r="B3475" s="152"/>
      <c r="C3475" s="136"/>
      <c r="D3475" s="136"/>
      <c r="E3475" s="69"/>
      <c r="F3475" s="454"/>
      <c r="G3475" s="137"/>
      <c r="H3475" s="207"/>
      <c r="I3475" s="136"/>
      <c r="J3475" s="136"/>
      <c r="K3475" s="74"/>
      <c r="L3475" s="74"/>
      <c r="M3475" s="98"/>
      <c r="N3475" s="99"/>
      <c r="O3475" s="99"/>
      <c r="P3475" s="100"/>
      <c r="Q3475" s="100"/>
      <c r="R3475" s="3"/>
      <c r="S3475" s="375"/>
    </row>
    <row r="3476" spans="2:39" s="288" customFormat="1" outlineLevel="1">
      <c r="B3476" s="102" t="s">
        <v>27</v>
      </c>
      <c r="C3476" s="139" t="s">
        <v>2476</v>
      </c>
      <c r="D3476" s="202"/>
      <c r="E3476" s="102">
        <v>11681481001</v>
      </c>
      <c r="F3476" s="454"/>
      <c r="G3476" s="140" t="s">
        <v>2865</v>
      </c>
      <c r="H3476" s="217"/>
      <c r="I3476" s="139" t="s">
        <v>58</v>
      </c>
      <c r="J3476" s="139">
        <v>3</v>
      </c>
      <c r="K3476" s="107" t="s">
        <v>1301</v>
      </c>
      <c r="L3476" s="107"/>
      <c r="M3476" s="106"/>
      <c r="N3476" s="107"/>
      <c r="O3476" s="107"/>
      <c r="P3476" s="108"/>
      <c r="Q3476" s="108"/>
      <c r="R3476" s="3"/>
      <c r="S3476" s="384"/>
      <c r="AL3476"/>
      <c r="AM3476"/>
    </row>
    <row r="3477" spans="2:39" s="287" customFormat="1" outlineLevel="1">
      <c r="B3477" s="69" t="s">
        <v>65</v>
      </c>
      <c r="C3477" s="136" t="s">
        <v>2476</v>
      </c>
      <c r="D3477" s="71">
        <v>13660471001</v>
      </c>
      <c r="E3477" s="69">
        <v>14563091001</v>
      </c>
      <c r="F3477" s="286"/>
      <c r="G3477" s="137" t="s">
        <v>2866</v>
      </c>
      <c r="H3477" s="207"/>
      <c r="I3477" s="136" t="s">
        <v>58</v>
      </c>
      <c r="J3477" s="136">
        <v>1</v>
      </c>
      <c r="K3477" s="74" t="s">
        <v>1301</v>
      </c>
      <c r="L3477" s="74"/>
      <c r="M3477" s="78"/>
      <c r="N3477" s="74"/>
      <c r="O3477" s="74"/>
      <c r="P3477" s="128"/>
      <c r="Q3477" s="128"/>
      <c r="R3477" s="3"/>
      <c r="S3477" s="376"/>
      <c r="AL3477"/>
    </row>
    <row r="3478" spans="2:39" s="287" customFormat="1" outlineLevel="1">
      <c r="B3478" s="69" t="s">
        <v>65</v>
      </c>
      <c r="C3478" s="136" t="s">
        <v>2476</v>
      </c>
      <c r="D3478" s="71">
        <v>13660481001</v>
      </c>
      <c r="E3478" s="69">
        <v>14563101001</v>
      </c>
      <c r="F3478" s="286"/>
      <c r="G3478" s="137" t="s">
        <v>2867</v>
      </c>
      <c r="H3478" s="207"/>
      <c r="I3478" s="136" t="s">
        <v>58</v>
      </c>
      <c r="J3478" s="136">
        <v>1</v>
      </c>
      <c r="K3478" s="74" t="s">
        <v>1301</v>
      </c>
      <c r="L3478" s="74"/>
      <c r="M3478" s="78"/>
      <c r="N3478" s="74"/>
      <c r="O3478" s="74"/>
      <c r="P3478" s="128"/>
      <c r="Q3478" s="128"/>
      <c r="R3478" s="3"/>
      <c r="S3478" s="376"/>
      <c r="AL3478"/>
    </row>
    <row r="3479" spans="2:39" outlineLevel="1">
      <c r="B3479" s="152"/>
      <c r="C3479" s="136"/>
      <c r="D3479" s="71"/>
      <c r="E3479" s="69"/>
      <c r="F3479" s="454"/>
      <c r="G3479" s="137"/>
      <c r="H3479" s="207"/>
      <c r="I3479" s="136"/>
      <c r="J3479" s="136"/>
      <c r="K3479" s="74"/>
      <c r="L3479" s="74"/>
      <c r="M3479" s="98"/>
      <c r="N3479" s="99"/>
      <c r="O3479" s="99"/>
      <c r="P3479" s="100"/>
      <c r="Q3479" s="100"/>
      <c r="R3479" s="3"/>
      <c r="S3479" s="375"/>
      <c r="AM3479" s="288"/>
    </row>
    <row r="3480" spans="2:39" outlineLevel="1">
      <c r="B3480" s="152"/>
      <c r="C3480" s="143"/>
      <c r="D3480" s="143"/>
      <c r="E3480" s="115"/>
      <c r="F3480" s="650"/>
      <c r="G3480" s="145" t="s">
        <v>2868</v>
      </c>
      <c r="H3480" s="129"/>
      <c r="I3480" s="155"/>
      <c r="J3480" s="155"/>
      <c r="K3480" s="188"/>
      <c r="L3480" s="188"/>
      <c r="M3480" s="421"/>
      <c r="N3480" s="84"/>
      <c r="O3480" s="84"/>
      <c r="P3480" s="117"/>
      <c r="Q3480" s="117"/>
      <c r="R3480" s="3"/>
      <c r="S3480" s="375"/>
      <c r="AM3480" s="288"/>
    </row>
    <row r="3481" spans="2:39" outlineLevel="1">
      <c r="B3481" s="152"/>
      <c r="C3481" s="143"/>
      <c r="D3481" s="143"/>
      <c r="E3481" s="115"/>
      <c r="F3481" s="650"/>
      <c r="G3481" s="145" t="s">
        <v>2869</v>
      </c>
      <c r="H3481" s="129"/>
      <c r="I3481" s="216"/>
      <c r="J3481" s="216"/>
      <c r="K3481" s="188"/>
      <c r="L3481" s="188"/>
      <c r="M3481" s="421"/>
      <c r="N3481" s="84"/>
      <c r="O3481" s="84"/>
      <c r="P3481" s="117"/>
      <c r="Q3481" s="117"/>
      <c r="R3481" s="3"/>
      <c r="S3481" s="375"/>
      <c r="AM3481" s="288"/>
    </row>
    <row r="3482" spans="2:39" s="288" customFormat="1" outlineLevel="1">
      <c r="B3482" s="102" t="s">
        <v>27</v>
      </c>
      <c r="C3482" s="139" t="s">
        <v>2476</v>
      </c>
      <c r="D3482" s="139"/>
      <c r="E3482" s="102">
        <v>12867411001</v>
      </c>
      <c r="F3482" s="454"/>
      <c r="G3482" s="140" t="s">
        <v>2870</v>
      </c>
      <c r="H3482" s="217"/>
      <c r="I3482" s="202" t="s">
        <v>29</v>
      </c>
      <c r="J3482" s="447"/>
      <c r="K3482" s="107" t="s">
        <v>1301</v>
      </c>
      <c r="L3482" s="107"/>
      <c r="M3482" s="106"/>
      <c r="N3482" s="107"/>
      <c r="O3482" s="107"/>
      <c r="P3482" s="108"/>
      <c r="Q3482" s="108"/>
      <c r="R3482" s="3"/>
      <c r="S3482" s="375"/>
      <c r="AL3482"/>
    </row>
    <row r="3483" spans="2:39" s="288" customFormat="1" outlineLevel="1">
      <c r="B3483" s="102" t="s">
        <v>27</v>
      </c>
      <c r="C3483" s="139" t="s">
        <v>2476</v>
      </c>
      <c r="D3483" s="139"/>
      <c r="E3483" s="102">
        <v>12867511001</v>
      </c>
      <c r="F3483" s="454"/>
      <c r="G3483" s="140" t="s">
        <v>2871</v>
      </c>
      <c r="H3483" s="217"/>
      <c r="I3483" s="202" t="s">
        <v>29</v>
      </c>
      <c r="J3483" s="447"/>
      <c r="K3483" s="107" t="s">
        <v>1301</v>
      </c>
      <c r="L3483" s="107"/>
      <c r="M3483" s="106"/>
      <c r="N3483" s="107"/>
      <c r="O3483" s="107"/>
      <c r="P3483" s="108"/>
      <c r="Q3483" s="108"/>
      <c r="R3483" s="3"/>
      <c r="S3483" s="375"/>
      <c r="AL3483"/>
    </row>
    <row r="3484" spans="2:39" s="288" customFormat="1" outlineLevel="1">
      <c r="B3484" s="102" t="s">
        <v>27</v>
      </c>
      <c r="C3484" s="139" t="s">
        <v>2476</v>
      </c>
      <c r="D3484" s="139"/>
      <c r="E3484" s="102">
        <v>12867611001</v>
      </c>
      <c r="F3484" s="454"/>
      <c r="G3484" s="140" t="s">
        <v>2872</v>
      </c>
      <c r="H3484" s="217"/>
      <c r="I3484" s="202" t="s">
        <v>29</v>
      </c>
      <c r="J3484" s="447"/>
      <c r="K3484" s="107" t="s">
        <v>1301</v>
      </c>
      <c r="L3484" s="107"/>
      <c r="M3484" s="106"/>
      <c r="N3484" s="107"/>
      <c r="O3484" s="107"/>
      <c r="P3484" s="108"/>
      <c r="Q3484" s="108"/>
      <c r="R3484" s="3"/>
      <c r="S3484" s="375"/>
      <c r="AL3484"/>
    </row>
    <row r="3485" spans="2:39" s="288" customFormat="1" outlineLevel="1">
      <c r="B3485" s="102" t="s">
        <v>27</v>
      </c>
      <c r="C3485" s="139" t="s">
        <v>2476</v>
      </c>
      <c r="D3485" s="139"/>
      <c r="E3485" s="102">
        <v>12867711001</v>
      </c>
      <c r="F3485" s="454"/>
      <c r="G3485" s="140" t="s">
        <v>2873</v>
      </c>
      <c r="H3485" s="217"/>
      <c r="I3485" s="202" t="s">
        <v>29</v>
      </c>
      <c r="J3485" s="447"/>
      <c r="K3485" s="107" t="s">
        <v>1301</v>
      </c>
      <c r="L3485" s="107"/>
      <c r="M3485" s="106"/>
      <c r="N3485" s="107"/>
      <c r="O3485" s="107"/>
      <c r="P3485" s="108"/>
      <c r="Q3485" s="108"/>
      <c r="R3485" s="3"/>
      <c r="S3485" s="375"/>
      <c r="AL3485"/>
    </row>
    <row r="3486" spans="2:39" s="288" customFormat="1" outlineLevel="1">
      <c r="B3486" s="102" t="s">
        <v>27</v>
      </c>
      <c r="C3486" s="139" t="s">
        <v>2476</v>
      </c>
      <c r="D3486" s="139"/>
      <c r="E3486" s="102">
        <v>12867811001</v>
      </c>
      <c r="F3486" s="454"/>
      <c r="G3486" s="140" t="s">
        <v>2874</v>
      </c>
      <c r="H3486" s="217"/>
      <c r="I3486" s="202" t="s">
        <v>29</v>
      </c>
      <c r="J3486" s="447"/>
      <c r="K3486" s="107" t="s">
        <v>1301</v>
      </c>
      <c r="L3486" s="107"/>
      <c r="M3486" s="106"/>
      <c r="N3486" s="107"/>
      <c r="O3486" s="107"/>
      <c r="P3486" s="108"/>
      <c r="Q3486" s="108"/>
      <c r="R3486" s="3"/>
      <c r="S3486" s="375"/>
      <c r="AL3486"/>
    </row>
    <row r="3487" spans="2:39" s="288" customFormat="1" outlineLevel="1">
      <c r="B3487" s="102" t="s">
        <v>27</v>
      </c>
      <c r="C3487" s="139" t="s">
        <v>2476</v>
      </c>
      <c r="D3487" s="139"/>
      <c r="E3487" s="102">
        <v>12867911001</v>
      </c>
      <c r="F3487" s="454"/>
      <c r="G3487" s="140" t="s">
        <v>2875</v>
      </c>
      <c r="H3487" s="217"/>
      <c r="I3487" s="202" t="s">
        <v>29</v>
      </c>
      <c r="J3487" s="447"/>
      <c r="K3487" s="107" t="s">
        <v>1301</v>
      </c>
      <c r="L3487" s="107"/>
      <c r="M3487" s="106"/>
      <c r="N3487" s="107"/>
      <c r="O3487" s="107"/>
      <c r="P3487" s="108"/>
      <c r="Q3487" s="108"/>
      <c r="R3487" s="3"/>
      <c r="S3487" s="384"/>
      <c r="AL3487"/>
      <c r="AM3487"/>
    </row>
    <row r="3488" spans="2:39" s="288" customFormat="1" outlineLevel="1">
      <c r="B3488" s="102" t="s">
        <v>27</v>
      </c>
      <c r="C3488" s="139" t="s">
        <v>2476</v>
      </c>
      <c r="D3488" s="139"/>
      <c r="E3488" s="102">
        <v>12868011001</v>
      </c>
      <c r="F3488" s="454"/>
      <c r="G3488" s="140" t="s">
        <v>2876</v>
      </c>
      <c r="H3488" s="217"/>
      <c r="I3488" s="202" t="s">
        <v>29</v>
      </c>
      <c r="J3488" s="447"/>
      <c r="K3488" s="107" t="s">
        <v>1301</v>
      </c>
      <c r="L3488" s="107"/>
      <c r="M3488" s="106"/>
      <c r="N3488" s="107"/>
      <c r="O3488" s="107"/>
      <c r="P3488" s="108"/>
      <c r="Q3488" s="108"/>
      <c r="R3488" s="3"/>
      <c r="S3488" s="384"/>
      <c r="AL3488"/>
      <c r="AM3488" s="287"/>
    </row>
    <row r="3489" spans="2:39" s="288" customFormat="1" outlineLevel="1">
      <c r="B3489" s="102" t="s">
        <v>27</v>
      </c>
      <c r="C3489" s="139" t="s">
        <v>2476</v>
      </c>
      <c r="D3489" s="139"/>
      <c r="E3489" s="102">
        <v>12868111001</v>
      </c>
      <c r="F3489" s="454"/>
      <c r="G3489" s="140" t="s">
        <v>2877</v>
      </c>
      <c r="H3489" s="217"/>
      <c r="I3489" s="202" t="s">
        <v>29</v>
      </c>
      <c r="J3489" s="447"/>
      <c r="K3489" s="107" t="s">
        <v>1301</v>
      </c>
      <c r="L3489" s="107"/>
      <c r="M3489" s="106"/>
      <c r="N3489" s="107"/>
      <c r="O3489" s="107"/>
      <c r="P3489" s="108"/>
      <c r="Q3489" s="108"/>
      <c r="R3489" s="3"/>
      <c r="S3489" s="375"/>
      <c r="AL3489"/>
    </row>
    <row r="3490" spans="2:39" outlineLevel="1">
      <c r="B3490" s="152"/>
      <c r="C3490" s="136"/>
      <c r="D3490" s="136"/>
      <c r="E3490" s="69"/>
      <c r="F3490" s="454"/>
      <c r="G3490" s="137"/>
      <c r="H3490" s="207"/>
      <c r="I3490" s="170"/>
      <c r="J3490" s="307"/>
      <c r="K3490" s="74"/>
      <c r="L3490" s="74"/>
      <c r="M3490" s="98"/>
      <c r="N3490" s="99"/>
      <c r="O3490" s="99"/>
      <c r="P3490" s="100"/>
      <c r="Q3490" s="100"/>
      <c r="R3490" s="3"/>
      <c r="S3490" s="375"/>
      <c r="AM3490" s="288"/>
    </row>
    <row r="3491" spans="2:39" s="287" customFormat="1" outlineLevel="1">
      <c r="B3491" s="69"/>
      <c r="C3491" s="143" t="s">
        <v>2476</v>
      </c>
      <c r="D3491" s="143"/>
      <c r="E3491" s="115"/>
      <c r="F3491" s="650"/>
      <c r="G3491" s="145" t="s">
        <v>2878</v>
      </c>
      <c r="H3491" s="129"/>
      <c r="I3491" s="216"/>
      <c r="J3491" s="216"/>
      <c r="K3491" s="188"/>
      <c r="L3491" s="188"/>
      <c r="M3491" s="421"/>
      <c r="N3491" s="84"/>
      <c r="O3491" s="84"/>
      <c r="P3491" s="421"/>
      <c r="Q3491" s="421"/>
      <c r="R3491" s="3"/>
      <c r="S3491" s="375"/>
      <c r="AL3491"/>
      <c r="AM3491" s="288"/>
    </row>
    <row r="3492" spans="2:39" s="288" customFormat="1" outlineLevel="1">
      <c r="B3492" s="102" t="s">
        <v>27</v>
      </c>
      <c r="C3492" s="139" t="s">
        <v>2476</v>
      </c>
      <c r="D3492" s="139"/>
      <c r="E3492" s="102">
        <v>12868211001</v>
      </c>
      <c r="F3492" s="454"/>
      <c r="G3492" s="140" t="s">
        <v>2870</v>
      </c>
      <c r="H3492" s="217"/>
      <c r="I3492" s="202" t="s">
        <v>29</v>
      </c>
      <c r="J3492" s="447"/>
      <c r="K3492" s="107" t="s">
        <v>1301</v>
      </c>
      <c r="L3492" s="107"/>
      <c r="M3492" s="106"/>
      <c r="N3492" s="107"/>
      <c r="O3492" s="107"/>
      <c r="P3492" s="108"/>
      <c r="Q3492" s="108"/>
      <c r="R3492" s="3"/>
      <c r="S3492" s="375"/>
      <c r="AL3492"/>
    </row>
    <row r="3493" spans="2:39" s="288" customFormat="1" outlineLevel="1">
      <c r="B3493" s="102" t="s">
        <v>27</v>
      </c>
      <c r="C3493" s="139" t="s">
        <v>2476</v>
      </c>
      <c r="D3493" s="139"/>
      <c r="E3493" s="102">
        <v>12868311001</v>
      </c>
      <c r="F3493" s="454"/>
      <c r="G3493" s="140" t="s">
        <v>2871</v>
      </c>
      <c r="H3493" s="217"/>
      <c r="I3493" s="202" t="s">
        <v>29</v>
      </c>
      <c r="J3493" s="447"/>
      <c r="K3493" s="107" t="s">
        <v>1301</v>
      </c>
      <c r="L3493" s="107"/>
      <c r="M3493" s="106"/>
      <c r="N3493" s="107"/>
      <c r="O3493" s="107"/>
      <c r="P3493" s="108"/>
      <c r="Q3493" s="108"/>
      <c r="R3493" s="3"/>
      <c r="S3493" s="375"/>
      <c r="AL3493"/>
    </row>
    <row r="3494" spans="2:39" s="288" customFormat="1" outlineLevel="1">
      <c r="B3494" s="102" t="s">
        <v>27</v>
      </c>
      <c r="C3494" s="139" t="s">
        <v>2476</v>
      </c>
      <c r="D3494" s="139"/>
      <c r="E3494" s="102">
        <v>12868411001</v>
      </c>
      <c r="F3494" s="454"/>
      <c r="G3494" s="140" t="s">
        <v>2872</v>
      </c>
      <c r="H3494" s="217"/>
      <c r="I3494" s="202" t="s">
        <v>29</v>
      </c>
      <c r="J3494" s="447"/>
      <c r="K3494" s="107" t="s">
        <v>1301</v>
      </c>
      <c r="L3494" s="107"/>
      <c r="M3494" s="106"/>
      <c r="N3494" s="107"/>
      <c r="O3494" s="107"/>
      <c r="P3494" s="108"/>
      <c r="Q3494" s="108"/>
      <c r="R3494" s="3"/>
      <c r="S3494" s="375"/>
      <c r="AL3494"/>
    </row>
    <row r="3495" spans="2:39" s="288" customFormat="1" outlineLevel="1">
      <c r="B3495" s="102" t="s">
        <v>27</v>
      </c>
      <c r="C3495" s="139" t="s">
        <v>2476</v>
      </c>
      <c r="D3495" s="139"/>
      <c r="E3495" s="102">
        <v>12868511001</v>
      </c>
      <c r="F3495" s="454"/>
      <c r="G3495" s="140" t="s">
        <v>2873</v>
      </c>
      <c r="H3495" s="217"/>
      <c r="I3495" s="202" t="s">
        <v>29</v>
      </c>
      <c r="J3495" s="447"/>
      <c r="K3495" s="107" t="s">
        <v>1301</v>
      </c>
      <c r="L3495" s="107"/>
      <c r="M3495" s="106"/>
      <c r="N3495" s="107"/>
      <c r="O3495" s="107"/>
      <c r="P3495" s="108"/>
      <c r="Q3495" s="108"/>
      <c r="R3495" s="3"/>
      <c r="S3495" s="375"/>
      <c r="AL3495"/>
    </row>
    <row r="3496" spans="2:39" s="288" customFormat="1" outlineLevel="1">
      <c r="B3496" s="102" t="s">
        <v>27</v>
      </c>
      <c r="C3496" s="139" t="s">
        <v>2476</v>
      </c>
      <c r="D3496" s="139"/>
      <c r="E3496" s="102">
        <v>12868611001</v>
      </c>
      <c r="F3496" s="454"/>
      <c r="G3496" s="140" t="s">
        <v>2874</v>
      </c>
      <c r="H3496" s="217"/>
      <c r="I3496" s="202" t="s">
        <v>29</v>
      </c>
      <c r="J3496" s="447"/>
      <c r="K3496" s="107" t="s">
        <v>1301</v>
      </c>
      <c r="L3496" s="107"/>
      <c r="M3496" s="106"/>
      <c r="N3496" s="107"/>
      <c r="O3496" s="107"/>
      <c r="P3496" s="108"/>
      <c r="Q3496" s="108"/>
      <c r="R3496" s="3"/>
      <c r="S3496" s="375"/>
      <c r="AL3496"/>
    </row>
    <row r="3497" spans="2:39" s="288" customFormat="1" outlineLevel="1">
      <c r="B3497" s="102" t="s">
        <v>27</v>
      </c>
      <c r="C3497" s="139" t="s">
        <v>2476</v>
      </c>
      <c r="D3497" s="139"/>
      <c r="E3497" s="102">
        <v>12868711001</v>
      </c>
      <c r="F3497" s="454"/>
      <c r="G3497" s="140" t="s">
        <v>2875</v>
      </c>
      <c r="H3497" s="217"/>
      <c r="I3497" s="202" t="s">
        <v>29</v>
      </c>
      <c r="J3497" s="447"/>
      <c r="K3497" s="107" t="s">
        <v>1301</v>
      </c>
      <c r="L3497" s="107"/>
      <c r="M3497" s="106"/>
      <c r="N3497" s="107"/>
      <c r="O3497" s="107"/>
      <c r="P3497" s="108"/>
      <c r="Q3497" s="108"/>
      <c r="R3497" s="3"/>
      <c r="S3497" s="384"/>
      <c r="AL3497"/>
      <c r="AM3497"/>
    </row>
    <row r="3498" spans="2:39" s="288" customFormat="1" outlineLevel="1">
      <c r="B3498" s="102" t="s">
        <v>27</v>
      </c>
      <c r="C3498" s="139" t="s">
        <v>2476</v>
      </c>
      <c r="D3498" s="139"/>
      <c r="E3498" s="102">
        <v>12868811001</v>
      </c>
      <c r="F3498" s="454"/>
      <c r="G3498" s="140" t="s">
        <v>2876</v>
      </c>
      <c r="H3498" s="217"/>
      <c r="I3498" s="202" t="s">
        <v>29</v>
      </c>
      <c r="J3498" s="447"/>
      <c r="K3498" s="107" t="s">
        <v>1301</v>
      </c>
      <c r="L3498" s="107"/>
      <c r="M3498" s="106"/>
      <c r="N3498" s="107"/>
      <c r="O3498" s="107"/>
      <c r="P3498" s="108"/>
      <c r="Q3498" s="108"/>
      <c r="R3498" s="3"/>
      <c r="S3498" s="384"/>
      <c r="AL3498"/>
      <c r="AM3498" s="287"/>
    </row>
    <row r="3499" spans="2:39" s="288" customFormat="1" outlineLevel="1">
      <c r="B3499" s="102" t="s">
        <v>27</v>
      </c>
      <c r="C3499" s="139" t="s">
        <v>2476</v>
      </c>
      <c r="D3499" s="139"/>
      <c r="E3499" s="102">
        <v>12868911001</v>
      </c>
      <c r="F3499" s="454"/>
      <c r="G3499" s="140" t="s">
        <v>2877</v>
      </c>
      <c r="H3499" s="217"/>
      <c r="I3499" s="202" t="s">
        <v>29</v>
      </c>
      <c r="J3499" s="447"/>
      <c r="K3499" s="107" t="s">
        <v>1301</v>
      </c>
      <c r="L3499" s="107"/>
      <c r="M3499" s="106"/>
      <c r="N3499" s="107"/>
      <c r="O3499" s="107"/>
      <c r="P3499" s="108"/>
      <c r="Q3499" s="108"/>
      <c r="R3499" s="3"/>
      <c r="S3499" s="375"/>
      <c r="AL3499"/>
    </row>
    <row r="3500" spans="2:39" outlineLevel="1">
      <c r="B3500" s="152"/>
      <c r="C3500" s="136"/>
      <c r="D3500" s="136"/>
      <c r="E3500" s="69"/>
      <c r="F3500" s="454"/>
      <c r="G3500" s="137"/>
      <c r="H3500" s="207"/>
      <c r="I3500" s="170"/>
      <c r="J3500" s="307"/>
      <c r="K3500" s="74"/>
      <c r="L3500" s="74"/>
      <c r="M3500" s="98"/>
      <c r="N3500" s="99"/>
      <c r="O3500" s="99"/>
      <c r="P3500" s="100"/>
      <c r="Q3500" s="100"/>
      <c r="R3500" s="3"/>
      <c r="S3500" s="375"/>
      <c r="AM3500" s="288"/>
    </row>
    <row r="3501" spans="2:39" s="287" customFormat="1" outlineLevel="1">
      <c r="B3501" s="69"/>
      <c r="C3501" s="143" t="s">
        <v>2476</v>
      </c>
      <c r="D3501" s="143"/>
      <c r="E3501" s="115"/>
      <c r="F3501" s="650"/>
      <c r="G3501" s="145" t="s">
        <v>2879</v>
      </c>
      <c r="H3501" s="129"/>
      <c r="I3501" s="216"/>
      <c r="J3501" s="216"/>
      <c r="K3501" s="188"/>
      <c r="L3501" s="188"/>
      <c r="M3501" s="421"/>
      <c r="N3501" s="84"/>
      <c r="O3501" s="84"/>
      <c r="P3501" s="421"/>
      <c r="Q3501" s="421"/>
      <c r="R3501" s="3"/>
      <c r="S3501" s="375"/>
      <c r="AL3501"/>
      <c r="AM3501" s="288"/>
    </row>
    <row r="3502" spans="2:39" s="288" customFormat="1" outlineLevel="1">
      <c r="B3502" s="102" t="s">
        <v>27</v>
      </c>
      <c r="C3502" s="139" t="s">
        <v>2476</v>
      </c>
      <c r="D3502" s="139"/>
      <c r="E3502" s="102">
        <v>12876511001</v>
      </c>
      <c r="F3502" s="454"/>
      <c r="G3502" s="140" t="s">
        <v>2880</v>
      </c>
      <c r="H3502" s="217"/>
      <c r="I3502" s="103" t="s">
        <v>58</v>
      </c>
      <c r="J3502" s="447"/>
      <c r="K3502" s="107" t="s">
        <v>1301</v>
      </c>
      <c r="L3502" s="107"/>
      <c r="M3502" s="106"/>
      <c r="N3502" s="107"/>
      <c r="O3502" s="107"/>
      <c r="P3502" s="108"/>
      <c r="Q3502" s="108"/>
      <c r="R3502" s="3"/>
      <c r="S3502" s="375"/>
      <c r="AL3502"/>
    </row>
    <row r="3503" spans="2:39" s="288" customFormat="1" outlineLevel="1">
      <c r="B3503" s="102" t="s">
        <v>27</v>
      </c>
      <c r="C3503" s="139" t="s">
        <v>2476</v>
      </c>
      <c r="D3503" s="139"/>
      <c r="E3503" s="102">
        <v>12876611001</v>
      </c>
      <c r="F3503" s="454"/>
      <c r="G3503" s="140" t="s">
        <v>2881</v>
      </c>
      <c r="H3503" s="217"/>
      <c r="I3503" s="103" t="s">
        <v>58</v>
      </c>
      <c r="J3503" s="447"/>
      <c r="K3503" s="107" t="s">
        <v>1301</v>
      </c>
      <c r="L3503" s="107"/>
      <c r="M3503" s="106"/>
      <c r="N3503" s="107"/>
      <c r="O3503" s="107"/>
      <c r="P3503" s="108"/>
      <c r="Q3503" s="108"/>
      <c r="R3503" s="3"/>
      <c r="S3503" s="375"/>
      <c r="AL3503"/>
    </row>
    <row r="3504" spans="2:39" s="288" customFormat="1" outlineLevel="1">
      <c r="B3504" s="102" t="s">
        <v>27</v>
      </c>
      <c r="C3504" s="139" t="s">
        <v>2476</v>
      </c>
      <c r="D3504" s="139"/>
      <c r="E3504" s="102">
        <v>12876711001</v>
      </c>
      <c r="F3504" s="454"/>
      <c r="G3504" s="140" t="s">
        <v>2882</v>
      </c>
      <c r="H3504" s="217"/>
      <c r="I3504" s="103" t="s">
        <v>58</v>
      </c>
      <c r="J3504" s="447"/>
      <c r="K3504" s="107" t="s">
        <v>1301</v>
      </c>
      <c r="L3504" s="107"/>
      <c r="M3504" s="106"/>
      <c r="N3504" s="107"/>
      <c r="O3504" s="107"/>
      <c r="P3504" s="108"/>
      <c r="Q3504" s="108"/>
      <c r="R3504" s="3"/>
      <c r="S3504" s="375"/>
      <c r="AL3504"/>
    </row>
    <row r="3505" spans="2:39" s="288" customFormat="1" outlineLevel="1">
      <c r="B3505" s="102" t="s">
        <v>27</v>
      </c>
      <c r="C3505" s="139" t="s">
        <v>2476</v>
      </c>
      <c r="D3505" s="139"/>
      <c r="E3505" s="102">
        <v>12876811001</v>
      </c>
      <c r="F3505" s="454"/>
      <c r="G3505" s="140" t="s">
        <v>2883</v>
      </c>
      <c r="H3505" s="217"/>
      <c r="I3505" s="103" t="s">
        <v>58</v>
      </c>
      <c r="J3505" s="447"/>
      <c r="K3505" s="107" t="s">
        <v>1301</v>
      </c>
      <c r="L3505" s="107"/>
      <c r="M3505" s="106"/>
      <c r="N3505" s="107"/>
      <c r="O3505" s="107"/>
      <c r="P3505" s="108"/>
      <c r="Q3505" s="108"/>
      <c r="R3505" s="3"/>
      <c r="S3505" s="375"/>
      <c r="AL3505"/>
    </row>
    <row r="3506" spans="2:39" s="288" customFormat="1" outlineLevel="1">
      <c r="B3506" s="102" t="s">
        <v>27</v>
      </c>
      <c r="C3506" s="139" t="s">
        <v>2476</v>
      </c>
      <c r="D3506" s="139"/>
      <c r="E3506" s="102">
        <v>12876911001</v>
      </c>
      <c r="F3506" s="454"/>
      <c r="G3506" s="140" t="s">
        <v>2884</v>
      </c>
      <c r="H3506" s="217"/>
      <c r="I3506" s="103" t="s">
        <v>58</v>
      </c>
      <c r="J3506" s="447"/>
      <c r="K3506" s="107" t="s">
        <v>1301</v>
      </c>
      <c r="L3506" s="107"/>
      <c r="M3506" s="106"/>
      <c r="N3506" s="107"/>
      <c r="O3506" s="107"/>
      <c r="P3506" s="108"/>
      <c r="Q3506" s="108"/>
      <c r="R3506" s="3"/>
      <c r="S3506" s="375"/>
      <c r="AL3506"/>
    </row>
    <row r="3507" spans="2:39" s="288" customFormat="1" outlineLevel="1">
      <c r="B3507" s="102" t="s">
        <v>27</v>
      </c>
      <c r="C3507" s="139" t="s">
        <v>2476</v>
      </c>
      <c r="D3507" s="139"/>
      <c r="E3507" s="102">
        <v>12877011001</v>
      </c>
      <c r="F3507" s="454"/>
      <c r="G3507" s="140" t="s">
        <v>2885</v>
      </c>
      <c r="H3507" s="217"/>
      <c r="I3507" s="103" t="s">
        <v>58</v>
      </c>
      <c r="J3507" s="447"/>
      <c r="K3507" s="107" t="s">
        <v>1301</v>
      </c>
      <c r="L3507" s="107"/>
      <c r="M3507" s="106"/>
      <c r="N3507" s="107"/>
      <c r="O3507" s="107"/>
      <c r="P3507" s="108"/>
      <c r="Q3507" s="108"/>
      <c r="R3507" s="3"/>
      <c r="S3507" s="375"/>
      <c r="AL3507"/>
    </row>
    <row r="3508" spans="2:39" s="288" customFormat="1" outlineLevel="1">
      <c r="B3508" s="102" t="s">
        <v>27</v>
      </c>
      <c r="C3508" s="139" t="s">
        <v>2476</v>
      </c>
      <c r="D3508" s="139"/>
      <c r="E3508" s="102">
        <v>13503521001</v>
      </c>
      <c r="F3508" s="454"/>
      <c r="G3508" s="140" t="s">
        <v>2886</v>
      </c>
      <c r="H3508" s="217"/>
      <c r="I3508" s="103" t="s">
        <v>58</v>
      </c>
      <c r="J3508" s="139"/>
      <c r="K3508" s="107" t="s">
        <v>1301</v>
      </c>
      <c r="L3508" s="107"/>
      <c r="M3508" s="106"/>
      <c r="N3508" s="107"/>
      <c r="O3508" s="107"/>
      <c r="P3508" s="108"/>
      <c r="Q3508" s="108"/>
      <c r="R3508" s="3"/>
      <c r="S3508" s="384"/>
      <c r="AL3508"/>
      <c r="AM3508"/>
    </row>
    <row r="3509" spans="2:39" s="288" customFormat="1" outlineLevel="1">
      <c r="B3509" s="102" t="s">
        <v>27</v>
      </c>
      <c r="C3509" s="139" t="s">
        <v>2476</v>
      </c>
      <c r="D3509" s="139"/>
      <c r="E3509" s="102">
        <v>12877111001</v>
      </c>
      <c r="F3509" s="454"/>
      <c r="G3509" s="140" t="s">
        <v>2887</v>
      </c>
      <c r="H3509" s="217"/>
      <c r="I3509" s="103" t="s">
        <v>58</v>
      </c>
      <c r="J3509" s="447"/>
      <c r="K3509" s="107" t="s">
        <v>1301</v>
      </c>
      <c r="L3509" s="107"/>
      <c r="M3509" s="106"/>
      <c r="N3509" s="107"/>
      <c r="O3509" s="107"/>
      <c r="P3509" s="108"/>
      <c r="Q3509" s="108"/>
      <c r="R3509" s="3"/>
      <c r="S3509" s="567"/>
      <c r="AL3509"/>
      <c r="AM3509" s="287"/>
    </row>
    <row r="3510" spans="2:39" s="288" customFormat="1" outlineLevel="1">
      <c r="B3510" s="102" t="s">
        <v>27</v>
      </c>
      <c r="C3510" s="139" t="s">
        <v>2476</v>
      </c>
      <c r="D3510" s="139"/>
      <c r="E3510" s="102">
        <v>13503531001</v>
      </c>
      <c r="F3510" s="454"/>
      <c r="G3510" s="140" t="s">
        <v>2888</v>
      </c>
      <c r="H3510" s="217"/>
      <c r="I3510" s="103" t="s">
        <v>58</v>
      </c>
      <c r="J3510" s="139"/>
      <c r="K3510" s="107" t="s">
        <v>1301</v>
      </c>
      <c r="L3510" s="107"/>
      <c r="M3510" s="106"/>
      <c r="N3510" s="107"/>
      <c r="O3510" s="107"/>
      <c r="P3510" s="108"/>
      <c r="Q3510" s="108"/>
      <c r="R3510" s="3"/>
      <c r="S3510" s="375"/>
      <c r="AL3510"/>
      <c r="AM3510"/>
    </row>
    <row r="3511" spans="2:39" outlineLevel="1">
      <c r="B3511" s="301"/>
      <c r="C3511" s="136"/>
      <c r="D3511" s="136"/>
      <c r="E3511" s="69"/>
      <c r="F3511" s="454"/>
      <c r="G3511" s="137"/>
      <c r="H3511" s="207"/>
      <c r="I3511" s="71"/>
      <c r="J3511" s="136"/>
      <c r="K3511" s="74"/>
      <c r="L3511" s="74"/>
      <c r="M3511" s="98"/>
      <c r="N3511" s="99"/>
      <c r="O3511" s="99"/>
      <c r="P3511" s="100"/>
      <c r="Q3511" s="100"/>
      <c r="R3511" s="3"/>
      <c r="S3511" s="375"/>
    </row>
    <row r="3512" spans="2:39" s="287" customFormat="1" outlineLevel="1">
      <c r="B3512" s="69"/>
      <c r="C3512" s="432" t="s">
        <v>1676</v>
      </c>
      <c r="D3512" s="294"/>
      <c r="E3512" s="194"/>
      <c r="F3512" s="650"/>
      <c r="G3512" s="191" t="s">
        <v>2889</v>
      </c>
      <c r="H3512" s="205"/>
      <c r="I3512" s="193"/>
      <c r="J3512" s="193"/>
      <c r="K3512" s="188"/>
      <c r="L3512" s="188"/>
      <c r="M3512" s="434"/>
      <c r="N3512" s="299"/>
      <c r="O3512" s="299"/>
      <c r="P3512" s="437"/>
      <c r="Q3512" s="434"/>
      <c r="R3512" s="3"/>
      <c r="S3512" s="375"/>
      <c r="AL3512"/>
      <c r="AM3512"/>
    </row>
    <row r="3513" spans="2:39" outlineLevel="1">
      <c r="B3513" s="69"/>
      <c r="C3513" s="136" t="s">
        <v>2476</v>
      </c>
      <c r="D3513" s="170"/>
      <c r="E3513" s="69">
        <v>12450021001</v>
      </c>
      <c r="F3513" s="454"/>
      <c r="G3513" s="171" t="s">
        <v>1992</v>
      </c>
      <c r="H3513" s="199"/>
      <c r="I3513" s="170" t="s">
        <v>58</v>
      </c>
      <c r="J3513" s="170">
        <v>1</v>
      </c>
      <c r="K3513" s="74" t="s">
        <v>1301</v>
      </c>
      <c r="L3513" s="74"/>
      <c r="M3513" s="78"/>
      <c r="N3513" s="74"/>
      <c r="O3513" s="74"/>
      <c r="P3513" s="100"/>
      <c r="Q3513" s="100"/>
      <c r="R3513" s="3"/>
      <c r="S3513" s="375"/>
    </row>
    <row r="3514" spans="2:39" outlineLevel="1">
      <c r="B3514" s="69"/>
      <c r="C3514" s="136" t="s">
        <v>2476</v>
      </c>
      <c r="D3514" s="170"/>
      <c r="E3514" s="69">
        <v>12450121001</v>
      </c>
      <c r="F3514" s="454"/>
      <c r="G3514" s="171" t="s">
        <v>1993</v>
      </c>
      <c r="H3514" s="199"/>
      <c r="I3514" s="170" t="s">
        <v>58</v>
      </c>
      <c r="J3514" s="170">
        <v>1</v>
      </c>
      <c r="K3514" s="74" t="s">
        <v>1301</v>
      </c>
      <c r="L3514" s="74"/>
      <c r="M3514" s="78"/>
      <c r="N3514" s="74"/>
      <c r="O3514" s="74"/>
      <c r="P3514" s="100"/>
      <c r="Q3514" s="100"/>
      <c r="R3514" s="3"/>
      <c r="S3514" s="375"/>
    </row>
    <row r="3515" spans="2:39" outlineLevel="1">
      <c r="B3515" s="69"/>
      <c r="C3515" s="136" t="s">
        <v>2476</v>
      </c>
      <c r="D3515" s="170"/>
      <c r="E3515" s="69">
        <v>12450221001</v>
      </c>
      <c r="F3515" s="454"/>
      <c r="G3515" s="171" t="s">
        <v>1994</v>
      </c>
      <c r="H3515" s="199"/>
      <c r="I3515" s="170" t="s">
        <v>58</v>
      </c>
      <c r="J3515" s="170">
        <v>1</v>
      </c>
      <c r="K3515" s="74" t="s">
        <v>1301</v>
      </c>
      <c r="L3515" s="74"/>
      <c r="M3515" s="78"/>
      <c r="N3515" s="74"/>
      <c r="O3515" s="74"/>
      <c r="P3515" s="100"/>
      <c r="Q3515" s="100"/>
      <c r="R3515" s="3"/>
      <c r="S3515" s="375"/>
    </row>
    <row r="3516" spans="2:39" outlineLevel="1">
      <c r="B3516" s="69"/>
      <c r="C3516" s="136" t="s">
        <v>2476</v>
      </c>
      <c r="D3516" s="170"/>
      <c r="E3516" s="69">
        <v>12450321001</v>
      </c>
      <c r="F3516" s="454"/>
      <c r="G3516" s="171" t="s">
        <v>1995</v>
      </c>
      <c r="H3516" s="199"/>
      <c r="I3516" s="170" t="s">
        <v>58</v>
      </c>
      <c r="J3516" s="170">
        <v>1</v>
      </c>
      <c r="K3516" s="74" t="s">
        <v>1301</v>
      </c>
      <c r="L3516" s="74"/>
      <c r="M3516" s="78"/>
      <c r="N3516" s="74"/>
      <c r="O3516" s="74"/>
      <c r="P3516" s="100"/>
      <c r="Q3516" s="100"/>
      <c r="R3516" s="3"/>
      <c r="S3516" s="375"/>
    </row>
    <row r="3517" spans="2:39" outlineLevel="1">
      <c r="B3517" s="69"/>
      <c r="C3517" s="136" t="s">
        <v>2476</v>
      </c>
      <c r="D3517" s="170"/>
      <c r="E3517" s="69">
        <v>12450421001</v>
      </c>
      <c r="F3517" s="454"/>
      <c r="G3517" s="171" t="s">
        <v>1996</v>
      </c>
      <c r="H3517" s="199"/>
      <c r="I3517" s="170" t="s">
        <v>58</v>
      </c>
      <c r="J3517" s="170">
        <v>1</v>
      </c>
      <c r="K3517" s="74" t="s">
        <v>1301</v>
      </c>
      <c r="L3517" s="74"/>
      <c r="M3517" s="78"/>
      <c r="N3517" s="74"/>
      <c r="O3517" s="74"/>
      <c r="P3517" s="100"/>
      <c r="Q3517" s="100"/>
      <c r="R3517" s="3"/>
      <c r="S3517" s="375"/>
    </row>
    <row r="3518" spans="2:39" outlineLevel="1">
      <c r="B3518" s="69"/>
      <c r="C3518" s="136" t="s">
        <v>2476</v>
      </c>
      <c r="D3518" s="170"/>
      <c r="E3518" s="69">
        <v>12450521001</v>
      </c>
      <c r="F3518" s="454"/>
      <c r="G3518" s="171" t="s">
        <v>1997</v>
      </c>
      <c r="H3518" s="199"/>
      <c r="I3518" s="170" t="s">
        <v>58</v>
      </c>
      <c r="J3518" s="170">
        <v>1</v>
      </c>
      <c r="K3518" s="74" t="s">
        <v>1301</v>
      </c>
      <c r="L3518" s="74"/>
      <c r="M3518" s="78"/>
      <c r="N3518" s="74"/>
      <c r="O3518" s="74"/>
      <c r="P3518" s="100"/>
      <c r="Q3518" s="100"/>
      <c r="R3518" s="3"/>
      <c r="S3518" s="375"/>
    </row>
    <row r="3519" spans="2:39" outlineLevel="1">
      <c r="B3519" s="69"/>
      <c r="C3519" s="136" t="s">
        <v>2476</v>
      </c>
      <c r="D3519" s="170"/>
      <c r="E3519" s="69">
        <v>12450621001</v>
      </c>
      <c r="F3519" s="454"/>
      <c r="G3519" s="171" t="s">
        <v>1998</v>
      </c>
      <c r="H3519" s="199"/>
      <c r="I3519" s="170" t="s">
        <v>58</v>
      </c>
      <c r="J3519" s="170">
        <v>1</v>
      </c>
      <c r="K3519" s="74" t="s">
        <v>1301</v>
      </c>
      <c r="L3519" s="74"/>
      <c r="M3519" s="78"/>
      <c r="N3519" s="74"/>
      <c r="O3519" s="74"/>
      <c r="P3519" s="100"/>
      <c r="Q3519" s="100"/>
      <c r="R3519" s="3"/>
      <c r="S3519" s="377"/>
    </row>
    <row r="3520" spans="2:39" outlineLevel="1">
      <c r="B3520" s="69"/>
      <c r="C3520" s="136" t="s">
        <v>2476</v>
      </c>
      <c r="D3520" s="170"/>
      <c r="E3520" s="69">
        <v>12450721001</v>
      </c>
      <c r="F3520" s="454"/>
      <c r="G3520" s="171" t="s">
        <v>1999</v>
      </c>
      <c r="H3520" s="199"/>
      <c r="I3520" s="170" t="s">
        <v>58</v>
      </c>
      <c r="J3520" s="170">
        <v>1</v>
      </c>
      <c r="K3520" s="74" t="s">
        <v>1301</v>
      </c>
      <c r="L3520" s="74"/>
      <c r="M3520" s="78"/>
      <c r="N3520" s="74"/>
      <c r="O3520" s="74"/>
      <c r="P3520" s="100"/>
      <c r="Q3520" s="100"/>
      <c r="R3520" s="3"/>
      <c r="S3520" s="375"/>
    </row>
    <row r="3521" spans="2:19" outlineLevel="1">
      <c r="B3521" s="69"/>
      <c r="C3521" s="136" t="s">
        <v>2476</v>
      </c>
      <c r="D3521" s="170"/>
      <c r="E3521" s="69">
        <v>12450821001</v>
      </c>
      <c r="F3521" s="454"/>
      <c r="G3521" s="171" t="s">
        <v>2000</v>
      </c>
      <c r="H3521" s="199"/>
      <c r="I3521" s="170" t="s">
        <v>58</v>
      </c>
      <c r="J3521" s="170">
        <v>1</v>
      </c>
      <c r="K3521" s="74" t="s">
        <v>1301</v>
      </c>
      <c r="L3521" s="74"/>
      <c r="M3521" s="78"/>
      <c r="N3521" s="74"/>
      <c r="O3521" s="74"/>
      <c r="P3521" s="100"/>
      <c r="Q3521" s="100"/>
      <c r="R3521" s="3"/>
      <c r="S3521" s="375"/>
    </row>
    <row r="3522" spans="2:19" outlineLevel="1">
      <c r="B3522" s="197"/>
      <c r="C3522" s="136"/>
      <c r="D3522" s="170"/>
      <c r="E3522" s="69"/>
      <c r="F3522" s="454"/>
      <c r="G3522" s="171"/>
      <c r="H3522" s="199"/>
      <c r="I3522" s="170"/>
      <c r="J3522" s="170"/>
      <c r="K3522" s="74"/>
      <c r="L3522" s="74"/>
      <c r="M3522" s="98"/>
      <c r="N3522" s="99"/>
      <c r="O3522" s="99"/>
      <c r="P3522" s="100"/>
      <c r="Q3522" s="100"/>
      <c r="R3522" s="3"/>
      <c r="S3522" s="375"/>
    </row>
    <row r="3523" spans="2:19" outlineLevel="1">
      <c r="B3523" s="69"/>
      <c r="C3523" s="136" t="s">
        <v>2476</v>
      </c>
      <c r="D3523" s="170"/>
      <c r="E3523" s="69">
        <v>12252381001</v>
      </c>
      <c r="F3523" s="454"/>
      <c r="G3523" s="171" t="s">
        <v>2094</v>
      </c>
      <c r="H3523" s="199"/>
      <c r="I3523" s="170" t="s">
        <v>58</v>
      </c>
      <c r="J3523" s="170">
        <v>1</v>
      </c>
      <c r="K3523" s="74" t="s">
        <v>1301</v>
      </c>
      <c r="L3523" s="74"/>
      <c r="M3523" s="78"/>
      <c r="N3523" s="74"/>
      <c r="O3523" s="74"/>
      <c r="P3523" s="100"/>
      <c r="Q3523" s="100"/>
      <c r="R3523" s="3"/>
      <c r="S3523" s="375"/>
    </row>
    <row r="3524" spans="2:19" outlineLevel="1">
      <c r="B3524" s="69"/>
      <c r="C3524" s="136" t="s">
        <v>2476</v>
      </c>
      <c r="D3524" s="170"/>
      <c r="E3524" s="69">
        <v>12248291001</v>
      </c>
      <c r="F3524" s="454"/>
      <c r="G3524" s="171" t="s">
        <v>2095</v>
      </c>
      <c r="H3524" s="199"/>
      <c r="I3524" s="170" t="s">
        <v>58</v>
      </c>
      <c r="J3524" s="170">
        <v>1</v>
      </c>
      <c r="K3524" s="74" t="s">
        <v>1301</v>
      </c>
      <c r="L3524" s="74"/>
      <c r="M3524" s="78"/>
      <c r="N3524" s="74"/>
      <c r="O3524" s="74"/>
      <c r="P3524" s="100"/>
      <c r="Q3524" s="100"/>
      <c r="R3524" s="3"/>
      <c r="S3524" s="375"/>
    </row>
    <row r="3525" spans="2:19" outlineLevel="1">
      <c r="B3525" s="69"/>
      <c r="C3525" s="136" t="s">
        <v>2476</v>
      </c>
      <c r="D3525" s="170"/>
      <c r="E3525" s="69">
        <v>12453721001</v>
      </c>
      <c r="F3525" s="454"/>
      <c r="G3525" s="171" t="s">
        <v>2096</v>
      </c>
      <c r="H3525" s="199"/>
      <c r="I3525" s="170" t="s">
        <v>58</v>
      </c>
      <c r="J3525" s="170">
        <v>1</v>
      </c>
      <c r="K3525" s="74" t="s">
        <v>1301</v>
      </c>
      <c r="L3525" s="74"/>
      <c r="M3525" s="78"/>
      <c r="N3525" s="74"/>
      <c r="O3525" s="74"/>
      <c r="P3525" s="100"/>
      <c r="Q3525" s="100"/>
      <c r="R3525" s="3"/>
      <c r="S3525" s="375"/>
    </row>
    <row r="3526" spans="2:19" outlineLevel="1">
      <c r="B3526" s="69"/>
      <c r="C3526" s="136" t="s">
        <v>2476</v>
      </c>
      <c r="D3526" s="170"/>
      <c r="E3526" s="69">
        <v>12453821001</v>
      </c>
      <c r="F3526" s="454"/>
      <c r="G3526" s="171" t="s">
        <v>2097</v>
      </c>
      <c r="H3526" s="199"/>
      <c r="I3526" s="170" t="s">
        <v>58</v>
      </c>
      <c r="J3526" s="170">
        <v>1</v>
      </c>
      <c r="K3526" s="74" t="s">
        <v>1301</v>
      </c>
      <c r="L3526" s="74"/>
      <c r="M3526" s="78"/>
      <c r="N3526" s="74"/>
      <c r="O3526" s="74"/>
      <c r="P3526" s="100"/>
      <c r="Q3526" s="100"/>
      <c r="R3526" s="3"/>
      <c r="S3526" s="375"/>
    </row>
    <row r="3527" spans="2:19" outlineLevel="1">
      <c r="B3527" s="69"/>
      <c r="C3527" s="136" t="s">
        <v>2476</v>
      </c>
      <c r="D3527" s="170"/>
      <c r="E3527" s="69">
        <v>12453921001</v>
      </c>
      <c r="F3527" s="454"/>
      <c r="G3527" s="171" t="s">
        <v>2098</v>
      </c>
      <c r="H3527" s="199"/>
      <c r="I3527" s="170" t="s">
        <v>58</v>
      </c>
      <c r="J3527" s="170">
        <v>1</v>
      </c>
      <c r="K3527" s="74" t="s">
        <v>1301</v>
      </c>
      <c r="L3527" s="74"/>
      <c r="M3527" s="78"/>
      <c r="N3527" s="74"/>
      <c r="O3527" s="74"/>
      <c r="P3527" s="100"/>
      <c r="Q3527" s="100"/>
      <c r="R3527" s="3"/>
      <c r="S3527" s="375"/>
    </row>
    <row r="3528" spans="2:19" outlineLevel="1">
      <c r="B3528" s="69"/>
      <c r="C3528" s="136" t="s">
        <v>2476</v>
      </c>
      <c r="D3528" s="170"/>
      <c r="E3528" s="69">
        <v>12454021001</v>
      </c>
      <c r="F3528" s="454"/>
      <c r="G3528" s="171" t="s">
        <v>2099</v>
      </c>
      <c r="H3528" s="199"/>
      <c r="I3528" s="170" t="s">
        <v>58</v>
      </c>
      <c r="J3528" s="170">
        <v>1</v>
      </c>
      <c r="K3528" s="74" t="s">
        <v>1301</v>
      </c>
      <c r="L3528" s="74"/>
      <c r="M3528" s="78"/>
      <c r="N3528" s="74"/>
      <c r="O3528" s="74"/>
      <c r="P3528" s="100"/>
      <c r="Q3528" s="100"/>
      <c r="R3528" s="3"/>
      <c r="S3528" s="377"/>
    </row>
    <row r="3529" spans="2:19" outlineLevel="1">
      <c r="B3529" s="69"/>
      <c r="C3529" s="136" t="s">
        <v>2476</v>
      </c>
      <c r="D3529" s="170"/>
      <c r="E3529" s="69">
        <v>12454121001</v>
      </c>
      <c r="F3529" s="454"/>
      <c r="G3529" s="171" t="s">
        <v>2100</v>
      </c>
      <c r="H3529" s="199"/>
      <c r="I3529" s="170" t="s">
        <v>58</v>
      </c>
      <c r="J3529" s="170">
        <v>1</v>
      </c>
      <c r="K3529" s="74" t="s">
        <v>1301</v>
      </c>
      <c r="L3529" s="74"/>
      <c r="M3529" s="78"/>
      <c r="N3529" s="74"/>
      <c r="O3529" s="74"/>
      <c r="P3529" s="100"/>
      <c r="Q3529" s="100"/>
      <c r="R3529" s="3"/>
      <c r="S3529" s="375"/>
    </row>
    <row r="3530" spans="2:19" outlineLevel="1">
      <c r="B3530" s="69"/>
      <c r="C3530" s="136" t="s">
        <v>2476</v>
      </c>
      <c r="D3530" s="170"/>
      <c r="E3530" s="69">
        <v>12454221001</v>
      </c>
      <c r="F3530" s="454"/>
      <c r="G3530" s="171" t="s">
        <v>2101</v>
      </c>
      <c r="H3530" s="199"/>
      <c r="I3530" s="170" t="s">
        <v>58</v>
      </c>
      <c r="J3530" s="170">
        <v>1</v>
      </c>
      <c r="K3530" s="74" t="s">
        <v>1301</v>
      </c>
      <c r="L3530" s="74"/>
      <c r="M3530" s="78"/>
      <c r="N3530" s="74"/>
      <c r="O3530" s="74"/>
      <c r="P3530" s="100"/>
      <c r="Q3530" s="100"/>
      <c r="R3530" s="3"/>
      <c r="S3530" s="377"/>
    </row>
    <row r="3531" spans="2:19" outlineLevel="1">
      <c r="B3531" s="197"/>
      <c r="C3531" s="136"/>
      <c r="D3531" s="170"/>
      <c r="E3531" s="69"/>
      <c r="F3531" s="454"/>
      <c r="G3531" s="171"/>
      <c r="H3531" s="199"/>
      <c r="I3531" s="170"/>
      <c r="J3531" s="170"/>
      <c r="K3531" s="74"/>
      <c r="L3531" s="74"/>
      <c r="M3531" s="98"/>
      <c r="N3531" s="99"/>
      <c r="O3531" s="99"/>
      <c r="P3531" s="100"/>
      <c r="Q3531" s="100"/>
      <c r="R3531" s="3"/>
      <c r="S3531" s="375"/>
    </row>
    <row r="3532" spans="2:19" outlineLevel="1">
      <c r="B3532" s="69"/>
      <c r="C3532" s="136" t="s">
        <v>2476</v>
      </c>
      <c r="D3532" s="170"/>
      <c r="E3532" s="69">
        <v>12454321001</v>
      </c>
      <c r="F3532" s="454"/>
      <c r="G3532" s="171" t="s">
        <v>2102</v>
      </c>
      <c r="H3532" s="199"/>
      <c r="I3532" s="170" t="s">
        <v>58</v>
      </c>
      <c r="J3532" s="170">
        <v>1</v>
      </c>
      <c r="K3532" s="74" t="s">
        <v>1301</v>
      </c>
      <c r="L3532" s="74"/>
      <c r="M3532" s="78"/>
      <c r="N3532" s="74"/>
      <c r="O3532" s="74"/>
      <c r="P3532" s="100"/>
      <c r="Q3532" s="100"/>
      <c r="R3532" s="3"/>
      <c r="S3532" s="377"/>
    </row>
    <row r="3533" spans="2:19" outlineLevel="1">
      <c r="B3533" s="197"/>
      <c r="C3533" s="136"/>
      <c r="D3533" s="170"/>
      <c r="E3533" s="69"/>
      <c r="F3533" s="454"/>
      <c r="G3533" s="171"/>
      <c r="H3533" s="199"/>
      <c r="I3533" s="170"/>
      <c r="J3533" s="170"/>
      <c r="K3533" s="74"/>
      <c r="L3533" s="74"/>
      <c r="M3533" s="98"/>
      <c r="N3533" s="99"/>
      <c r="O3533" s="99"/>
      <c r="P3533" s="100"/>
      <c r="Q3533" s="100"/>
      <c r="R3533" s="3"/>
      <c r="S3533" s="375"/>
    </row>
    <row r="3534" spans="2:19" outlineLevel="1">
      <c r="B3534" s="69"/>
      <c r="C3534" s="136" t="s">
        <v>2476</v>
      </c>
      <c r="D3534" s="170"/>
      <c r="E3534" s="69">
        <v>12453621001</v>
      </c>
      <c r="F3534" s="454"/>
      <c r="G3534" s="171" t="s">
        <v>2106</v>
      </c>
      <c r="H3534" s="199"/>
      <c r="I3534" s="170" t="s">
        <v>58</v>
      </c>
      <c r="J3534" s="170">
        <v>50</v>
      </c>
      <c r="K3534" s="74" t="s">
        <v>1301</v>
      </c>
      <c r="L3534" s="74"/>
      <c r="M3534" s="78"/>
      <c r="N3534" s="74"/>
      <c r="O3534" s="74"/>
      <c r="P3534" s="100"/>
      <c r="Q3534" s="100"/>
      <c r="R3534" s="3"/>
      <c r="S3534" s="375"/>
    </row>
    <row r="3535" spans="2:19" outlineLevel="1">
      <c r="B3535" s="197"/>
      <c r="C3535" s="136"/>
      <c r="D3535" s="170"/>
      <c r="E3535" s="69"/>
      <c r="F3535" s="454"/>
      <c r="G3535" s="171"/>
      <c r="H3535" s="199"/>
      <c r="I3535" s="170"/>
      <c r="J3535" s="170"/>
      <c r="K3535" s="74"/>
      <c r="L3535" s="74"/>
      <c r="M3535" s="98"/>
      <c r="N3535" s="99"/>
      <c r="O3535" s="99"/>
      <c r="P3535" s="100"/>
      <c r="Q3535" s="100"/>
      <c r="R3535" s="3"/>
      <c r="S3535" s="375"/>
    </row>
    <row r="3536" spans="2:19" outlineLevel="1">
      <c r="B3536" s="69"/>
      <c r="C3536" s="136" t="s">
        <v>2476</v>
      </c>
      <c r="D3536" s="170"/>
      <c r="E3536" s="69">
        <v>12456421001</v>
      </c>
      <c r="F3536" s="454"/>
      <c r="G3536" s="171" t="s">
        <v>2153</v>
      </c>
      <c r="H3536" s="199"/>
      <c r="I3536" s="170" t="s">
        <v>58</v>
      </c>
      <c r="J3536" s="170">
        <v>1</v>
      </c>
      <c r="K3536" s="74" t="s">
        <v>1301</v>
      </c>
      <c r="L3536" s="74"/>
      <c r="M3536" s="78"/>
      <c r="N3536" s="74"/>
      <c r="O3536" s="74"/>
      <c r="P3536" s="100"/>
      <c r="Q3536" s="100"/>
      <c r="R3536" s="3"/>
      <c r="S3536" s="375"/>
    </row>
    <row r="3537" spans="2:39" outlineLevel="1">
      <c r="B3537" s="69"/>
      <c r="C3537" s="136" t="s">
        <v>2476</v>
      </c>
      <c r="D3537" s="170"/>
      <c r="E3537" s="69">
        <v>12456521001</v>
      </c>
      <c r="F3537" s="454"/>
      <c r="G3537" s="171" t="s">
        <v>2154</v>
      </c>
      <c r="H3537" s="199"/>
      <c r="I3537" s="170" t="s">
        <v>58</v>
      </c>
      <c r="J3537" s="170">
        <v>1</v>
      </c>
      <c r="K3537" s="74" t="s">
        <v>1301</v>
      </c>
      <c r="L3537" s="74"/>
      <c r="M3537" s="78"/>
      <c r="N3537" s="74"/>
      <c r="O3537" s="74"/>
      <c r="P3537" s="100"/>
      <c r="Q3537" s="100"/>
      <c r="R3537" s="3"/>
      <c r="S3537" s="375"/>
    </row>
    <row r="3538" spans="2:39" outlineLevel="1">
      <c r="B3538" s="69"/>
      <c r="C3538" s="136" t="s">
        <v>2476</v>
      </c>
      <c r="D3538" s="170"/>
      <c r="E3538" s="69">
        <v>12456621001</v>
      </c>
      <c r="F3538" s="454"/>
      <c r="G3538" s="171" t="s">
        <v>2155</v>
      </c>
      <c r="H3538" s="199"/>
      <c r="I3538" s="170" t="s">
        <v>58</v>
      </c>
      <c r="J3538" s="170">
        <v>1</v>
      </c>
      <c r="K3538" s="74" t="s">
        <v>1301</v>
      </c>
      <c r="L3538" s="74"/>
      <c r="M3538" s="78"/>
      <c r="N3538" s="74"/>
      <c r="O3538" s="74"/>
      <c r="P3538" s="100"/>
      <c r="Q3538" s="100"/>
      <c r="R3538" s="3"/>
      <c r="S3538" s="375"/>
    </row>
    <row r="3539" spans="2:39" outlineLevel="1">
      <c r="B3539" s="69"/>
      <c r="C3539" s="136" t="s">
        <v>2476</v>
      </c>
      <c r="D3539" s="170"/>
      <c r="E3539" s="69">
        <v>12456721001</v>
      </c>
      <c r="F3539" s="454"/>
      <c r="G3539" s="171" t="s">
        <v>2156</v>
      </c>
      <c r="H3539" s="199"/>
      <c r="I3539" s="170" t="s">
        <v>58</v>
      </c>
      <c r="J3539" s="170">
        <v>1</v>
      </c>
      <c r="K3539" s="74" t="s">
        <v>1301</v>
      </c>
      <c r="L3539" s="74"/>
      <c r="M3539" s="78"/>
      <c r="N3539" s="74"/>
      <c r="O3539" s="74"/>
      <c r="P3539" s="100"/>
      <c r="Q3539" s="100"/>
      <c r="R3539" s="3"/>
      <c r="S3539" s="375"/>
    </row>
    <row r="3540" spans="2:39" outlineLevel="1">
      <c r="B3540" s="69"/>
      <c r="C3540" s="136" t="s">
        <v>2476</v>
      </c>
      <c r="D3540" s="170"/>
      <c r="E3540" s="69">
        <v>12456821001</v>
      </c>
      <c r="F3540" s="454"/>
      <c r="G3540" s="171" t="s">
        <v>2157</v>
      </c>
      <c r="H3540" s="199"/>
      <c r="I3540" s="170" t="s">
        <v>58</v>
      </c>
      <c r="J3540" s="170">
        <v>1</v>
      </c>
      <c r="K3540" s="74" t="s">
        <v>1301</v>
      </c>
      <c r="L3540" s="74"/>
      <c r="M3540" s="78"/>
      <c r="N3540" s="74"/>
      <c r="O3540" s="74"/>
      <c r="P3540" s="100"/>
      <c r="Q3540" s="100"/>
      <c r="R3540" s="3"/>
      <c r="S3540" s="375"/>
    </row>
    <row r="3541" spans="2:39" outlineLevel="1">
      <c r="B3541" s="69"/>
      <c r="C3541" s="136" t="s">
        <v>2476</v>
      </c>
      <c r="D3541" s="170"/>
      <c r="E3541" s="69">
        <v>12456921001</v>
      </c>
      <c r="F3541" s="454"/>
      <c r="G3541" s="171" t="s">
        <v>2158</v>
      </c>
      <c r="H3541" s="199"/>
      <c r="I3541" s="170" t="s">
        <v>58</v>
      </c>
      <c r="J3541" s="170">
        <v>1</v>
      </c>
      <c r="K3541" s="74" t="s">
        <v>1301</v>
      </c>
      <c r="L3541" s="74"/>
      <c r="M3541" s="78"/>
      <c r="N3541" s="74"/>
      <c r="O3541" s="74"/>
      <c r="P3541" s="100"/>
      <c r="Q3541" s="100"/>
      <c r="R3541" s="3"/>
      <c r="S3541" s="375"/>
    </row>
    <row r="3542" spans="2:39" outlineLevel="1">
      <c r="B3542" s="69"/>
      <c r="C3542" s="136" t="s">
        <v>2476</v>
      </c>
      <c r="D3542" s="170"/>
      <c r="E3542" s="69">
        <v>12457021001</v>
      </c>
      <c r="F3542" s="454"/>
      <c r="G3542" s="171" t="s">
        <v>2159</v>
      </c>
      <c r="H3542" s="199"/>
      <c r="I3542" s="170" t="s">
        <v>58</v>
      </c>
      <c r="J3542" s="170">
        <v>1</v>
      </c>
      <c r="K3542" s="74" t="s">
        <v>1301</v>
      </c>
      <c r="L3542" s="74"/>
      <c r="M3542" s="78"/>
      <c r="N3542" s="74"/>
      <c r="O3542" s="74"/>
      <c r="P3542" s="100"/>
      <c r="Q3542" s="100"/>
      <c r="R3542" s="3"/>
      <c r="S3542" s="377"/>
    </row>
    <row r="3543" spans="2:39" outlineLevel="1">
      <c r="B3543" s="69"/>
      <c r="C3543" s="136" t="s">
        <v>2476</v>
      </c>
      <c r="D3543" s="170"/>
      <c r="E3543" s="69">
        <v>12457121001</v>
      </c>
      <c r="F3543" s="454"/>
      <c r="G3543" s="171" t="s">
        <v>2160</v>
      </c>
      <c r="H3543" s="199"/>
      <c r="I3543" s="170" t="s">
        <v>58</v>
      </c>
      <c r="J3543" s="170">
        <v>1</v>
      </c>
      <c r="K3543" s="74" t="s">
        <v>1301</v>
      </c>
      <c r="L3543" s="74"/>
      <c r="M3543" s="78"/>
      <c r="N3543" s="74"/>
      <c r="O3543" s="74"/>
      <c r="P3543" s="100"/>
      <c r="Q3543" s="100"/>
      <c r="R3543" s="3"/>
      <c r="S3543" s="375"/>
    </row>
    <row r="3544" spans="2:39" outlineLevel="1">
      <c r="B3544" s="69"/>
      <c r="C3544" s="136" t="s">
        <v>2476</v>
      </c>
      <c r="D3544" s="170"/>
      <c r="E3544" s="69">
        <v>12457221001</v>
      </c>
      <c r="F3544" s="454"/>
      <c r="G3544" s="171" t="s">
        <v>2161</v>
      </c>
      <c r="H3544" s="199"/>
      <c r="I3544" s="170" t="s">
        <v>58</v>
      </c>
      <c r="J3544" s="170">
        <v>1</v>
      </c>
      <c r="K3544" s="74" t="s">
        <v>1301</v>
      </c>
      <c r="L3544" s="74"/>
      <c r="M3544" s="78"/>
      <c r="N3544" s="74"/>
      <c r="O3544" s="74"/>
      <c r="P3544" s="100"/>
      <c r="Q3544" s="100"/>
      <c r="R3544" s="3"/>
      <c r="S3544" s="375"/>
    </row>
    <row r="3545" spans="2:39" outlineLevel="1">
      <c r="B3545" s="197"/>
      <c r="C3545" s="136"/>
      <c r="D3545" s="170"/>
      <c r="E3545" s="69"/>
      <c r="F3545" s="454"/>
      <c r="G3545" s="171"/>
      <c r="H3545" s="199"/>
      <c r="I3545" s="170"/>
      <c r="J3545" s="170"/>
      <c r="K3545" s="74"/>
      <c r="L3545" s="74"/>
      <c r="M3545" s="98"/>
      <c r="N3545" s="99"/>
      <c r="O3545" s="99"/>
      <c r="P3545" s="100"/>
      <c r="Q3545" s="100"/>
      <c r="R3545" s="3"/>
      <c r="S3545" s="375"/>
    </row>
    <row r="3546" spans="2:39" outlineLevel="1">
      <c r="B3546" s="69"/>
      <c r="C3546" s="136" t="s">
        <v>2476</v>
      </c>
      <c r="D3546" s="170"/>
      <c r="E3546" s="69">
        <v>12460021001</v>
      </c>
      <c r="F3546" s="454"/>
      <c r="G3546" s="171" t="s">
        <v>2164</v>
      </c>
      <c r="H3546" s="199"/>
      <c r="I3546" s="170" t="s">
        <v>58</v>
      </c>
      <c r="J3546" s="170">
        <v>1</v>
      </c>
      <c r="K3546" s="74" t="s">
        <v>1301</v>
      </c>
      <c r="L3546" s="74"/>
      <c r="M3546" s="78"/>
      <c r="N3546" s="74"/>
      <c r="O3546" s="74"/>
      <c r="P3546" s="100"/>
      <c r="Q3546" s="100"/>
      <c r="R3546" s="3"/>
      <c r="S3546" s="375"/>
    </row>
    <row r="3547" spans="2:39" outlineLevel="1">
      <c r="B3547" s="69"/>
      <c r="C3547" s="136" t="s">
        <v>2476</v>
      </c>
      <c r="D3547" s="170"/>
      <c r="E3547" s="69">
        <v>12460121001</v>
      </c>
      <c r="F3547" s="454"/>
      <c r="G3547" s="171" t="s">
        <v>2165</v>
      </c>
      <c r="H3547" s="199"/>
      <c r="I3547" s="170" t="s">
        <v>58</v>
      </c>
      <c r="J3547" s="170">
        <v>1</v>
      </c>
      <c r="K3547" s="74" t="s">
        <v>1301</v>
      </c>
      <c r="L3547" s="74"/>
      <c r="M3547" s="78"/>
      <c r="N3547" s="74"/>
      <c r="O3547" s="74"/>
      <c r="P3547" s="100"/>
      <c r="Q3547" s="100"/>
      <c r="R3547" s="3"/>
      <c r="S3547" s="375"/>
    </row>
    <row r="3548" spans="2:39" outlineLevel="1">
      <c r="B3548" s="69"/>
      <c r="C3548" s="136" t="s">
        <v>2476</v>
      </c>
      <c r="D3548" s="170"/>
      <c r="E3548" s="69">
        <v>12460221001</v>
      </c>
      <c r="F3548" s="454"/>
      <c r="G3548" s="171" t="s">
        <v>2166</v>
      </c>
      <c r="H3548" s="199"/>
      <c r="I3548" s="170" t="s">
        <v>58</v>
      </c>
      <c r="J3548" s="170">
        <v>1</v>
      </c>
      <c r="K3548" s="74" t="s">
        <v>1301</v>
      </c>
      <c r="L3548" s="74"/>
      <c r="M3548" s="78"/>
      <c r="N3548" s="74"/>
      <c r="O3548" s="74"/>
      <c r="P3548" s="100"/>
      <c r="Q3548" s="100"/>
      <c r="R3548" s="3"/>
      <c r="S3548" s="375"/>
    </row>
    <row r="3549" spans="2:39" outlineLevel="1">
      <c r="B3549" s="69"/>
      <c r="C3549" s="136" t="s">
        <v>2476</v>
      </c>
      <c r="D3549" s="170"/>
      <c r="E3549" s="69">
        <v>12460321001</v>
      </c>
      <c r="F3549" s="454"/>
      <c r="G3549" s="171" t="s">
        <v>2167</v>
      </c>
      <c r="H3549" s="199"/>
      <c r="I3549" s="170" t="s">
        <v>58</v>
      </c>
      <c r="J3549" s="170">
        <v>1</v>
      </c>
      <c r="K3549" s="74" t="s">
        <v>1301</v>
      </c>
      <c r="L3549" s="74"/>
      <c r="M3549" s="78"/>
      <c r="N3549" s="74"/>
      <c r="O3549" s="74"/>
      <c r="P3549" s="100"/>
      <c r="Q3549" s="100"/>
      <c r="R3549" s="3"/>
      <c r="S3549" s="375"/>
      <c r="AM3549" s="288"/>
    </row>
    <row r="3550" spans="2:39" outlineLevel="1">
      <c r="B3550" s="69"/>
      <c r="C3550" s="136" t="s">
        <v>2476</v>
      </c>
      <c r="D3550" s="170"/>
      <c r="E3550" s="69">
        <v>12460421001</v>
      </c>
      <c r="F3550" s="454"/>
      <c r="G3550" s="171" t="s">
        <v>2168</v>
      </c>
      <c r="H3550" s="199"/>
      <c r="I3550" s="170" t="s">
        <v>58</v>
      </c>
      <c r="J3550" s="170">
        <v>1</v>
      </c>
      <c r="K3550" s="74" t="s">
        <v>1301</v>
      </c>
      <c r="L3550" s="74"/>
      <c r="M3550" s="78"/>
      <c r="N3550" s="74"/>
      <c r="O3550" s="74"/>
      <c r="P3550" s="100"/>
      <c r="Q3550" s="100"/>
      <c r="R3550" s="3"/>
      <c r="S3550" s="375"/>
    </row>
    <row r="3551" spans="2:39" outlineLevel="1">
      <c r="B3551" s="69"/>
      <c r="C3551" s="136" t="s">
        <v>2476</v>
      </c>
      <c r="D3551" s="170"/>
      <c r="E3551" s="69">
        <v>12460521001</v>
      </c>
      <c r="F3551" s="454"/>
      <c r="G3551" s="171" t="s">
        <v>2169</v>
      </c>
      <c r="H3551" s="199"/>
      <c r="I3551" s="170" t="s">
        <v>58</v>
      </c>
      <c r="J3551" s="170">
        <v>1</v>
      </c>
      <c r="K3551" s="74" t="s">
        <v>1301</v>
      </c>
      <c r="L3551" s="74"/>
      <c r="M3551" s="78"/>
      <c r="N3551" s="74"/>
      <c r="O3551" s="74"/>
      <c r="P3551" s="100"/>
      <c r="Q3551" s="100"/>
      <c r="R3551" s="3"/>
      <c r="S3551" s="375"/>
    </row>
    <row r="3552" spans="2:39" s="288" customFormat="1" outlineLevel="1">
      <c r="B3552" s="102" t="s">
        <v>27</v>
      </c>
      <c r="C3552" s="139" t="s">
        <v>2476</v>
      </c>
      <c r="D3552" s="202"/>
      <c r="E3552" s="102">
        <v>12460721001</v>
      </c>
      <c r="F3552" s="454"/>
      <c r="G3552" s="203" t="s">
        <v>2170</v>
      </c>
      <c r="H3552" s="204"/>
      <c r="I3552" s="202" t="s">
        <v>58</v>
      </c>
      <c r="J3552" s="202">
        <v>1</v>
      </c>
      <c r="K3552" s="107" t="s">
        <v>1301</v>
      </c>
      <c r="L3552" s="107"/>
      <c r="M3552" s="106"/>
      <c r="N3552" s="107"/>
      <c r="O3552" s="107"/>
      <c r="P3552" s="108"/>
      <c r="Q3552" s="108"/>
      <c r="R3552" s="3"/>
      <c r="S3552" s="375"/>
      <c r="AL3552"/>
      <c r="AM3552"/>
    </row>
    <row r="3553" spans="2:39" outlineLevel="1">
      <c r="B3553" s="69"/>
      <c r="C3553" s="136" t="s">
        <v>2476</v>
      </c>
      <c r="D3553" s="170"/>
      <c r="E3553" s="69">
        <v>12460821001</v>
      </c>
      <c r="F3553" s="454"/>
      <c r="G3553" s="171" t="s">
        <v>2171</v>
      </c>
      <c r="H3553" s="199"/>
      <c r="I3553" s="170" t="s">
        <v>58</v>
      </c>
      <c r="J3553" s="170">
        <v>1</v>
      </c>
      <c r="K3553" s="74" t="s">
        <v>1301</v>
      </c>
      <c r="L3553" s="74"/>
      <c r="M3553" s="78"/>
      <c r="N3553" s="74"/>
      <c r="O3553" s="74"/>
      <c r="P3553" s="100"/>
      <c r="Q3553" s="100"/>
      <c r="R3553" s="3"/>
      <c r="S3553" s="375"/>
    </row>
    <row r="3554" spans="2:39" outlineLevel="1">
      <c r="B3554" s="69"/>
      <c r="C3554" s="136" t="s">
        <v>2476</v>
      </c>
      <c r="D3554" s="170"/>
      <c r="E3554" s="69">
        <v>12460921001</v>
      </c>
      <c r="F3554" s="454"/>
      <c r="G3554" s="171" t="s">
        <v>2172</v>
      </c>
      <c r="H3554" s="199"/>
      <c r="I3554" s="170" t="s">
        <v>58</v>
      </c>
      <c r="J3554" s="170">
        <v>1</v>
      </c>
      <c r="K3554" s="74" t="s">
        <v>1301</v>
      </c>
      <c r="L3554" s="74"/>
      <c r="M3554" s="78"/>
      <c r="N3554" s="74"/>
      <c r="O3554" s="74"/>
      <c r="P3554" s="100"/>
      <c r="Q3554" s="100"/>
      <c r="R3554" s="3"/>
      <c r="S3554" s="375"/>
    </row>
    <row r="3555" spans="2:39" outlineLevel="1">
      <c r="B3555" s="69"/>
      <c r="C3555" s="136" t="s">
        <v>2476</v>
      </c>
      <c r="D3555" s="170"/>
      <c r="E3555" s="69">
        <v>12461121001</v>
      </c>
      <c r="F3555" s="454"/>
      <c r="G3555" s="171" t="s">
        <v>2173</v>
      </c>
      <c r="H3555" s="199"/>
      <c r="I3555" s="170" t="s">
        <v>58</v>
      </c>
      <c r="J3555" s="170">
        <v>1</v>
      </c>
      <c r="K3555" s="74" t="s">
        <v>1301</v>
      </c>
      <c r="L3555" s="74"/>
      <c r="M3555" s="78"/>
      <c r="N3555" s="74"/>
      <c r="O3555" s="74"/>
      <c r="P3555" s="100"/>
      <c r="Q3555" s="100"/>
      <c r="R3555" s="3"/>
      <c r="S3555" s="375"/>
    </row>
    <row r="3556" spans="2:39" outlineLevel="1">
      <c r="B3556" s="69"/>
      <c r="C3556" s="136" t="s">
        <v>2476</v>
      </c>
      <c r="D3556" s="170"/>
      <c r="E3556" s="69">
        <v>12461221001</v>
      </c>
      <c r="F3556" s="454"/>
      <c r="G3556" s="171" t="s">
        <v>2174</v>
      </c>
      <c r="H3556" s="199"/>
      <c r="I3556" s="170" t="s">
        <v>58</v>
      </c>
      <c r="J3556" s="170">
        <v>1</v>
      </c>
      <c r="K3556" s="74" t="s">
        <v>1301</v>
      </c>
      <c r="L3556" s="74"/>
      <c r="M3556" s="78"/>
      <c r="N3556" s="74"/>
      <c r="O3556" s="74"/>
      <c r="P3556" s="100"/>
      <c r="Q3556" s="100"/>
      <c r="R3556" s="3"/>
      <c r="S3556" s="375"/>
    </row>
    <row r="3557" spans="2:39" outlineLevel="1">
      <c r="B3557" s="69"/>
      <c r="C3557" s="136" t="s">
        <v>2476</v>
      </c>
      <c r="D3557" s="170"/>
      <c r="E3557" s="69">
        <v>12461321001</v>
      </c>
      <c r="F3557" s="454"/>
      <c r="G3557" s="171" t="s">
        <v>2175</v>
      </c>
      <c r="H3557" s="199"/>
      <c r="I3557" s="170" t="s">
        <v>58</v>
      </c>
      <c r="J3557" s="170">
        <v>1</v>
      </c>
      <c r="K3557" s="74" t="s">
        <v>1301</v>
      </c>
      <c r="L3557" s="74"/>
      <c r="M3557" s="78"/>
      <c r="N3557" s="74"/>
      <c r="O3557" s="74"/>
      <c r="P3557" s="100"/>
      <c r="Q3557" s="100"/>
      <c r="R3557" s="3"/>
      <c r="S3557" s="377"/>
    </row>
    <row r="3558" spans="2:39" outlineLevel="1">
      <c r="B3558" s="69"/>
      <c r="C3558" s="136" t="s">
        <v>2476</v>
      </c>
      <c r="D3558" s="170"/>
      <c r="E3558" s="69">
        <v>12466921001</v>
      </c>
      <c r="F3558" s="454"/>
      <c r="G3558" s="171" t="s">
        <v>2176</v>
      </c>
      <c r="H3558" s="199"/>
      <c r="I3558" s="170" t="s">
        <v>58</v>
      </c>
      <c r="J3558" s="170">
        <v>1</v>
      </c>
      <c r="K3558" s="74" t="s">
        <v>1301</v>
      </c>
      <c r="L3558" s="74"/>
      <c r="M3558" s="78"/>
      <c r="N3558" s="74"/>
      <c r="O3558" s="74"/>
      <c r="P3558" s="100"/>
      <c r="Q3558" s="100"/>
      <c r="R3558" s="3"/>
      <c r="S3558" s="376"/>
      <c r="AM3558" s="287"/>
    </row>
    <row r="3559" spans="2:39" outlineLevel="1">
      <c r="B3559" s="69"/>
      <c r="C3559" s="136" t="s">
        <v>2476</v>
      </c>
      <c r="D3559" s="170"/>
      <c r="E3559" s="69">
        <v>12468121001</v>
      </c>
      <c r="F3559" s="454"/>
      <c r="G3559" s="171" t="s">
        <v>2177</v>
      </c>
      <c r="H3559" s="199"/>
      <c r="I3559" s="170" t="s">
        <v>58</v>
      </c>
      <c r="J3559" s="170">
        <v>1</v>
      </c>
      <c r="K3559" s="74" t="s">
        <v>1301</v>
      </c>
      <c r="L3559" s="74"/>
      <c r="M3559" s="78"/>
      <c r="N3559" s="74"/>
      <c r="O3559" s="74"/>
      <c r="P3559" s="100"/>
      <c r="Q3559" s="100"/>
      <c r="R3559" s="3"/>
      <c r="S3559" s="375"/>
      <c r="AM3559" s="288"/>
    </row>
    <row r="3560" spans="2:39" outlineLevel="1">
      <c r="B3560" s="197"/>
      <c r="C3560" s="136"/>
      <c r="D3560" s="170"/>
      <c r="E3560" s="69"/>
      <c r="F3560" s="454"/>
      <c r="G3560" s="171"/>
      <c r="H3560" s="199"/>
      <c r="I3560" s="170"/>
      <c r="J3560" s="170"/>
      <c r="K3560" s="74"/>
      <c r="L3560" s="74"/>
      <c r="M3560" s="98"/>
      <c r="N3560" s="99"/>
      <c r="O3560" s="99"/>
      <c r="P3560" s="100"/>
      <c r="Q3560" s="100"/>
      <c r="R3560" s="3"/>
      <c r="S3560" s="375"/>
      <c r="AM3560" s="288"/>
    </row>
    <row r="3561" spans="2:39" s="287" customFormat="1" outlineLevel="1">
      <c r="B3561" s="69"/>
      <c r="C3561" s="143" t="s">
        <v>2476</v>
      </c>
      <c r="D3561" s="143"/>
      <c r="E3561" s="115"/>
      <c r="F3561" s="650"/>
      <c r="G3561" s="145" t="s">
        <v>2890</v>
      </c>
      <c r="H3561" s="129"/>
      <c r="I3561" s="155"/>
      <c r="J3561" s="155"/>
      <c r="K3561" s="188"/>
      <c r="L3561" s="188"/>
      <c r="M3561" s="421"/>
      <c r="N3561" s="84"/>
      <c r="O3561" s="84"/>
      <c r="P3561" s="421"/>
      <c r="Q3561" s="421"/>
      <c r="R3561" s="3"/>
      <c r="S3561" s="375"/>
      <c r="AL3561"/>
      <c r="AM3561" s="288"/>
    </row>
    <row r="3562" spans="2:39" s="288" customFormat="1" outlineLevel="1">
      <c r="B3562" s="102" t="s">
        <v>27</v>
      </c>
      <c r="C3562" s="139" t="s">
        <v>2476</v>
      </c>
      <c r="D3562" s="139"/>
      <c r="E3562" s="102">
        <v>12156271001</v>
      </c>
      <c r="F3562" s="454"/>
      <c r="G3562" s="140" t="s">
        <v>2891</v>
      </c>
      <c r="H3562" s="217"/>
      <c r="I3562" s="139" t="s">
        <v>58</v>
      </c>
      <c r="J3562" s="139">
        <v>1</v>
      </c>
      <c r="K3562" s="107" t="s">
        <v>1301</v>
      </c>
      <c r="L3562" s="107"/>
      <c r="M3562" s="106"/>
      <c r="N3562" s="107"/>
      <c r="O3562" s="107"/>
      <c r="P3562" s="108"/>
      <c r="Q3562" s="108"/>
      <c r="R3562" s="3"/>
      <c r="S3562" s="384"/>
      <c r="AL3562"/>
      <c r="AM3562"/>
    </row>
    <row r="3563" spans="2:39" s="288" customFormat="1" outlineLevel="1">
      <c r="B3563" s="102" t="s">
        <v>27</v>
      </c>
      <c r="C3563" s="139" t="s">
        <v>2476</v>
      </c>
      <c r="D3563" s="139"/>
      <c r="E3563" s="102">
        <v>12156281001</v>
      </c>
      <c r="F3563" s="454"/>
      <c r="G3563" s="140" t="s">
        <v>2892</v>
      </c>
      <c r="H3563" s="217"/>
      <c r="I3563" s="139" t="s">
        <v>58</v>
      </c>
      <c r="J3563" s="139">
        <v>1</v>
      </c>
      <c r="K3563" s="107" t="s">
        <v>1301</v>
      </c>
      <c r="L3563" s="107"/>
      <c r="M3563" s="106"/>
      <c r="N3563" s="107"/>
      <c r="O3563" s="107"/>
      <c r="P3563" s="108"/>
      <c r="Q3563" s="108"/>
      <c r="R3563" s="3"/>
      <c r="S3563" s="384"/>
      <c r="AL3563"/>
      <c r="AM3563" s="287"/>
    </row>
    <row r="3564" spans="2:39" s="288" customFormat="1" outlineLevel="1">
      <c r="B3564" s="102" t="s">
        <v>27</v>
      </c>
      <c r="C3564" s="139" t="s">
        <v>2476</v>
      </c>
      <c r="D3564" s="139"/>
      <c r="E3564" s="102">
        <v>12988221001</v>
      </c>
      <c r="F3564" s="454"/>
      <c r="G3564" s="140" t="s">
        <v>2893</v>
      </c>
      <c r="H3564" s="217"/>
      <c r="I3564" s="139" t="s">
        <v>58</v>
      </c>
      <c r="J3564" s="139">
        <v>1</v>
      </c>
      <c r="K3564" s="107" t="s">
        <v>1301</v>
      </c>
      <c r="L3564" s="107"/>
      <c r="M3564" s="106"/>
      <c r="N3564" s="107"/>
      <c r="O3564" s="107"/>
      <c r="P3564" s="108"/>
      <c r="Q3564" s="108"/>
      <c r="R3564" s="3"/>
      <c r="S3564" s="375"/>
      <c r="AL3564"/>
    </row>
    <row r="3565" spans="2:39" outlineLevel="1">
      <c r="B3565" s="301"/>
      <c r="C3565" s="136"/>
      <c r="D3565" s="136"/>
      <c r="E3565" s="69"/>
      <c r="F3565" s="454"/>
      <c r="G3565" s="137"/>
      <c r="H3565" s="207"/>
      <c r="I3565" s="136"/>
      <c r="J3565" s="136"/>
      <c r="K3565" s="74"/>
      <c r="L3565" s="74"/>
      <c r="M3565" s="98"/>
      <c r="N3565" s="99"/>
      <c r="O3565" s="99"/>
      <c r="P3565" s="100"/>
      <c r="Q3565" s="100"/>
      <c r="R3565" s="3"/>
      <c r="S3565" s="375"/>
      <c r="AM3565" s="288"/>
    </row>
    <row r="3566" spans="2:39" s="287" customFormat="1" outlineLevel="1">
      <c r="B3566" s="69"/>
      <c r="C3566" s="143" t="s">
        <v>2476</v>
      </c>
      <c r="D3566" s="143"/>
      <c r="E3566" s="115"/>
      <c r="F3566" s="650"/>
      <c r="G3566" s="145" t="s">
        <v>2894</v>
      </c>
      <c r="H3566" s="129"/>
      <c r="I3566" s="155"/>
      <c r="J3566" s="155"/>
      <c r="K3566" s="188"/>
      <c r="L3566" s="188"/>
      <c r="M3566" s="421"/>
      <c r="N3566" s="84"/>
      <c r="O3566" s="84"/>
      <c r="P3566" s="421"/>
      <c r="Q3566" s="421"/>
      <c r="R3566" s="3"/>
      <c r="S3566" s="375"/>
      <c r="AL3566"/>
      <c r="AM3566" s="288"/>
    </row>
    <row r="3567" spans="2:39" s="288" customFormat="1" outlineLevel="1">
      <c r="B3567" s="102" t="s">
        <v>27</v>
      </c>
      <c r="C3567" s="139" t="s">
        <v>2476</v>
      </c>
      <c r="D3567" s="139" t="s">
        <v>2514</v>
      </c>
      <c r="E3567" s="102">
        <v>12403531001</v>
      </c>
      <c r="F3567" s="454"/>
      <c r="G3567" s="140" t="s">
        <v>2895</v>
      </c>
      <c r="H3567" s="217"/>
      <c r="I3567" s="139" t="s">
        <v>58</v>
      </c>
      <c r="J3567" s="139">
        <v>1</v>
      </c>
      <c r="K3567" s="107" t="s">
        <v>1301</v>
      </c>
      <c r="L3567" s="107"/>
      <c r="M3567" s="106"/>
      <c r="N3567" s="107"/>
      <c r="O3567" s="107"/>
      <c r="P3567" s="108"/>
      <c r="Q3567" s="108"/>
      <c r="R3567" s="3"/>
      <c r="S3567" s="375"/>
      <c r="AL3567"/>
    </row>
    <row r="3568" spans="2:39" s="288" customFormat="1" outlineLevel="1">
      <c r="B3568" s="102" t="s">
        <v>27</v>
      </c>
      <c r="C3568" s="139" t="s">
        <v>2476</v>
      </c>
      <c r="D3568" s="139"/>
      <c r="E3568" s="102">
        <v>12403631001</v>
      </c>
      <c r="F3568" s="454"/>
      <c r="G3568" s="140" t="s">
        <v>2896</v>
      </c>
      <c r="H3568" s="217"/>
      <c r="I3568" s="139" t="s">
        <v>58</v>
      </c>
      <c r="J3568" s="139">
        <v>1</v>
      </c>
      <c r="K3568" s="107" t="s">
        <v>1301</v>
      </c>
      <c r="L3568" s="107"/>
      <c r="M3568" s="106"/>
      <c r="N3568" s="107"/>
      <c r="O3568" s="107"/>
      <c r="P3568" s="108"/>
      <c r="Q3568" s="108"/>
      <c r="R3568" s="3"/>
      <c r="S3568" s="375"/>
      <c r="AL3568"/>
    </row>
    <row r="3569" spans="2:39" s="288" customFormat="1" outlineLevel="1">
      <c r="B3569" s="102" t="s">
        <v>27</v>
      </c>
      <c r="C3569" s="139" t="s">
        <v>2476</v>
      </c>
      <c r="D3569" s="139"/>
      <c r="E3569" s="102">
        <v>12403731001</v>
      </c>
      <c r="F3569" s="454"/>
      <c r="G3569" s="140" t="s">
        <v>2897</v>
      </c>
      <c r="H3569" s="217"/>
      <c r="I3569" s="139" t="s">
        <v>58</v>
      </c>
      <c r="J3569" s="139">
        <v>1</v>
      </c>
      <c r="K3569" s="107" t="s">
        <v>1301</v>
      </c>
      <c r="L3569" s="107"/>
      <c r="M3569" s="106"/>
      <c r="N3569" s="107"/>
      <c r="O3569" s="107"/>
      <c r="P3569" s="108"/>
      <c r="Q3569" s="108"/>
      <c r="R3569" s="3"/>
      <c r="S3569" s="375"/>
      <c r="AL3569"/>
    </row>
    <row r="3570" spans="2:39" s="288" customFormat="1" outlineLevel="1">
      <c r="B3570" s="102" t="s">
        <v>27</v>
      </c>
      <c r="C3570" s="139" t="s">
        <v>2476</v>
      </c>
      <c r="D3570" s="139"/>
      <c r="E3570" s="102">
        <v>12403831001</v>
      </c>
      <c r="F3570" s="454"/>
      <c r="G3570" s="140" t="s">
        <v>2898</v>
      </c>
      <c r="H3570" s="217"/>
      <c r="I3570" s="139" t="s">
        <v>58</v>
      </c>
      <c r="J3570" s="139">
        <v>1</v>
      </c>
      <c r="K3570" s="107" t="s">
        <v>1301</v>
      </c>
      <c r="L3570" s="107"/>
      <c r="M3570" s="106"/>
      <c r="N3570" s="107"/>
      <c r="O3570" s="107"/>
      <c r="P3570" s="108"/>
      <c r="Q3570" s="108"/>
      <c r="R3570" s="3"/>
      <c r="S3570" s="375"/>
      <c r="AL3570"/>
    </row>
    <row r="3571" spans="2:39" s="288" customFormat="1" outlineLevel="1">
      <c r="B3571" s="102" t="s">
        <v>27</v>
      </c>
      <c r="C3571" s="139" t="s">
        <v>2476</v>
      </c>
      <c r="D3571" s="139"/>
      <c r="E3571" s="102">
        <v>12403931001</v>
      </c>
      <c r="F3571" s="454"/>
      <c r="G3571" s="140" t="s">
        <v>2899</v>
      </c>
      <c r="H3571" s="217"/>
      <c r="I3571" s="139" t="s">
        <v>58</v>
      </c>
      <c r="J3571" s="139">
        <v>1</v>
      </c>
      <c r="K3571" s="107" t="s">
        <v>1301</v>
      </c>
      <c r="L3571" s="107"/>
      <c r="M3571" s="106"/>
      <c r="N3571" s="107"/>
      <c r="O3571" s="107"/>
      <c r="P3571" s="108"/>
      <c r="Q3571" s="108"/>
      <c r="R3571" s="3"/>
      <c r="S3571" s="375"/>
      <c r="AL3571"/>
    </row>
    <row r="3572" spans="2:39" s="288" customFormat="1" outlineLevel="1">
      <c r="B3572" s="102" t="s">
        <v>27</v>
      </c>
      <c r="C3572" s="139" t="s">
        <v>2476</v>
      </c>
      <c r="D3572" s="139"/>
      <c r="E3572" s="102">
        <v>12404031001</v>
      </c>
      <c r="F3572" s="454"/>
      <c r="G3572" s="140" t="s">
        <v>2900</v>
      </c>
      <c r="H3572" s="217"/>
      <c r="I3572" s="139" t="s">
        <v>58</v>
      </c>
      <c r="J3572" s="139">
        <v>1</v>
      </c>
      <c r="K3572" s="107" t="s">
        <v>1301</v>
      </c>
      <c r="L3572" s="107"/>
      <c r="M3572" s="106"/>
      <c r="N3572" s="107"/>
      <c r="O3572" s="107"/>
      <c r="P3572" s="108"/>
      <c r="Q3572" s="108"/>
      <c r="R3572" s="3"/>
      <c r="S3572" s="375"/>
      <c r="AL3572"/>
    </row>
    <row r="3573" spans="2:39" s="288" customFormat="1" outlineLevel="1">
      <c r="B3573" s="102" t="s">
        <v>27</v>
      </c>
      <c r="C3573" s="139" t="s">
        <v>2476</v>
      </c>
      <c r="D3573" s="139"/>
      <c r="E3573" s="102">
        <v>12391011001</v>
      </c>
      <c r="F3573" s="454"/>
      <c r="G3573" s="140" t="s">
        <v>2901</v>
      </c>
      <c r="H3573" s="217"/>
      <c r="I3573" s="139" t="s">
        <v>58</v>
      </c>
      <c r="J3573" s="139">
        <v>1</v>
      </c>
      <c r="K3573" s="107" t="s">
        <v>1301</v>
      </c>
      <c r="L3573" s="107"/>
      <c r="M3573" s="106"/>
      <c r="N3573" s="107"/>
      <c r="O3573" s="107"/>
      <c r="P3573" s="108"/>
      <c r="Q3573" s="108"/>
      <c r="R3573" s="3"/>
      <c r="S3573" s="375"/>
      <c r="AL3573"/>
    </row>
    <row r="3574" spans="2:39" s="288" customFormat="1" outlineLevel="1">
      <c r="B3574" s="102" t="s">
        <v>27</v>
      </c>
      <c r="C3574" s="139" t="s">
        <v>2476</v>
      </c>
      <c r="D3574" s="139"/>
      <c r="E3574" s="102">
        <v>13532781001</v>
      </c>
      <c r="F3574" s="454"/>
      <c r="G3574" s="140" t="s">
        <v>2902</v>
      </c>
      <c r="H3574" s="217"/>
      <c r="I3574" s="139" t="s">
        <v>58</v>
      </c>
      <c r="J3574" s="139">
        <v>1</v>
      </c>
      <c r="K3574" s="107" t="s">
        <v>1301</v>
      </c>
      <c r="L3574" s="107"/>
      <c r="M3574" s="106"/>
      <c r="N3574" s="107"/>
      <c r="O3574" s="107"/>
      <c r="P3574" s="108"/>
      <c r="Q3574" s="108"/>
      <c r="R3574" s="3"/>
      <c r="S3574" s="384"/>
      <c r="AL3574"/>
      <c r="AM3574"/>
    </row>
    <row r="3575" spans="2:39" s="288" customFormat="1" outlineLevel="1">
      <c r="B3575" s="102" t="s">
        <v>27</v>
      </c>
      <c r="C3575" s="139" t="s">
        <v>2476</v>
      </c>
      <c r="D3575" s="139"/>
      <c r="E3575" s="102">
        <v>12199831001</v>
      </c>
      <c r="F3575" s="454"/>
      <c r="G3575" s="140" t="s">
        <v>2903</v>
      </c>
      <c r="H3575" s="217"/>
      <c r="I3575" s="139" t="s">
        <v>58</v>
      </c>
      <c r="J3575" s="139">
        <v>1</v>
      </c>
      <c r="K3575" s="107" t="s">
        <v>1301</v>
      </c>
      <c r="L3575" s="107"/>
      <c r="M3575" s="106"/>
      <c r="N3575" s="107"/>
      <c r="O3575" s="107"/>
      <c r="P3575" s="108"/>
      <c r="Q3575" s="108"/>
      <c r="R3575" s="3"/>
      <c r="S3575" s="375"/>
      <c r="AL3575"/>
    </row>
    <row r="3576" spans="2:39" s="288" customFormat="1" outlineLevel="1">
      <c r="B3576" s="102" t="s">
        <v>27</v>
      </c>
      <c r="C3576" s="139" t="s">
        <v>2476</v>
      </c>
      <c r="D3576" s="139"/>
      <c r="E3576" s="102">
        <v>12988181001</v>
      </c>
      <c r="F3576" s="454"/>
      <c r="G3576" s="140" t="s">
        <v>2904</v>
      </c>
      <c r="H3576" s="217"/>
      <c r="I3576" s="139" t="s">
        <v>58</v>
      </c>
      <c r="J3576" s="139">
        <v>1</v>
      </c>
      <c r="K3576" s="107" t="s">
        <v>1301</v>
      </c>
      <c r="L3576" s="107"/>
      <c r="M3576" s="106"/>
      <c r="N3576" s="107"/>
      <c r="O3576" s="107"/>
      <c r="P3576" s="108"/>
      <c r="Q3576" s="108"/>
      <c r="R3576" s="3"/>
      <c r="S3576" s="375"/>
      <c r="AL3576"/>
    </row>
    <row r="3577" spans="2:39" outlineLevel="1">
      <c r="B3577" s="152"/>
      <c r="C3577" s="136"/>
      <c r="D3577" s="136"/>
      <c r="E3577" s="69"/>
      <c r="F3577" s="454"/>
      <c r="G3577" s="137"/>
      <c r="H3577" s="207"/>
      <c r="I3577" s="136"/>
      <c r="J3577" s="136"/>
      <c r="K3577" s="74"/>
      <c r="L3577" s="74"/>
      <c r="M3577" s="98"/>
      <c r="N3577" s="99"/>
      <c r="O3577" s="99"/>
      <c r="P3577" s="100"/>
      <c r="Q3577" s="100"/>
      <c r="R3577" s="3"/>
      <c r="S3577" s="375"/>
      <c r="AM3577" s="288"/>
    </row>
    <row r="3578" spans="2:39" s="288" customFormat="1" outlineLevel="1">
      <c r="B3578" s="102" t="s">
        <v>27</v>
      </c>
      <c r="C3578" s="139" t="s">
        <v>2476</v>
      </c>
      <c r="D3578" s="139"/>
      <c r="E3578" s="102">
        <v>12854211001</v>
      </c>
      <c r="F3578" s="454"/>
      <c r="G3578" s="140" t="s">
        <v>2905</v>
      </c>
      <c r="H3578" s="217"/>
      <c r="I3578" s="139" t="s">
        <v>58</v>
      </c>
      <c r="J3578" s="139">
        <v>1</v>
      </c>
      <c r="K3578" s="107" t="s">
        <v>1301</v>
      </c>
      <c r="L3578" s="107"/>
      <c r="M3578" s="106"/>
      <c r="N3578" s="107"/>
      <c r="O3578" s="107"/>
      <c r="P3578" s="108"/>
      <c r="Q3578" s="108"/>
      <c r="R3578" s="3"/>
      <c r="S3578" s="375"/>
      <c r="AL3578"/>
    </row>
    <row r="3579" spans="2:39" s="288" customFormat="1" outlineLevel="1">
      <c r="B3579" s="102" t="s">
        <v>27</v>
      </c>
      <c r="C3579" s="139" t="s">
        <v>2476</v>
      </c>
      <c r="D3579" s="139"/>
      <c r="E3579" s="102">
        <v>12854311001</v>
      </c>
      <c r="F3579" s="454"/>
      <c r="G3579" s="140" t="s">
        <v>2906</v>
      </c>
      <c r="H3579" s="217"/>
      <c r="I3579" s="139" t="s">
        <v>58</v>
      </c>
      <c r="J3579" s="139">
        <v>1</v>
      </c>
      <c r="K3579" s="107" t="s">
        <v>1301</v>
      </c>
      <c r="L3579" s="107"/>
      <c r="M3579" s="106"/>
      <c r="N3579" s="107"/>
      <c r="O3579" s="107"/>
      <c r="P3579" s="108"/>
      <c r="Q3579" s="108"/>
      <c r="R3579" s="3"/>
      <c r="S3579" s="375"/>
      <c r="AL3579"/>
    </row>
    <row r="3580" spans="2:39" s="288" customFormat="1" outlineLevel="1">
      <c r="B3580" s="102" t="s">
        <v>27</v>
      </c>
      <c r="C3580" s="139" t="s">
        <v>2476</v>
      </c>
      <c r="D3580" s="139"/>
      <c r="E3580" s="102">
        <v>12854411001</v>
      </c>
      <c r="F3580" s="454"/>
      <c r="G3580" s="140" t="s">
        <v>2907</v>
      </c>
      <c r="H3580" s="217"/>
      <c r="I3580" s="139" t="s">
        <v>58</v>
      </c>
      <c r="J3580" s="139">
        <v>1</v>
      </c>
      <c r="K3580" s="107" t="s">
        <v>1301</v>
      </c>
      <c r="L3580" s="107"/>
      <c r="M3580" s="106"/>
      <c r="N3580" s="107"/>
      <c r="O3580" s="107"/>
      <c r="P3580" s="108"/>
      <c r="Q3580" s="108"/>
      <c r="R3580" s="3"/>
      <c r="S3580" s="375"/>
      <c r="AL3580"/>
    </row>
    <row r="3581" spans="2:39" s="288" customFormat="1" outlineLevel="1">
      <c r="B3581" s="102" t="s">
        <v>27</v>
      </c>
      <c r="C3581" s="139" t="s">
        <v>2476</v>
      </c>
      <c r="D3581" s="139"/>
      <c r="E3581" s="102">
        <v>12854511001</v>
      </c>
      <c r="F3581" s="454"/>
      <c r="G3581" s="140" t="s">
        <v>2908</v>
      </c>
      <c r="H3581" s="217"/>
      <c r="I3581" s="139" t="s">
        <v>58</v>
      </c>
      <c r="J3581" s="139">
        <v>1</v>
      </c>
      <c r="K3581" s="107" t="s">
        <v>1301</v>
      </c>
      <c r="L3581" s="107"/>
      <c r="M3581" s="106"/>
      <c r="N3581" s="107"/>
      <c r="O3581" s="107"/>
      <c r="P3581" s="108"/>
      <c r="Q3581" s="108"/>
      <c r="R3581" s="3"/>
      <c r="S3581" s="375"/>
      <c r="AL3581"/>
    </row>
    <row r="3582" spans="2:39" s="288" customFormat="1" outlineLevel="1">
      <c r="B3582" s="102" t="s">
        <v>27</v>
      </c>
      <c r="C3582" s="139" t="s">
        <v>2476</v>
      </c>
      <c r="D3582" s="139"/>
      <c r="E3582" s="102">
        <v>12854611001</v>
      </c>
      <c r="F3582" s="454"/>
      <c r="G3582" s="140" t="s">
        <v>2909</v>
      </c>
      <c r="H3582" s="217"/>
      <c r="I3582" s="139" t="s">
        <v>58</v>
      </c>
      <c r="J3582" s="139">
        <v>1</v>
      </c>
      <c r="K3582" s="107" t="s">
        <v>1301</v>
      </c>
      <c r="L3582" s="107"/>
      <c r="M3582" s="106"/>
      <c r="N3582" s="107"/>
      <c r="O3582" s="107"/>
      <c r="P3582" s="108"/>
      <c r="Q3582" s="108"/>
      <c r="R3582" s="3"/>
      <c r="S3582" s="375"/>
      <c r="AL3582"/>
    </row>
    <row r="3583" spans="2:39" s="288" customFormat="1" outlineLevel="1">
      <c r="B3583" s="102" t="s">
        <v>27</v>
      </c>
      <c r="C3583" s="139" t="s">
        <v>2476</v>
      </c>
      <c r="D3583" s="139"/>
      <c r="E3583" s="102">
        <v>12854711001</v>
      </c>
      <c r="F3583" s="454"/>
      <c r="G3583" s="140" t="s">
        <v>2910</v>
      </c>
      <c r="H3583" s="217"/>
      <c r="I3583" s="139" t="s">
        <v>58</v>
      </c>
      <c r="J3583" s="139">
        <v>1</v>
      </c>
      <c r="K3583" s="107" t="s">
        <v>1301</v>
      </c>
      <c r="L3583" s="107"/>
      <c r="M3583" s="106"/>
      <c r="N3583" s="107"/>
      <c r="O3583" s="107"/>
      <c r="P3583" s="108"/>
      <c r="Q3583" s="108"/>
      <c r="R3583" s="3"/>
      <c r="S3583" s="375"/>
      <c r="AL3583"/>
    </row>
    <row r="3584" spans="2:39" s="288" customFormat="1" outlineLevel="1">
      <c r="B3584" s="102" t="s">
        <v>27</v>
      </c>
      <c r="C3584" s="139" t="s">
        <v>2476</v>
      </c>
      <c r="D3584" s="139"/>
      <c r="E3584" s="102">
        <v>12854811001</v>
      </c>
      <c r="F3584" s="454"/>
      <c r="G3584" s="140" t="s">
        <v>2911</v>
      </c>
      <c r="H3584" s="217"/>
      <c r="I3584" s="139" t="s">
        <v>58</v>
      </c>
      <c r="J3584" s="139">
        <v>1</v>
      </c>
      <c r="K3584" s="107" t="s">
        <v>1301</v>
      </c>
      <c r="L3584" s="107"/>
      <c r="M3584" s="106"/>
      <c r="N3584" s="107"/>
      <c r="O3584" s="107"/>
      <c r="P3584" s="108"/>
      <c r="Q3584" s="108"/>
      <c r="R3584" s="3"/>
      <c r="S3584" s="384"/>
      <c r="AL3584"/>
      <c r="AM3584"/>
    </row>
    <row r="3585" spans="2:39" s="288" customFormat="1" outlineLevel="1">
      <c r="B3585" s="102" t="s">
        <v>27</v>
      </c>
      <c r="C3585" s="139" t="s">
        <v>2476</v>
      </c>
      <c r="D3585" s="139"/>
      <c r="E3585" s="102">
        <v>12193761001</v>
      </c>
      <c r="F3585" s="454"/>
      <c r="G3585" s="140" t="s">
        <v>2912</v>
      </c>
      <c r="H3585" s="217"/>
      <c r="I3585" s="139" t="s">
        <v>58</v>
      </c>
      <c r="J3585" s="139">
        <v>1</v>
      </c>
      <c r="K3585" s="107" t="s">
        <v>1301</v>
      </c>
      <c r="L3585" s="107"/>
      <c r="M3585" s="106"/>
      <c r="N3585" s="107"/>
      <c r="O3585" s="107"/>
      <c r="P3585" s="108"/>
      <c r="Q3585" s="108"/>
      <c r="R3585" s="3"/>
      <c r="S3585" s="375"/>
      <c r="AL3585"/>
    </row>
    <row r="3586" spans="2:39" s="288" customFormat="1" outlineLevel="1">
      <c r="B3586" s="102" t="s">
        <v>27</v>
      </c>
      <c r="C3586" s="139" t="s">
        <v>2476</v>
      </c>
      <c r="D3586" s="139"/>
      <c r="E3586" s="102">
        <v>12988121001</v>
      </c>
      <c r="F3586" s="454"/>
      <c r="G3586" s="140" t="s">
        <v>2913</v>
      </c>
      <c r="H3586" s="217"/>
      <c r="I3586" s="139" t="s">
        <v>58</v>
      </c>
      <c r="J3586" s="139">
        <v>1</v>
      </c>
      <c r="K3586" s="107" t="s">
        <v>1301</v>
      </c>
      <c r="L3586" s="107"/>
      <c r="M3586" s="106"/>
      <c r="N3586" s="107"/>
      <c r="O3586" s="107"/>
      <c r="P3586" s="108"/>
      <c r="Q3586" s="108"/>
      <c r="R3586" s="3"/>
      <c r="S3586" s="375"/>
      <c r="AL3586"/>
    </row>
    <row r="3587" spans="2:39" outlineLevel="1">
      <c r="B3587" s="152"/>
      <c r="C3587" s="136"/>
      <c r="D3587" s="136"/>
      <c r="E3587" s="69"/>
      <c r="F3587" s="454"/>
      <c r="G3587" s="137"/>
      <c r="H3587" s="207"/>
      <c r="I3587" s="136"/>
      <c r="J3587" s="136"/>
      <c r="K3587" s="74"/>
      <c r="L3587" s="74"/>
      <c r="M3587" s="98"/>
      <c r="N3587" s="99"/>
      <c r="O3587" s="99"/>
      <c r="P3587" s="100"/>
      <c r="Q3587" s="100"/>
      <c r="R3587" s="3"/>
      <c r="S3587" s="375"/>
      <c r="AM3587" s="288"/>
    </row>
    <row r="3588" spans="2:39" s="288" customFormat="1" outlineLevel="1">
      <c r="B3588" s="102" t="s">
        <v>27</v>
      </c>
      <c r="C3588" s="139" t="s">
        <v>2476</v>
      </c>
      <c r="D3588" s="139"/>
      <c r="E3588" s="102">
        <v>12854911001</v>
      </c>
      <c r="F3588" s="454"/>
      <c r="G3588" s="140" t="s">
        <v>2914</v>
      </c>
      <c r="H3588" s="217"/>
      <c r="I3588" s="139" t="s">
        <v>58</v>
      </c>
      <c r="J3588" s="139">
        <v>1</v>
      </c>
      <c r="K3588" s="107" t="s">
        <v>1301</v>
      </c>
      <c r="L3588" s="107"/>
      <c r="M3588" s="106"/>
      <c r="N3588" s="107"/>
      <c r="O3588" s="107"/>
      <c r="P3588" s="108"/>
      <c r="Q3588" s="108"/>
      <c r="R3588" s="3"/>
      <c r="S3588" s="375"/>
      <c r="AL3588"/>
    </row>
    <row r="3589" spans="2:39" s="288" customFormat="1" outlineLevel="1">
      <c r="B3589" s="102" t="s">
        <v>27</v>
      </c>
      <c r="C3589" s="139" t="s">
        <v>2476</v>
      </c>
      <c r="D3589" s="139"/>
      <c r="E3589" s="102">
        <v>12855011001</v>
      </c>
      <c r="F3589" s="454"/>
      <c r="G3589" s="140" t="s">
        <v>2915</v>
      </c>
      <c r="H3589" s="217"/>
      <c r="I3589" s="139" t="s">
        <v>58</v>
      </c>
      <c r="J3589" s="139">
        <v>1</v>
      </c>
      <c r="K3589" s="107" t="s">
        <v>1301</v>
      </c>
      <c r="L3589" s="107"/>
      <c r="M3589" s="106"/>
      <c r="N3589" s="107"/>
      <c r="O3589" s="107"/>
      <c r="P3589" s="108"/>
      <c r="Q3589" s="108"/>
      <c r="R3589" s="3"/>
      <c r="S3589" s="375"/>
      <c r="AL3589"/>
    </row>
    <row r="3590" spans="2:39" s="288" customFormat="1" outlineLevel="1">
      <c r="B3590" s="102" t="s">
        <v>27</v>
      </c>
      <c r="C3590" s="139" t="s">
        <v>2476</v>
      </c>
      <c r="D3590" s="139"/>
      <c r="E3590" s="102">
        <v>12855111001</v>
      </c>
      <c r="F3590" s="454"/>
      <c r="G3590" s="140" t="s">
        <v>2916</v>
      </c>
      <c r="H3590" s="217"/>
      <c r="I3590" s="139" t="s">
        <v>58</v>
      </c>
      <c r="J3590" s="139">
        <v>1</v>
      </c>
      <c r="K3590" s="107" t="s">
        <v>1301</v>
      </c>
      <c r="L3590" s="107"/>
      <c r="M3590" s="106"/>
      <c r="N3590" s="107"/>
      <c r="O3590" s="107"/>
      <c r="P3590" s="108"/>
      <c r="Q3590" s="108"/>
      <c r="R3590" s="3"/>
      <c r="S3590" s="375"/>
      <c r="AL3590"/>
    </row>
    <row r="3591" spans="2:39" s="288" customFormat="1" outlineLevel="1">
      <c r="B3591" s="102" t="s">
        <v>27</v>
      </c>
      <c r="C3591" s="139" t="s">
        <v>2476</v>
      </c>
      <c r="D3591" s="139"/>
      <c r="E3591" s="102">
        <v>12855211001</v>
      </c>
      <c r="F3591" s="454"/>
      <c r="G3591" s="140" t="s">
        <v>2917</v>
      </c>
      <c r="H3591" s="217"/>
      <c r="I3591" s="139" t="s">
        <v>58</v>
      </c>
      <c r="J3591" s="139">
        <v>1</v>
      </c>
      <c r="K3591" s="107" t="s">
        <v>1301</v>
      </c>
      <c r="L3591" s="107"/>
      <c r="M3591" s="106"/>
      <c r="N3591" s="107"/>
      <c r="O3591" s="107"/>
      <c r="P3591" s="108"/>
      <c r="Q3591" s="108"/>
      <c r="R3591" s="3"/>
      <c r="S3591" s="375"/>
      <c r="AL3591"/>
    </row>
    <row r="3592" spans="2:39" s="288" customFormat="1" outlineLevel="1">
      <c r="B3592" s="102" t="s">
        <v>27</v>
      </c>
      <c r="C3592" s="139" t="s">
        <v>2476</v>
      </c>
      <c r="D3592" s="139"/>
      <c r="E3592" s="102">
        <v>12855311001</v>
      </c>
      <c r="F3592" s="454"/>
      <c r="G3592" s="140" t="s">
        <v>2918</v>
      </c>
      <c r="H3592" s="217"/>
      <c r="I3592" s="139" t="s">
        <v>58</v>
      </c>
      <c r="J3592" s="139">
        <v>1</v>
      </c>
      <c r="K3592" s="107" t="s">
        <v>1301</v>
      </c>
      <c r="L3592" s="107"/>
      <c r="M3592" s="106"/>
      <c r="N3592" s="107"/>
      <c r="O3592" s="107"/>
      <c r="P3592" s="108"/>
      <c r="Q3592" s="108"/>
      <c r="R3592" s="3"/>
      <c r="S3592" s="375"/>
      <c r="AL3592"/>
    </row>
    <row r="3593" spans="2:39" s="288" customFormat="1" outlineLevel="1">
      <c r="B3593" s="102" t="s">
        <v>27</v>
      </c>
      <c r="C3593" s="139" t="s">
        <v>2476</v>
      </c>
      <c r="D3593" s="139"/>
      <c r="E3593" s="102">
        <v>12855411001</v>
      </c>
      <c r="F3593" s="454"/>
      <c r="G3593" s="140" t="s">
        <v>2919</v>
      </c>
      <c r="H3593" s="217"/>
      <c r="I3593" s="139" t="s">
        <v>58</v>
      </c>
      <c r="J3593" s="139">
        <v>1</v>
      </c>
      <c r="K3593" s="107" t="s">
        <v>1301</v>
      </c>
      <c r="L3593" s="107"/>
      <c r="M3593" s="106"/>
      <c r="N3593" s="107"/>
      <c r="O3593" s="107"/>
      <c r="P3593" s="108"/>
      <c r="Q3593" s="108"/>
      <c r="R3593" s="3"/>
      <c r="S3593" s="375"/>
      <c r="AL3593"/>
    </row>
    <row r="3594" spans="2:39" s="288" customFormat="1" outlineLevel="1">
      <c r="B3594" s="102" t="s">
        <v>27</v>
      </c>
      <c r="C3594" s="139" t="s">
        <v>2476</v>
      </c>
      <c r="D3594" s="139"/>
      <c r="E3594" s="102">
        <v>12855511001</v>
      </c>
      <c r="F3594" s="454"/>
      <c r="G3594" s="140" t="s">
        <v>2920</v>
      </c>
      <c r="H3594" s="217"/>
      <c r="I3594" s="139" t="s">
        <v>58</v>
      </c>
      <c r="J3594" s="139">
        <v>1</v>
      </c>
      <c r="K3594" s="107" t="s">
        <v>1301</v>
      </c>
      <c r="L3594" s="107"/>
      <c r="M3594" s="106"/>
      <c r="N3594" s="107"/>
      <c r="O3594" s="107"/>
      <c r="P3594" s="108"/>
      <c r="Q3594" s="108"/>
      <c r="R3594" s="3"/>
      <c r="S3594" s="384"/>
      <c r="AL3594"/>
      <c r="AM3594"/>
    </row>
    <row r="3595" spans="2:39" s="288" customFormat="1" outlineLevel="1">
      <c r="B3595" s="102" t="s">
        <v>27</v>
      </c>
      <c r="C3595" s="139" t="s">
        <v>2476</v>
      </c>
      <c r="D3595" s="139"/>
      <c r="E3595" s="102">
        <v>12183111001</v>
      </c>
      <c r="F3595" s="454"/>
      <c r="G3595" s="140" t="s">
        <v>2921</v>
      </c>
      <c r="H3595" s="217"/>
      <c r="I3595" s="139" t="s">
        <v>58</v>
      </c>
      <c r="J3595" s="139">
        <v>1</v>
      </c>
      <c r="K3595" s="107" t="s">
        <v>1301</v>
      </c>
      <c r="L3595" s="107"/>
      <c r="M3595" s="106"/>
      <c r="N3595" s="107"/>
      <c r="O3595" s="107"/>
      <c r="P3595" s="108"/>
      <c r="Q3595" s="108"/>
      <c r="R3595" s="3"/>
      <c r="S3595" s="375"/>
      <c r="AL3595"/>
    </row>
    <row r="3596" spans="2:39" s="288" customFormat="1" outlineLevel="1">
      <c r="B3596" s="102" t="s">
        <v>27</v>
      </c>
      <c r="C3596" s="139" t="s">
        <v>2476</v>
      </c>
      <c r="D3596" s="139"/>
      <c r="E3596" s="102">
        <v>12988151001</v>
      </c>
      <c r="F3596" s="454"/>
      <c r="G3596" s="140" t="s">
        <v>2922</v>
      </c>
      <c r="H3596" s="217"/>
      <c r="I3596" s="139" t="s">
        <v>58</v>
      </c>
      <c r="J3596" s="139">
        <v>1</v>
      </c>
      <c r="K3596" s="107" t="s">
        <v>1301</v>
      </c>
      <c r="L3596" s="107"/>
      <c r="M3596" s="106"/>
      <c r="N3596" s="107"/>
      <c r="O3596" s="107"/>
      <c r="P3596" s="108"/>
      <c r="Q3596" s="108"/>
      <c r="R3596" s="3"/>
      <c r="S3596" s="375"/>
      <c r="AL3596"/>
    </row>
    <row r="3597" spans="2:39" outlineLevel="1">
      <c r="B3597" s="301"/>
      <c r="C3597" s="136"/>
      <c r="D3597" s="136"/>
      <c r="E3597" s="69"/>
      <c r="F3597" s="454"/>
      <c r="G3597" s="137"/>
      <c r="H3597" s="207"/>
      <c r="I3597" s="136"/>
      <c r="J3597" s="136"/>
      <c r="K3597" s="74"/>
      <c r="L3597" s="74"/>
      <c r="M3597" s="98"/>
      <c r="N3597" s="99"/>
      <c r="O3597" s="99"/>
      <c r="P3597" s="100"/>
      <c r="Q3597" s="100"/>
      <c r="R3597" s="3"/>
      <c r="S3597" s="375"/>
      <c r="AM3597" s="288"/>
    </row>
    <row r="3598" spans="2:39" s="288" customFormat="1" outlineLevel="1">
      <c r="B3598" s="102" t="s">
        <v>27</v>
      </c>
      <c r="C3598" s="139" t="s">
        <v>2476</v>
      </c>
      <c r="D3598" s="139"/>
      <c r="E3598" s="102">
        <v>12227741001</v>
      </c>
      <c r="F3598" s="454"/>
      <c r="G3598" s="140" t="s">
        <v>2923</v>
      </c>
      <c r="H3598" s="217"/>
      <c r="I3598" s="139" t="s">
        <v>58</v>
      </c>
      <c r="J3598" s="139">
        <v>1</v>
      </c>
      <c r="K3598" s="107" t="s">
        <v>1301</v>
      </c>
      <c r="L3598" s="107"/>
      <c r="M3598" s="106"/>
      <c r="N3598" s="107"/>
      <c r="O3598" s="107"/>
      <c r="P3598" s="108"/>
      <c r="Q3598" s="108"/>
      <c r="R3598" s="3"/>
      <c r="S3598" s="375"/>
      <c r="AL3598"/>
    </row>
    <row r="3599" spans="2:39" s="288" customFormat="1" outlineLevel="1">
      <c r="B3599" s="102" t="s">
        <v>27</v>
      </c>
      <c r="C3599" s="139" t="s">
        <v>2476</v>
      </c>
      <c r="D3599" s="139"/>
      <c r="E3599" s="102">
        <v>12227841001</v>
      </c>
      <c r="F3599" s="454"/>
      <c r="G3599" s="140" t="s">
        <v>2924</v>
      </c>
      <c r="H3599" s="217"/>
      <c r="I3599" s="139" t="s">
        <v>58</v>
      </c>
      <c r="J3599" s="139">
        <v>1</v>
      </c>
      <c r="K3599" s="107" t="s">
        <v>1301</v>
      </c>
      <c r="L3599" s="107"/>
      <c r="M3599" s="106"/>
      <c r="N3599" s="107"/>
      <c r="O3599" s="107"/>
      <c r="P3599" s="108"/>
      <c r="Q3599" s="108"/>
      <c r="R3599" s="3"/>
      <c r="S3599" s="384"/>
      <c r="AL3599"/>
      <c r="AM3599"/>
    </row>
    <row r="3600" spans="2:39" s="288" customFormat="1" outlineLevel="1">
      <c r="B3600" s="102" t="s">
        <v>27</v>
      </c>
      <c r="C3600" s="139" t="s">
        <v>2476</v>
      </c>
      <c r="D3600" s="139"/>
      <c r="E3600" s="102">
        <v>12227941001</v>
      </c>
      <c r="F3600" s="454"/>
      <c r="G3600" s="140" t="s">
        <v>2925</v>
      </c>
      <c r="H3600" s="217"/>
      <c r="I3600" s="139" t="s">
        <v>58</v>
      </c>
      <c r="J3600" s="139">
        <v>1</v>
      </c>
      <c r="K3600" s="107" t="s">
        <v>1301</v>
      </c>
      <c r="L3600" s="107"/>
      <c r="M3600" s="106"/>
      <c r="N3600" s="107"/>
      <c r="O3600" s="107"/>
      <c r="P3600" s="108"/>
      <c r="Q3600" s="108"/>
      <c r="R3600" s="3"/>
      <c r="S3600" s="375"/>
      <c r="AL3600"/>
    </row>
    <row r="3601" spans="2:39" s="288" customFormat="1" outlineLevel="1">
      <c r="B3601" s="102" t="s">
        <v>27</v>
      </c>
      <c r="C3601" s="139" t="s">
        <v>2476</v>
      </c>
      <c r="D3601" s="139"/>
      <c r="E3601" s="102">
        <v>12228041001</v>
      </c>
      <c r="F3601" s="454"/>
      <c r="G3601" s="140" t="s">
        <v>2926</v>
      </c>
      <c r="H3601" s="217"/>
      <c r="I3601" s="139" t="s">
        <v>58</v>
      </c>
      <c r="J3601" s="139">
        <v>1</v>
      </c>
      <c r="K3601" s="107" t="s">
        <v>1301</v>
      </c>
      <c r="L3601" s="107"/>
      <c r="M3601" s="106"/>
      <c r="N3601" s="107"/>
      <c r="O3601" s="107"/>
      <c r="P3601" s="108"/>
      <c r="Q3601" s="108"/>
      <c r="R3601" s="3"/>
      <c r="S3601" s="375"/>
      <c r="AL3601"/>
    </row>
    <row r="3602" spans="2:39" outlineLevel="1">
      <c r="B3602" s="152"/>
      <c r="C3602" s="136"/>
      <c r="D3602" s="136"/>
      <c r="E3602" s="69"/>
      <c r="F3602" s="454"/>
      <c r="G3602" s="137"/>
      <c r="H3602" s="207"/>
      <c r="I3602" s="136"/>
      <c r="J3602" s="136"/>
      <c r="K3602" s="74"/>
      <c r="L3602" s="74"/>
      <c r="M3602" s="98"/>
      <c r="N3602" s="99"/>
      <c r="O3602" s="99"/>
      <c r="P3602" s="100"/>
      <c r="Q3602" s="100"/>
      <c r="R3602" s="3"/>
      <c r="S3602" s="375"/>
      <c r="AM3602" s="288"/>
    </row>
    <row r="3603" spans="2:39" s="288" customFormat="1" outlineLevel="1">
      <c r="B3603" s="102" t="s">
        <v>27</v>
      </c>
      <c r="C3603" s="139" t="s">
        <v>2476</v>
      </c>
      <c r="D3603" s="139"/>
      <c r="E3603" s="102">
        <v>12228141001</v>
      </c>
      <c r="F3603" s="454"/>
      <c r="G3603" s="140" t="s">
        <v>2927</v>
      </c>
      <c r="H3603" s="217"/>
      <c r="I3603" s="139" t="s">
        <v>58</v>
      </c>
      <c r="J3603" s="139">
        <v>1</v>
      </c>
      <c r="K3603" s="107" t="s">
        <v>1301</v>
      </c>
      <c r="L3603" s="107"/>
      <c r="M3603" s="106"/>
      <c r="N3603" s="107"/>
      <c r="O3603" s="107"/>
      <c r="P3603" s="108"/>
      <c r="Q3603" s="108"/>
      <c r="R3603" s="3"/>
      <c r="S3603" s="375"/>
      <c r="AL3603"/>
    </row>
    <row r="3604" spans="2:39" s="288" customFormat="1" outlineLevel="1">
      <c r="B3604" s="102" t="s">
        <v>27</v>
      </c>
      <c r="C3604" s="139" t="s">
        <v>2476</v>
      </c>
      <c r="D3604" s="139"/>
      <c r="E3604" s="102">
        <v>12228241001</v>
      </c>
      <c r="F3604" s="454"/>
      <c r="G3604" s="140" t="s">
        <v>2928</v>
      </c>
      <c r="H3604" s="217"/>
      <c r="I3604" s="139" t="s">
        <v>58</v>
      </c>
      <c r="J3604" s="139">
        <v>1</v>
      </c>
      <c r="K3604" s="107" t="s">
        <v>1301</v>
      </c>
      <c r="L3604" s="107"/>
      <c r="M3604" s="106"/>
      <c r="N3604" s="107"/>
      <c r="O3604" s="107"/>
      <c r="P3604" s="108"/>
      <c r="Q3604" s="108"/>
      <c r="R3604" s="3"/>
      <c r="S3604" s="384"/>
      <c r="AL3604"/>
      <c r="AM3604"/>
    </row>
    <row r="3605" spans="2:39" s="288" customFormat="1" outlineLevel="1">
      <c r="B3605" s="102" t="s">
        <v>27</v>
      </c>
      <c r="C3605" s="139" t="s">
        <v>2476</v>
      </c>
      <c r="D3605" s="139"/>
      <c r="E3605" s="102">
        <v>12228341001</v>
      </c>
      <c r="F3605" s="454"/>
      <c r="G3605" s="140" t="s">
        <v>2929</v>
      </c>
      <c r="H3605" s="217"/>
      <c r="I3605" s="139" t="s">
        <v>58</v>
      </c>
      <c r="J3605" s="139">
        <v>1</v>
      </c>
      <c r="K3605" s="107" t="s">
        <v>1301</v>
      </c>
      <c r="L3605" s="107"/>
      <c r="M3605" s="106"/>
      <c r="N3605" s="107"/>
      <c r="O3605" s="107"/>
      <c r="P3605" s="108"/>
      <c r="Q3605" s="108"/>
      <c r="R3605" s="3"/>
      <c r="S3605" s="375"/>
      <c r="AL3605"/>
    </row>
    <row r="3606" spans="2:39" s="288" customFormat="1" outlineLevel="1">
      <c r="B3606" s="102" t="s">
        <v>27</v>
      </c>
      <c r="C3606" s="139" t="s">
        <v>2476</v>
      </c>
      <c r="D3606" s="139"/>
      <c r="E3606" s="102">
        <v>12228441001</v>
      </c>
      <c r="F3606" s="454"/>
      <c r="G3606" s="140" t="s">
        <v>2930</v>
      </c>
      <c r="H3606" s="217"/>
      <c r="I3606" s="139" t="s">
        <v>58</v>
      </c>
      <c r="J3606" s="139">
        <v>1</v>
      </c>
      <c r="K3606" s="107" t="s">
        <v>1301</v>
      </c>
      <c r="L3606" s="107"/>
      <c r="M3606" s="106"/>
      <c r="N3606" s="107"/>
      <c r="O3606" s="107"/>
      <c r="P3606" s="108"/>
      <c r="Q3606" s="108"/>
      <c r="R3606" s="3"/>
      <c r="S3606" s="384"/>
      <c r="AL3606"/>
      <c r="AM3606"/>
    </row>
    <row r="3607" spans="2:39" outlineLevel="1">
      <c r="B3607" s="152"/>
      <c r="C3607" s="136"/>
      <c r="D3607" s="136"/>
      <c r="E3607" s="69"/>
      <c r="F3607" s="454"/>
      <c r="G3607" s="137"/>
      <c r="H3607" s="207"/>
      <c r="I3607" s="136"/>
      <c r="J3607" s="136"/>
      <c r="K3607" s="74"/>
      <c r="L3607" s="74"/>
      <c r="M3607" s="98"/>
      <c r="N3607" s="99"/>
      <c r="O3607" s="99"/>
      <c r="P3607" s="100"/>
      <c r="Q3607" s="100"/>
      <c r="R3607" s="3"/>
      <c r="S3607" s="375"/>
      <c r="AM3607" s="288"/>
    </row>
    <row r="3608" spans="2:39" s="288" customFormat="1" outlineLevel="1">
      <c r="B3608" s="102" t="s">
        <v>27</v>
      </c>
      <c r="C3608" s="139" t="s">
        <v>2476</v>
      </c>
      <c r="D3608" s="139"/>
      <c r="E3608" s="102">
        <v>12228541001</v>
      </c>
      <c r="F3608" s="454"/>
      <c r="G3608" s="140" t="s">
        <v>2931</v>
      </c>
      <c r="H3608" s="217"/>
      <c r="I3608" s="139" t="s">
        <v>58</v>
      </c>
      <c r="J3608" s="139">
        <v>1</v>
      </c>
      <c r="K3608" s="107" t="s">
        <v>1301</v>
      </c>
      <c r="L3608" s="107"/>
      <c r="M3608" s="106"/>
      <c r="N3608" s="107"/>
      <c r="O3608" s="107"/>
      <c r="P3608" s="108"/>
      <c r="Q3608" s="108"/>
      <c r="R3608" s="3"/>
      <c r="S3608" s="375"/>
      <c r="AL3608"/>
    </row>
    <row r="3609" spans="2:39" outlineLevel="1">
      <c r="B3609" s="152"/>
      <c r="C3609" s="136"/>
      <c r="D3609" s="136"/>
      <c r="E3609" s="69"/>
      <c r="F3609" s="454"/>
      <c r="G3609" s="137"/>
      <c r="H3609" s="207"/>
      <c r="I3609" s="136"/>
      <c r="J3609" s="136"/>
      <c r="K3609" s="74"/>
      <c r="L3609" s="74"/>
      <c r="M3609" s="98"/>
      <c r="N3609" s="99"/>
      <c r="O3609" s="99"/>
      <c r="P3609" s="100"/>
      <c r="Q3609" s="100"/>
      <c r="R3609" s="3"/>
      <c r="S3609" s="375"/>
      <c r="AM3609" s="288"/>
    </row>
    <row r="3610" spans="2:39" s="288" customFormat="1" outlineLevel="1">
      <c r="B3610" s="102" t="s">
        <v>27</v>
      </c>
      <c r="C3610" s="139" t="s">
        <v>2476</v>
      </c>
      <c r="D3610" s="139"/>
      <c r="E3610" s="102">
        <v>12402531001</v>
      </c>
      <c r="F3610" s="454"/>
      <c r="G3610" s="140" t="s">
        <v>2932</v>
      </c>
      <c r="H3610" s="217"/>
      <c r="I3610" s="139" t="s">
        <v>58</v>
      </c>
      <c r="J3610" s="139">
        <v>1</v>
      </c>
      <c r="K3610" s="107" t="s">
        <v>1301</v>
      </c>
      <c r="L3610" s="107"/>
      <c r="M3610" s="106"/>
      <c r="N3610" s="107"/>
      <c r="O3610" s="107"/>
      <c r="P3610" s="108"/>
      <c r="Q3610" s="108"/>
      <c r="R3610" s="3"/>
      <c r="S3610" s="375"/>
      <c r="AL3610"/>
    </row>
    <row r="3611" spans="2:39" s="288" customFormat="1" outlineLevel="1">
      <c r="B3611" s="102" t="s">
        <v>27</v>
      </c>
      <c r="C3611" s="139" t="s">
        <v>2476</v>
      </c>
      <c r="D3611" s="139"/>
      <c r="E3611" s="102">
        <v>12099611001</v>
      </c>
      <c r="F3611" s="454"/>
      <c r="G3611" s="140" t="s">
        <v>2933</v>
      </c>
      <c r="H3611" s="217"/>
      <c r="I3611" s="139" t="s">
        <v>58</v>
      </c>
      <c r="J3611" s="139">
        <v>1</v>
      </c>
      <c r="K3611" s="107" t="s">
        <v>1301</v>
      </c>
      <c r="L3611" s="107"/>
      <c r="M3611" s="106"/>
      <c r="N3611" s="107"/>
      <c r="O3611" s="107"/>
      <c r="P3611" s="108"/>
      <c r="Q3611" s="108"/>
      <c r="R3611" s="3"/>
      <c r="S3611" s="375"/>
      <c r="AL3611"/>
    </row>
    <row r="3612" spans="2:39" s="288" customFormat="1" outlineLevel="1">
      <c r="B3612" s="102" t="s">
        <v>27</v>
      </c>
      <c r="C3612" s="139" t="s">
        <v>2476</v>
      </c>
      <c r="D3612" s="139"/>
      <c r="E3612" s="102">
        <v>12099611001</v>
      </c>
      <c r="F3612" s="454"/>
      <c r="G3612" s="140" t="s">
        <v>2934</v>
      </c>
      <c r="H3612" s="217"/>
      <c r="I3612" s="139" t="s">
        <v>58</v>
      </c>
      <c r="J3612" s="139">
        <v>1</v>
      </c>
      <c r="K3612" s="107" t="s">
        <v>1301</v>
      </c>
      <c r="L3612" s="107"/>
      <c r="M3612" s="106"/>
      <c r="N3612" s="107"/>
      <c r="O3612" s="107"/>
      <c r="P3612" s="108"/>
      <c r="Q3612" s="108"/>
      <c r="R3612" s="3"/>
      <c r="S3612" s="375"/>
      <c r="AL3612"/>
    </row>
    <row r="3613" spans="2:39" s="288" customFormat="1" outlineLevel="1">
      <c r="B3613" s="102" t="s">
        <v>27</v>
      </c>
      <c r="C3613" s="139" t="s">
        <v>2476</v>
      </c>
      <c r="D3613" s="139"/>
      <c r="E3613" s="102">
        <v>12099611001</v>
      </c>
      <c r="F3613" s="454"/>
      <c r="G3613" s="140" t="s">
        <v>2935</v>
      </c>
      <c r="H3613" s="217"/>
      <c r="I3613" s="139" t="s">
        <v>58</v>
      </c>
      <c r="J3613" s="139">
        <v>1</v>
      </c>
      <c r="K3613" s="107" t="s">
        <v>1301</v>
      </c>
      <c r="L3613" s="107"/>
      <c r="M3613" s="106"/>
      <c r="N3613" s="107"/>
      <c r="O3613" s="107"/>
      <c r="P3613" s="108"/>
      <c r="Q3613" s="108"/>
      <c r="R3613" s="3"/>
      <c r="S3613" s="375"/>
      <c r="AL3613"/>
    </row>
    <row r="3614" spans="2:39" s="288" customFormat="1" outlineLevel="1">
      <c r="B3614" s="102" t="s">
        <v>27</v>
      </c>
      <c r="C3614" s="139" t="s">
        <v>2476</v>
      </c>
      <c r="D3614" s="139"/>
      <c r="E3614" s="102">
        <v>12099611001</v>
      </c>
      <c r="F3614" s="454"/>
      <c r="G3614" s="140" t="s">
        <v>2936</v>
      </c>
      <c r="H3614" s="217"/>
      <c r="I3614" s="139" t="s">
        <v>58</v>
      </c>
      <c r="J3614" s="139">
        <v>1</v>
      </c>
      <c r="K3614" s="107" t="s">
        <v>1301</v>
      </c>
      <c r="L3614" s="107"/>
      <c r="M3614" s="106"/>
      <c r="N3614" s="107"/>
      <c r="O3614" s="107"/>
      <c r="P3614" s="108"/>
      <c r="Q3614" s="108"/>
      <c r="R3614" s="3"/>
      <c r="S3614" s="375"/>
      <c r="AL3614"/>
    </row>
    <row r="3615" spans="2:39" s="288" customFormat="1" outlineLevel="1">
      <c r="B3615" s="102" t="s">
        <v>27</v>
      </c>
      <c r="C3615" s="139" t="s">
        <v>2476</v>
      </c>
      <c r="D3615" s="139"/>
      <c r="E3615" s="102">
        <v>12099611001</v>
      </c>
      <c r="F3615" s="454"/>
      <c r="G3615" s="140" t="s">
        <v>2937</v>
      </c>
      <c r="H3615" s="217"/>
      <c r="I3615" s="139" t="s">
        <v>58</v>
      </c>
      <c r="J3615" s="139">
        <v>1</v>
      </c>
      <c r="K3615" s="107" t="s">
        <v>1301</v>
      </c>
      <c r="L3615" s="107"/>
      <c r="M3615" s="106"/>
      <c r="N3615" s="107"/>
      <c r="O3615" s="107"/>
      <c r="P3615" s="108"/>
      <c r="Q3615" s="108"/>
      <c r="R3615" s="3"/>
      <c r="S3615" s="375"/>
      <c r="AL3615"/>
    </row>
    <row r="3616" spans="2:39" s="288" customFormat="1" outlineLevel="1">
      <c r="B3616" s="102" t="s">
        <v>27</v>
      </c>
      <c r="C3616" s="139" t="s">
        <v>2476</v>
      </c>
      <c r="D3616" s="139"/>
      <c r="E3616" s="102">
        <v>12099611001</v>
      </c>
      <c r="F3616" s="454"/>
      <c r="G3616" s="140" t="s">
        <v>2938</v>
      </c>
      <c r="H3616" s="217"/>
      <c r="I3616" s="139" t="s">
        <v>58</v>
      </c>
      <c r="J3616" s="139">
        <v>1</v>
      </c>
      <c r="K3616" s="107" t="s">
        <v>1301</v>
      </c>
      <c r="L3616" s="107"/>
      <c r="M3616" s="106"/>
      <c r="N3616" s="107"/>
      <c r="O3616" s="107"/>
      <c r="P3616" s="108"/>
      <c r="Q3616" s="108"/>
      <c r="R3616" s="3"/>
      <c r="S3616" s="375"/>
      <c r="AL3616"/>
    </row>
    <row r="3617" spans="2:38" s="288" customFormat="1" outlineLevel="1">
      <c r="B3617" s="102" t="s">
        <v>27</v>
      </c>
      <c r="C3617" s="139" t="s">
        <v>2476</v>
      </c>
      <c r="D3617" s="139"/>
      <c r="E3617" s="102">
        <v>12099611001</v>
      </c>
      <c r="F3617" s="454"/>
      <c r="G3617" s="140" t="s">
        <v>2939</v>
      </c>
      <c r="H3617" s="217"/>
      <c r="I3617" s="139" t="s">
        <v>58</v>
      </c>
      <c r="J3617" s="139">
        <v>1</v>
      </c>
      <c r="K3617" s="107" t="s">
        <v>1301</v>
      </c>
      <c r="L3617" s="107"/>
      <c r="M3617" s="106"/>
      <c r="N3617" s="107"/>
      <c r="O3617" s="107"/>
      <c r="P3617" s="108"/>
      <c r="Q3617" s="108"/>
      <c r="R3617" s="3"/>
      <c r="S3617" s="375"/>
      <c r="AL3617"/>
    </row>
    <row r="3618" spans="2:38" s="288" customFormat="1" outlineLevel="1">
      <c r="B3618" s="102" t="s">
        <v>27</v>
      </c>
      <c r="C3618" s="139" t="s">
        <v>2476</v>
      </c>
      <c r="D3618" s="139"/>
      <c r="E3618" s="102">
        <v>12099611001</v>
      </c>
      <c r="F3618" s="454"/>
      <c r="G3618" s="140" t="s">
        <v>2940</v>
      </c>
      <c r="H3618" s="217"/>
      <c r="I3618" s="139" t="s">
        <v>58</v>
      </c>
      <c r="J3618" s="139">
        <v>1</v>
      </c>
      <c r="K3618" s="107" t="s">
        <v>1301</v>
      </c>
      <c r="L3618" s="107"/>
      <c r="M3618" s="106"/>
      <c r="N3618" s="107"/>
      <c r="O3618" s="107"/>
      <c r="P3618" s="108"/>
      <c r="Q3618" s="108"/>
      <c r="R3618" s="3"/>
      <c r="S3618" s="375"/>
      <c r="AL3618"/>
    </row>
    <row r="3619" spans="2:38" s="288" customFormat="1" outlineLevel="1">
      <c r="B3619" s="102" t="s">
        <v>27</v>
      </c>
      <c r="C3619" s="139" t="s">
        <v>2476</v>
      </c>
      <c r="D3619" s="139"/>
      <c r="E3619" s="102">
        <v>12099611001</v>
      </c>
      <c r="F3619" s="454"/>
      <c r="G3619" s="140" t="s">
        <v>2941</v>
      </c>
      <c r="H3619" s="217"/>
      <c r="I3619" s="139" t="s">
        <v>58</v>
      </c>
      <c r="J3619" s="139">
        <v>1</v>
      </c>
      <c r="K3619" s="107" t="s">
        <v>1301</v>
      </c>
      <c r="L3619" s="107"/>
      <c r="M3619" s="106"/>
      <c r="N3619" s="107"/>
      <c r="O3619" s="107"/>
      <c r="P3619" s="108"/>
      <c r="Q3619" s="108"/>
      <c r="R3619" s="3"/>
      <c r="S3619" s="375"/>
      <c r="AL3619"/>
    </row>
    <row r="3620" spans="2:38" s="288" customFormat="1" outlineLevel="1">
      <c r="B3620" s="102" t="s">
        <v>27</v>
      </c>
      <c r="C3620" s="139" t="s">
        <v>2476</v>
      </c>
      <c r="D3620" s="139"/>
      <c r="E3620" s="102">
        <v>12099621001</v>
      </c>
      <c r="F3620" s="454"/>
      <c r="G3620" s="140" t="s">
        <v>2942</v>
      </c>
      <c r="H3620" s="217"/>
      <c r="I3620" s="139" t="s">
        <v>58</v>
      </c>
      <c r="J3620" s="139">
        <v>1</v>
      </c>
      <c r="K3620" s="107" t="s">
        <v>1301</v>
      </c>
      <c r="L3620" s="107"/>
      <c r="M3620" s="106"/>
      <c r="N3620" s="107"/>
      <c r="O3620" s="107"/>
      <c r="P3620" s="108"/>
      <c r="Q3620" s="108"/>
      <c r="R3620" s="3"/>
      <c r="S3620" s="375"/>
      <c r="AL3620"/>
    </row>
    <row r="3621" spans="2:38" s="288" customFormat="1" outlineLevel="1">
      <c r="B3621" s="102" t="s">
        <v>27</v>
      </c>
      <c r="C3621" s="139" t="s">
        <v>2476</v>
      </c>
      <c r="D3621" s="139"/>
      <c r="E3621" s="102">
        <v>12099621001</v>
      </c>
      <c r="F3621" s="454"/>
      <c r="G3621" s="140" t="s">
        <v>2943</v>
      </c>
      <c r="H3621" s="217"/>
      <c r="I3621" s="139" t="s">
        <v>58</v>
      </c>
      <c r="J3621" s="139">
        <v>1</v>
      </c>
      <c r="K3621" s="107" t="s">
        <v>1301</v>
      </c>
      <c r="L3621" s="107"/>
      <c r="M3621" s="106"/>
      <c r="N3621" s="107"/>
      <c r="O3621" s="107"/>
      <c r="P3621" s="108"/>
      <c r="Q3621" s="108"/>
      <c r="R3621" s="3"/>
      <c r="S3621" s="375"/>
      <c r="AL3621"/>
    </row>
    <row r="3622" spans="2:38" s="288" customFormat="1" outlineLevel="1">
      <c r="B3622" s="102" t="s">
        <v>27</v>
      </c>
      <c r="C3622" s="139" t="s">
        <v>2476</v>
      </c>
      <c r="D3622" s="139"/>
      <c r="E3622" s="102">
        <v>12099621001</v>
      </c>
      <c r="F3622" s="454"/>
      <c r="G3622" s="140" t="s">
        <v>2944</v>
      </c>
      <c r="H3622" s="217"/>
      <c r="I3622" s="139" t="s">
        <v>58</v>
      </c>
      <c r="J3622" s="139">
        <v>1</v>
      </c>
      <c r="K3622" s="107" t="s">
        <v>1301</v>
      </c>
      <c r="L3622" s="107"/>
      <c r="M3622" s="106"/>
      <c r="N3622" s="107"/>
      <c r="O3622" s="107"/>
      <c r="P3622" s="108"/>
      <c r="Q3622" s="108"/>
      <c r="R3622" s="3"/>
      <c r="S3622" s="375"/>
      <c r="AL3622"/>
    </row>
    <row r="3623" spans="2:38" s="288" customFormat="1" outlineLevel="1">
      <c r="B3623" s="102" t="s">
        <v>27</v>
      </c>
      <c r="C3623" s="139" t="s">
        <v>2476</v>
      </c>
      <c r="D3623" s="139"/>
      <c r="E3623" s="102">
        <v>12099631001</v>
      </c>
      <c r="F3623" s="454"/>
      <c r="G3623" s="140" t="s">
        <v>2945</v>
      </c>
      <c r="H3623" s="217"/>
      <c r="I3623" s="139" t="s">
        <v>58</v>
      </c>
      <c r="J3623" s="139">
        <v>1</v>
      </c>
      <c r="K3623" s="107" t="s">
        <v>1301</v>
      </c>
      <c r="L3623" s="107"/>
      <c r="M3623" s="106"/>
      <c r="N3623" s="107"/>
      <c r="O3623" s="107"/>
      <c r="P3623" s="108"/>
      <c r="Q3623" s="108"/>
      <c r="R3623" s="3"/>
      <c r="S3623" s="375"/>
      <c r="AL3623"/>
    </row>
    <row r="3624" spans="2:38" s="288" customFormat="1" outlineLevel="1">
      <c r="B3624" s="102" t="s">
        <v>27</v>
      </c>
      <c r="C3624" s="139" t="s">
        <v>2476</v>
      </c>
      <c r="D3624" s="139"/>
      <c r="E3624" s="102">
        <v>12099631001</v>
      </c>
      <c r="F3624" s="454"/>
      <c r="G3624" s="140" t="s">
        <v>2946</v>
      </c>
      <c r="H3624" s="217"/>
      <c r="I3624" s="139" t="s">
        <v>58</v>
      </c>
      <c r="J3624" s="139">
        <v>1</v>
      </c>
      <c r="K3624" s="107" t="s">
        <v>1301</v>
      </c>
      <c r="L3624" s="107"/>
      <c r="M3624" s="106"/>
      <c r="N3624" s="107"/>
      <c r="O3624" s="107"/>
      <c r="P3624" s="108"/>
      <c r="Q3624" s="108"/>
      <c r="R3624" s="3"/>
      <c r="S3624" s="375"/>
      <c r="AL3624"/>
    </row>
    <row r="3625" spans="2:38" s="288" customFormat="1" outlineLevel="1">
      <c r="B3625" s="102" t="s">
        <v>27</v>
      </c>
      <c r="C3625" s="139" t="s">
        <v>2476</v>
      </c>
      <c r="D3625" s="139"/>
      <c r="E3625" s="102">
        <v>12099631001</v>
      </c>
      <c r="F3625" s="454"/>
      <c r="G3625" s="140" t="s">
        <v>2947</v>
      </c>
      <c r="H3625" s="217"/>
      <c r="I3625" s="139" t="s">
        <v>58</v>
      </c>
      <c r="J3625" s="139">
        <v>1</v>
      </c>
      <c r="K3625" s="107" t="s">
        <v>1301</v>
      </c>
      <c r="L3625" s="107"/>
      <c r="M3625" s="106"/>
      <c r="N3625" s="107"/>
      <c r="O3625" s="107"/>
      <c r="P3625" s="108"/>
      <c r="Q3625" s="108"/>
      <c r="R3625" s="3"/>
      <c r="S3625" s="375"/>
      <c r="AL3625"/>
    </row>
    <row r="3626" spans="2:38" s="288" customFormat="1" outlineLevel="1">
      <c r="B3626" s="102" t="s">
        <v>27</v>
      </c>
      <c r="C3626" s="139" t="s">
        <v>2476</v>
      </c>
      <c r="D3626" s="139"/>
      <c r="E3626" s="102">
        <v>12099631001</v>
      </c>
      <c r="F3626" s="454"/>
      <c r="G3626" s="140" t="s">
        <v>2948</v>
      </c>
      <c r="H3626" s="217"/>
      <c r="I3626" s="139" t="s">
        <v>58</v>
      </c>
      <c r="J3626" s="139">
        <v>1</v>
      </c>
      <c r="K3626" s="107" t="s">
        <v>1301</v>
      </c>
      <c r="L3626" s="107"/>
      <c r="M3626" s="106"/>
      <c r="N3626" s="107"/>
      <c r="O3626" s="107"/>
      <c r="P3626" s="108"/>
      <c r="Q3626" s="108"/>
      <c r="R3626" s="3"/>
      <c r="S3626" s="375"/>
      <c r="AL3626"/>
    </row>
    <row r="3627" spans="2:38" s="288" customFormat="1" outlineLevel="1">
      <c r="B3627" s="102" t="s">
        <v>27</v>
      </c>
      <c r="C3627" s="139" t="s">
        <v>2476</v>
      </c>
      <c r="D3627" s="139"/>
      <c r="E3627" s="102">
        <v>12099631001</v>
      </c>
      <c r="F3627" s="454"/>
      <c r="G3627" s="140" t="s">
        <v>2949</v>
      </c>
      <c r="H3627" s="217"/>
      <c r="I3627" s="139" t="s">
        <v>58</v>
      </c>
      <c r="J3627" s="139">
        <v>1</v>
      </c>
      <c r="K3627" s="107" t="s">
        <v>1301</v>
      </c>
      <c r="L3627" s="107"/>
      <c r="M3627" s="106"/>
      <c r="N3627" s="107"/>
      <c r="O3627" s="107"/>
      <c r="P3627" s="108"/>
      <c r="Q3627" s="108"/>
      <c r="R3627" s="3"/>
      <c r="S3627" s="375"/>
      <c r="AL3627"/>
    </row>
    <row r="3628" spans="2:38" s="288" customFormat="1" outlineLevel="1">
      <c r="B3628" s="102" t="s">
        <v>27</v>
      </c>
      <c r="C3628" s="139" t="s">
        <v>2476</v>
      </c>
      <c r="D3628" s="139"/>
      <c r="E3628" s="102">
        <v>12099631001</v>
      </c>
      <c r="F3628" s="454"/>
      <c r="G3628" s="140" t="s">
        <v>2950</v>
      </c>
      <c r="H3628" s="217"/>
      <c r="I3628" s="139" t="s">
        <v>58</v>
      </c>
      <c r="J3628" s="139">
        <v>1</v>
      </c>
      <c r="K3628" s="107" t="s">
        <v>1301</v>
      </c>
      <c r="L3628" s="107"/>
      <c r="M3628" s="106"/>
      <c r="N3628" s="107"/>
      <c r="O3628" s="107"/>
      <c r="P3628" s="108"/>
      <c r="Q3628" s="108"/>
      <c r="R3628" s="3"/>
      <c r="S3628" s="375"/>
      <c r="AL3628"/>
    </row>
    <row r="3629" spans="2:38" s="288" customFormat="1" outlineLevel="1">
      <c r="B3629" s="102" t="s">
        <v>27</v>
      </c>
      <c r="C3629" s="139" t="s">
        <v>2476</v>
      </c>
      <c r="D3629" s="139"/>
      <c r="E3629" s="102">
        <v>12099631001</v>
      </c>
      <c r="F3629" s="454"/>
      <c r="G3629" s="140" t="s">
        <v>2951</v>
      </c>
      <c r="H3629" s="217"/>
      <c r="I3629" s="139" t="s">
        <v>58</v>
      </c>
      <c r="J3629" s="139">
        <v>1</v>
      </c>
      <c r="K3629" s="107" t="s">
        <v>1301</v>
      </c>
      <c r="L3629" s="107"/>
      <c r="M3629" s="106"/>
      <c r="N3629" s="107"/>
      <c r="O3629" s="107"/>
      <c r="P3629" s="108"/>
      <c r="Q3629" s="108"/>
      <c r="R3629" s="3"/>
      <c r="S3629" s="375"/>
      <c r="AL3629"/>
    </row>
    <row r="3630" spans="2:38" s="288" customFormat="1" outlineLevel="1">
      <c r="B3630" s="102" t="s">
        <v>27</v>
      </c>
      <c r="C3630" s="139" t="s">
        <v>2476</v>
      </c>
      <c r="D3630" s="139"/>
      <c r="E3630" s="102">
        <v>12099631001</v>
      </c>
      <c r="F3630" s="454"/>
      <c r="G3630" s="140" t="s">
        <v>2952</v>
      </c>
      <c r="H3630" s="217"/>
      <c r="I3630" s="139" t="s">
        <v>58</v>
      </c>
      <c r="J3630" s="139">
        <v>1</v>
      </c>
      <c r="K3630" s="107" t="s">
        <v>1301</v>
      </c>
      <c r="L3630" s="107"/>
      <c r="M3630" s="106"/>
      <c r="N3630" s="107"/>
      <c r="O3630" s="107"/>
      <c r="P3630" s="108"/>
      <c r="Q3630" s="108"/>
      <c r="R3630" s="3"/>
      <c r="S3630" s="375"/>
      <c r="AL3630"/>
    </row>
    <row r="3631" spans="2:38" s="288" customFormat="1" outlineLevel="1">
      <c r="B3631" s="102" t="s">
        <v>27</v>
      </c>
      <c r="C3631" s="139" t="s">
        <v>2476</v>
      </c>
      <c r="D3631" s="139"/>
      <c r="E3631" s="102">
        <v>12099631001</v>
      </c>
      <c r="F3631" s="454"/>
      <c r="G3631" s="140" t="s">
        <v>2953</v>
      </c>
      <c r="H3631" s="217"/>
      <c r="I3631" s="139" t="s">
        <v>58</v>
      </c>
      <c r="J3631" s="139">
        <v>1</v>
      </c>
      <c r="K3631" s="107" t="s">
        <v>1301</v>
      </c>
      <c r="L3631" s="107"/>
      <c r="M3631" s="106"/>
      <c r="N3631" s="107"/>
      <c r="O3631" s="107"/>
      <c r="P3631" s="108"/>
      <c r="Q3631" s="108"/>
      <c r="R3631" s="3"/>
      <c r="S3631" s="375"/>
      <c r="AL3631"/>
    </row>
    <row r="3632" spans="2:38" s="288" customFormat="1" outlineLevel="1">
      <c r="B3632" s="102" t="s">
        <v>27</v>
      </c>
      <c r="C3632" s="139" t="s">
        <v>2476</v>
      </c>
      <c r="D3632" s="139"/>
      <c r="E3632" s="102">
        <v>12988211001</v>
      </c>
      <c r="F3632" s="454"/>
      <c r="G3632" s="140" t="s">
        <v>2954</v>
      </c>
      <c r="H3632" s="217"/>
      <c r="I3632" s="139" t="s">
        <v>58</v>
      </c>
      <c r="J3632" s="139">
        <v>1</v>
      </c>
      <c r="K3632" s="107" t="s">
        <v>1301</v>
      </c>
      <c r="L3632" s="107"/>
      <c r="M3632" s="106"/>
      <c r="N3632" s="107"/>
      <c r="O3632" s="107"/>
      <c r="P3632" s="108"/>
      <c r="Q3632" s="108"/>
      <c r="R3632" s="3"/>
      <c r="S3632" s="375"/>
      <c r="AL3632"/>
    </row>
    <row r="3633" spans="2:38" s="288" customFormat="1" outlineLevel="1">
      <c r="B3633" s="102" t="s">
        <v>27</v>
      </c>
      <c r="C3633" s="139" t="s">
        <v>2476</v>
      </c>
      <c r="D3633" s="139"/>
      <c r="E3633" s="102">
        <v>12099641001</v>
      </c>
      <c r="F3633" s="454"/>
      <c r="G3633" s="140" t="s">
        <v>2955</v>
      </c>
      <c r="H3633" s="217"/>
      <c r="I3633" s="139" t="s">
        <v>58</v>
      </c>
      <c r="J3633" s="139">
        <v>1</v>
      </c>
      <c r="K3633" s="107" t="s">
        <v>1301</v>
      </c>
      <c r="L3633" s="107"/>
      <c r="M3633" s="106"/>
      <c r="N3633" s="107"/>
      <c r="O3633" s="107"/>
      <c r="P3633" s="108"/>
      <c r="Q3633" s="108"/>
      <c r="R3633" s="3"/>
      <c r="S3633" s="375"/>
      <c r="AL3633"/>
    </row>
    <row r="3634" spans="2:38" s="288" customFormat="1" outlineLevel="1">
      <c r="B3634" s="102" t="s">
        <v>27</v>
      </c>
      <c r="C3634" s="139" t="s">
        <v>2476</v>
      </c>
      <c r="D3634" s="139"/>
      <c r="E3634" s="102">
        <v>12099641001</v>
      </c>
      <c r="F3634" s="454"/>
      <c r="G3634" s="140" t="s">
        <v>2956</v>
      </c>
      <c r="H3634" s="217"/>
      <c r="I3634" s="139" t="s">
        <v>58</v>
      </c>
      <c r="J3634" s="139">
        <v>1</v>
      </c>
      <c r="K3634" s="107" t="s">
        <v>1301</v>
      </c>
      <c r="L3634" s="107"/>
      <c r="M3634" s="106"/>
      <c r="N3634" s="107"/>
      <c r="O3634" s="107"/>
      <c r="P3634" s="108"/>
      <c r="Q3634" s="108"/>
      <c r="R3634" s="3"/>
      <c r="S3634" s="375"/>
      <c r="AL3634"/>
    </row>
    <row r="3635" spans="2:38" s="288" customFormat="1" outlineLevel="1">
      <c r="B3635" s="102" t="s">
        <v>27</v>
      </c>
      <c r="C3635" s="139" t="s">
        <v>2476</v>
      </c>
      <c r="D3635" s="139"/>
      <c r="E3635" s="102">
        <v>12099641001</v>
      </c>
      <c r="F3635" s="454"/>
      <c r="G3635" s="140" t="s">
        <v>2957</v>
      </c>
      <c r="H3635" s="217"/>
      <c r="I3635" s="139" t="s">
        <v>58</v>
      </c>
      <c r="J3635" s="139">
        <v>1</v>
      </c>
      <c r="K3635" s="107" t="s">
        <v>1301</v>
      </c>
      <c r="L3635" s="107"/>
      <c r="M3635" s="106"/>
      <c r="N3635" s="107"/>
      <c r="O3635" s="107"/>
      <c r="P3635" s="108"/>
      <c r="Q3635" s="108"/>
      <c r="R3635" s="3"/>
      <c r="S3635" s="375"/>
      <c r="AL3635"/>
    </row>
    <row r="3636" spans="2:38" s="288" customFormat="1" outlineLevel="1">
      <c r="B3636" s="102" t="s">
        <v>27</v>
      </c>
      <c r="C3636" s="139" t="s">
        <v>2476</v>
      </c>
      <c r="D3636" s="139"/>
      <c r="E3636" s="102">
        <v>12099641001</v>
      </c>
      <c r="F3636" s="454"/>
      <c r="G3636" s="140" t="s">
        <v>2958</v>
      </c>
      <c r="H3636" s="217"/>
      <c r="I3636" s="139" t="s">
        <v>58</v>
      </c>
      <c r="J3636" s="139">
        <v>1</v>
      </c>
      <c r="K3636" s="107" t="s">
        <v>1301</v>
      </c>
      <c r="L3636" s="107"/>
      <c r="M3636" s="106"/>
      <c r="N3636" s="107"/>
      <c r="O3636" s="107"/>
      <c r="P3636" s="108"/>
      <c r="Q3636" s="108"/>
      <c r="R3636" s="3"/>
      <c r="S3636" s="375"/>
      <c r="AL3636"/>
    </row>
    <row r="3637" spans="2:38" s="288" customFormat="1" outlineLevel="1">
      <c r="B3637" s="102" t="s">
        <v>27</v>
      </c>
      <c r="C3637" s="139" t="s">
        <v>2476</v>
      </c>
      <c r="D3637" s="139"/>
      <c r="E3637" s="102">
        <v>12099661001</v>
      </c>
      <c r="F3637" s="454"/>
      <c r="G3637" s="140" t="s">
        <v>2959</v>
      </c>
      <c r="H3637" s="217"/>
      <c r="I3637" s="139" t="s">
        <v>58</v>
      </c>
      <c r="J3637" s="139">
        <v>1</v>
      </c>
      <c r="K3637" s="107" t="s">
        <v>1301</v>
      </c>
      <c r="L3637" s="107"/>
      <c r="M3637" s="106"/>
      <c r="N3637" s="107"/>
      <c r="O3637" s="107"/>
      <c r="P3637" s="108"/>
      <c r="Q3637" s="108"/>
      <c r="R3637" s="3"/>
      <c r="S3637" s="375"/>
      <c r="AL3637"/>
    </row>
    <row r="3638" spans="2:38" s="288" customFormat="1" outlineLevel="1">
      <c r="B3638" s="102" t="s">
        <v>27</v>
      </c>
      <c r="C3638" s="139" t="s">
        <v>2476</v>
      </c>
      <c r="D3638" s="139"/>
      <c r="E3638" s="102">
        <v>12099661001</v>
      </c>
      <c r="F3638" s="454"/>
      <c r="G3638" s="140" t="s">
        <v>2960</v>
      </c>
      <c r="H3638" s="217"/>
      <c r="I3638" s="139" t="s">
        <v>58</v>
      </c>
      <c r="J3638" s="139">
        <v>1</v>
      </c>
      <c r="K3638" s="107" t="s">
        <v>1301</v>
      </c>
      <c r="L3638" s="107"/>
      <c r="M3638" s="106"/>
      <c r="N3638" s="107"/>
      <c r="O3638" s="107"/>
      <c r="P3638" s="108"/>
      <c r="Q3638" s="108"/>
      <c r="R3638" s="3"/>
      <c r="S3638" s="375"/>
      <c r="AL3638"/>
    </row>
    <row r="3639" spans="2:38" s="288" customFormat="1" outlineLevel="1">
      <c r="B3639" s="102" t="s">
        <v>27</v>
      </c>
      <c r="C3639" s="139" t="s">
        <v>2476</v>
      </c>
      <c r="D3639" s="139"/>
      <c r="E3639" s="102">
        <v>12099661001</v>
      </c>
      <c r="F3639" s="454"/>
      <c r="G3639" s="140" t="s">
        <v>2961</v>
      </c>
      <c r="H3639" s="217"/>
      <c r="I3639" s="139" t="s">
        <v>58</v>
      </c>
      <c r="J3639" s="139">
        <v>1</v>
      </c>
      <c r="K3639" s="107" t="s">
        <v>1301</v>
      </c>
      <c r="L3639" s="107"/>
      <c r="M3639" s="106"/>
      <c r="N3639" s="107"/>
      <c r="O3639" s="107"/>
      <c r="P3639" s="108"/>
      <c r="Q3639" s="108"/>
      <c r="R3639" s="3"/>
      <c r="S3639" s="375"/>
      <c r="AL3639"/>
    </row>
    <row r="3640" spans="2:38" s="288" customFormat="1" outlineLevel="1">
      <c r="B3640" s="102" t="s">
        <v>27</v>
      </c>
      <c r="C3640" s="139" t="s">
        <v>2476</v>
      </c>
      <c r="D3640" s="139"/>
      <c r="E3640" s="102">
        <v>12099661001</v>
      </c>
      <c r="F3640" s="454"/>
      <c r="G3640" s="140" t="s">
        <v>2962</v>
      </c>
      <c r="H3640" s="217"/>
      <c r="I3640" s="139" t="s">
        <v>58</v>
      </c>
      <c r="J3640" s="139">
        <v>1</v>
      </c>
      <c r="K3640" s="107" t="s">
        <v>1301</v>
      </c>
      <c r="L3640" s="107"/>
      <c r="M3640" s="106"/>
      <c r="N3640" s="107"/>
      <c r="O3640" s="107"/>
      <c r="P3640" s="108"/>
      <c r="Q3640" s="108"/>
      <c r="R3640" s="3"/>
      <c r="S3640" s="375"/>
      <c r="AL3640"/>
    </row>
    <row r="3641" spans="2:38" s="288" customFormat="1" outlineLevel="1">
      <c r="B3641" s="102" t="s">
        <v>27</v>
      </c>
      <c r="C3641" s="139" t="s">
        <v>2476</v>
      </c>
      <c r="D3641" s="139"/>
      <c r="E3641" s="102">
        <v>12099661001</v>
      </c>
      <c r="F3641" s="454"/>
      <c r="G3641" s="140" t="s">
        <v>2963</v>
      </c>
      <c r="H3641" s="217"/>
      <c r="I3641" s="139" t="s">
        <v>58</v>
      </c>
      <c r="J3641" s="139">
        <v>1</v>
      </c>
      <c r="K3641" s="107" t="s">
        <v>1301</v>
      </c>
      <c r="L3641" s="107"/>
      <c r="M3641" s="106"/>
      <c r="N3641" s="107"/>
      <c r="O3641" s="107"/>
      <c r="P3641" s="108"/>
      <c r="Q3641" s="108"/>
      <c r="R3641" s="3"/>
      <c r="S3641" s="375"/>
      <c r="AL3641"/>
    </row>
    <row r="3642" spans="2:38" s="288" customFormat="1" outlineLevel="1">
      <c r="B3642" s="102" t="s">
        <v>27</v>
      </c>
      <c r="C3642" s="139" t="s">
        <v>2476</v>
      </c>
      <c r="D3642" s="139"/>
      <c r="E3642" s="102">
        <v>12099661001</v>
      </c>
      <c r="F3642" s="454"/>
      <c r="G3642" s="140" t="s">
        <v>2964</v>
      </c>
      <c r="H3642" s="217"/>
      <c r="I3642" s="139" t="s">
        <v>58</v>
      </c>
      <c r="J3642" s="139">
        <v>1</v>
      </c>
      <c r="K3642" s="107" t="s">
        <v>1301</v>
      </c>
      <c r="L3642" s="107"/>
      <c r="M3642" s="106"/>
      <c r="N3642" s="107"/>
      <c r="O3642" s="107"/>
      <c r="P3642" s="108"/>
      <c r="Q3642" s="108"/>
      <c r="R3642" s="3"/>
      <c r="S3642" s="375"/>
      <c r="AL3642"/>
    </row>
    <row r="3643" spans="2:38" s="288" customFormat="1" outlineLevel="1">
      <c r="B3643" s="102" t="s">
        <v>27</v>
      </c>
      <c r="C3643" s="139" t="s">
        <v>2476</v>
      </c>
      <c r="D3643" s="139"/>
      <c r="E3643" s="102">
        <v>12099661001</v>
      </c>
      <c r="F3643" s="454"/>
      <c r="G3643" s="140" t="s">
        <v>2965</v>
      </c>
      <c r="H3643" s="217"/>
      <c r="I3643" s="139" t="s">
        <v>58</v>
      </c>
      <c r="J3643" s="139">
        <v>1</v>
      </c>
      <c r="K3643" s="107" t="s">
        <v>1301</v>
      </c>
      <c r="L3643" s="107"/>
      <c r="M3643" s="106"/>
      <c r="N3643" s="107"/>
      <c r="O3643" s="107"/>
      <c r="P3643" s="108"/>
      <c r="Q3643" s="108"/>
      <c r="R3643" s="3"/>
      <c r="S3643" s="375"/>
      <c r="AL3643"/>
    </row>
    <row r="3644" spans="2:38" s="288" customFormat="1" outlineLevel="1">
      <c r="B3644" s="102" t="s">
        <v>27</v>
      </c>
      <c r="C3644" s="139" t="s">
        <v>2476</v>
      </c>
      <c r="D3644" s="139"/>
      <c r="E3644" s="102">
        <v>12099671001</v>
      </c>
      <c r="F3644" s="454"/>
      <c r="G3644" s="140" t="s">
        <v>2966</v>
      </c>
      <c r="H3644" s="217"/>
      <c r="I3644" s="139" t="s">
        <v>58</v>
      </c>
      <c r="J3644" s="139">
        <v>1</v>
      </c>
      <c r="K3644" s="107" t="s">
        <v>1301</v>
      </c>
      <c r="L3644" s="107"/>
      <c r="M3644" s="106"/>
      <c r="N3644" s="107"/>
      <c r="O3644" s="107"/>
      <c r="P3644" s="108"/>
      <c r="Q3644" s="108"/>
      <c r="R3644" s="3"/>
      <c r="S3644" s="375"/>
      <c r="AL3644"/>
    </row>
    <row r="3645" spans="2:38" s="288" customFormat="1" outlineLevel="1">
      <c r="B3645" s="102" t="s">
        <v>27</v>
      </c>
      <c r="C3645" s="139" t="s">
        <v>2476</v>
      </c>
      <c r="D3645" s="139"/>
      <c r="E3645" s="102">
        <v>12099661001</v>
      </c>
      <c r="F3645" s="454"/>
      <c r="G3645" s="140" t="s">
        <v>2967</v>
      </c>
      <c r="H3645" s="217"/>
      <c r="I3645" s="139" t="s">
        <v>58</v>
      </c>
      <c r="J3645" s="139">
        <v>1</v>
      </c>
      <c r="K3645" s="107" t="s">
        <v>1301</v>
      </c>
      <c r="L3645" s="107"/>
      <c r="M3645" s="106"/>
      <c r="N3645" s="107"/>
      <c r="O3645" s="107"/>
      <c r="P3645" s="108"/>
      <c r="Q3645" s="108"/>
      <c r="R3645" s="3"/>
      <c r="S3645" s="375"/>
      <c r="AL3645"/>
    </row>
    <row r="3646" spans="2:38" s="288" customFormat="1" outlineLevel="1">
      <c r="B3646" s="102" t="s">
        <v>27</v>
      </c>
      <c r="C3646" s="139" t="s">
        <v>2476</v>
      </c>
      <c r="D3646" s="139"/>
      <c r="E3646" s="102">
        <v>12099671001</v>
      </c>
      <c r="F3646" s="454"/>
      <c r="G3646" s="140" t="s">
        <v>2968</v>
      </c>
      <c r="H3646" s="217"/>
      <c r="I3646" s="139" t="s">
        <v>58</v>
      </c>
      <c r="J3646" s="139">
        <v>1</v>
      </c>
      <c r="K3646" s="107" t="s">
        <v>1301</v>
      </c>
      <c r="L3646" s="107"/>
      <c r="M3646" s="106"/>
      <c r="N3646" s="107"/>
      <c r="O3646" s="107"/>
      <c r="P3646" s="108"/>
      <c r="Q3646" s="108"/>
      <c r="R3646" s="3"/>
      <c r="S3646" s="375"/>
      <c r="AL3646"/>
    </row>
    <row r="3647" spans="2:38" s="288" customFormat="1" outlineLevel="1">
      <c r="B3647" s="102" t="s">
        <v>27</v>
      </c>
      <c r="C3647" s="139" t="s">
        <v>2476</v>
      </c>
      <c r="D3647" s="139"/>
      <c r="E3647" s="102">
        <v>12099671001</v>
      </c>
      <c r="F3647" s="454"/>
      <c r="G3647" s="140" t="s">
        <v>2969</v>
      </c>
      <c r="H3647" s="217"/>
      <c r="I3647" s="139" t="s">
        <v>58</v>
      </c>
      <c r="J3647" s="139">
        <v>1</v>
      </c>
      <c r="K3647" s="107" t="s">
        <v>1301</v>
      </c>
      <c r="L3647" s="107"/>
      <c r="M3647" s="106"/>
      <c r="N3647" s="107"/>
      <c r="O3647" s="107"/>
      <c r="P3647" s="108"/>
      <c r="Q3647" s="108"/>
      <c r="R3647" s="3"/>
      <c r="S3647" s="375"/>
      <c r="AL3647"/>
    </row>
    <row r="3648" spans="2:38" s="288" customFormat="1" outlineLevel="1">
      <c r="B3648" s="102" t="s">
        <v>27</v>
      </c>
      <c r="C3648" s="139" t="s">
        <v>2476</v>
      </c>
      <c r="D3648" s="139"/>
      <c r="E3648" s="102">
        <v>12099671001</v>
      </c>
      <c r="F3648" s="454"/>
      <c r="G3648" s="140" t="s">
        <v>2970</v>
      </c>
      <c r="H3648" s="217"/>
      <c r="I3648" s="139" t="s">
        <v>58</v>
      </c>
      <c r="J3648" s="139">
        <v>1</v>
      </c>
      <c r="K3648" s="107" t="s">
        <v>1301</v>
      </c>
      <c r="L3648" s="107"/>
      <c r="M3648" s="106"/>
      <c r="N3648" s="107"/>
      <c r="O3648" s="107"/>
      <c r="P3648" s="108"/>
      <c r="Q3648" s="108"/>
      <c r="R3648" s="3"/>
      <c r="S3648" s="375"/>
      <c r="AL3648"/>
    </row>
    <row r="3649" spans="2:39" s="288" customFormat="1" outlineLevel="1">
      <c r="B3649" s="102" t="s">
        <v>27</v>
      </c>
      <c r="C3649" s="139" t="s">
        <v>2476</v>
      </c>
      <c r="D3649" s="139"/>
      <c r="E3649" s="102">
        <v>12099681001</v>
      </c>
      <c r="F3649" s="454"/>
      <c r="G3649" s="140" t="s">
        <v>2971</v>
      </c>
      <c r="H3649" s="217"/>
      <c r="I3649" s="139" t="s">
        <v>58</v>
      </c>
      <c r="J3649" s="139">
        <v>1</v>
      </c>
      <c r="K3649" s="107" t="s">
        <v>1301</v>
      </c>
      <c r="L3649" s="107"/>
      <c r="M3649" s="106"/>
      <c r="N3649" s="107"/>
      <c r="O3649" s="107"/>
      <c r="P3649" s="108"/>
      <c r="Q3649" s="108"/>
      <c r="R3649" s="3"/>
      <c r="S3649" s="384"/>
      <c r="AL3649"/>
      <c r="AM3649"/>
    </row>
    <row r="3650" spans="2:39" s="288" customFormat="1" outlineLevel="1">
      <c r="B3650" s="102" t="s">
        <v>27</v>
      </c>
      <c r="C3650" s="139" t="s">
        <v>2476</v>
      </c>
      <c r="D3650" s="139"/>
      <c r="E3650" s="102">
        <v>12099681001</v>
      </c>
      <c r="F3650" s="454"/>
      <c r="G3650" s="140" t="s">
        <v>2972</v>
      </c>
      <c r="H3650" s="217"/>
      <c r="I3650" s="139" t="s">
        <v>58</v>
      </c>
      <c r="J3650" s="139">
        <v>1</v>
      </c>
      <c r="K3650" s="107" t="s">
        <v>1301</v>
      </c>
      <c r="L3650" s="107"/>
      <c r="M3650" s="106"/>
      <c r="N3650" s="107"/>
      <c r="O3650" s="107"/>
      <c r="P3650" s="108"/>
      <c r="Q3650" s="108"/>
      <c r="R3650" s="3"/>
      <c r="S3650" s="375"/>
      <c r="AL3650"/>
    </row>
    <row r="3651" spans="2:39" s="288" customFormat="1" outlineLevel="1">
      <c r="B3651" s="102" t="s">
        <v>27</v>
      </c>
      <c r="C3651" s="139" t="s">
        <v>2476</v>
      </c>
      <c r="D3651" s="139"/>
      <c r="E3651" s="102">
        <v>12099681001</v>
      </c>
      <c r="F3651" s="454"/>
      <c r="G3651" s="140" t="s">
        <v>2973</v>
      </c>
      <c r="H3651" s="217"/>
      <c r="I3651" s="139" t="s">
        <v>58</v>
      </c>
      <c r="J3651" s="139">
        <v>1</v>
      </c>
      <c r="K3651" s="107" t="s">
        <v>1301</v>
      </c>
      <c r="L3651" s="107"/>
      <c r="M3651" s="106"/>
      <c r="N3651" s="107"/>
      <c r="O3651" s="107"/>
      <c r="P3651" s="108"/>
      <c r="Q3651" s="108"/>
      <c r="R3651" s="3"/>
      <c r="S3651" s="375"/>
      <c r="AL3651"/>
    </row>
    <row r="3652" spans="2:39" outlineLevel="1">
      <c r="B3652" s="152"/>
      <c r="C3652" s="136"/>
      <c r="D3652" s="136"/>
      <c r="E3652" s="69"/>
      <c r="F3652" s="454"/>
      <c r="G3652" s="137"/>
      <c r="H3652" s="207"/>
      <c r="I3652" s="136"/>
      <c r="J3652" s="136"/>
      <c r="K3652" s="74"/>
      <c r="L3652" s="74"/>
      <c r="M3652" s="98"/>
      <c r="N3652" s="99"/>
      <c r="O3652" s="99"/>
      <c r="P3652" s="100"/>
      <c r="Q3652" s="100"/>
      <c r="R3652" s="3"/>
      <c r="S3652" s="375"/>
      <c r="AM3652" s="288"/>
    </row>
    <row r="3653" spans="2:39" s="288" customFormat="1" outlineLevel="1">
      <c r="B3653" s="102" t="s">
        <v>27</v>
      </c>
      <c r="C3653" s="139" t="s">
        <v>2476</v>
      </c>
      <c r="D3653" s="139"/>
      <c r="E3653" s="102">
        <v>12163971001</v>
      </c>
      <c r="F3653" s="454"/>
      <c r="G3653" s="140" t="s">
        <v>2974</v>
      </c>
      <c r="H3653" s="217"/>
      <c r="I3653" s="139" t="s">
        <v>58</v>
      </c>
      <c r="J3653" s="139">
        <v>1</v>
      </c>
      <c r="K3653" s="107" t="s">
        <v>1301</v>
      </c>
      <c r="L3653" s="107"/>
      <c r="M3653" s="106"/>
      <c r="N3653" s="107"/>
      <c r="O3653" s="107"/>
      <c r="P3653" s="108"/>
      <c r="Q3653" s="108"/>
      <c r="R3653" s="3"/>
      <c r="S3653" s="375"/>
      <c r="AL3653"/>
    </row>
    <row r="3654" spans="2:39" s="288" customFormat="1" outlineLevel="1">
      <c r="B3654" s="102" t="s">
        <v>27</v>
      </c>
      <c r="C3654" s="139" t="s">
        <v>2476</v>
      </c>
      <c r="D3654" s="139"/>
      <c r="E3654" s="102">
        <v>12163971001</v>
      </c>
      <c r="F3654" s="454"/>
      <c r="G3654" s="140" t="s">
        <v>2975</v>
      </c>
      <c r="H3654" s="217"/>
      <c r="I3654" s="139" t="s">
        <v>58</v>
      </c>
      <c r="J3654" s="139">
        <v>1</v>
      </c>
      <c r="K3654" s="107" t="s">
        <v>1301</v>
      </c>
      <c r="L3654" s="107"/>
      <c r="M3654" s="106"/>
      <c r="N3654" s="107"/>
      <c r="O3654" s="107"/>
      <c r="P3654" s="108"/>
      <c r="Q3654" s="108"/>
      <c r="R3654" s="3"/>
      <c r="S3654" s="375"/>
      <c r="AL3654"/>
    </row>
    <row r="3655" spans="2:39" s="288" customFormat="1" outlineLevel="1">
      <c r="B3655" s="102" t="s">
        <v>27</v>
      </c>
      <c r="C3655" s="139" t="s">
        <v>2476</v>
      </c>
      <c r="D3655" s="139"/>
      <c r="E3655" s="102">
        <v>12163981001</v>
      </c>
      <c r="F3655" s="454"/>
      <c r="G3655" s="140" t="s">
        <v>2976</v>
      </c>
      <c r="H3655" s="217"/>
      <c r="I3655" s="139" t="s">
        <v>58</v>
      </c>
      <c r="J3655" s="139">
        <v>1</v>
      </c>
      <c r="K3655" s="107" t="s">
        <v>1301</v>
      </c>
      <c r="L3655" s="107"/>
      <c r="M3655" s="106"/>
      <c r="N3655" s="107"/>
      <c r="O3655" s="107"/>
      <c r="P3655" s="108"/>
      <c r="Q3655" s="108"/>
      <c r="R3655" s="3"/>
      <c r="S3655" s="375"/>
      <c r="AL3655"/>
    </row>
    <row r="3656" spans="2:39" s="288" customFormat="1" outlineLevel="1">
      <c r="B3656" s="102" t="s">
        <v>27</v>
      </c>
      <c r="C3656" s="139" t="s">
        <v>2476</v>
      </c>
      <c r="D3656" s="139"/>
      <c r="E3656" s="102">
        <v>12163971001</v>
      </c>
      <c r="F3656" s="454"/>
      <c r="G3656" s="140" t="s">
        <v>2977</v>
      </c>
      <c r="H3656" s="217"/>
      <c r="I3656" s="139" t="s">
        <v>58</v>
      </c>
      <c r="J3656" s="139">
        <v>1</v>
      </c>
      <c r="K3656" s="107" t="s">
        <v>1301</v>
      </c>
      <c r="L3656" s="107"/>
      <c r="M3656" s="106"/>
      <c r="N3656" s="107"/>
      <c r="O3656" s="107"/>
      <c r="P3656" s="108"/>
      <c r="Q3656" s="108"/>
      <c r="R3656" s="3"/>
      <c r="S3656" s="375"/>
      <c r="AL3656"/>
    </row>
    <row r="3657" spans="2:39" s="288" customFormat="1" outlineLevel="1">
      <c r="B3657" s="102" t="s">
        <v>27</v>
      </c>
      <c r="C3657" s="139" t="s">
        <v>2476</v>
      </c>
      <c r="D3657" s="139"/>
      <c r="E3657" s="102">
        <v>12181791001</v>
      </c>
      <c r="F3657" s="454"/>
      <c r="G3657" s="140" t="s">
        <v>2978</v>
      </c>
      <c r="H3657" s="217"/>
      <c r="I3657" s="139" t="s">
        <v>58</v>
      </c>
      <c r="J3657" s="139">
        <v>1</v>
      </c>
      <c r="K3657" s="107" t="s">
        <v>1301</v>
      </c>
      <c r="L3657" s="107"/>
      <c r="M3657" s="106"/>
      <c r="N3657" s="107"/>
      <c r="O3657" s="107"/>
      <c r="P3657" s="108"/>
      <c r="Q3657" s="108"/>
      <c r="R3657" s="3"/>
      <c r="S3657" s="375"/>
      <c r="AL3657"/>
    </row>
    <row r="3658" spans="2:39" s="288" customFormat="1" outlineLevel="1">
      <c r="B3658" s="102" t="s">
        <v>27</v>
      </c>
      <c r="C3658" s="139" t="s">
        <v>2476</v>
      </c>
      <c r="D3658" s="139"/>
      <c r="E3658" s="102">
        <v>12163981001</v>
      </c>
      <c r="F3658" s="454"/>
      <c r="G3658" s="140" t="s">
        <v>2979</v>
      </c>
      <c r="H3658" s="217"/>
      <c r="I3658" s="139" t="s">
        <v>58</v>
      </c>
      <c r="J3658" s="139">
        <v>1</v>
      </c>
      <c r="K3658" s="107" t="s">
        <v>1301</v>
      </c>
      <c r="L3658" s="107"/>
      <c r="M3658" s="106"/>
      <c r="N3658" s="107"/>
      <c r="O3658" s="107"/>
      <c r="P3658" s="108"/>
      <c r="Q3658" s="108"/>
      <c r="R3658" s="3"/>
      <c r="S3658" s="375"/>
      <c r="AL3658"/>
    </row>
    <row r="3659" spans="2:39" s="288" customFormat="1" outlineLevel="1">
      <c r="B3659" s="102" t="s">
        <v>27</v>
      </c>
      <c r="C3659" s="139" t="s">
        <v>2476</v>
      </c>
      <c r="D3659" s="139"/>
      <c r="E3659" s="102">
        <v>12181791001</v>
      </c>
      <c r="F3659" s="454"/>
      <c r="G3659" s="140" t="s">
        <v>2980</v>
      </c>
      <c r="H3659" s="217"/>
      <c r="I3659" s="139" t="s">
        <v>58</v>
      </c>
      <c r="J3659" s="139">
        <v>1</v>
      </c>
      <c r="K3659" s="107" t="s">
        <v>1301</v>
      </c>
      <c r="L3659" s="107"/>
      <c r="M3659" s="106"/>
      <c r="N3659" s="107"/>
      <c r="O3659" s="107"/>
      <c r="P3659" s="108"/>
      <c r="Q3659" s="108"/>
      <c r="R3659" s="3"/>
      <c r="S3659" s="375"/>
      <c r="AL3659"/>
    </row>
    <row r="3660" spans="2:39" s="288" customFormat="1" outlineLevel="1">
      <c r="B3660" s="102" t="s">
        <v>27</v>
      </c>
      <c r="C3660" s="139" t="s">
        <v>2476</v>
      </c>
      <c r="D3660" s="139"/>
      <c r="E3660" s="102">
        <v>12181791001</v>
      </c>
      <c r="F3660" s="454"/>
      <c r="G3660" s="140" t="s">
        <v>2981</v>
      </c>
      <c r="H3660" s="217"/>
      <c r="I3660" s="139" t="s">
        <v>58</v>
      </c>
      <c r="J3660" s="139">
        <v>1</v>
      </c>
      <c r="K3660" s="107" t="s">
        <v>1301</v>
      </c>
      <c r="L3660" s="107"/>
      <c r="M3660" s="106"/>
      <c r="N3660" s="107"/>
      <c r="O3660" s="107"/>
      <c r="P3660" s="108"/>
      <c r="Q3660" s="108"/>
      <c r="R3660" s="3"/>
      <c r="S3660" s="375"/>
      <c r="AL3660"/>
    </row>
    <row r="3661" spans="2:39" s="288" customFormat="1" outlineLevel="1">
      <c r="B3661" s="102" t="s">
        <v>27</v>
      </c>
      <c r="C3661" s="139" t="s">
        <v>2476</v>
      </c>
      <c r="D3661" s="139"/>
      <c r="E3661" s="102">
        <v>13200211001</v>
      </c>
      <c r="F3661" s="454"/>
      <c r="G3661" s="140" t="s">
        <v>2982</v>
      </c>
      <c r="H3661" s="217"/>
      <c r="I3661" s="139" t="s">
        <v>58</v>
      </c>
      <c r="J3661" s="139">
        <v>1</v>
      </c>
      <c r="K3661" s="107" t="s">
        <v>1301</v>
      </c>
      <c r="L3661" s="107"/>
      <c r="M3661" s="106"/>
      <c r="N3661" s="107"/>
      <c r="O3661" s="107"/>
      <c r="P3661" s="108"/>
      <c r="Q3661" s="108"/>
      <c r="R3661" s="3"/>
      <c r="S3661" s="375"/>
      <c r="AL3661"/>
    </row>
    <row r="3662" spans="2:39" s="288" customFormat="1" outlineLevel="1">
      <c r="B3662" s="102" t="s">
        <v>27</v>
      </c>
      <c r="C3662" s="139" t="s">
        <v>2476</v>
      </c>
      <c r="D3662" s="139"/>
      <c r="E3662" s="102">
        <v>12181851001</v>
      </c>
      <c r="F3662" s="454"/>
      <c r="G3662" s="140" t="s">
        <v>2983</v>
      </c>
      <c r="H3662" s="217"/>
      <c r="I3662" s="139" t="s">
        <v>58</v>
      </c>
      <c r="J3662" s="139">
        <v>1</v>
      </c>
      <c r="K3662" s="107" t="s">
        <v>1301</v>
      </c>
      <c r="L3662" s="107"/>
      <c r="M3662" s="106"/>
      <c r="N3662" s="107"/>
      <c r="O3662" s="107"/>
      <c r="P3662" s="108"/>
      <c r="Q3662" s="108"/>
      <c r="R3662" s="3"/>
      <c r="S3662" s="375"/>
      <c r="AL3662"/>
    </row>
    <row r="3663" spans="2:39" s="288" customFormat="1" outlineLevel="1">
      <c r="B3663" s="102" t="s">
        <v>27</v>
      </c>
      <c r="C3663" s="139" t="s">
        <v>2476</v>
      </c>
      <c r="D3663" s="139"/>
      <c r="E3663" s="102">
        <v>12181851001</v>
      </c>
      <c r="F3663" s="454"/>
      <c r="G3663" s="140" t="s">
        <v>2984</v>
      </c>
      <c r="H3663" s="217"/>
      <c r="I3663" s="139" t="s">
        <v>58</v>
      </c>
      <c r="J3663" s="139">
        <v>1</v>
      </c>
      <c r="K3663" s="107" t="s">
        <v>1301</v>
      </c>
      <c r="L3663" s="107"/>
      <c r="M3663" s="106"/>
      <c r="N3663" s="107"/>
      <c r="O3663" s="107"/>
      <c r="P3663" s="108"/>
      <c r="Q3663" s="108"/>
      <c r="R3663" s="3"/>
      <c r="S3663" s="375"/>
      <c r="AL3663"/>
    </row>
    <row r="3664" spans="2:39" s="288" customFormat="1" outlineLevel="1">
      <c r="B3664" s="102" t="s">
        <v>27</v>
      </c>
      <c r="C3664" s="139" t="s">
        <v>2476</v>
      </c>
      <c r="D3664" s="139"/>
      <c r="E3664" s="102">
        <v>12181861001</v>
      </c>
      <c r="F3664" s="454"/>
      <c r="G3664" s="140" t="s">
        <v>2985</v>
      </c>
      <c r="H3664" s="217"/>
      <c r="I3664" s="139" t="s">
        <v>58</v>
      </c>
      <c r="J3664" s="139">
        <v>1</v>
      </c>
      <c r="K3664" s="107" t="s">
        <v>1301</v>
      </c>
      <c r="L3664" s="107"/>
      <c r="M3664" s="106"/>
      <c r="N3664" s="107"/>
      <c r="O3664" s="107"/>
      <c r="P3664" s="108"/>
      <c r="Q3664" s="108"/>
      <c r="R3664" s="3"/>
      <c r="S3664" s="375"/>
      <c r="AL3664"/>
    </row>
    <row r="3665" spans="2:39" s="288" customFormat="1" outlineLevel="1">
      <c r="B3665" s="102" t="s">
        <v>27</v>
      </c>
      <c r="C3665" s="139" t="s">
        <v>2476</v>
      </c>
      <c r="D3665" s="139"/>
      <c r="E3665" s="102">
        <v>12181851001</v>
      </c>
      <c r="F3665" s="454"/>
      <c r="G3665" s="140" t="s">
        <v>2986</v>
      </c>
      <c r="H3665" s="217"/>
      <c r="I3665" s="139" t="s">
        <v>58</v>
      </c>
      <c r="J3665" s="139">
        <v>1</v>
      </c>
      <c r="K3665" s="107" t="s">
        <v>1301</v>
      </c>
      <c r="L3665" s="107"/>
      <c r="M3665" s="106"/>
      <c r="N3665" s="107"/>
      <c r="O3665" s="107"/>
      <c r="P3665" s="108"/>
      <c r="Q3665" s="108"/>
      <c r="R3665" s="3"/>
      <c r="S3665" s="375"/>
      <c r="AL3665"/>
    </row>
    <row r="3666" spans="2:39" s="288" customFormat="1" outlineLevel="1">
      <c r="B3666" s="102" t="s">
        <v>27</v>
      </c>
      <c r="C3666" s="139" t="s">
        <v>2476</v>
      </c>
      <c r="D3666" s="139"/>
      <c r="E3666" s="102">
        <v>12181861001</v>
      </c>
      <c r="F3666" s="454"/>
      <c r="G3666" s="140" t="s">
        <v>2987</v>
      </c>
      <c r="H3666" s="217"/>
      <c r="I3666" s="139" t="s">
        <v>58</v>
      </c>
      <c r="J3666" s="139">
        <v>1</v>
      </c>
      <c r="K3666" s="107" t="s">
        <v>1301</v>
      </c>
      <c r="L3666" s="107"/>
      <c r="M3666" s="106"/>
      <c r="N3666" s="107"/>
      <c r="O3666" s="107"/>
      <c r="P3666" s="108"/>
      <c r="Q3666" s="108"/>
      <c r="R3666" s="3"/>
      <c r="S3666" s="375"/>
      <c r="AL3666"/>
    </row>
    <row r="3667" spans="2:39" s="288" customFormat="1" outlineLevel="1">
      <c r="B3667" s="102" t="s">
        <v>27</v>
      </c>
      <c r="C3667" s="139" t="s">
        <v>2476</v>
      </c>
      <c r="D3667" s="103">
        <v>12181871001</v>
      </c>
      <c r="E3667" s="102">
        <v>13200411001</v>
      </c>
      <c r="F3667" s="454"/>
      <c r="G3667" s="140" t="s">
        <v>2988</v>
      </c>
      <c r="H3667" s="217"/>
      <c r="I3667" s="139" t="s">
        <v>58</v>
      </c>
      <c r="J3667" s="139">
        <v>1</v>
      </c>
      <c r="K3667" s="107" t="s">
        <v>1301</v>
      </c>
      <c r="L3667" s="107"/>
      <c r="M3667" s="106"/>
      <c r="N3667" s="107"/>
      <c r="O3667" s="107"/>
      <c r="P3667" s="108"/>
      <c r="Q3667" s="108"/>
      <c r="R3667" s="3"/>
      <c r="S3667" s="375"/>
      <c r="AL3667"/>
    </row>
    <row r="3668" spans="2:39" s="288" customFormat="1" outlineLevel="1">
      <c r="B3668" s="102" t="s">
        <v>27</v>
      </c>
      <c r="C3668" s="139" t="s">
        <v>2476</v>
      </c>
      <c r="D3668" s="139"/>
      <c r="E3668" s="102">
        <v>12181861001</v>
      </c>
      <c r="F3668" s="454"/>
      <c r="G3668" s="140" t="s">
        <v>2989</v>
      </c>
      <c r="H3668" s="217"/>
      <c r="I3668" s="139" t="s">
        <v>58</v>
      </c>
      <c r="J3668" s="139">
        <v>1</v>
      </c>
      <c r="K3668" s="107" t="s">
        <v>1301</v>
      </c>
      <c r="L3668" s="107"/>
      <c r="M3668" s="106"/>
      <c r="N3668" s="107"/>
      <c r="O3668" s="107"/>
      <c r="P3668" s="108"/>
      <c r="Q3668" s="108"/>
      <c r="R3668" s="3"/>
      <c r="S3668" s="375"/>
      <c r="AL3668"/>
    </row>
    <row r="3669" spans="2:39" s="288" customFormat="1" outlineLevel="1">
      <c r="B3669" s="102" t="s">
        <v>27</v>
      </c>
      <c r="C3669" s="139" t="s">
        <v>2476</v>
      </c>
      <c r="D3669" s="102"/>
      <c r="E3669" s="102">
        <v>12181871001</v>
      </c>
      <c r="F3669" s="454"/>
      <c r="G3669" s="140" t="s">
        <v>2990</v>
      </c>
      <c r="H3669" s="217"/>
      <c r="I3669" s="139" t="s">
        <v>58</v>
      </c>
      <c r="J3669" s="139">
        <v>1</v>
      </c>
      <c r="K3669" s="107" t="s">
        <v>1301</v>
      </c>
      <c r="L3669" s="107"/>
      <c r="M3669" s="106"/>
      <c r="N3669" s="107"/>
      <c r="O3669" s="107"/>
      <c r="P3669" s="108"/>
      <c r="Q3669" s="108"/>
      <c r="R3669" s="3"/>
      <c r="S3669" s="384"/>
      <c r="AL3669"/>
      <c r="AM3669"/>
    </row>
    <row r="3670" spans="2:39" s="288" customFormat="1" outlineLevel="1">
      <c r="B3670" s="102" t="s">
        <v>27</v>
      </c>
      <c r="C3670" s="139" t="s">
        <v>2476</v>
      </c>
      <c r="D3670" s="139"/>
      <c r="E3670" s="102">
        <v>12181871001</v>
      </c>
      <c r="F3670" s="454"/>
      <c r="G3670" s="140" t="s">
        <v>2991</v>
      </c>
      <c r="H3670" s="217"/>
      <c r="I3670" s="139" t="s">
        <v>58</v>
      </c>
      <c r="J3670" s="139">
        <v>1</v>
      </c>
      <c r="K3670" s="107" t="s">
        <v>1301</v>
      </c>
      <c r="L3670" s="107"/>
      <c r="M3670" s="106"/>
      <c r="N3670" s="107"/>
      <c r="O3670" s="107"/>
      <c r="P3670" s="108"/>
      <c r="Q3670" s="108"/>
      <c r="R3670" s="3"/>
      <c r="S3670" s="375"/>
      <c r="AL3670"/>
    </row>
    <row r="3671" spans="2:39" s="288" customFormat="1" outlineLevel="1">
      <c r="B3671" s="102" t="s">
        <v>27</v>
      </c>
      <c r="C3671" s="139" t="s">
        <v>2476</v>
      </c>
      <c r="D3671" s="139"/>
      <c r="E3671" s="102">
        <v>12181881001</v>
      </c>
      <c r="F3671" s="454"/>
      <c r="G3671" s="140" t="s">
        <v>2992</v>
      </c>
      <c r="H3671" s="217"/>
      <c r="I3671" s="139" t="s">
        <v>58</v>
      </c>
      <c r="J3671" s="139">
        <v>1</v>
      </c>
      <c r="K3671" s="107" t="s">
        <v>1301</v>
      </c>
      <c r="L3671" s="107"/>
      <c r="M3671" s="106"/>
      <c r="N3671" s="107"/>
      <c r="O3671" s="107"/>
      <c r="P3671" s="108"/>
      <c r="Q3671" s="108"/>
      <c r="R3671" s="3"/>
      <c r="S3671" s="375"/>
      <c r="AL3671"/>
    </row>
    <row r="3672" spans="2:39" outlineLevel="1">
      <c r="B3672" s="152"/>
      <c r="C3672" s="136"/>
      <c r="D3672" s="136"/>
      <c r="E3672" s="69"/>
      <c r="F3672" s="454"/>
      <c r="G3672" s="137"/>
      <c r="H3672" s="207"/>
      <c r="I3672" s="136"/>
      <c r="J3672" s="136"/>
      <c r="K3672" s="74"/>
      <c r="L3672" s="74"/>
      <c r="M3672" s="98"/>
      <c r="N3672" s="99"/>
      <c r="O3672" s="99"/>
      <c r="P3672" s="100"/>
      <c r="Q3672" s="100"/>
      <c r="R3672" s="3"/>
      <c r="S3672" s="375"/>
      <c r="AM3672" s="288"/>
    </row>
    <row r="3673" spans="2:39" s="288" customFormat="1" outlineLevel="1">
      <c r="B3673" s="102" t="s">
        <v>27</v>
      </c>
      <c r="C3673" s="139" t="s">
        <v>2476</v>
      </c>
      <c r="D3673" s="139"/>
      <c r="E3673" s="102">
        <v>12163991001</v>
      </c>
      <c r="F3673" s="454"/>
      <c r="G3673" s="140" t="s">
        <v>2993</v>
      </c>
      <c r="H3673" s="217"/>
      <c r="I3673" s="139" t="s">
        <v>58</v>
      </c>
      <c r="J3673" s="139">
        <v>1</v>
      </c>
      <c r="K3673" s="107" t="s">
        <v>1301</v>
      </c>
      <c r="L3673" s="107"/>
      <c r="M3673" s="106"/>
      <c r="N3673" s="107"/>
      <c r="O3673" s="107"/>
      <c r="P3673" s="108"/>
      <c r="Q3673" s="108"/>
      <c r="R3673" s="3"/>
      <c r="S3673" s="375"/>
      <c r="AL3673"/>
    </row>
    <row r="3674" spans="2:39" s="288" customFormat="1" outlineLevel="1">
      <c r="B3674" s="102" t="s">
        <v>27</v>
      </c>
      <c r="C3674" s="139" t="s">
        <v>2476</v>
      </c>
      <c r="D3674" s="139"/>
      <c r="E3674" s="102">
        <v>12163991001</v>
      </c>
      <c r="F3674" s="454"/>
      <c r="G3674" s="140" t="s">
        <v>2994</v>
      </c>
      <c r="H3674" s="217"/>
      <c r="I3674" s="139" t="s">
        <v>58</v>
      </c>
      <c r="J3674" s="139">
        <v>1</v>
      </c>
      <c r="K3674" s="107" t="s">
        <v>1301</v>
      </c>
      <c r="L3674" s="107"/>
      <c r="M3674" s="106"/>
      <c r="N3674" s="107"/>
      <c r="O3674" s="107"/>
      <c r="P3674" s="108"/>
      <c r="Q3674" s="108"/>
      <c r="R3674" s="3"/>
      <c r="S3674" s="375"/>
      <c r="AL3674"/>
    </row>
    <row r="3675" spans="2:39" s="288" customFormat="1" outlineLevel="1">
      <c r="B3675" s="102" t="s">
        <v>27</v>
      </c>
      <c r="C3675" s="139" t="s">
        <v>2476</v>
      </c>
      <c r="D3675" s="139"/>
      <c r="E3675" s="102">
        <v>12163991001</v>
      </c>
      <c r="F3675" s="454"/>
      <c r="G3675" s="140" t="s">
        <v>2995</v>
      </c>
      <c r="H3675" s="217"/>
      <c r="I3675" s="139" t="s">
        <v>58</v>
      </c>
      <c r="J3675" s="139">
        <v>1</v>
      </c>
      <c r="K3675" s="107" t="s">
        <v>1301</v>
      </c>
      <c r="L3675" s="107"/>
      <c r="M3675" s="106"/>
      <c r="N3675" s="107"/>
      <c r="O3675" s="107"/>
      <c r="P3675" s="108"/>
      <c r="Q3675" s="108"/>
      <c r="R3675" s="3"/>
      <c r="S3675" s="375"/>
      <c r="AL3675"/>
    </row>
    <row r="3676" spans="2:39" s="288" customFormat="1" outlineLevel="1">
      <c r="B3676" s="102" t="s">
        <v>27</v>
      </c>
      <c r="C3676" s="139" t="s">
        <v>2476</v>
      </c>
      <c r="D3676" s="139"/>
      <c r="E3676" s="102">
        <v>12163991001</v>
      </c>
      <c r="F3676" s="454"/>
      <c r="G3676" s="140" t="s">
        <v>2996</v>
      </c>
      <c r="H3676" s="217"/>
      <c r="I3676" s="139" t="s">
        <v>58</v>
      </c>
      <c r="J3676" s="139">
        <v>1</v>
      </c>
      <c r="K3676" s="107" t="s">
        <v>1301</v>
      </c>
      <c r="L3676" s="107"/>
      <c r="M3676" s="106"/>
      <c r="N3676" s="107"/>
      <c r="O3676" s="107"/>
      <c r="P3676" s="108"/>
      <c r="Q3676" s="108"/>
      <c r="R3676" s="3"/>
      <c r="S3676" s="375"/>
      <c r="AL3676"/>
    </row>
    <row r="3677" spans="2:39" s="288" customFormat="1" outlineLevel="1">
      <c r="B3677" s="102" t="s">
        <v>27</v>
      </c>
      <c r="C3677" s="139" t="s">
        <v>2476</v>
      </c>
      <c r="D3677" s="139"/>
      <c r="E3677" s="102">
        <v>12163991001</v>
      </c>
      <c r="F3677" s="454"/>
      <c r="G3677" s="140" t="s">
        <v>2997</v>
      </c>
      <c r="H3677" s="217"/>
      <c r="I3677" s="139" t="s">
        <v>58</v>
      </c>
      <c r="J3677" s="139">
        <v>1</v>
      </c>
      <c r="K3677" s="107" t="s">
        <v>1301</v>
      </c>
      <c r="L3677" s="107"/>
      <c r="M3677" s="106"/>
      <c r="N3677" s="107"/>
      <c r="O3677" s="107"/>
      <c r="P3677" s="108"/>
      <c r="Q3677" s="108"/>
      <c r="R3677" s="3"/>
      <c r="S3677" s="375"/>
      <c r="AL3677"/>
    </row>
    <row r="3678" spans="2:39" s="288" customFormat="1" outlineLevel="1">
      <c r="B3678" s="102" t="s">
        <v>27</v>
      </c>
      <c r="C3678" s="139" t="s">
        <v>2476</v>
      </c>
      <c r="D3678" s="139"/>
      <c r="E3678" s="102">
        <v>12181891001</v>
      </c>
      <c r="F3678" s="454"/>
      <c r="G3678" s="140" t="s">
        <v>2998</v>
      </c>
      <c r="H3678" s="217"/>
      <c r="I3678" s="139" t="s">
        <v>58</v>
      </c>
      <c r="J3678" s="139">
        <v>1</v>
      </c>
      <c r="K3678" s="107" t="s">
        <v>1301</v>
      </c>
      <c r="L3678" s="107"/>
      <c r="M3678" s="106"/>
      <c r="N3678" s="107"/>
      <c r="O3678" s="107"/>
      <c r="P3678" s="108"/>
      <c r="Q3678" s="108"/>
      <c r="R3678" s="3"/>
      <c r="S3678" s="375"/>
      <c r="AL3678"/>
    </row>
    <row r="3679" spans="2:39" s="288" customFormat="1" outlineLevel="1">
      <c r="B3679" s="102" t="s">
        <v>27</v>
      </c>
      <c r="C3679" s="139" t="s">
        <v>2476</v>
      </c>
      <c r="D3679" s="139"/>
      <c r="E3679" s="102">
        <v>13200071001</v>
      </c>
      <c r="F3679" s="454"/>
      <c r="G3679" s="140" t="s">
        <v>2999</v>
      </c>
      <c r="H3679" s="217"/>
      <c r="I3679" s="139" t="s">
        <v>58</v>
      </c>
      <c r="J3679" s="139">
        <v>1</v>
      </c>
      <c r="K3679" s="107" t="s">
        <v>1301</v>
      </c>
      <c r="L3679" s="107"/>
      <c r="M3679" s="106"/>
      <c r="N3679" s="107"/>
      <c r="O3679" s="107"/>
      <c r="P3679" s="108"/>
      <c r="Q3679" s="108"/>
      <c r="R3679" s="3"/>
      <c r="S3679" s="375"/>
      <c r="AL3679"/>
    </row>
    <row r="3680" spans="2:39" s="288" customFormat="1" outlineLevel="1">
      <c r="B3680" s="102" t="s">
        <v>27</v>
      </c>
      <c r="C3680" s="139" t="s">
        <v>2476</v>
      </c>
      <c r="D3680" s="139"/>
      <c r="E3680" s="102">
        <v>12181891001</v>
      </c>
      <c r="F3680" s="454"/>
      <c r="G3680" s="140" t="s">
        <v>3000</v>
      </c>
      <c r="H3680" s="217"/>
      <c r="I3680" s="139" t="s">
        <v>58</v>
      </c>
      <c r="J3680" s="139">
        <v>1</v>
      </c>
      <c r="K3680" s="107" t="s">
        <v>1301</v>
      </c>
      <c r="L3680" s="107"/>
      <c r="M3680" s="106"/>
      <c r="N3680" s="107"/>
      <c r="O3680" s="107"/>
      <c r="P3680" s="108"/>
      <c r="Q3680" s="108"/>
      <c r="R3680" s="3"/>
      <c r="S3680" s="375"/>
      <c r="AL3680"/>
    </row>
    <row r="3681" spans="2:39" s="288" customFormat="1" outlineLevel="1">
      <c r="B3681" s="102" t="s">
        <v>27</v>
      </c>
      <c r="C3681" s="139" t="s">
        <v>2476</v>
      </c>
      <c r="D3681" s="139"/>
      <c r="E3681" s="102">
        <v>13200071001</v>
      </c>
      <c r="F3681" s="454"/>
      <c r="G3681" s="140" t="s">
        <v>3001</v>
      </c>
      <c r="H3681" s="217"/>
      <c r="I3681" s="139" t="s">
        <v>58</v>
      </c>
      <c r="J3681" s="139">
        <v>1</v>
      </c>
      <c r="K3681" s="107" t="s">
        <v>1301</v>
      </c>
      <c r="L3681" s="107"/>
      <c r="M3681" s="106"/>
      <c r="N3681" s="107"/>
      <c r="O3681" s="107"/>
      <c r="P3681" s="108"/>
      <c r="Q3681" s="108"/>
      <c r="R3681" s="3"/>
      <c r="S3681" s="375"/>
      <c r="AL3681"/>
    </row>
    <row r="3682" spans="2:39" s="288" customFormat="1" outlineLevel="1">
      <c r="B3682" s="102" t="s">
        <v>27</v>
      </c>
      <c r="C3682" s="139" t="s">
        <v>2476</v>
      </c>
      <c r="D3682" s="139"/>
      <c r="E3682" s="102">
        <v>13200071001</v>
      </c>
      <c r="F3682" s="454"/>
      <c r="G3682" s="140" t="s">
        <v>3002</v>
      </c>
      <c r="H3682" s="217"/>
      <c r="I3682" s="139" t="s">
        <v>58</v>
      </c>
      <c r="J3682" s="139">
        <v>1</v>
      </c>
      <c r="K3682" s="107" t="s">
        <v>1301</v>
      </c>
      <c r="L3682" s="107"/>
      <c r="M3682" s="106"/>
      <c r="N3682" s="107"/>
      <c r="O3682" s="107"/>
      <c r="P3682" s="108"/>
      <c r="Q3682" s="108"/>
      <c r="R3682" s="3"/>
      <c r="S3682" s="375"/>
      <c r="AL3682"/>
    </row>
    <row r="3683" spans="2:39" s="288" customFormat="1" outlineLevel="1">
      <c r="B3683" s="102" t="s">
        <v>27</v>
      </c>
      <c r="C3683" s="139" t="s">
        <v>2476</v>
      </c>
      <c r="D3683" s="139"/>
      <c r="E3683" s="102">
        <v>12181911001</v>
      </c>
      <c r="F3683" s="454"/>
      <c r="G3683" s="140" t="s">
        <v>3003</v>
      </c>
      <c r="H3683" s="217"/>
      <c r="I3683" s="139" t="s">
        <v>58</v>
      </c>
      <c r="J3683" s="139">
        <v>1</v>
      </c>
      <c r="K3683" s="107" t="s">
        <v>1301</v>
      </c>
      <c r="L3683" s="107"/>
      <c r="M3683" s="106"/>
      <c r="N3683" s="107"/>
      <c r="O3683" s="107"/>
      <c r="P3683" s="108"/>
      <c r="Q3683" s="108"/>
      <c r="R3683" s="3"/>
      <c r="S3683" s="375"/>
      <c r="AL3683"/>
    </row>
    <row r="3684" spans="2:39" s="288" customFormat="1" outlineLevel="1">
      <c r="B3684" s="102" t="s">
        <v>27</v>
      </c>
      <c r="C3684" s="139" t="s">
        <v>2476</v>
      </c>
      <c r="D3684" s="139"/>
      <c r="E3684" s="102">
        <v>12181921001</v>
      </c>
      <c r="F3684" s="454"/>
      <c r="G3684" s="140" t="s">
        <v>3004</v>
      </c>
      <c r="H3684" s="217"/>
      <c r="I3684" s="139" t="s">
        <v>58</v>
      </c>
      <c r="J3684" s="139">
        <v>1</v>
      </c>
      <c r="K3684" s="107" t="s">
        <v>1301</v>
      </c>
      <c r="L3684" s="107"/>
      <c r="M3684" s="106"/>
      <c r="N3684" s="107"/>
      <c r="O3684" s="107"/>
      <c r="P3684" s="108"/>
      <c r="Q3684" s="108"/>
      <c r="R3684" s="3"/>
      <c r="S3684" s="375"/>
      <c r="AL3684"/>
    </row>
    <row r="3685" spans="2:39" s="288" customFormat="1" outlineLevel="1">
      <c r="B3685" s="102" t="s">
        <v>27</v>
      </c>
      <c r="C3685" s="139" t="s">
        <v>2476</v>
      </c>
      <c r="D3685" s="139"/>
      <c r="E3685" s="102">
        <v>12181921001</v>
      </c>
      <c r="F3685" s="454"/>
      <c r="G3685" s="140" t="s">
        <v>3005</v>
      </c>
      <c r="H3685" s="217"/>
      <c r="I3685" s="139" t="s">
        <v>58</v>
      </c>
      <c r="J3685" s="139">
        <v>1</v>
      </c>
      <c r="K3685" s="107" t="s">
        <v>1301</v>
      </c>
      <c r="L3685" s="107"/>
      <c r="M3685" s="106"/>
      <c r="N3685" s="107"/>
      <c r="O3685" s="107"/>
      <c r="P3685" s="108"/>
      <c r="Q3685" s="108"/>
      <c r="R3685" s="3"/>
      <c r="S3685" s="375"/>
      <c r="AL3685"/>
    </row>
    <row r="3686" spans="2:39" s="288" customFormat="1" outlineLevel="1">
      <c r="B3686" s="102" t="s">
        <v>27</v>
      </c>
      <c r="C3686" s="139" t="s">
        <v>2476</v>
      </c>
      <c r="D3686" s="139"/>
      <c r="E3686" s="102">
        <v>12181921001</v>
      </c>
      <c r="F3686" s="454"/>
      <c r="G3686" s="140" t="s">
        <v>3006</v>
      </c>
      <c r="H3686" s="217"/>
      <c r="I3686" s="139" t="s">
        <v>58</v>
      </c>
      <c r="J3686" s="139">
        <v>1</v>
      </c>
      <c r="K3686" s="107" t="s">
        <v>1301</v>
      </c>
      <c r="L3686" s="107"/>
      <c r="M3686" s="106"/>
      <c r="N3686" s="107"/>
      <c r="O3686" s="107"/>
      <c r="P3686" s="108"/>
      <c r="Q3686" s="108"/>
      <c r="R3686" s="3"/>
      <c r="S3686" s="384"/>
      <c r="AL3686"/>
      <c r="AM3686"/>
    </row>
    <row r="3687" spans="2:39" s="288" customFormat="1" outlineLevel="1">
      <c r="B3687" s="102" t="s">
        <v>27</v>
      </c>
      <c r="C3687" s="139" t="s">
        <v>2476</v>
      </c>
      <c r="D3687" s="139"/>
      <c r="E3687" s="102">
        <v>13200611001</v>
      </c>
      <c r="F3687" s="454"/>
      <c r="G3687" s="140" t="s">
        <v>3007</v>
      </c>
      <c r="H3687" s="217"/>
      <c r="I3687" s="139" t="s">
        <v>58</v>
      </c>
      <c r="J3687" s="139">
        <v>1</v>
      </c>
      <c r="K3687" s="107" t="s">
        <v>1301</v>
      </c>
      <c r="L3687" s="107"/>
      <c r="M3687" s="106"/>
      <c r="N3687" s="107"/>
      <c r="O3687" s="107"/>
      <c r="P3687" s="108"/>
      <c r="Q3687" s="108"/>
      <c r="R3687" s="3"/>
      <c r="S3687" s="375"/>
      <c r="AL3687"/>
    </row>
    <row r="3688" spans="2:39" s="288" customFormat="1" outlineLevel="1">
      <c r="B3688" s="102" t="s">
        <v>27</v>
      </c>
      <c r="C3688" s="139" t="s">
        <v>2476</v>
      </c>
      <c r="D3688" s="139"/>
      <c r="E3688" s="102">
        <v>13200611001</v>
      </c>
      <c r="F3688" s="454"/>
      <c r="G3688" s="140" t="s">
        <v>3008</v>
      </c>
      <c r="H3688" s="217"/>
      <c r="I3688" s="139" t="s">
        <v>58</v>
      </c>
      <c r="J3688" s="139">
        <v>1</v>
      </c>
      <c r="K3688" s="107" t="s">
        <v>1301</v>
      </c>
      <c r="L3688" s="107"/>
      <c r="M3688" s="106"/>
      <c r="N3688" s="107"/>
      <c r="O3688" s="107"/>
      <c r="P3688" s="108"/>
      <c r="Q3688" s="108"/>
      <c r="R3688" s="3"/>
      <c r="S3688" s="384"/>
      <c r="AL3688"/>
    </row>
    <row r="3689" spans="2:39" outlineLevel="1">
      <c r="B3689" s="152"/>
      <c r="C3689" s="136"/>
      <c r="D3689" s="136"/>
      <c r="E3689" s="69"/>
      <c r="F3689" s="454"/>
      <c r="G3689" s="137"/>
      <c r="H3689" s="207"/>
      <c r="I3689" s="136"/>
      <c r="J3689" s="136"/>
      <c r="K3689" s="74"/>
      <c r="L3689" s="74"/>
      <c r="M3689" s="98"/>
      <c r="N3689" s="99"/>
      <c r="O3689" s="99"/>
      <c r="P3689" s="100"/>
      <c r="Q3689" s="100"/>
      <c r="R3689" s="3"/>
      <c r="S3689" s="375"/>
      <c r="AM3689" s="288"/>
    </row>
    <row r="3690" spans="2:39" s="288" customFormat="1" outlineLevel="1">
      <c r="B3690" s="102" t="s">
        <v>27</v>
      </c>
      <c r="C3690" s="139" t="s">
        <v>2476</v>
      </c>
      <c r="D3690" s="139"/>
      <c r="E3690" s="219">
        <v>13300691001</v>
      </c>
      <c r="F3690" s="454"/>
      <c r="G3690" s="140" t="s">
        <v>3009</v>
      </c>
      <c r="H3690" s="217"/>
      <c r="I3690" s="139" t="s">
        <v>58</v>
      </c>
      <c r="J3690" s="139">
        <v>1</v>
      </c>
      <c r="K3690" s="107" t="s">
        <v>1301</v>
      </c>
      <c r="L3690" s="107"/>
      <c r="M3690" s="106"/>
      <c r="N3690" s="107"/>
      <c r="O3690" s="107"/>
      <c r="P3690" s="108"/>
      <c r="Q3690" s="108"/>
      <c r="R3690" s="3"/>
      <c r="S3690" s="375"/>
      <c r="AL3690"/>
    </row>
    <row r="3691" spans="2:39" s="288" customFormat="1" ht="25.5" outlineLevel="1">
      <c r="B3691" s="305" t="s">
        <v>27</v>
      </c>
      <c r="C3691" s="139" t="s">
        <v>2476</v>
      </c>
      <c r="D3691" s="139"/>
      <c r="E3691" s="219">
        <v>12979321001</v>
      </c>
      <c r="F3691" s="454"/>
      <c r="G3691" s="140" t="s">
        <v>3010</v>
      </c>
      <c r="H3691" s="217"/>
      <c r="I3691" s="139" t="s">
        <v>58</v>
      </c>
      <c r="J3691" s="139">
        <v>1</v>
      </c>
      <c r="K3691" s="107" t="s">
        <v>1298</v>
      </c>
      <c r="L3691" s="107"/>
      <c r="M3691" s="106"/>
      <c r="N3691" s="107"/>
      <c r="O3691" s="107"/>
      <c r="P3691" s="108"/>
      <c r="Q3691" s="108"/>
      <c r="R3691" s="3"/>
      <c r="S3691" s="384"/>
      <c r="AL3691"/>
    </row>
    <row r="3692" spans="2:39" s="288" customFormat="1" outlineLevel="1">
      <c r="B3692" s="102" t="s">
        <v>27</v>
      </c>
      <c r="C3692" s="139" t="s">
        <v>2476</v>
      </c>
      <c r="D3692" s="448">
        <v>12979321001</v>
      </c>
      <c r="E3692" s="219">
        <v>13300551001</v>
      </c>
      <c r="F3692" s="454"/>
      <c r="G3692" s="140" t="s">
        <v>3011</v>
      </c>
      <c r="H3692" s="217"/>
      <c r="I3692" s="139" t="s">
        <v>58</v>
      </c>
      <c r="J3692" s="139">
        <v>1</v>
      </c>
      <c r="K3692" s="107" t="s">
        <v>1301</v>
      </c>
      <c r="L3692" s="107"/>
      <c r="M3692" s="106"/>
      <c r="N3692" s="107"/>
      <c r="O3692" s="107"/>
      <c r="P3692" s="108"/>
      <c r="Q3692" s="108"/>
      <c r="R3692" s="3"/>
      <c r="S3692" s="375"/>
      <c r="AL3692"/>
    </row>
    <row r="3693" spans="2:39" s="288" customFormat="1" outlineLevel="1">
      <c r="B3693" s="102" t="s">
        <v>27</v>
      </c>
      <c r="C3693" s="139" t="s">
        <v>2476</v>
      </c>
      <c r="D3693" s="139"/>
      <c r="E3693" s="219">
        <v>13510541001</v>
      </c>
      <c r="F3693" s="454"/>
      <c r="G3693" s="140" t="s">
        <v>3012</v>
      </c>
      <c r="H3693" s="217"/>
      <c r="I3693" s="139" t="s">
        <v>58</v>
      </c>
      <c r="J3693" s="139">
        <v>1</v>
      </c>
      <c r="K3693" s="107" t="s">
        <v>1301</v>
      </c>
      <c r="L3693" s="107"/>
      <c r="M3693" s="106"/>
      <c r="N3693" s="107"/>
      <c r="O3693" s="107"/>
      <c r="P3693" s="108"/>
      <c r="Q3693" s="108"/>
      <c r="R3693" s="3"/>
      <c r="S3693" s="375"/>
      <c r="AL3693"/>
    </row>
    <row r="3694" spans="2:39" s="288" customFormat="1" ht="25.5" outlineLevel="1">
      <c r="B3694" s="305" t="s">
        <v>27</v>
      </c>
      <c r="C3694" s="139" t="s">
        <v>2476</v>
      </c>
      <c r="D3694" s="139"/>
      <c r="E3694" s="219">
        <v>13510671001</v>
      </c>
      <c r="F3694" s="454"/>
      <c r="G3694" s="140" t="s">
        <v>3013</v>
      </c>
      <c r="H3694" s="217"/>
      <c r="I3694" s="139" t="s">
        <v>58</v>
      </c>
      <c r="J3694" s="139">
        <v>1</v>
      </c>
      <c r="K3694" s="107" t="s">
        <v>1298</v>
      </c>
      <c r="L3694" s="107"/>
      <c r="M3694" s="106"/>
      <c r="N3694" s="107"/>
      <c r="O3694" s="107"/>
      <c r="P3694" s="108"/>
      <c r="Q3694" s="108"/>
      <c r="R3694" s="3"/>
      <c r="S3694" s="384"/>
      <c r="AL3694"/>
    </row>
    <row r="3695" spans="2:39" s="288" customFormat="1" outlineLevel="1">
      <c r="B3695" s="102" t="s">
        <v>27</v>
      </c>
      <c r="C3695" s="139" t="s">
        <v>2476</v>
      </c>
      <c r="D3695" s="448">
        <v>13510671001</v>
      </c>
      <c r="E3695" s="219">
        <v>13300561001</v>
      </c>
      <c r="F3695" s="454"/>
      <c r="G3695" s="140" t="s">
        <v>3014</v>
      </c>
      <c r="H3695" s="217"/>
      <c r="I3695" s="139" t="s">
        <v>58</v>
      </c>
      <c r="J3695" s="139">
        <v>1</v>
      </c>
      <c r="K3695" s="107" t="s">
        <v>1301</v>
      </c>
      <c r="L3695" s="107"/>
      <c r="M3695" s="106"/>
      <c r="N3695" s="107"/>
      <c r="O3695" s="107"/>
      <c r="P3695" s="108"/>
      <c r="Q3695" s="108"/>
      <c r="R3695" s="3"/>
      <c r="S3695" s="375"/>
      <c r="AL3695"/>
    </row>
    <row r="3696" spans="2:39" s="288" customFormat="1" outlineLevel="1">
      <c r="B3696" s="102" t="s">
        <v>27</v>
      </c>
      <c r="C3696" s="139" t="s">
        <v>2476</v>
      </c>
      <c r="D3696" s="139"/>
      <c r="E3696" s="219">
        <v>13520381001</v>
      </c>
      <c r="F3696" s="454"/>
      <c r="G3696" s="140" t="s">
        <v>3015</v>
      </c>
      <c r="H3696" s="217"/>
      <c r="I3696" s="139" t="s">
        <v>58</v>
      </c>
      <c r="J3696" s="139">
        <v>1</v>
      </c>
      <c r="K3696" s="107" t="s">
        <v>1301</v>
      </c>
      <c r="L3696" s="107"/>
      <c r="M3696" s="106"/>
      <c r="N3696" s="107"/>
      <c r="O3696" s="107"/>
      <c r="P3696" s="108"/>
      <c r="Q3696" s="108"/>
      <c r="R3696" s="3"/>
      <c r="S3696" s="375"/>
      <c r="AL3696"/>
    </row>
    <row r="3697" spans="2:39" s="288" customFormat="1" ht="25.5" outlineLevel="1">
      <c r="B3697" s="305" t="s">
        <v>27</v>
      </c>
      <c r="C3697" s="139" t="s">
        <v>2476</v>
      </c>
      <c r="D3697" s="139"/>
      <c r="E3697" s="219">
        <v>13510681001</v>
      </c>
      <c r="F3697" s="454"/>
      <c r="G3697" s="140" t="s">
        <v>3016</v>
      </c>
      <c r="H3697" s="217"/>
      <c r="I3697" s="139" t="s">
        <v>58</v>
      </c>
      <c r="J3697" s="139">
        <v>1</v>
      </c>
      <c r="K3697" s="107" t="s">
        <v>1298</v>
      </c>
      <c r="L3697" s="107"/>
      <c r="M3697" s="106"/>
      <c r="N3697" s="107"/>
      <c r="O3697" s="107"/>
      <c r="P3697" s="108"/>
      <c r="Q3697" s="108"/>
      <c r="R3697" s="3"/>
      <c r="S3697" s="384"/>
      <c r="AL3697"/>
      <c r="AM3697"/>
    </row>
    <row r="3698" spans="2:39" s="288" customFormat="1" outlineLevel="1">
      <c r="B3698" s="102" t="s">
        <v>27</v>
      </c>
      <c r="C3698" s="139" t="s">
        <v>2476</v>
      </c>
      <c r="D3698" s="448">
        <v>13510681001</v>
      </c>
      <c r="E3698" s="219">
        <v>13300571001</v>
      </c>
      <c r="F3698" s="454"/>
      <c r="G3698" s="140" t="s">
        <v>3017</v>
      </c>
      <c r="H3698" s="217"/>
      <c r="I3698" s="139" t="s">
        <v>58</v>
      </c>
      <c r="J3698" s="139">
        <v>1</v>
      </c>
      <c r="K3698" s="107" t="s">
        <v>1301</v>
      </c>
      <c r="L3698" s="107"/>
      <c r="M3698" s="106"/>
      <c r="N3698" s="107"/>
      <c r="O3698" s="107"/>
      <c r="P3698" s="108"/>
      <c r="Q3698" s="108"/>
      <c r="R3698" s="3"/>
      <c r="S3698" s="375"/>
      <c r="AL3698"/>
    </row>
    <row r="3699" spans="2:39" s="288" customFormat="1" outlineLevel="1">
      <c r="B3699" s="102" t="s">
        <v>27</v>
      </c>
      <c r="C3699" s="139" t="s">
        <v>2476</v>
      </c>
      <c r="D3699" s="139"/>
      <c r="E3699" s="219">
        <v>13520391001</v>
      </c>
      <c r="F3699" s="454"/>
      <c r="G3699" s="140" t="s">
        <v>3018</v>
      </c>
      <c r="H3699" s="217"/>
      <c r="I3699" s="139" t="s">
        <v>58</v>
      </c>
      <c r="J3699" s="139">
        <v>1</v>
      </c>
      <c r="K3699" s="107" t="s">
        <v>1301</v>
      </c>
      <c r="L3699" s="107"/>
      <c r="M3699" s="106"/>
      <c r="N3699" s="107"/>
      <c r="O3699" s="107"/>
      <c r="P3699" s="108"/>
      <c r="Q3699" s="108"/>
      <c r="R3699" s="3"/>
      <c r="S3699" s="375"/>
      <c r="AL3699"/>
    </row>
    <row r="3700" spans="2:39" outlineLevel="1">
      <c r="B3700" s="301"/>
      <c r="C3700" s="136"/>
      <c r="D3700" s="136"/>
      <c r="E3700" s="206"/>
      <c r="F3700" s="454"/>
      <c r="G3700" s="137"/>
      <c r="H3700" s="207"/>
      <c r="I3700" s="136"/>
      <c r="J3700" s="136"/>
      <c r="K3700" s="74"/>
      <c r="L3700" s="74"/>
      <c r="M3700" s="98"/>
      <c r="N3700" s="99"/>
      <c r="O3700" s="99"/>
      <c r="P3700" s="100"/>
      <c r="Q3700" s="100"/>
      <c r="R3700" s="3"/>
      <c r="S3700" s="375"/>
      <c r="AM3700" s="288"/>
    </row>
    <row r="3701" spans="2:39" s="288" customFormat="1" outlineLevel="1">
      <c r="B3701" s="102" t="s">
        <v>27</v>
      </c>
      <c r="C3701" s="139" t="s">
        <v>2476</v>
      </c>
      <c r="D3701" s="139"/>
      <c r="E3701" s="219">
        <v>13510551001</v>
      </c>
      <c r="F3701" s="454"/>
      <c r="G3701" s="140" t="s">
        <v>3019</v>
      </c>
      <c r="H3701" s="217"/>
      <c r="I3701" s="139" t="s">
        <v>58</v>
      </c>
      <c r="J3701" s="139">
        <v>1</v>
      </c>
      <c r="K3701" s="107" t="s">
        <v>1301</v>
      </c>
      <c r="L3701" s="107"/>
      <c r="M3701" s="106"/>
      <c r="N3701" s="107"/>
      <c r="O3701" s="107"/>
      <c r="P3701" s="108"/>
      <c r="Q3701" s="108"/>
      <c r="R3701" s="3"/>
      <c r="S3701" s="375"/>
      <c r="AL3701"/>
    </row>
    <row r="3702" spans="2:39" s="288" customFormat="1" outlineLevel="1">
      <c r="B3702" s="102" t="s">
        <v>27</v>
      </c>
      <c r="C3702" s="139" t="s">
        <v>2476</v>
      </c>
      <c r="D3702" s="139"/>
      <c r="E3702" s="219">
        <v>13510561001</v>
      </c>
      <c r="F3702" s="454"/>
      <c r="G3702" s="140" t="s">
        <v>3020</v>
      </c>
      <c r="H3702" s="217"/>
      <c r="I3702" s="139" t="s">
        <v>58</v>
      </c>
      <c r="J3702" s="139">
        <v>1</v>
      </c>
      <c r="K3702" s="107" t="s">
        <v>1301</v>
      </c>
      <c r="L3702" s="107"/>
      <c r="M3702" s="106"/>
      <c r="N3702" s="107"/>
      <c r="O3702" s="107"/>
      <c r="P3702" s="108"/>
      <c r="Q3702" s="108"/>
      <c r="R3702" s="3"/>
      <c r="S3702" s="375"/>
      <c r="AL3702"/>
    </row>
    <row r="3703" spans="2:39" s="288" customFormat="1" outlineLevel="1">
      <c r="B3703" s="102" t="s">
        <v>27</v>
      </c>
      <c r="C3703" s="139" t="s">
        <v>2476</v>
      </c>
      <c r="D3703" s="139"/>
      <c r="E3703" s="219">
        <v>13510571001</v>
      </c>
      <c r="F3703" s="454"/>
      <c r="G3703" s="140" t="s">
        <v>3021</v>
      </c>
      <c r="H3703" s="217"/>
      <c r="I3703" s="139" t="s">
        <v>58</v>
      </c>
      <c r="J3703" s="139">
        <v>1</v>
      </c>
      <c r="K3703" s="107" t="s">
        <v>1301</v>
      </c>
      <c r="L3703" s="107"/>
      <c r="M3703" s="106"/>
      <c r="N3703" s="107"/>
      <c r="O3703" s="107"/>
      <c r="P3703" s="108"/>
      <c r="Q3703" s="108"/>
      <c r="R3703" s="3"/>
      <c r="S3703" s="375"/>
      <c r="AL3703"/>
    </row>
    <row r="3704" spans="2:39" s="288" customFormat="1" outlineLevel="1">
      <c r="B3704" s="102" t="s">
        <v>27</v>
      </c>
      <c r="C3704" s="139" t="s">
        <v>2476</v>
      </c>
      <c r="D3704" s="139"/>
      <c r="E3704" s="219">
        <v>13510581001</v>
      </c>
      <c r="F3704" s="454"/>
      <c r="G3704" s="140" t="s">
        <v>3022</v>
      </c>
      <c r="H3704" s="217"/>
      <c r="I3704" s="139" t="s">
        <v>58</v>
      </c>
      <c r="J3704" s="139">
        <v>1</v>
      </c>
      <c r="K3704" s="107" t="s">
        <v>1301</v>
      </c>
      <c r="L3704" s="107"/>
      <c r="M3704" s="106"/>
      <c r="N3704" s="107"/>
      <c r="O3704" s="107"/>
      <c r="P3704" s="108"/>
      <c r="Q3704" s="108"/>
      <c r="R3704" s="3"/>
      <c r="S3704" s="375"/>
      <c r="AL3704"/>
    </row>
    <row r="3705" spans="2:39" s="288" customFormat="1" outlineLevel="1">
      <c r="B3705" s="102" t="s">
        <v>27</v>
      </c>
      <c r="C3705" s="139" t="s">
        <v>2476</v>
      </c>
      <c r="D3705" s="139"/>
      <c r="E3705" s="219">
        <v>13510591001</v>
      </c>
      <c r="F3705" s="454"/>
      <c r="G3705" s="140" t="s">
        <v>3023</v>
      </c>
      <c r="H3705" s="217"/>
      <c r="I3705" s="139" t="s">
        <v>58</v>
      </c>
      <c r="J3705" s="139">
        <v>1</v>
      </c>
      <c r="K3705" s="107" t="s">
        <v>1301</v>
      </c>
      <c r="L3705" s="107"/>
      <c r="M3705" s="106"/>
      <c r="N3705" s="107"/>
      <c r="O3705" s="107"/>
      <c r="P3705" s="108"/>
      <c r="Q3705" s="108"/>
      <c r="R3705" s="3"/>
      <c r="S3705" s="384"/>
      <c r="AL3705"/>
    </row>
    <row r="3706" spans="2:39" s="288" customFormat="1" outlineLevel="1">
      <c r="B3706" s="102" t="s">
        <v>27</v>
      </c>
      <c r="C3706" s="139" t="s">
        <v>2476</v>
      </c>
      <c r="D3706" s="139"/>
      <c r="E3706" s="219">
        <v>13510611001</v>
      </c>
      <c r="F3706" s="454"/>
      <c r="G3706" s="140" t="s">
        <v>3024</v>
      </c>
      <c r="H3706" s="217"/>
      <c r="I3706" s="139" t="s">
        <v>58</v>
      </c>
      <c r="J3706" s="139">
        <v>1</v>
      </c>
      <c r="K3706" s="107" t="s">
        <v>1301</v>
      </c>
      <c r="L3706" s="107"/>
      <c r="M3706" s="106"/>
      <c r="N3706" s="107"/>
      <c r="O3706" s="107"/>
      <c r="P3706" s="108"/>
      <c r="Q3706" s="108"/>
      <c r="R3706" s="3"/>
      <c r="S3706" s="375"/>
      <c r="AL3706"/>
    </row>
    <row r="3707" spans="2:39" s="288" customFormat="1" outlineLevel="1">
      <c r="B3707" s="102" t="s">
        <v>27</v>
      </c>
      <c r="C3707" s="139" t="s">
        <v>2476</v>
      </c>
      <c r="D3707" s="139"/>
      <c r="E3707" s="219">
        <v>13510621001</v>
      </c>
      <c r="F3707" s="454"/>
      <c r="G3707" s="140" t="s">
        <v>3025</v>
      </c>
      <c r="H3707" s="217"/>
      <c r="I3707" s="139" t="s">
        <v>58</v>
      </c>
      <c r="J3707" s="139">
        <v>1</v>
      </c>
      <c r="K3707" s="107" t="s">
        <v>1301</v>
      </c>
      <c r="L3707" s="107"/>
      <c r="M3707" s="106"/>
      <c r="N3707" s="107"/>
      <c r="O3707" s="107"/>
      <c r="P3707" s="108"/>
      <c r="Q3707" s="108"/>
      <c r="R3707" s="3"/>
      <c r="S3707" s="384"/>
      <c r="AL3707"/>
    </row>
    <row r="3708" spans="2:39" s="288" customFormat="1" ht="25.5" outlineLevel="1">
      <c r="B3708" s="305" t="s">
        <v>27</v>
      </c>
      <c r="C3708" s="139" t="s">
        <v>2476</v>
      </c>
      <c r="D3708" s="139"/>
      <c r="E3708" s="219">
        <v>12143491001</v>
      </c>
      <c r="F3708" s="454"/>
      <c r="G3708" s="140" t="s">
        <v>3026</v>
      </c>
      <c r="H3708" s="217"/>
      <c r="I3708" s="139" t="s">
        <v>58</v>
      </c>
      <c r="J3708" s="139">
        <v>1</v>
      </c>
      <c r="K3708" s="107" t="s">
        <v>1298</v>
      </c>
      <c r="L3708" s="107"/>
      <c r="M3708" s="106"/>
      <c r="N3708" s="107"/>
      <c r="O3708" s="107"/>
      <c r="P3708" s="108"/>
      <c r="Q3708" s="108"/>
      <c r="R3708" s="3"/>
      <c r="S3708" s="375"/>
      <c r="AL3708"/>
    </row>
    <row r="3709" spans="2:39" s="288" customFormat="1" outlineLevel="1">
      <c r="B3709" s="102" t="s">
        <v>27</v>
      </c>
      <c r="C3709" s="139" t="s">
        <v>2476</v>
      </c>
      <c r="D3709" s="448">
        <v>12143491001</v>
      </c>
      <c r="E3709" s="219">
        <v>13300161001</v>
      </c>
      <c r="F3709" s="454"/>
      <c r="G3709" s="140" t="s">
        <v>3027</v>
      </c>
      <c r="H3709" s="217"/>
      <c r="I3709" s="139" t="s">
        <v>58</v>
      </c>
      <c r="J3709" s="139">
        <v>1</v>
      </c>
      <c r="K3709" s="107" t="s">
        <v>1301</v>
      </c>
      <c r="L3709" s="107"/>
      <c r="M3709" s="106"/>
      <c r="N3709" s="107"/>
      <c r="O3709" s="107"/>
      <c r="P3709" s="108"/>
      <c r="Q3709" s="108"/>
      <c r="R3709" s="3"/>
      <c r="S3709" s="384"/>
      <c r="AL3709"/>
    </row>
    <row r="3710" spans="2:39" s="288" customFormat="1" ht="25.5" outlineLevel="1">
      <c r="B3710" s="305" t="s">
        <v>27</v>
      </c>
      <c r="C3710" s="139" t="s">
        <v>2476</v>
      </c>
      <c r="D3710" s="139"/>
      <c r="E3710" s="219">
        <v>12143481001</v>
      </c>
      <c r="F3710" s="454"/>
      <c r="G3710" s="140" t="s">
        <v>3028</v>
      </c>
      <c r="H3710" s="217"/>
      <c r="I3710" s="139" t="s">
        <v>58</v>
      </c>
      <c r="J3710" s="139">
        <v>1</v>
      </c>
      <c r="K3710" s="107" t="s">
        <v>1298</v>
      </c>
      <c r="L3710" s="107"/>
      <c r="M3710" s="106"/>
      <c r="N3710" s="107"/>
      <c r="O3710" s="107"/>
      <c r="P3710" s="108"/>
      <c r="Q3710" s="108"/>
      <c r="R3710" s="3"/>
      <c r="S3710" s="375"/>
      <c r="AL3710"/>
    </row>
    <row r="3711" spans="2:39" s="288" customFormat="1" outlineLevel="1">
      <c r="B3711" s="102" t="s">
        <v>27</v>
      </c>
      <c r="C3711" s="139" t="s">
        <v>2476</v>
      </c>
      <c r="D3711" s="448">
        <v>12143481001</v>
      </c>
      <c r="E3711" s="219">
        <v>13300171001</v>
      </c>
      <c r="F3711" s="454"/>
      <c r="G3711" s="140" t="s">
        <v>3029</v>
      </c>
      <c r="H3711" s="217"/>
      <c r="I3711" s="139" t="s">
        <v>58</v>
      </c>
      <c r="J3711" s="139">
        <v>1</v>
      </c>
      <c r="K3711" s="107" t="s">
        <v>1301</v>
      </c>
      <c r="L3711" s="107"/>
      <c r="M3711" s="106"/>
      <c r="N3711" s="107"/>
      <c r="O3711" s="107"/>
      <c r="P3711" s="108"/>
      <c r="Q3711" s="108"/>
      <c r="R3711" s="3"/>
      <c r="S3711" s="384"/>
      <c r="AL3711"/>
    </row>
    <row r="3712" spans="2:39" s="288" customFormat="1" ht="25.5" outlineLevel="1">
      <c r="B3712" s="305" t="s">
        <v>27</v>
      </c>
      <c r="C3712" s="139" t="s">
        <v>2476</v>
      </c>
      <c r="D3712" s="139"/>
      <c r="E3712" s="219">
        <v>12143471001</v>
      </c>
      <c r="F3712" s="454"/>
      <c r="G3712" s="140" t="s">
        <v>3030</v>
      </c>
      <c r="H3712" s="217"/>
      <c r="I3712" s="139" t="s">
        <v>58</v>
      </c>
      <c r="J3712" s="139">
        <v>1</v>
      </c>
      <c r="K3712" s="107" t="s">
        <v>1298</v>
      </c>
      <c r="L3712" s="107"/>
      <c r="M3712" s="106"/>
      <c r="N3712" s="107"/>
      <c r="O3712" s="107"/>
      <c r="P3712" s="108"/>
      <c r="Q3712" s="108"/>
      <c r="R3712" s="3"/>
      <c r="S3712" s="375"/>
      <c r="AL3712"/>
    </row>
    <row r="3713" spans="2:39" s="288" customFormat="1" outlineLevel="1">
      <c r="B3713" s="102" t="s">
        <v>27</v>
      </c>
      <c r="C3713" s="139" t="s">
        <v>2476</v>
      </c>
      <c r="D3713" s="448">
        <v>12143471001</v>
      </c>
      <c r="E3713" s="219">
        <v>13300181001</v>
      </c>
      <c r="F3713" s="454"/>
      <c r="G3713" s="140" t="s">
        <v>3031</v>
      </c>
      <c r="H3713" s="217"/>
      <c r="I3713" s="139" t="s">
        <v>58</v>
      </c>
      <c r="J3713" s="139">
        <v>1</v>
      </c>
      <c r="K3713" s="107" t="s">
        <v>1301</v>
      </c>
      <c r="L3713" s="107"/>
      <c r="M3713" s="106"/>
      <c r="N3713" s="107"/>
      <c r="O3713" s="107"/>
      <c r="P3713" s="108"/>
      <c r="Q3713" s="108"/>
      <c r="R3713" s="3"/>
      <c r="S3713" s="384"/>
      <c r="AL3713"/>
      <c r="AM3713"/>
    </row>
    <row r="3714" spans="2:39" s="288" customFormat="1" ht="25.5" outlineLevel="1">
      <c r="B3714" s="305" t="s">
        <v>27</v>
      </c>
      <c r="C3714" s="139" t="s">
        <v>2476</v>
      </c>
      <c r="D3714" s="139"/>
      <c r="E3714" s="219">
        <v>12979301001</v>
      </c>
      <c r="F3714" s="454"/>
      <c r="G3714" s="140" t="s">
        <v>3032</v>
      </c>
      <c r="H3714" s="217"/>
      <c r="I3714" s="139" t="s">
        <v>58</v>
      </c>
      <c r="J3714" s="139">
        <v>1</v>
      </c>
      <c r="K3714" s="107" t="s">
        <v>1298</v>
      </c>
      <c r="L3714" s="107"/>
      <c r="M3714" s="106"/>
      <c r="N3714" s="107"/>
      <c r="O3714" s="107"/>
      <c r="P3714" s="108"/>
      <c r="Q3714" s="108"/>
      <c r="R3714" s="3"/>
      <c r="S3714" s="384"/>
      <c r="AL3714"/>
    </row>
    <row r="3715" spans="2:39" s="288" customFormat="1" outlineLevel="1">
      <c r="B3715" s="102" t="s">
        <v>27</v>
      </c>
      <c r="C3715" s="139" t="s">
        <v>2476</v>
      </c>
      <c r="D3715" s="448">
        <v>12979301001</v>
      </c>
      <c r="E3715" s="219">
        <v>13300191001</v>
      </c>
      <c r="F3715" s="454"/>
      <c r="G3715" s="140" t="s">
        <v>3033</v>
      </c>
      <c r="H3715" s="217"/>
      <c r="I3715" s="139" t="s">
        <v>58</v>
      </c>
      <c r="J3715" s="139">
        <v>1</v>
      </c>
      <c r="K3715" s="107" t="s">
        <v>1301</v>
      </c>
      <c r="L3715" s="107"/>
      <c r="M3715" s="106"/>
      <c r="N3715" s="107"/>
      <c r="O3715" s="107"/>
      <c r="P3715" s="108"/>
      <c r="Q3715" s="108"/>
      <c r="R3715" s="3"/>
      <c r="S3715" s="384"/>
      <c r="AL3715"/>
    </row>
    <row r="3716" spans="2:39" outlineLevel="1">
      <c r="B3716" s="152"/>
      <c r="C3716" s="136"/>
      <c r="D3716" s="306"/>
      <c r="E3716" s="206"/>
      <c r="F3716" s="454"/>
      <c r="G3716" s="137"/>
      <c r="H3716" s="207"/>
      <c r="I3716" s="136"/>
      <c r="J3716" s="136"/>
      <c r="K3716" s="74"/>
      <c r="L3716" s="74"/>
      <c r="M3716" s="98"/>
      <c r="N3716" s="99"/>
      <c r="O3716" s="99"/>
      <c r="P3716" s="100"/>
      <c r="Q3716" s="100"/>
      <c r="R3716" s="3"/>
      <c r="S3716" s="384"/>
      <c r="AM3716" s="288"/>
    </row>
    <row r="3717" spans="2:39" s="288" customFormat="1" ht="25.5" outlineLevel="1">
      <c r="B3717" s="305" t="s">
        <v>27</v>
      </c>
      <c r="C3717" s="139" t="s">
        <v>2476</v>
      </c>
      <c r="D3717" s="139"/>
      <c r="E3717" s="102">
        <v>13518781001</v>
      </c>
      <c r="F3717" s="454"/>
      <c r="G3717" s="140" t="s">
        <v>3034</v>
      </c>
      <c r="H3717" s="217"/>
      <c r="I3717" s="139" t="s">
        <v>58</v>
      </c>
      <c r="J3717" s="139">
        <v>1</v>
      </c>
      <c r="K3717" s="107" t="s">
        <v>1298</v>
      </c>
      <c r="L3717" s="107"/>
      <c r="M3717" s="106"/>
      <c r="N3717" s="107"/>
      <c r="O3717" s="107"/>
      <c r="P3717" s="108"/>
      <c r="Q3717" s="108"/>
      <c r="R3717" s="3"/>
      <c r="S3717" s="384"/>
      <c r="AL3717"/>
    </row>
    <row r="3718" spans="2:39" s="288" customFormat="1" ht="25.5" outlineLevel="1">
      <c r="B3718" s="305" t="s">
        <v>27</v>
      </c>
      <c r="C3718" s="139" t="s">
        <v>2476</v>
      </c>
      <c r="D3718" s="139"/>
      <c r="E3718" s="102">
        <v>12983571001</v>
      </c>
      <c r="F3718" s="454"/>
      <c r="G3718" s="140" t="s">
        <v>3035</v>
      </c>
      <c r="H3718" s="217"/>
      <c r="I3718" s="139" t="s">
        <v>58</v>
      </c>
      <c r="J3718" s="139">
        <v>1</v>
      </c>
      <c r="K3718" s="107" t="s">
        <v>1298</v>
      </c>
      <c r="L3718" s="107"/>
      <c r="M3718" s="106"/>
      <c r="N3718" s="107"/>
      <c r="O3718" s="107"/>
      <c r="P3718" s="108"/>
      <c r="Q3718" s="108"/>
      <c r="R3718" s="3"/>
      <c r="S3718" s="384"/>
      <c r="AL3718"/>
    </row>
    <row r="3719" spans="2:39" s="288" customFormat="1" ht="25.5" outlineLevel="1">
      <c r="B3719" s="305" t="s">
        <v>27</v>
      </c>
      <c r="C3719" s="139" t="s">
        <v>2476</v>
      </c>
      <c r="D3719" s="139"/>
      <c r="E3719" s="102">
        <v>12095961001</v>
      </c>
      <c r="F3719" s="454"/>
      <c r="G3719" s="140" t="s">
        <v>3036</v>
      </c>
      <c r="H3719" s="217"/>
      <c r="I3719" s="139" t="s">
        <v>58</v>
      </c>
      <c r="J3719" s="139">
        <v>1</v>
      </c>
      <c r="K3719" s="107" t="s">
        <v>1298</v>
      </c>
      <c r="L3719" s="107"/>
      <c r="M3719" s="106"/>
      <c r="N3719" s="107"/>
      <c r="O3719" s="107"/>
      <c r="P3719" s="108"/>
      <c r="Q3719" s="108"/>
      <c r="R3719" s="3"/>
      <c r="S3719" s="384"/>
      <c r="AL3719"/>
      <c r="AM3719"/>
    </row>
    <row r="3720" spans="2:39" s="288" customFormat="1" ht="25.5" outlineLevel="1">
      <c r="B3720" s="305" t="s">
        <v>27</v>
      </c>
      <c r="C3720" s="139" t="s">
        <v>2476</v>
      </c>
      <c r="D3720" s="139"/>
      <c r="E3720" s="102">
        <v>13524131001</v>
      </c>
      <c r="F3720" s="454"/>
      <c r="G3720" s="140" t="s">
        <v>3037</v>
      </c>
      <c r="H3720" s="217"/>
      <c r="I3720" s="139" t="s">
        <v>58</v>
      </c>
      <c r="J3720" s="139">
        <v>1</v>
      </c>
      <c r="K3720" s="107" t="s">
        <v>1298</v>
      </c>
      <c r="L3720" s="107"/>
      <c r="M3720" s="106"/>
      <c r="N3720" s="107"/>
      <c r="O3720" s="107"/>
      <c r="P3720" s="108"/>
      <c r="Q3720" s="108"/>
      <c r="R3720" s="3"/>
      <c r="S3720" s="375"/>
      <c r="AL3720"/>
    </row>
    <row r="3721" spans="2:39" s="288" customFormat="1" ht="25.5" outlineLevel="1">
      <c r="B3721" s="305" t="s">
        <v>27</v>
      </c>
      <c r="C3721" s="139" t="s">
        <v>2476</v>
      </c>
      <c r="D3721" s="139"/>
      <c r="E3721" s="102">
        <v>13510631001</v>
      </c>
      <c r="F3721" s="454"/>
      <c r="G3721" s="140" t="s">
        <v>3038</v>
      </c>
      <c r="H3721" s="217"/>
      <c r="I3721" s="139" t="s">
        <v>58</v>
      </c>
      <c r="J3721" s="139">
        <v>1</v>
      </c>
      <c r="K3721" s="107" t="s">
        <v>1298</v>
      </c>
      <c r="L3721" s="107"/>
      <c r="M3721" s="106"/>
      <c r="N3721" s="107"/>
      <c r="O3721" s="107"/>
      <c r="P3721" s="108"/>
      <c r="Q3721" s="108"/>
      <c r="R3721" s="3"/>
      <c r="S3721" s="375"/>
      <c r="AL3721"/>
    </row>
    <row r="3722" spans="2:39" outlineLevel="1">
      <c r="B3722" s="152"/>
      <c r="C3722" s="136"/>
      <c r="D3722" s="136"/>
      <c r="E3722" s="69"/>
      <c r="F3722" s="454"/>
      <c r="G3722" s="137"/>
      <c r="H3722" s="207"/>
      <c r="I3722" s="136"/>
      <c r="J3722" s="136"/>
      <c r="K3722" s="74"/>
      <c r="L3722" s="74"/>
      <c r="M3722" s="98"/>
      <c r="N3722" s="99"/>
      <c r="O3722" s="99"/>
      <c r="P3722" s="100"/>
      <c r="Q3722" s="100"/>
      <c r="R3722" s="3"/>
      <c r="S3722" s="375"/>
      <c r="AM3722" s="288"/>
    </row>
    <row r="3723" spans="2:39" s="288" customFormat="1" outlineLevel="1">
      <c r="B3723" s="102" t="s">
        <v>27</v>
      </c>
      <c r="C3723" s="139" t="s">
        <v>2476</v>
      </c>
      <c r="D3723" s="103">
        <v>12983571001</v>
      </c>
      <c r="E3723" s="102">
        <v>14502051001</v>
      </c>
      <c r="F3723" s="454"/>
      <c r="G3723" s="140" t="s">
        <v>3039</v>
      </c>
      <c r="H3723" s="217"/>
      <c r="I3723" s="139" t="s">
        <v>58</v>
      </c>
      <c r="J3723" s="139">
        <v>1</v>
      </c>
      <c r="K3723" s="107" t="s">
        <v>1301</v>
      </c>
      <c r="L3723" s="107"/>
      <c r="M3723" s="106"/>
      <c r="N3723" s="107"/>
      <c r="O3723" s="107"/>
      <c r="P3723" s="108"/>
      <c r="Q3723" s="108"/>
      <c r="R3723" s="3"/>
      <c r="S3723" s="375"/>
      <c r="AL3723"/>
    </row>
    <row r="3724" spans="2:39" s="288" customFormat="1" outlineLevel="1">
      <c r="B3724" s="102" t="s">
        <v>27</v>
      </c>
      <c r="C3724" s="139" t="s">
        <v>2476</v>
      </c>
      <c r="D3724" s="103">
        <v>12095961001</v>
      </c>
      <c r="E3724" s="102">
        <v>14502061001</v>
      </c>
      <c r="F3724" s="454"/>
      <c r="G3724" s="140" t="s">
        <v>3040</v>
      </c>
      <c r="H3724" s="217"/>
      <c r="I3724" s="139" t="s">
        <v>58</v>
      </c>
      <c r="J3724" s="139">
        <v>1</v>
      </c>
      <c r="K3724" s="107" t="s">
        <v>1301</v>
      </c>
      <c r="L3724" s="107"/>
      <c r="M3724" s="106"/>
      <c r="N3724" s="107"/>
      <c r="O3724" s="107"/>
      <c r="P3724" s="108"/>
      <c r="Q3724" s="108"/>
      <c r="R3724" s="3"/>
      <c r="S3724" s="384"/>
      <c r="AL3724"/>
      <c r="AM3724"/>
    </row>
    <row r="3725" spans="2:39" s="288" customFormat="1" outlineLevel="1">
      <c r="B3725" s="102" t="s">
        <v>27</v>
      </c>
      <c r="C3725" s="139" t="s">
        <v>2476</v>
      </c>
      <c r="D3725" s="103">
        <v>13524131001</v>
      </c>
      <c r="E3725" s="102">
        <v>14502081001</v>
      </c>
      <c r="F3725" s="454"/>
      <c r="G3725" s="140" t="s">
        <v>3041</v>
      </c>
      <c r="H3725" s="217"/>
      <c r="I3725" s="139" t="s">
        <v>58</v>
      </c>
      <c r="J3725" s="139">
        <v>1</v>
      </c>
      <c r="K3725" s="107" t="s">
        <v>1301</v>
      </c>
      <c r="L3725" s="107"/>
      <c r="M3725" s="106"/>
      <c r="N3725" s="107"/>
      <c r="O3725" s="107"/>
      <c r="P3725" s="108"/>
      <c r="Q3725" s="108"/>
      <c r="R3725" s="3"/>
      <c r="S3725" s="375"/>
      <c r="AL3725"/>
    </row>
    <row r="3726" spans="2:39" s="288" customFormat="1" outlineLevel="1">
      <c r="B3726" s="102" t="s">
        <v>27</v>
      </c>
      <c r="C3726" s="139" t="s">
        <v>2476</v>
      </c>
      <c r="D3726" s="103">
        <v>13510631001</v>
      </c>
      <c r="E3726" s="102">
        <v>14502911001</v>
      </c>
      <c r="F3726" s="454"/>
      <c r="G3726" s="140" t="s">
        <v>3042</v>
      </c>
      <c r="H3726" s="217"/>
      <c r="I3726" s="139" t="s">
        <v>58</v>
      </c>
      <c r="J3726" s="139">
        <v>1</v>
      </c>
      <c r="K3726" s="107" t="s">
        <v>1301</v>
      </c>
      <c r="L3726" s="107"/>
      <c r="M3726" s="106"/>
      <c r="N3726" s="107"/>
      <c r="O3726" s="107"/>
      <c r="P3726" s="108"/>
      <c r="Q3726" s="108"/>
      <c r="R3726" s="3"/>
      <c r="S3726" s="375"/>
      <c r="AL3726"/>
    </row>
    <row r="3727" spans="2:39" outlineLevel="1">
      <c r="B3727" s="152"/>
      <c r="C3727" s="136"/>
      <c r="D3727" s="136"/>
      <c r="E3727" s="69"/>
      <c r="F3727" s="454"/>
      <c r="G3727" s="137"/>
      <c r="H3727" s="207"/>
      <c r="I3727" s="136"/>
      <c r="J3727" s="136"/>
      <c r="K3727" s="74"/>
      <c r="L3727" s="74"/>
      <c r="M3727" s="98"/>
      <c r="N3727" s="99"/>
      <c r="O3727" s="99"/>
      <c r="P3727" s="100"/>
      <c r="Q3727" s="100"/>
      <c r="R3727" s="3"/>
      <c r="S3727" s="375"/>
      <c r="AM3727" s="288"/>
    </row>
    <row r="3728" spans="2:39" s="288" customFormat="1" outlineLevel="1">
      <c r="B3728" s="102" t="s">
        <v>27</v>
      </c>
      <c r="C3728" s="139" t="s">
        <v>2476</v>
      </c>
      <c r="D3728" s="139"/>
      <c r="E3728" s="102">
        <v>12425341001</v>
      </c>
      <c r="F3728" s="454"/>
      <c r="G3728" s="140" t="s">
        <v>3043</v>
      </c>
      <c r="H3728" s="217"/>
      <c r="I3728" s="139" t="s">
        <v>58</v>
      </c>
      <c r="J3728" s="139">
        <v>1</v>
      </c>
      <c r="K3728" s="107" t="s">
        <v>1301</v>
      </c>
      <c r="L3728" s="107"/>
      <c r="M3728" s="106"/>
      <c r="N3728" s="107"/>
      <c r="O3728" s="107"/>
      <c r="P3728" s="108"/>
      <c r="Q3728" s="108"/>
      <c r="R3728" s="3"/>
      <c r="S3728" s="375"/>
      <c r="AL3728"/>
    </row>
    <row r="3729" spans="2:38" s="288" customFormat="1" outlineLevel="1">
      <c r="B3729" s="102" t="s">
        <v>27</v>
      </c>
      <c r="C3729" s="139" t="s">
        <v>2476</v>
      </c>
      <c r="D3729" s="139"/>
      <c r="E3729" s="102">
        <v>12425541001</v>
      </c>
      <c r="F3729" s="454"/>
      <c r="G3729" s="140" t="s">
        <v>3044</v>
      </c>
      <c r="H3729" s="217"/>
      <c r="I3729" s="139" t="s">
        <v>58</v>
      </c>
      <c r="J3729" s="139">
        <v>1</v>
      </c>
      <c r="K3729" s="107" t="s">
        <v>1301</v>
      </c>
      <c r="L3729" s="107"/>
      <c r="M3729" s="106"/>
      <c r="N3729" s="107"/>
      <c r="O3729" s="107"/>
      <c r="P3729" s="108"/>
      <c r="Q3729" s="108"/>
      <c r="R3729" s="3"/>
      <c r="S3729" s="375"/>
      <c r="AL3729"/>
    </row>
    <row r="3730" spans="2:38" s="288" customFormat="1" outlineLevel="1">
      <c r="B3730" s="102" t="s">
        <v>27</v>
      </c>
      <c r="C3730" s="139" t="s">
        <v>2476</v>
      </c>
      <c r="D3730" s="139"/>
      <c r="E3730" s="102">
        <v>12425441001</v>
      </c>
      <c r="F3730" s="454"/>
      <c r="G3730" s="140" t="s">
        <v>3045</v>
      </c>
      <c r="H3730" s="217"/>
      <c r="I3730" s="139" t="s">
        <v>58</v>
      </c>
      <c r="J3730" s="139">
        <v>1</v>
      </c>
      <c r="K3730" s="107" t="s">
        <v>1301</v>
      </c>
      <c r="L3730" s="107"/>
      <c r="M3730" s="106"/>
      <c r="N3730" s="107"/>
      <c r="O3730" s="107"/>
      <c r="P3730" s="108"/>
      <c r="Q3730" s="108"/>
      <c r="R3730" s="3"/>
      <c r="S3730" s="375"/>
      <c r="AL3730"/>
    </row>
    <row r="3731" spans="2:38" s="288" customFormat="1" outlineLevel="1">
      <c r="B3731" s="102" t="s">
        <v>27</v>
      </c>
      <c r="C3731" s="139" t="s">
        <v>2476</v>
      </c>
      <c r="D3731" s="139"/>
      <c r="E3731" s="102">
        <v>12425641001</v>
      </c>
      <c r="F3731" s="454"/>
      <c r="G3731" s="140" t="s">
        <v>3046</v>
      </c>
      <c r="H3731" s="217"/>
      <c r="I3731" s="139" t="s">
        <v>58</v>
      </c>
      <c r="J3731" s="139">
        <v>1</v>
      </c>
      <c r="K3731" s="107" t="s">
        <v>1301</v>
      </c>
      <c r="L3731" s="107"/>
      <c r="M3731" s="106"/>
      <c r="N3731" s="107"/>
      <c r="O3731" s="107"/>
      <c r="P3731" s="108"/>
      <c r="Q3731" s="108"/>
      <c r="R3731" s="3"/>
      <c r="S3731" s="375"/>
      <c r="AL3731"/>
    </row>
    <row r="3732" spans="2:38" s="288" customFormat="1" outlineLevel="1">
      <c r="B3732" s="102" t="s">
        <v>27</v>
      </c>
      <c r="C3732" s="139" t="s">
        <v>2476</v>
      </c>
      <c r="D3732" s="139"/>
      <c r="E3732" s="102">
        <v>12469891001</v>
      </c>
      <c r="F3732" s="454"/>
      <c r="G3732" s="140" t="s">
        <v>3047</v>
      </c>
      <c r="H3732" s="217"/>
      <c r="I3732" s="139" t="s">
        <v>58</v>
      </c>
      <c r="J3732" s="139">
        <v>1</v>
      </c>
      <c r="K3732" s="107" t="s">
        <v>1301</v>
      </c>
      <c r="L3732" s="107"/>
      <c r="M3732" s="106"/>
      <c r="N3732" s="107"/>
      <c r="O3732" s="107"/>
      <c r="P3732" s="108"/>
      <c r="Q3732" s="108"/>
      <c r="R3732" s="3"/>
      <c r="S3732" s="375"/>
      <c r="AL3732"/>
    </row>
    <row r="3733" spans="2:38" s="288" customFormat="1" outlineLevel="1">
      <c r="B3733" s="102" t="s">
        <v>27</v>
      </c>
      <c r="C3733" s="139" t="s">
        <v>2476</v>
      </c>
      <c r="D3733" s="139"/>
      <c r="E3733" s="102">
        <v>12425841001</v>
      </c>
      <c r="F3733" s="454"/>
      <c r="G3733" s="140" t="s">
        <v>3048</v>
      </c>
      <c r="H3733" s="217"/>
      <c r="I3733" s="139" t="s">
        <v>58</v>
      </c>
      <c r="J3733" s="139">
        <v>1</v>
      </c>
      <c r="K3733" s="107" t="s">
        <v>1301</v>
      </c>
      <c r="L3733" s="107"/>
      <c r="M3733" s="106"/>
      <c r="N3733" s="107"/>
      <c r="O3733" s="107"/>
      <c r="P3733" s="108"/>
      <c r="Q3733" s="108"/>
      <c r="R3733" s="3"/>
      <c r="S3733" s="375"/>
      <c r="AL3733"/>
    </row>
    <row r="3734" spans="2:38" s="288" customFormat="1" outlineLevel="1">
      <c r="B3734" s="102" t="s">
        <v>27</v>
      </c>
      <c r="C3734" s="139" t="s">
        <v>2476</v>
      </c>
      <c r="D3734" s="139"/>
      <c r="E3734" s="102">
        <v>12426041001</v>
      </c>
      <c r="F3734" s="454"/>
      <c r="G3734" s="140" t="s">
        <v>3049</v>
      </c>
      <c r="H3734" s="217"/>
      <c r="I3734" s="139" t="s">
        <v>58</v>
      </c>
      <c r="J3734" s="139">
        <v>1</v>
      </c>
      <c r="K3734" s="107" t="s">
        <v>1301</v>
      </c>
      <c r="L3734" s="107"/>
      <c r="M3734" s="106"/>
      <c r="N3734" s="107"/>
      <c r="O3734" s="107"/>
      <c r="P3734" s="108"/>
      <c r="Q3734" s="108"/>
      <c r="R3734" s="3"/>
      <c r="S3734" s="375"/>
      <c r="AL3734"/>
    </row>
    <row r="3735" spans="2:38" s="288" customFormat="1" outlineLevel="1">
      <c r="B3735" s="102" t="s">
        <v>27</v>
      </c>
      <c r="C3735" s="139" t="s">
        <v>2476</v>
      </c>
      <c r="D3735" s="139"/>
      <c r="E3735" s="102">
        <v>12426241001</v>
      </c>
      <c r="F3735" s="454"/>
      <c r="G3735" s="140" t="s">
        <v>3050</v>
      </c>
      <c r="H3735" s="217"/>
      <c r="I3735" s="139" t="s">
        <v>58</v>
      </c>
      <c r="J3735" s="139">
        <v>1</v>
      </c>
      <c r="K3735" s="107" t="s">
        <v>1301</v>
      </c>
      <c r="L3735" s="107"/>
      <c r="M3735" s="106"/>
      <c r="N3735" s="107"/>
      <c r="O3735" s="107"/>
      <c r="P3735" s="108"/>
      <c r="Q3735" s="108"/>
      <c r="R3735" s="3"/>
      <c r="S3735" s="375"/>
      <c r="AL3735"/>
    </row>
    <row r="3736" spans="2:38" s="288" customFormat="1" outlineLevel="1">
      <c r="B3736" s="102" t="s">
        <v>27</v>
      </c>
      <c r="C3736" s="139" t="s">
        <v>2476</v>
      </c>
      <c r="D3736" s="139"/>
      <c r="E3736" s="102">
        <v>12426541001</v>
      </c>
      <c r="F3736" s="454"/>
      <c r="G3736" s="140" t="s">
        <v>3051</v>
      </c>
      <c r="H3736" s="217"/>
      <c r="I3736" s="139" t="s">
        <v>58</v>
      </c>
      <c r="J3736" s="139">
        <v>1</v>
      </c>
      <c r="K3736" s="107" t="s">
        <v>1301</v>
      </c>
      <c r="L3736" s="107"/>
      <c r="M3736" s="106"/>
      <c r="N3736" s="107"/>
      <c r="O3736" s="107"/>
      <c r="P3736" s="108"/>
      <c r="Q3736" s="108"/>
      <c r="R3736" s="3"/>
      <c r="S3736" s="375"/>
      <c r="AL3736"/>
    </row>
    <row r="3737" spans="2:38" s="288" customFormat="1" outlineLevel="1">
      <c r="B3737" s="102" t="s">
        <v>27</v>
      </c>
      <c r="C3737" s="139" t="s">
        <v>2476</v>
      </c>
      <c r="D3737" s="139"/>
      <c r="E3737" s="102">
        <v>12426641001</v>
      </c>
      <c r="F3737" s="454"/>
      <c r="G3737" s="140" t="s">
        <v>3052</v>
      </c>
      <c r="H3737" s="217"/>
      <c r="I3737" s="139" t="s">
        <v>58</v>
      </c>
      <c r="J3737" s="139">
        <v>1</v>
      </c>
      <c r="K3737" s="107" t="s">
        <v>1301</v>
      </c>
      <c r="L3737" s="107"/>
      <c r="M3737" s="106"/>
      <c r="N3737" s="107"/>
      <c r="O3737" s="107"/>
      <c r="P3737" s="108"/>
      <c r="Q3737" s="108"/>
      <c r="R3737" s="3"/>
      <c r="S3737" s="375"/>
      <c r="AL3737"/>
    </row>
    <row r="3738" spans="2:38" s="288" customFormat="1" outlineLevel="1">
      <c r="B3738" s="102" t="s">
        <v>27</v>
      </c>
      <c r="C3738" s="139" t="s">
        <v>2476</v>
      </c>
      <c r="D3738" s="139"/>
      <c r="E3738" s="102">
        <v>12426741001</v>
      </c>
      <c r="F3738" s="454"/>
      <c r="G3738" s="140" t="s">
        <v>3053</v>
      </c>
      <c r="H3738" s="217"/>
      <c r="I3738" s="139" t="s">
        <v>58</v>
      </c>
      <c r="J3738" s="139">
        <v>1</v>
      </c>
      <c r="K3738" s="107" t="s">
        <v>1301</v>
      </c>
      <c r="L3738" s="107"/>
      <c r="M3738" s="106"/>
      <c r="N3738" s="107"/>
      <c r="O3738" s="107"/>
      <c r="P3738" s="108"/>
      <c r="Q3738" s="108"/>
      <c r="R3738" s="3"/>
      <c r="S3738" s="375"/>
      <c r="AL3738"/>
    </row>
    <row r="3739" spans="2:38" s="288" customFormat="1" outlineLevel="1">
      <c r="B3739" s="102" t="s">
        <v>27</v>
      </c>
      <c r="C3739" s="139" t="s">
        <v>2476</v>
      </c>
      <c r="D3739" s="139"/>
      <c r="E3739" s="102">
        <v>12883741001</v>
      </c>
      <c r="F3739" s="454"/>
      <c r="G3739" s="140" t="s">
        <v>3054</v>
      </c>
      <c r="H3739" s="217"/>
      <c r="I3739" s="139" t="s">
        <v>58</v>
      </c>
      <c r="J3739" s="139">
        <v>1</v>
      </c>
      <c r="K3739" s="107" t="s">
        <v>1301</v>
      </c>
      <c r="L3739" s="107"/>
      <c r="M3739" s="106"/>
      <c r="N3739" s="107"/>
      <c r="O3739" s="107"/>
      <c r="P3739" s="108"/>
      <c r="Q3739" s="108"/>
      <c r="R3739" s="3"/>
      <c r="S3739" s="375"/>
      <c r="AL3739"/>
    </row>
    <row r="3740" spans="2:38" s="288" customFormat="1" outlineLevel="1">
      <c r="B3740" s="102" t="s">
        <v>27</v>
      </c>
      <c r="C3740" s="139" t="s">
        <v>2476</v>
      </c>
      <c r="D3740" s="139"/>
      <c r="E3740" s="102">
        <v>12426941001</v>
      </c>
      <c r="F3740" s="454"/>
      <c r="G3740" s="140" t="s">
        <v>3055</v>
      </c>
      <c r="H3740" s="217"/>
      <c r="I3740" s="139" t="s">
        <v>58</v>
      </c>
      <c r="J3740" s="139">
        <v>1</v>
      </c>
      <c r="K3740" s="107" t="s">
        <v>1301</v>
      </c>
      <c r="L3740" s="107"/>
      <c r="M3740" s="106"/>
      <c r="N3740" s="107"/>
      <c r="O3740" s="107"/>
      <c r="P3740" s="108"/>
      <c r="Q3740" s="108"/>
      <c r="R3740" s="3"/>
      <c r="S3740" s="375"/>
      <c r="AL3740"/>
    </row>
    <row r="3741" spans="2:38" s="288" customFormat="1" outlineLevel="1">
      <c r="B3741" s="102" t="s">
        <v>27</v>
      </c>
      <c r="C3741" s="139" t="s">
        <v>2476</v>
      </c>
      <c r="D3741" s="139"/>
      <c r="E3741" s="102">
        <v>12403131001</v>
      </c>
      <c r="F3741" s="454"/>
      <c r="G3741" s="140" t="s">
        <v>3056</v>
      </c>
      <c r="H3741" s="217"/>
      <c r="I3741" s="139" t="s">
        <v>58</v>
      </c>
      <c r="J3741" s="139">
        <v>1</v>
      </c>
      <c r="K3741" s="107" t="s">
        <v>1301</v>
      </c>
      <c r="L3741" s="107"/>
      <c r="M3741" s="106"/>
      <c r="N3741" s="107"/>
      <c r="O3741" s="107"/>
      <c r="P3741" s="108"/>
      <c r="Q3741" s="108"/>
      <c r="R3741" s="3"/>
      <c r="S3741" s="375"/>
      <c r="AL3741"/>
    </row>
    <row r="3742" spans="2:38" s="288" customFormat="1" outlineLevel="1">
      <c r="B3742" s="102" t="s">
        <v>27</v>
      </c>
      <c r="C3742" s="139" t="s">
        <v>2476</v>
      </c>
      <c r="D3742" s="139"/>
      <c r="E3742" s="102">
        <v>12427141001</v>
      </c>
      <c r="F3742" s="454"/>
      <c r="G3742" s="140" t="s">
        <v>3057</v>
      </c>
      <c r="H3742" s="217"/>
      <c r="I3742" s="139" t="s">
        <v>58</v>
      </c>
      <c r="J3742" s="139">
        <v>1</v>
      </c>
      <c r="K3742" s="107" t="s">
        <v>1301</v>
      </c>
      <c r="L3742" s="107"/>
      <c r="M3742" s="106"/>
      <c r="N3742" s="107"/>
      <c r="O3742" s="107"/>
      <c r="P3742" s="108"/>
      <c r="Q3742" s="108"/>
      <c r="R3742" s="3"/>
      <c r="S3742" s="375"/>
      <c r="AL3742"/>
    </row>
    <row r="3743" spans="2:38" s="288" customFormat="1" outlineLevel="1">
      <c r="B3743" s="102" t="s">
        <v>27</v>
      </c>
      <c r="C3743" s="139" t="s">
        <v>2476</v>
      </c>
      <c r="D3743" s="139"/>
      <c r="E3743" s="102">
        <v>12427241001</v>
      </c>
      <c r="F3743" s="454"/>
      <c r="G3743" s="140" t="s">
        <v>3058</v>
      </c>
      <c r="H3743" s="217"/>
      <c r="I3743" s="139" t="s">
        <v>58</v>
      </c>
      <c r="J3743" s="139">
        <v>1</v>
      </c>
      <c r="K3743" s="107" t="s">
        <v>1301</v>
      </c>
      <c r="L3743" s="107"/>
      <c r="M3743" s="106"/>
      <c r="N3743" s="107"/>
      <c r="O3743" s="107"/>
      <c r="P3743" s="108"/>
      <c r="Q3743" s="108"/>
      <c r="R3743" s="3"/>
      <c r="S3743" s="375"/>
      <c r="AL3743"/>
    </row>
    <row r="3744" spans="2:38" s="288" customFormat="1" outlineLevel="1">
      <c r="B3744" s="102" t="s">
        <v>27</v>
      </c>
      <c r="C3744" s="139" t="s">
        <v>2476</v>
      </c>
      <c r="D3744" s="139"/>
      <c r="E3744" s="102">
        <v>12427441001</v>
      </c>
      <c r="F3744" s="454"/>
      <c r="G3744" s="140" t="s">
        <v>3059</v>
      </c>
      <c r="H3744" s="217"/>
      <c r="I3744" s="139" t="s">
        <v>58</v>
      </c>
      <c r="J3744" s="139">
        <v>1</v>
      </c>
      <c r="K3744" s="107" t="s">
        <v>1301</v>
      </c>
      <c r="L3744" s="107"/>
      <c r="M3744" s="106"/>
      <c r="N3744" s="107"/>
      <c r="O3744" s="107"/>
      <c r="P3744" s="108"/>
      <c r="Q3744" s="108"/>
      <c r="R3744" s="3"/>
      <c r="S3744" s="375"/>
      <c r="AL3744"/>
    </row>
    <row r="3745" spans="2:39" s="288" customFormat="1" outlineLevel="1">
      <c r="B3745" s="102" t="s">
        <v>27</v>
      </c>
      <c r="C3745" s="139" t="s">
        <v>2476</v>
      </c>
      <c r="D3745" s="139"/>
      <c r="E3745" s="102">
        <v>12427541001</v>
      </c>
      <c r="F3745" s="454"/>
      <c r="G3745" s="140" t="s">
        <v>3060</v>
      </c>
      <c r="H3745" s="217"/>
      <c r="I3745" s="139" t="s">
        <v>58</v>
      </c>
      <c r="J3745" s="139">
        <v>1</v>
      </c>
      <c r="K3745" s="107" t="s">
        <v>1301</v>
      </c>
      <c r="L3745" s="107"/>
      <c r="M3745" s="106"/>
      <c r="N3745" s="107"/>
      <c r="O3745" s="107"/>
      <c r="P3745" s="108"/>
      <c r="Q3745" s="108"/>
      <c r="R3745" s="3"/>
      <c r="S3745" s="375"/>
      <c r="AL3745"/>
    </row>
    <row r="3746" spans="2:39" s="288" customFormat="1" outlineLevel="1">
      <c r="B3746" s="102" t="s">
        <v>27</v>
      </c>
      <c r="C3746" s="139" t="s">
        <v>2476</v>
      </c>
      <c r="D3746" s="139"/>
      <c r="E3746" s="102">
        <v>12427741001</v>
      </c>
      <c r="F3746" s="454"/>
      <c r="G3746" s="140" t="s">
        <v>3061</v>
      </c>
      <c r="H3746" s="217"/>
      <c r="I3746" s="139" t="s">
        <v>58</v>
      </c>
      <c r="J3746" s="139">
        <v>1</v>
      </c>
      <c r="K3746" s="107" t="s">
        <v>1301</v>
      </c>
      <c r="L3746" s="107"/>
      <c r="M3746" s="106"/>
      <c r="N3746" s="107"/>
      <c r="O3746" s="107"/>
      <c r="P3746" s="108"/>
      <c r="Q3746" s="108"/>
      <c r="R3746" s="3"/>
      <c r="S3746" s="384"/>
      <c r="AL3746"/>
      <c r="AM3746"/>
    </row>
    <row r="3747" spans="2:39" s="288" customFormat="1" outlineLevel="1">
      <c r="B3747" s="102" t="s">
        <v>27</v>
      </c>
      <c r="C3747" s="139" t="s">
        <v>2476</v>
      </c>
      <c r="D3747" s="139"/>
      <c r="E3747" s="102">
        <v>12427841001</v>
      </c>
      <c r="F3747" s="454"/>
      <c r="G3747" s="140" t="s">
        <v>3062</v>
      </c>
      <c r="H3747" s="217"/>
      <c r="I3747" s="139" t="s">
        <v>58</v>
      </c>
      <c r="J3747" s="139">
        <v>1</v>
      </c>
      <c r="K3747" s="107" t="s">
        <v>1301</v>
      </c>
      <c r="L3747" s="107"/>
      <c r="M3747" s="106"/>
      <c r="N3747" s="107"/>
      <c r="O3747" s="107"/>
      <c r="P3747" s="108"/>
      <c r="Q3747" s="108"/>
      <c r="R3747" s="3"/>
      <c r="S3747" s="375"/>
      <c r="AL3747"/>
    </row>
    <row r="3748" spans="2:39" s="288" customFormat="1" outlineLevel="1">
      <c r="B3748" s="102" t="s">
        <v>27</v>
      </c>
      <c r="C3748" s="139" t="s">
        <v>2476</v>
      </c>
      <c r="D3748" s="139"/>
      <c r="E3748" s="102">
        <v>12390911001</v>
      </c>
      <c r="F3748" s="454"/>
      <c r="G3748" s="140" t="s">
        <v>3063</v>
      </c>
      <c r="H3748" s="217"/>
      <c r="I3748" s="139" t="s">
        <v>58</v>
      </c>
      <c r="J3748" s="139">
        <v>1</v>
      </c>
      <c r="K3748" s="107" t="s">
        <v>1301</v>
      </c>
      <c r="L3748" s="107"/>
      <c r="M3748" s="106"/>
      <c r="N3748" s="107"/>
      <c r="O3748" s="107"/>
      <c r="P3748" s="108"/>
      <c r="Q3748" s="108"/>
      <c r="R3748" s="3"/>
      <c r="S3748" s="322"/>
      <c r="AL3748"/>
      <c r="AM3748"/>
    </row>
    <row r="3749" spans="2:39" outlineLevel="1">
      <c r="B3749" s="152"/>
      <c r="C3749" s="136"/>
      <c r="D3749" s="136"/>
      <c r="E3749" s="69"/>
      <c r="F3749" s="454"/>
      <c r="G3749" s="137"/>
      <c r="H3749" s="207"/>
      <c r="I3749" s="136"/>
      <c r="J3749" s="136"/>
      <c r="K3749" s="74"/>
      <c r="L3749" s="74"/>
      <c r="M3749" s="98"/>
      <c r="N3749" s="99"/>
      <c r="O3749" s="99"/>
      <c r="P3749" s="100"/>
      <c r="Q3749" s="100"/>
      <c r="R3749" s="3"/>
    </row>
    <row r="3750" spans="2:39" s="288" customFormat="1" outlineLevel="1">
      <c r="B3750" s="102" t="s">
        <v>27</v>
      </c>
      <c r="C3750" s="139" t="s">
        <v>2476</v>
      </c>
      <c r="D3750" s="139"/>
      <c r="E3750" s="102">
        <v>13020681001</v>
      </c>
      <c r="F3750" s="454"/>
      <c r="G3750" s="563" t="s">
        <v>3064</v>
      </c>
      <c r="H3750" s="217"/>
      <c r="I3750" s="202" t="s">
        <v>29</v>
      </c>
      <c r="J3750" s="139">
        <v>250</v>
      </c>
      <c r="K3750" s="107" t="s">
        <v>1301</v>
      </c>
      <c r="L3750" s="107"/>
      <c r="M3750" s="106"/>
      <c r="N3750" s="107"/>
      <c r="O3750" s="107"/>
      <c r="P3750" s="108"/>
      <c r="Q3750" s="108"/>
      <c r="R3750" s="3"/>
      <c r="S3750" s="322"/>
      <c r="AL3750"/>
      <c r="AM3750"/>
    </row>
    <row r="3751" spans="2:39" collapsed="1">
      <c r="B3751" s="11"/>
      <c r="C3751" s="22"/>
      <c r="D3751" s="22"/>
      <c r="E3751" s="11"/>
      <c r="F3751" s="659"/>
      <c r="G3751" s="564"/>
      <c r="H3751" s="273"/>
      <c r="I3751" s="22"/>
      <c r="J3751" s="22"/>
      <c r="K3751" s="274"/>
      <c r="L3751" s="274"/>
      <c r="M3751" s="274"/>
      <c r="N3751" s="275"/>
      <c r="O3751" s="275"/>
      <c r="P3751" s="274"/>
      <c r="Q3751" s="274"/>
    </row>
    <row r="3752" spans="2:39">
      <c r="B3752" s="11"/>
      <c r="C3752" s="16"/>
      <c r="D3752" s="22"/>
      <c r="E3752" s="11"/>
      <c r="F3752" s="659"/>
      <c r="G3752" s="39"/>
      <c r="H3752" s="23"/>
      <c r="I3752" s="22"/>
      <c r="J3752" s="22"/>
      <c r="K3752" s="23"/>
      <c r="L3752" s="23"/>
      <c r="M3752" s="23"/>
      <c r="N3752" s="45"/>
      <c r="O3752" s="45"/>
      <c r="P3752" s="23"/>
      <c r="Q3752" s="26"/>
    </row>
    <row r="3753" spans="2:39">
      <c r="B3753" s="531"/>
      <c r="C3753" s="532"/>
      <c r="D3753" s="532"/>
      <c r="E3753" s="531"/>
      <c r="F3753" s="659"/>
      <c r="G3753" s="565"/>
      <c r="H3753" s="274"/>
      <c r="I3753" s="532"/>
      <c r="J3753" s="532"/>
      <c r="K3753" s="533"/>
      <c r="L3753" s="533" t="s">
        <v>3065</v>
      </c>
      <c r="M3753" s="533">
        <f>SUBTOTAL(9,M17:M3750)</f>
        <v>0</v>
      </c>
      <c r="N3753" s="534"/>
      <c r="O3753" s="535">
        <f>SUBTOTAL(9,O17:O3750)</f>
        <v>0</v>
      </c>
      <c r="P3753" s="533" t="s">
        <v>3065</v>
      </c>
      <c r="Q3753" s="533">
        <f>SUBTOTAL(9,Q17:Q3750)</f>
        <v>0</v>
      </c>
    </row>
    <row r="3754" spans="2:39">
      <c r="B3754" s="11"/>
      <c r="C3754" s="16"/>
      <c r="D3754" s="22"/>
      <c r="E3754" s="11"/>
      <c r="F3754" s="659"/>
      <c r="G3754" s="39"/>
      <c r="H3754" s="45"/>
      <c r="I3754" s="22"/>
      <c r="J3754" s="22"/>
      <c r="K3754" s="26"/>
      <c r="L3754" s="26"/>
      <c r="M3754" s="26"/>
      <c r="N3754" s="45"/>
      <c r="O3754" s="45"/>
      <c r="P3754" s="23"/>
      <c r="Q3754" s="26"/>
    </row>
    <row r="3755" spans="2:39">
      <c r="B3755" s="11"/>
      <c r="C3755" s="16"/>
      <c r="D3755" s="22"/>
      <c r="E3755" s="276"/>
      <c r="F3755" s="660"/>
      <c r="G3755" s="39"/>
      <c r="H3755" s="45"/>
      <c r="I3755" s="44"/>
      <c r="J3755" s="44"/>
      <c r="K3755" s="26"/>
      <c r="L3755" s="26"/>
      <c r="M3755" s="26"/>
      <c r="N3755" s="45"/>
      <c r="O3755" s="45"/>
      <c r="P3755" s="23"/>
      <c r="Q3755" s="26"/>
    </row>
    <row r="3756" spans="2:39">
      <c r="B3756" s="443"/>
      <c r="C3756" s="22"/>
      <c r="D3756" s="22"/>
      <c r="E3756" s="277"/>
      <c r="F3756" s="661"/>
      <c r="G3756" s="39"/>
      <c r="H3756" s="45"/>
      <c r="I3756" s="278"/>
      <c r="J3756" s="278" t="s">
        <v>3066</v>
      </c>
      <c r="K3756" s="26"/>
      <c r="L3756" s="26"/>
      <c r="M3756" s="26"/>
      <c r="N3756" s="45"/>
      <c r="O3756" s="45"/>
      <c r="P3756" s="23"/>
      <c r="Q3756" s="26"/>
    </row>
    <row r="3757" spans="2:39">
      <c r="B3757" s="11"/>
      <c r="C3757" s="22"/>
      <c r="D3757" s="22"/>
      <c r="E3757" s="277"/>
      <c r="F3757" s="661"/>
      <c r="G3757" s="39"/>
      <c r="H3757" s="45"/>
      <c r="I3757" s="278"/>
      <c r="J3757" s="278" t="s">
        <v>3067</v>
      </c>
      <c r="K3757" s="26"/>
      <c r="L3757" s="26"/>
      <c r="M3757" s="26"/>
      <c r="N3757" s="45"/>
      <c r="O3757" s="45"/>
      <c r="P3757" s="23"/>
      <c r="Q3757" s="26"/>
    </row>
    <row r="3758" spans="2:39">
      <c r="B3758" s="11"/>
      <c r="C3758" s="22"/>
      <c r="D3758" s="22"/>
      <c r="E3758" s="277"/>
      <c r="F3758" s="661"/>
      <c r="G3758" s="39"/>
      <c r="H3758" s="45"/>
      <c r="I3758" s="278"/>
      <c r="J3758" s="278" t="s">
        <v>3068</v>
      </c>
      <c r="K3758" s="26"/>
      <c r="L3758" s="26"/>
      <c r="M3758" s="26"/>
      <c r="N3758" s="45"/>
      <c r="O3758" s="45"/>
      <c r="P3758" s="23"/>
      <c r="Q3758" s="26"/>
    </row>
    <row r="3759" spans="2:39">
      <c r="B3759" s="11"/>
      <c r="C3759" s="22"/>
      <c r="D3759" s="22"/>
      <c r="E3759" s="277"/>
      <c r="F3759" s="661"/>
      <c r="G3759" s="39"/>
      <c r="H3759" s="45"/>
      <c r="I3759" s="278"/>
      <c r="J3759" s="278" t="s">
        <v>3069</v>
      </c>
      <c r="K3759" s="7"/>
      <c r="L3759" s="7"/>
      <c r="M3759" s="7"/>
      <c r="N3759" s="45"/>
      <c r="O3759" s="45"/>
      <c r="P3759" s="23"/>
      <c r="Q3759" s="26"/>
    </row>
  </sheetData>
  <sheetProtection algorithmName="SHA-512" hashValue="vY0bmQqZ4bKId/DYs2q+rg3ghmN7yPMyC5HK5xwCKl3kHXYjtYpLNUI1vvfFQP5s1lLuvf5LZMwJoA0TJ7kimA==" saltValue="LygAwSKlCBwXntdHlv+0aQ==" spinCount="100000" sheet="1" formatCells="0" formatColumns="0" formatRows="0" insertColumns="0" insertRows="0" deleteColumns="0" deleteRows="0" sort="0" autoFilter="0" pivotTables="0"/>
  <autoFilter ref="A14:S3750"/>
  <conditionalFormatting sqref="F269:F272">
    <cfRule type="duplicateValues" dxfId="25" priority="21"/>
  </conditionalFormatting>
  <conditionalFormatting sqref="F616:F617">
    <cfRule type="duplicateValues" dxfId="24" priority="20"/>
  </conditionalFormatting>
  <conditionalFormatting sqref="F568:F571">
    <cfRule type="duplicateValues" dxfId="23" priority="19"/>
  </conditionalFormatting>
  <conditionalFormatting sqref="F573:F577">
    <cfRule type="duplicateValues" dxfId="22" priority="18"/>
  </conditionalFormatting>
  <conditionalFormatting sqref="F550:F554">
    <cfRule type="duplicateValues" dxfId="21" priority="17"/>
  </conditionalFormatting>
  <conditionalFormatting sqref="F458:F459">
    <cfRule type="duplicateValues" dxfId="20" priority="16"/>
  </conditionalFormatting>
  <conditionalFormatting sqref="F531:F535">
    <cfRule type="duplicateValues" dxfId="19" priority="15"/>
  </conditionalFormatting>
  <conditionalFormatting sqref="F314:F319">
    <cfRule type="duplicateValues" dxfId="18" priority="14"/>
  </conditionalFormatting>
  <conditionalFormatting sqref="F286:F290">
    <cfRule type="duplicateValues" dxfId="17" priority="13"/>
  </conditionalFormatting>
  <conditionalFormatting sqref="F102:F105">
    <cfRule type="duplicateValues" dxfId="16" priority="12"/>
  </conditionalFormatting>
  <conditionalFormatting sqref="F66:F70">
    <cfRule type="duplicateValues" dxfId="15" priority="11"/>
  </conditionalFormatting>
  <conditionalFormatting sqref="F96">
    <cfRule type="duplicateValues" dxfId="14" priority="10"/>
  </conditionalFormatting>
  <conditionalFormatting sqref="F239:F243">
    <cfRule type="duplicateValues" dxfId="13" priority="9"/>
  </conditionalFormatting>
  <conditionalFormatting sqref="F188:F197">
    <cfRule type="duplicateValues" dxfId="12" priority="8"/>
  </conditionalFormatting>
  <conditionalFormatting sqref="F121:F129">
    <cfRule type="duplicateValues" dxfId="11" priority="7"/>
  </conditionalFormatting>
  <conditionalFormatting sqref="F176:F180">
    <cfRule type="duplicateValues" dxfId="10" priority="6"/>
  </conditionalFormatting>
  <conditionalFormatting sqref="F495:F498">
    <cfRule type="duplicateValues" dxfId="9" priority="5"/>
  </conditionalFormatting>
  <conditionalFormatting sqref="F466:F470">
    <cfRule type="duplicateValues" dxfId="8" priority="4"/>
  </conditionalFormatting>
  <conditionalFormatting sqref="F115">
    <cfRule type="duplicateValues" dxfId="7" priority="3"/>
  </conditionalFormatting>
  <conditionalFormatting sqref="F602">
    <cfRule type="duplicateValues" dxfId="6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72"/>
  <sheetViews>
    <sheetView zoomScale="78" zoomScaleNormal="55" workbookViewId="0">
      <selection activeCell="D3380" sqref="D3380"/>
    </sheetView>
  </sheetViews>
  <sheetFormatPr defaultRowHeight="15"/>
  <cols>
    <col min="1" max="1" width="15.42578125" customWidth="1"/>
    <col min="2" max="2" width="6.28515625" style="449" customWidth="1"/>
    <col min="3" max="3" width="15.140625" customWidth="1"/>
    <col min="4" max="4" width="18.5703125" customWidth="1"/>
    <col min="5" max="5" width="75.140625" style="404" customWidth="1"/>
    <col min="6" max="6" width="8.85546875" style="597"/>
    <col min="8" max="8" width="13.28515625" style="359" customWidth="1"/>
    <col min="9" max="9" width="12.140625" style="359" customWidth="1"/>
    <col min="10" max="10" width="13.7109375" style="359" customWidth="1"/>
    <col min="11" max="11" width="11.5703125" style="359" customWidth="1"/>
    <col min="12" max="12" width="12.7109375" style="359" customWidth="1"/>
    <col min="13" max="13" width="12.42578125" style="359" customWidth="1"/>
    <col min="14" max="14" width="10.140625" customWidth="1"/>
    <col min="16" max="16" width="11.5703125" customWidth="1"/>
  </cols>
  <sheetData>
    <row r="1" spans="1:17">
      <c r="C1" s="33"/>
      <c r="D1" s="50"/>
      <c r="E1" s="388"/>
      <c r="F1" s="628"/>
      <c r="G1" s="34"/>
      <c r="H1" s="340"/>
      <c r="I1" s="341"/>
      <c r="J1" s="342"/>
      <c r="K1" s="342"/>
      <c r="L1" s="34"/>
      <c r="M1" s="34"/>
    </row>
    <row r="2" spans="1:17" ht="15.75" thickBot="1">
      <c r="C2" s="51"/>
      <c r="D2" s="52"/>
      <c r="E2" s="51"/>
      <c r="F2" s="628"/>
      <c r="G2" s="34"/>
      <c r="H2" s="340"/>
      <c r="I2" s="341"/>
      <c r="J2" s="343"/>
      <c r="K2" s="343"/>
      <c r="L2" s="34"/>
      <c r="M2" s="34"/>
    </row>
    <row r="3" spans="1:17" ht="15.75" thickBot="1">
      <c r="C3" s="53" t="s">
        <v>3070</v>
      </c>
      <c r="D3" s="686"/>
      <c r="E3" s="687"/>
      <c r="F3" s="412"/>
      <c r="G3" s="34"/>
      <c r="H3" s="340"/>
      <c r="I3" s="341"/>
      <c r="J3" s="343"/>
      <c r="K3" s="343"/>
      <c r="L3" s="34"/>
      <c r="M3" s="34"/>
    </row>
    <row r="4" spans="1:17" ht="15.75" thickBot="1">
      <c r="C4" s="53" t="s">
        <v>3071</v>
      </c>
      <c r="D4" s="686"/>
      <c r="E4" s="687"/>
      <c r="F4" s="412"/>
      <c r="G4" s="34"/>
      <c r="H4" s="340"/>
      <c r="I4" s="341"/>
      <c r="J4" s="343"/>
      <c r="K4" s="343"/>
      <c r="L4" s="34"/>
      <c r="M4" s="34"/>
    </row>
    <row r="5" spans="1:17" ht="15.75" thickBot="1">
      <c r="C5" s="54" t="s">
        <v>3072</v>
      </c>
      <c r="D5" s="54"/>
      <c r="E5" s="386"/>
      <c r="F5" s="412"/>
      <c r="G5" s="34"/>
      <c r="H5" s="340"/>
      <c r="I5" s="341"/>
      <c r="J5" s="343"/>
      <c r="K5" s="343"/>
      <c r="L5" s="34"/>
      <c r="M5" s="34"/>
    </row>
    <row r="6" spans="1:17" ht="15.75" thickBot="1">
      <c r="C6" s="55"/>
      <c r="D6" s="52"/>
      <c r="E6" s="55"/>
      <c r="F6" s="628"/>
      <c r="G6" s="34"/>
      <c r="H6" s="340"/>
      <c r="I6" s="341"/>
      <c r="J6" s="343"/>
      <c r="K6" s="343"/>
      <c r="L6" s="34"/>
      <c r="M6" s="34"/>
      <c r="N6" t="s">
        <v>3073</v>
      </c>
    </row>
    <row r="7" spans="1:17" ht="15.75" thickBot="1">
      <c r="C7" s="411" t="s">
        <v>3074</v>
      </c>
      <c r="D7" s="56"/>
      <c r="E7" s="389" t="s">
        <v>3075</v>
      </c>
      <c r="F7" s="35"/>
      <c r="G7" s="57"/>
      <c r="H7" s="344"/>
      <c r="I7" s="34"/>
      <c r="J7" s="345"/>
      <c r="K7" s="346"/>
      <c r="L7" s="34"/>
      <c r="M7" s="34"/>
      <c r="N7" s="313">
        <v>0</v>
      </c>
      <c r="O7" s="57" t="s">
        <v>3076</v>
      </c>
      <c r="P7" s="57"/>
    </row>
    <row r="8" spans="1:17" ht="15.75" thickBot="1">
      <c r="C8" s="412" t="s">
        <v>3077</v>
      </c>
      <c r="D8" s="58"/>
      <c r="E8" s="413" t="s">
        <v>3078</v>
      </c>
      <c r="F8" s="35"/>
      <c r="G8" s="57"/>
      <c r="H8" s="344"/>
      <c r="I8" s="34"/>
      <c r="J8" s="345"/>
      <c r="K8" s="346"/>
      <c r="L8" s="34"/>
      <c r="M8" s="34"/>
      <c r="N8" s="313">
        <v>0</v>
      </c>
      <c r="O8" s="57" t="s">
        <v>3079</v>
      </c>
      <c r="P8" s="57"/>
      <c r="Q8" s="57"/>
    </row>
    <row r="9" spans="1:17" ht="15.75" thickBot="1">
      <c r="C9" s="33"/>
      <c r="D9" s="59"/>
      <c r="E9" s="388"/>
      <c r="F9" s="35"/>
      <c r="G9" s="57"/>
      <c r="H9" s="344"/>
      <c r="I9" s="34"/>
      <c r="J9" s="345"/>
      <c r="K9" s="346"/>
      <c r="L9" s="34"/>
      <c r="M9" s="34"/>
      <c r="N9" s="314">
        <f>((1-D7)-((1-N8))*(1-N7))/((1-N8)*(1-N7))</f>
        <v>0</v>
      </c>
      <c r="O9" s="316" t="s">
        <v>3080</v>
      </c>
      <c r="P9" s="316"/>
      <c r="Q9" s="316"/>
    </row>
    <row r="10" spans="1:17" ht="15.75" thickBot="1">
      <c r="C10" s="33"/>
      <c r="D10" s="59"/>
      <c r="E10" s="388"/>
      <c r="F10" s="35"/>
      <c r="G10" s="57"/>
      <c r="H10" s="344"/>
      <c r="I10" s="34"/>
      <c r="J10" s="345"/>
      <c r="K10" s="346"/>
      <c r="L10" s="34"/>
      <c r="M10" s="34"/>
      <c r="N10" s="314">
        <f>((1-D7)-((1-N8))*(1-N7))/(1-D7)</f>
        <v>0</v>
      </c>
      <c r="O10" s="316" t="s">
        <v>3081</v>
      </c>
      <c r="P10" s="316"/>
      <c r="Q10" s="316"/>
    </row>
    <row r="11" spans="1:17" ht="15.75" thickBot="1">
      <c r="C11" s="27" t="s">
        <v>1</v>
      </c>
      <c r="D11" s="28">
        <v>1.2</v>
      </c>
      <c r="E11" s="315"/>
      <c r="F11" s="628"/>
      <c r="G11" s="34"/>
      <c r="H11" s="340"/>
      <c r="I11" s="341"/>
      <c r="J11" s="343"/>
      <c r="K11" s="343"/>
      <c r="L11" s="34"/>
      <c r="M11" s="34"/>
      <c r="N11" s="312">
        <f>M3371*N10</f>
        <v>0</v>
      </c>
      <c r="O11" s="316" t="s">
        <v>3082</v>
      </c>
      <c r="P11" s="316"/>
      <c r="Q11" s="316"/>
    </row>
    <row r="12" spans="1:17">
      <c r="B12" s="32" t="s">
        <v>6</v>
      </c>
      <c r="D12" s="61"/>
      <c r="E12" s="60"/>
      <c r="F12" s="628"/>
      <c r="G12" s="61"/>
      <c r="H12" s="340"/>
      <c r="I12" s="341"/>
      <c r="J12" s="342"/>
      <c r="K12" s="342"/>
      <c r="L12" s="34"/>
      <c r="M12" s="34"/>
    </row>
    <row r="13" spans="1:17" ht="51">
      <c r="A13" s="596" t="s">
        <v>3083</v>
      </c>
      <c r="B13" s="450"/>
      <c r="C13" s="80" t="s">
        <v>8</v>
      </c>
      <c r="D13" s="64" t="s">
        <v>10</v>
      </c>
      <c r="E13" s="390" t="s">
        <v>12</v>
      </c>
      <c r="F13" s="64" t="s">
        <v>14</v>
      </c>
      <c r="G13" s="282" t="s">
        <v>13</v>
      </c>
      <c r="H13" s="347" t="s">
        <v>17</v>
      </c>
      <c r="I13" s="67" t="s">
        <v>18</v>
      </c>
      <c r="J13" s="68" t="s">
        <v>21</v>
      </c>
      <c r="K13" s="68" t="s">
        <v>22</v>
      </c>
      <c r="L13" s="283" t="s">
        <v>3084</v>
      </c>
      <c r="M13" s="283" t="s">
        <v>3085</v>
      </c>
      <c r="N13" s="46"/>
    </row>
    <row r="14" spans="1:17">
      <c r="B14" s="450"/>
      <c r="C14" s="70"/>
      <c r="D14" s="69"/>
      <c r="E14" s="669"/>
      <c r="F14" s="71"/>
      <c r="G14" s="73"/>
      <c r="H14" s="74"/>
      <c r="I14" s="77"/>
      <c r="J14" s="78"/>
      <c r="K14" s="76"/>
      <c r="L14" s="284"/>
      <c r="M14" s="284"/>
      <c r="N14" s="46"/>
    </row>
    <row r="15" spans="1:17">
      <c r="B15" s="450"/>
      <c r="C15" s="114" t="s">
        <v>25</v>
      </c>
      <c r="D15" s="80"/>
      <c r="E15" s="81" t="s">
        <v>26</v>
      </c>
      <c r="F15" s="83"/>
      <c r="G15" s="82"/>
      <c r="H15" s="82"/>
      <c r="I15" s="82"/>
      <c r="J15" s="82"/>
      <c r="K15" s="82"/>
      <c r="L15" s="82"/>
      <c r="M15" s="82"/>
      <c r="N15" s="46"/>
    </row>
    <row r="16" spans="1:17" s="288" customFormat="1" ht="28.9" customHeight="1">
      <c r="A16" s="667"/>
      <c r="B16" s="102" t="s">
        <v>27</v>
      </c>
      <c r="C16" s="103" t="s">
        <v>25</v>
      </c>
      <c r="D16" s="102">
        <v>11234081005</v>
      </c>
      <c r="E16" s="391" t="str">
        <f>IFERROR(VLOOKUP(D16,'ВИС-2025'!$E$17:$I$3751,3,0),"")</f>
        <v>Универсальн.труба RAUTITAN stabil PLATINUM 32х4,7 мм, прям. отрезки 5м
АКЦИЯ! Цена снижена до 31.05.2025г</v>
      </c>
      <c r="F16" s="454" t="str">
        <f>IFERROR(VLOOKUP(D16,'ВИС-2025'!$E$17:$I$3751,5,0),"")</f>
        <v>м</v>
      </c>
      <c r="G16" s="362"/>
      <c r="H16" s="175">
        <f>IFERROR(VLOOKUP(D16,'ВИС-2025'!$E$17:$L$4285,8,0),"")</f>
        <v>14.11</v>
      </c>
      <c r="I16" s="175">
        <f t="shared" ref="I16" si="0">IFERROR(H16*G16,"")</f>
        <v>0</v>
      </c>
      <c r="J16" s="175">
        <f t="shared" ref="J16" si="1">IFERROR((IF(H16="","",H16-H16*$D$7)),"")</f>
        <v>14.11</v>
      </c>
      <c r="K16" s="175">
        <f t="shared" ref="K16" si="2">IFERROR(J16*G16, "")</f>
        <v>0</v>
      </c>
      <c r="L16" s="175">
        <f t="shared" ref="L16" si="3">IFERROR(J16*$D$8, "")</f>
        <v>0</v>
      </c>
      <c r="M16" s="175">
        <f t="shared" ref="M16" si="4">IFERROR(L16*G16, "")</f>
        <v>0</v>
      </c>
      <c r="N16" s="387"/>
    </row>
    <row r="17" spans="1:14" ht="17.45" customHeight="1">
      <c r="A17" s="683"/>
      <c r="B17" s="69"/>
      <c r="C17" s="88"/>
      <c r="D17" s="90"/>
      <c r="E17" s="392" t="str">
        <f>IFERROR(VLOOKUP(D17,'ВИС-2025'!$E$17:$I$3751,3,0),"")</f>
        <v/>
      </c>
      <c r="F17" s="286" t="str">
        <f>IFERROR(VLOOKUP(D17,'ВИС-2025'!$E$17:$I$3751,5,0),"")</f>
        <v/>
      </c>
      <c r="G17" s="451"/>
      <c r="H17" s="97" t="str">
        <f>IFERROR(VLOOKUP(D17,'ВИС-2025'!$E$17:$L$4285,8,0),"")</f>
        <v/>
      </c>
      <c r="I17" s="97" t="str">
        <f t="shared" ref="I17" si="5">IFERROR(H17*G17,"")</f>
        <v/>
      </c>
      <c r="J17" s="97" t="str">
        <f t="shared" ref="J17" si="6">IFERROR((IF(H17="","",H17-H17*$D$7)),"")</f>
        <v/>
      </c>
      <c r="K17" s="97" t="str">
        <f t="shared" ref="K17" si="7">IFERROR(J17*G17, "")</f>
        <v/>
      </c>
      <c r="L17" s="97" t="str">
        <f t="shared" ref="L17" si="8">IFERROR(J17*$D$8, "")</f>
        <v/>
      </c>
      <c r="M17" s="97" t="str">
        <f t="shared" ref="M17" si="9">IFERROR(L17*G17, "")</f>
        <v/>
      </c>
      <c r="N17" s="387"/>
    </row>
    <row r="18" spans="1:14" s="287" customFormat="1" ht="17.45" customHeight="1">
      <c r="A18" s="683"/>
      <c r="B18" s="69" t="s">
        <v>30</v>
      </c>
      <c r="C18" s="71" t="s">
        <v>25</v>
      </c>
      <c r="D18" s="69">
        <v>11301213100</v>
      </c>
      <c r="E18" s="392" t="str">
        <f>IFERROR(VLOOKUP(D18,'ВИС-2025'!$E$17:$I$3751,3,0),"")</f>
        <v>Универсальн.труба РЕХАУ STABIL 16,2х2,6 мм, бухта 100 м</v>
      </c>
      <c r="F18" s="286" t="str">
        <f>IFERROR(VLOOKUP(D18,'ВИС-2025'!$E$17:$I$3751,5,0),"")</f>
        <v>м</v>
      </c>
      <c r="G18" s="451"/>
      <c r="H18" s="97">
        <f>IFERROR(VLOOKUP(D18,'ВИС-2025'!$E$17:$L$4285,8,0),"")</f>
        <v>4.67</v>
      </c>
      <c r="I18" s="97">
        <f t="shared" ref="I18" si="10">IFERROR(H18*G18,"")</f>
        <v>0</v>
      </c>
      <c r="J18" s="97">
        <f t="shared" ref="J18" si="11">IFERROR((IF(H18="","",H18-H18*$D$7)),"")</f>
        <v>4.67</v>
      </c>
      <c r="K18" s="97">
        <f t="shared" ref="K18" si="12">IFERROR(J18*G18, "")</f>
        <v>0</v>
      </c>
      <c r="L18" s="97">
        <f t="shared" ref="L18" si="13">IFERROR(J18*$D$8, "")</f>
        <v>0</v>
      </c>
      <c r="M18" s="97">
        <f t="shared" ref="M18" si="14">IFERROR(L18*G18, "")</f>
        <v>0</v>
      </c>
      <c r="N18" s="387"/>
    </row>
    <row r="19" spans="1:14" s="287" customFormat="1" ht="17.45" customHeight="1">
      <c r="A19" s="683"/>
      <c r="B19" s="69" t="s">
        <v>30</v>
      </c>
      <c r="C19" s="71" t="s">
        <v>25</v>
      </c>
      <c r="D19" s="69">
        <v>11301313100</v>
      </c>
      <c r="E19" s="392" t="str">
        <f>IFERROR(VLOOKUP(D19,'ВИС-2025'!$E$17:$I$3751,3,0),"")</f>
        <v>Универсальн.труба РЕХАУ STABIL 20х2,9 мм, бухта 100 м</v>
      </c>
      <c r="F19" s="286" t="str">
        <f>IFERROR(VLOOKUP(D19,'ВИС-2025'!$E$17:$I$3751,5,0),"")</f>
        <v>м</v>
      </c>
      <c r="G19" s="451"/>
      <c r="H19" s="97">
        <f>IFERROR(VLOOKUP(D19,'ВИС-2025'!$E$17:$L$4285,8,0),"")</f>
        <v>6.64</v>
      </c>
      <c r="I19" s="97">
        <f t="shared" ref="I19:I39" si="15">IFERROR(H19*G19,"")</f>
        <v>0</v>
      </c>
      <c r="J19" s="97">
        <f t="shared" ref="J19:J39" si="16">IFERROR((IF(H19="","",H19-H19*$D$7)),"")</f>
        <v>6.64</v>
      </c>
      <c r="K19" s="97">
        <f t="shared" ref="K19:K39" si="17">IFERROR(J19*G19, "")</f>
        <v>0</v>
      </c>
      <c r="L19" s="97">
        <f t="shared" ref="L19:L39" si="18">IFERROR(J19*$D$8, "")</f>
        <v>0</v>
      </c>
      <c r="M19" s="97">
        <f t="shared" ref="M19:M39" si="19">IFERROR(L19*G19, "")</f>
        <v>0</v>
      </c>
      <c r="N19" s="387"/>
    </row>
    <row r="20" spans="1:14" s="287" customFormat="1" ht="17.45" customHeight="1">
      <c r="A20" s="683"/>
      <c r="B20" s="69" t="s">
        <v>30</v>
      </c>
      <c r="C20" s="71" t="s">
        <v>25</v>
      </c>
      <c r="D20" s="69">
        <v>11301413050</v>
      </c>
      <c r="E20" s="392" t="str">
        <f>IFERROR(VLOOKUP(D20,'ВИС-2025'!$E$17:$I$3751,3,0),"")</f>
        <v>Универсальн.труба РЕХАУ STABIL 25х3,7 мм, бухта 50 м</v>
      </c>
      <c r="F20" s="286" t="str">
        <f>IFERROR(VLOOKUP(D20,'ВИС-2025'!$E$17:$I$3751,5,0),"")</f>
        <v>м</v>
      </c>
      <c r="G20" s="451"/>
      <c r="H20" s="97">
        <f>IFERROR(VLOOKUP(D20,'ВИС-2025'!$E$17:$L$4285,8,0),"")</f>
        <v>11.96</v>
      </c>
      <c r="I20" s="97">
        <f t="shared" si="15"/>
        <v>0</v>
      </c>
      <c r="J20" s="97">
        <f t="shared" si="16"/>
        <v>11.96</v>
      </c>
      <c r="K20" s="97">
        <f t="shared" si="17"/>
        <v>0</v>
      </c>
      <c r="L20" s="97">
        <f t="shared" si="18"/>
        <v>0</v>
      </c>
      <c r="M20" s="97">
        <f t="shared" si="19"/>
        <v>0</v>
      </c>
      <c r="N20" s="387"/>
    </row>
    <row r="21" spans="1:14" s="287" customFormat="1" ht="17.45" customHeight="1">
      <c r="A21" s="683"/>
      <c r="B21" s="69" t="s">
        <v>30</v>
      </c>
      <c r="C21" s="71" t="s">
        <v>25</v>
      </c>
      <c r="D21" s="69">
        <v>11301513025</v>
      </c>
      <c r="E21" s="392" t="str">
        <f>IFERROR(VLOOKUP(D21,'ВИС-2025'!$E$17:$I$3751,3,0),"")</f>
        <v>Универсальн.труба РЕХАУ STABIL 32х4,7 мм, бухта 25 м</v>
      </c>
      <c r="F21" s="286" t="str">
        <f>IFERROR(VLOOKUP(D21,'ВИС-2025'!$E$17:$I$3751,5,0),"")</f>
        <v>м</v>
      </c>
      <c r="G21" s="451"/>
      <c r="H21" s="97">
        <f>IFERROR(VLOOKUP(D21,'ВИС-2025'!$E$17:$L$4285,8,0),"")</f>
        <v>14.11</v>
      </c>
      <c r="I21" s="97">
        <f t="shared" si="15"/>
        <v>0</v>
      </c>
      <c r="J21" s="97">
        <f t="shared" si="16"/>
        <v>14.11</v>
      </c>
      <c r="K21" s="97">
        <f t="shared" si="17"/>
        <v>0</v>
      </c>
      <c r="L21" s="97">
        <f t="shared" si="18"/>
        <v>0</v>
      </c>
      <c r="M21" s="97">
        <f t="shared" si="19"/>
        <v>0</v>
      </c>
      <c r="N21" s="387"/>
    </row>
    <row r="22" spans="1:14" ht="15" customHeight="1">
      <c r="A22" s="683"/>
      <c r="B22" s="69"/>
      <c r="C22" s="88"/>
      <c r="D22" s="90"/>
      <c r="E22" s="392" t="str">
        <f>IFERROR(VLOOKUP(D22,'ВИС-2025'!$E$17:$I$3751,3,0),"")</f>
        <v/>
      </c>
      <c r="F22" s="286" t="str">
        <f>IFERROR(VLOOKUP(D22,'ВИС-2025'!$E$17:$I$3751,5,0),"")</f>
        <v/>
      </c>
      <c r="G22" s="451"/>
      <c r="H22" s="97" t="str">
        <f>IFERROR(VLOOKUP(D22,'ВИС-2025'!$E$17:$L$4285,8,0),"")</f>
        <v/>
      </c>
      <c r="I22" s="97" t="str">
        <f t="shared" si="15"/>
        <v/>
      </c>
      <c r="J22" s="97" t="str">
        <f t="shared" si="16"/>
        <v/>
      </c>
      <c r="K22" s="97" t="str">
        <f t="shared" si="17"/>
        <v/>
      </c>
      <c r="L22" s="97" t="str">
        <f t="shared" si="18"/>
        <v/>
      </c>
      <c r="M22" s="97" t="str">
        <f t="shared" si="19"/>
        <v/>
      </c>
      <c r="N22" s="387"/>
    </row>
    <row r="23" spans="1:14" s="287" customFormat="1">
      <c r="A23" s="683"/>
      <c r="B23" s="69" t="s">
        <v>30</v>
      </c>
      <c r="C23" s="71" t="s">
        <v>25</v>
      </c>
      <c r="D23" s="69">
        <v>11303703100</v>
      </c>
      <c r="E23" s="392" t="str">
        <f>IFERROR(VLOOKUP(D23,'ВИС-2025'!$E$17:$I$3751,3,0),"")</f>
        <v>Унив.труба РЕХАУ FLEX 16x2,2, бухта 100м</v>
      </c>
      <c r="F23" s="286" t="str">
        <f>IFERROR(VLOOKUP(D23,'ВИС-2025'!$E$17:$I$3751,5,0),"")</f>
        <v>м</v>
      </c>
      <c r="G23" s="451"/>
      <c r="H23" s="97">
        <f>IFERROR(VLOOKUP(D23,'ВИС-2025'!$E$17:$L$4285,8,0),"")</f>
        <v>2.4500000000000002</v>
      </c>
      <c r="I23" s="97">
        <f t="shared" si="15"/>
        <v>0</v>
      </c>
      <c r="J23" s="97">
        <f t="shared" si="16"/>
        <v>2.4500000000000002</v>
      </c>
      <c r="K23" s="97">
        <f t="shared" si="17"/>
        <v>0</v>
      </c>
      <c r="L23" s="97">
        <f t="shared" si="18"/>
        <v>0</v>
      </c>
      <c r="M23" s="97">
        <f t="shared" si="19"/>
        <v>0</v>
      </c>
      <c r="N23" s="387"/>
    </row>
    <row r="24" spans="1:14" s="287" customFormat="1">
      <c r="A24" s="683"/>
      <c r="B24" s="69" t="s">
        <v>30</v>
      </c>
      <c r="C24" s="71" t="s">
        <v>25</v>
      </c>
      <c r="D24" s="69">
        <v>11303803100</v>
      </c>
      <c r="E24" s="392" t="str">
        <f>IFERROR(VLOOKUP(D24,'ВИС-2025'!$E$17:$I$3751,3,0),"")</f>
        <v>Унив.труба РЕХАУ FLEX 20x2,8, бухта 100м</v>
      </c>
      <c r="F24" s="286" t="str">
        <f>IFERROR(VLOOKUP(D24,'ВИС-2025'!$E$17:$I$3751,5,0),"")</f>
        <v>м</v>
      </c>
      <c r="G24" s="451"/>
      <c r="H24" s="97">
        <f>IFERROR(VLOOKUP(D24,'ВИС-2025'!$E$17:$L$4285,8,0),"")</f>
        <v>3.66</v>
      </c>
      <c r="I24" s="97">
        <f t="shared" si="15"/>
        <v>0</v>
      </c>
      <c r="J24" s="97">
        <f t="shared" si="16"/>
        <v>3.66</v>
      </c>
      <c r="K24" s="97">
        <f t="shared" si="17"/>
        <v>0</v>
      </c>
      <c r="L24" s="97">
        <f t="shared" si="18"/>
        <v>0</v>
      </c>
      <c r="M24" s="97">
        <f t="shared" si="19"/>
        <v>0</v>
      </c>
      <c r="N24" s="387"/>
    </row>
    <row r="25" spans="1:14" s="287" customFormat="1">
      <c r="A25" s="683"/>
      <c r="B25" s="69" t="s">
        <v>30</v>
      </c>
      <c r="C25" s="71" t="s">
        <v>25</v>
      </c>
      <c r="D25" s="69">
        <v>11303903050</v>
      </c>
      <c r="E25" s="392" t="str">
        <f>IFERROR(VLOOKUP(D25,'ВИС-2025'!$E$17:$I$3751,3,0),"")</f>
        <v>Унив.труба РЕХАУ FLEX 25x3,5, бухта 50м</v>
      </c>
      <c r="F25" s="286" t="str">
        <f>IFERROR(VLOOKUP(D25,'ВИС-2025'!$E$17:$I$3751,5,0),"")</f>
        <v>м</v>
      </c>
      <c r="G25" s="451"/>
      <c r="H25" s="97">
        <f>IFERROR(VLOOKUP(D25,'ВИС-2025'!$E$17:$L$4285,8,0),"")</f>
        <v>5.68</v>
      </c>
      <c r="I25" s="97">
        <f t="shared" si="15"/>
        <v>0</v>
      </c>
      <c r="J25" s="97">
        <f t="shared" si="16"/>
        <v>5.68</v>
      </c>
      <c r="K25" s="97">
        <f t="shared" si="17"/>
        <v>0</v>
      </c>
      <c r="L25" s="97">
        <f t="shared" si="18"/>
        <v>0</v>
      </c>
      <c r="M25" s="97">
        <f t="shared" si="19"/>
        <v>0</v>
      </c>
      <c r="N25" s="387"/>
    </row>
    <row r="26" spans="1:14" s="287" customFormat="1">
      <c r="A26" s="683"/>
      <c r="B26" s="69" t="s">
        <v>30</v>
      </c>
      <c r="C26" s="71" t="s">
        <v>25</v>
      </c>
      <c r="D26" s="69">
        <v>11304003050</v>
      </c>
      <c r="E26" s="392" t="str">
        <f>IFERROR(VLOOKUP(D26,'ВИС-2025'!$E$17:$I$3751,3,0),"")</f>
        <v>Унив.труба РЕХАУ FLEX 32x4,4, бухта 50м</v>
      </c>
      <c r="F26" s="286" t="str">
        <f>IFERROR(VLOOKUP(D26,'ВИС-2025'!$E$17:$I$3751,5,0),"")</f>
        <v>м</v>
      </c>
      <c r="G26" s="451"/>
      <c r="H26" s="97">
        <f>IFERROR(VLOOKUP(D26,'ВИС-2025'!$E$17:$L$4285,8,0),"")</f>
        <v>9.23</v>
      </c>
      <c r="I26" s="97">
        <f t="shared" si="15"/>
        <v>0</v>
      </c>
      <c r="J26" s="97">
        <f t="shared" si="16"/>
        <v>9.23</v>
      </c>
      <c r="K26" s="97">
        <f t="shared" si="17"/>
        <v>0</v>
      </c>
      <c r="L26" s="97">
        <f t="shared" si="18"/>
        <v>0</v>
      </c>
      <c r="M26" s="97">
        <f t="shared" si="19"/>
        <v>0</v>
      </c>
      <c r="N26" s="387"/>
    </row>
    <row r="27" spans="1:14" s="287" customFormat="1">
      <c r="A27" s="683"/>
      <c r="B27" s="69" t="s">
        <v>30</v>
      </c>
      <c r="C27" s="71" t="s">
        <v>25</v>
      </c>
      <c r="D27" s="69">
        <v>11304103006</v>
      </c>
      <c r="E27" s="392" t="str">
        <f>IFERROR(VLOOKUP(D27,'ВИС-2025'!$E$17:$I$3751,3,0),"")</f>
        <v>Унив.труба РЕХАУ FLEX 40x5,5, прям.отрезки 6м</v>
      </c>
      <c r="F27" s="286" t="str">
        <f>IFERROR(VLOOKUP(D27,'ВИС-2025'!$E$17:$I$3751,5,0),"")</f>
        <v>м</v>
      </c>
      <c r="G27" s="451"/>
      <c r="H27" s="97">
        <f>IFERROR(VLOOKUP(D27,'ВИС-2025'!$E$17:$L$4285,8,0),"")</f>
        <v>17.899999999999999</v>
      </c>
      <c r="I27" s="97">
        <f t="shared" si="15"/>
        <v>0</v>
      </c>
      <c r="J27" s="97">
        <f t="shared" si="16"/>
        <v>17.899999999999999</v>
      </c>
      <c r="K27" s="97">
        <f t="shared" si="17"/>
        <v>0</v>
      </c>
      <c r="L27" s="97">
        <f t="shared" si="18"/>
        <v>0</v>
      </c>
      <c r="M27" s="97">
        <f t="shared" si="19"/>
        <v>0</v>
      </c>
      <c r="N27" s="387"/>
    </row>
    <row r="28" spans="1:14" s="287" customFormat="1">
      <c r="A28" s="683"/>
      <c r="B28" s="69" t="s">
        <v>30</v>
      </c>
      <c r="C28" s="71" t="s">
        <v>25</v>
      </c>
      <c r="D28" s="69">
        <v>11304203006</v>
      </c>
      <c r="E28" s="392" t="str">
        <f>IFERROR(VLOOKUP(D28,'ВИС-2025'!$E$17:$I$3751,3,0),"")</f>
        <v>Унив.труба РЕХАУ FLEX 50x6,9, прям.отрезки 6м</v>
      </c>
      <c r="F28" s="286" t="str">
        <f>IFERROR(VLOOKUP(D28,'ВИС-2025'!$E$17:$I$3751,5,0),"")</f>
        <v>м</v>
      </c>
      <c r="G28" s="451"/>
      <c r="H28" s="97">
        <f>IFERROR(VLOOKUP(D28,'ВИС-2025'!$E$17:$L$4285,8,0),"")</f>
        <v>23.56</v>
      </c>
      <c r="I28" s="97">
        <f t="shared" si="15"/>
        <v>0</v>
      </c>
      <c r="J28" s="97">
        <f t="shared" si="16"/>
        <v>23.56</v>
      </c>
      <c r="K28" s="97">
        <f t="shared" si="17"/>
        <v>0</v>
      </c>
      <c r="L28" s="97">
        <f t="shared" si="18"/>
        <v>0</v>
      </c>
      <c r="M28" s="97">
        <f t="shared" si="19"/>
        <v>0</v>
      </c>
      <c r="N28" s="387"/>
    </row>
    <row r="29" spans="1:14" s="287" customFormat="1">
      <c r="A29" s="683"/>
      <c r="B29" s="69" t="s">
        <v>30</v>
      </c>
      <c r="C29" s="71" t="s">
        <v>25</v>
      </c>
      <c r="D29" s="69">
        <v>11304303006</v>
      </c>
      <c r="E29" s="392" t="str">
        <f>IFERROR(VLOOKUP(D29,'ВИС-2025'!$E$17:$I$3751,3,0),"")</f>
        <v>Унив.труба РЕХАУ FLEX 63x8,6, прям.отрезки 6м</v>
      </c>
      <c r="F29" s="286" t="str">
        <f>IFERROR(VLOOKUP(D29,'ВИС-2025'!$E$17:$I$3751,5,0),"")</f>
        <v>м</v>
      </c>
      <c r="G29" s="451"/>
      <c r="H29" s="97">
        <f>IFERROR(VLOOKUP(D29,'ВИС-2025'!$E$17:$L$4285,8,0),"")</f>
        <v>34.76</v>
      </c>
      <c r="I29" s="97">
        <f t="shared" si="15"/>
        <v>0</v>
      </c>
      <c r="J29" s="97">
        <f t="shared" si="16"/>
        <v>34.76</v>
      </c>
      <c r="K29" s="97">
        <f t="shared" si="17"/>
        <v>0</v>
      </c>
      <c r="L29" s="97">
        <f t="shared" si="18"/>
        <v>0</v>
      </c>
      <c r="M29" s="97">
        <f t="shared" si="19"/>
        <v>0</v>
      </c>
      <c r="N29" s="387"/>
    </row>
    <row r="30" spans="1:14">
      <c r="A30" s="683"/>
      <c r="B30" s="69"/>
      <c r="C30" s="88"/>
      <c r="D30" s="90"/>
      <c r="E30" s="392" t="str">
        <f>IFERROR(VLOOKUP(D30,'ВИС-2025'!$E$17:$I$3751,3,0),"")</f>
        <v/>
      </c>
      <c r="F30" s="286" t="str">
        <f>IFERROR(VLOOKUP(D30,'ВИС-2025'!$E$17:$I$3751,5,0),"")</f>
        <v/>
      </c>
      <c r="G30" s="451"/>
      <c r="H30" s="97" t="str">
        <f>IFERROR(VLOOKUP(D30,'ВИС-2025'!$E$17:$L$4285,8,0),"")</f>
        <v/>
      </c>
      <c r="I30" s="97" t="str">
        <f t="shared" si="15"/>
        <v/>
      </c>
      <c r="J30" s="97" t="str">
        <f t="shared" si="16"/>
        <v/>
      </c>
      <c r="K30" s="97" t="str">
        <f t="shared" si="17"/>
        <v/>
      </c>
      <c r="L30" s="97" t="str">
        <f t="shared" si="18"/>
        <v/>
      </c>
      <c r="M30" s="97" t="str">
        <f t="shared" si="19"/>
        <v/>
      </c>
      <c r="N30" s="387"/>
    </row>
    <row r="31" spans="1:14" s="287" customFormat="1">
      <c r="A31" s="683"/>
      <c r="B31" s="69" t="s">
        <v>30</v>
      </c>
      <c r="C31" s="71" t="s">
        <v>25</v>
      </c>
      <c r="D31" s="69">
        <v>11360423120</v>
      </c>
      <c r="E31" s="392" t="str">
        <f>IFERROR(VLOOKUP(D31,'ВИС-2025'!$E$17:$I$3751,3,0),"")</f>
        <v>Отоп. труба РЕХАУ PINK 16х2,2 мм, бухта 120 м</v>
      </c>
      <c r="F31" s="286" t="str">
        <f>IFERROR(VLOOKUP(D31,'ВИС-2025'!$E$17:$I$3751,5,0),"")</f>
        <v>м</v>
      </c>
      <c r="G31" s="451"/>
      <c r="H31" s="97">
        <f>IFERROR(VLOOKUP(D31,'ВИС-2025'!$E$17:$L$4285,8,0),"")</f>
        <v>2.34</v>
      </c>
      <c r="I31" s="97">
        <f t="shared" si="15"/>
        <v>0</v>
      </c>
      <c r="J31" s="97">
        <f t="shared" si="16"/>
        <v>2.34</v>
      </c>
      <c r="K31" s="97">
        <f t="shared" si="17"/>
        <v>0</v>
      </c>
      <c r="L31" s="97">
        <f t="shared" si="18"/>
        <v>0</v>
      </c>
      <c r="M31" s="97">
        <f t="shared" si="19"/>
        <v>0</v>
      </c>
      <c r="N31" s="387"/>
    </row>
    <row r="32" spans="1:14" s="287" customFormat="1">
      <c r="A32" s="683"/>
      <c r="B32" s="69" t="s">
        <v>30</v>
      </c>
      <c r="C32" s="71" t="s">
        <v>25</v>
      </c>
      <c r="D32" s="69">
        <v>11360523120</v>
      </c>
      <c r="E32" s="392" t="str">
        <f>IFERROR(VLOOKUP(D32,'ВИС-2025'!$E$17:$I$3751,3,0),"")</f>
        <v>Отоп. труба РЕХАУ PINK 20х2,8 мм, бухта 120 м</v>
      </c>
      <c r="F32" s="286" t="str">
        <f>IFERROR(VLOOKUP(D32,'ВИС-2025'!$E$17:$I$3751,5,0),"")</f>
        <v>м</v>
      </c>
      <c r="G32" s="451"/>
      <c r="H32" s="97">
        <f>IFERROR(VLOOKUP(D32,'ВИС-2025'!$E$17:$L$4285,8,0),"")</f>
        <v>3.41</v>
      </c>
      <c r="I32" s="97">
        <f t="shared" si="15"/>
        <v>0</v>
      </c>
      <c r="J32" s="97">
        <f t="shared" si="16"/>
        <v>3.41</v>
      </c>
      <c r="K32" s="97">
        <f t="shared" si="17"/>
        <v>0</v>
      </c>
      <c r="L32" s="97">
        <f t="shared" si="18"/>
        <v>0</v>
      </c>
      <c r="M32" s="97">
        <f t="shared" si="19"/>
        <v>0</v>
      </c>
      <c r="N32" s="387"/>
    </row>
    <row r="33" spans="1:14" s="287" customFormat="1">
      <c r="A33" s="683"/>
      <c r="B33" s="69" t="s">
        <v>30</v>
      </c>
      <c r="C33" s="71" t="s">
        <v>25</v>
      </c>
      <c r="D33" s="69">
        <v>11360623050</v>
      </c>
      <c r="E33" s="392" t="str">
        <f>IFERROR(VLOOKUP(D33,'ВИС-2025'!$E$17:$I$3751,3,0),"")</f>
        <v>Отоп. труба РЕХАУ PINK 25х3,5 мм, бухта 50 м</v>
      </c>
      <c r="F33" s="286" t="str">
        <f>IFERROR(VLOOKUP(D33,'ВИС-2025'!$E$17:$I$3751,5,0),"")</f>
        <v>м</v>
      </c>
      <c r="G33" s="451"/>
      <c r="H33" s="97">
        <f>IFERROR(VLOOKUP(D33,'ВИС-2025'!$E$17:$L$4285,8,0),"")</f>
        <v>5.28</v>
      </c>
      <c r="I33" s="97">
        <f t="shared" si="15"/>
        <v>0</v>
      </c>
      <c r="J33" s="97">
        <f t="shared" si="16"/>
        <v>5.28</v>
      </c>
      <c r="K33" s="97">
        <f t="shared" si="17"/>
        <v>0</v>
      </c>
      <c r="L33" s="97">
        <f t="shared" si="18"/>
        <v>0</v>
      </c>
      <c r="M33" s="97">
        <f t="shared" si="19"/>
        <v>0</v>
      </c>
      <c r="N33" s="387"/>
    </row>
    <row r="34" spans="1:14" s="287" customFormat="1">
      <c r="A34" s="683"/>
      <c r="B34" s="69" t="s">
        <v>30</v>
      </c>
      <c r="C34" s="71" t="s">
        <v>25</v>
      </c>
      <c r="D34" s="69">
        <v>11360723050</v>
      </c>
      <c r="E34" s="392" t="str">
        <f>IFERROR(VLOOKUP(D34,'ВИС-2025'!$E$17:$I$3751,3,0),"")</f>
        <v>Отоп. труба РЕХАУ PINK 32х4,4 мм, бухта 50 м</v>
      </c>
      <c r="F34" s="286" t="str">
        <f>IFERROR(VLOOKUP(D34,'ВИС-2025'!$E$17:$I$3751,5,0),"")</f>
        <v>м</v>
      </c>
      <c r="G34" s="451"/>
      <c r="H34" s="97">
        <f>IFERROR(VLOOKUP(D34,'ВИС-2025'!$E$17:$L$4285,8,0),"")</f>
        <v>8.58</v>
      </c>
      <c r="I34" s="97">
        <f t="shared" si="15"/>
        <v>0</v>
      </c>
      <c r="J34" s="97">
        <f t="shared" si="16"/>
        <v>8.58</v>
      </c>
      <c r="K34" s="97">
        <f t="shared" si="17"/>
        <v>0</v>
      </c>
      <c r="L34" s="97">
        <f t="shared" si="18"/>
        <v>0</v>
      </c>
      <c r="M34" s="97">
        <f t="shared" si="19"/>
        <v>0</v>
      </c>
      <c r="N34" s="387"/>
    </row>
    <row r="35" spans="1:14">
      <c r="A35" s="683"/>
      <c r="B35" s="69"/>
      <c r="C35" s="101"/>
      <c r="D35" s="69"/>
      <c r="E35" s="392" t="str">
        <f>IFERROR(VLOOKUP(D35,'ВИС-2025'!$E$17:$I$3751,3,0),"")</f>
        <v/>
      </c>
      <c r="F35" s="286" t="str">
        <f>IFERROR(VLOOKUP(D35,'ВИС-2025'!$E$17:$I$3751,5,0),"")</f>
        <v/>
      </c>
      <c r="G35" s="451"/>
      <c r="H35" s="97" t="str">
        <f>IFERROR(VLOOKUP(D35,'ВИС-2025'!$E$17:$L$4285,8,0),"")</f>
        <v/>
      </c>
      <c r="I35" s="97" t="str">
        <f t="shared" si="15"/>
        <v/>
      </c>
      <c r="J35" s="97" t="str">
        <f t="shared" si="16"/>
        <v/>
      </c>
      <c r="K35" s="97" t="str">
        <f t="shared" si="17"/>
        <v/>
      </c>
      <c r="L35" s="97" t="str">
        <f t="shared" si="18"/>
        <v/>
      </c>
      <c r="M35" s="97" t="str">
        <f t="shared" si="19"/>
        <v/>
      </c>
      <c r="N35" s="387"/>
    </row>
    <row r="36" spans="1:14" s="287" customFormat="1">
      <c r="A36" s="683"/>
      <c r="B36" s="69" t="s">
        <v>30</v>
      </c>
      <c r="C36" s="71" t="s">
        <v>25</v>
      </c>
      <c r="D36" s="69">
        <v>11331693200</v>
      </c>
      <c r="E36" s="392" t="str">
        <f>IFERROR(VLOOKUP(D36,'ВИС-2025'!$E$17:$I$3751,3,0),"")</f>
        <v>Отоп.труба РЕХАУ BLACK 16х2,2 мм, бухта 200 м</v>
      </c>
      <c r="F36" s="286" t="str">
        <f>IFERROR(VLOOKUP(D36,'ВИС-2025'!$E$17:$I$3751,5,0),"")</f>
        <v>м</v>
      </c>
      <c r="G36" s="451"/>
      <c r="H36" s="97">
        <f>IFERROR(VLOOKUP(D36,'ВИС-2025'!$E$17:$L$4285,8,0),"")</f>
        <v>1.9</v>
      </c>
      <c r="I36" s="97">
        <f t="shared" si="15"/>
        <v>0</v>
      </c>
      <c r="J36" s="97">
        <f t="shared" si="16"/>
        <v>1.9</v>
      </c>
      <c r="K36" s="97">
        <f t="shared" si="17"/>
        <v>0</v>
      </c>
      <c r="L36" s="97">
        <f t="shared" si="18"/>
        <v>0</v>
      </c>
      <c r="M36" s="97">
        <f t="shared" si="19"/>
        <v>0</v>
      </c>
      <c r="N36" s="387"/>
    </row>
    <row r="37" spans="1:14" s="287" customFormat="1">
      <c r="A37" s="683"/>
      <c r="B37" s="69" t="s">
        <v>30</v>
      </c>
      <c r="C37" s="71" t="s">
        <v>25</v>
      </c>
      <c r="D37" s="69">
        <v>11331793180</v>
      </c>
      <c r="E37" s="392" t="str">
        <f>IFERROR(VLOOKUP(D37,'ВИС-2025'!$E$17:$I$3751,3,0),"")</f>
        <v>Отоп.труба РЕХАУ BLACK 20х2,8 мм, бухта 180 м</v>
      </c>
      <c r="F37" s="286" t="str">
        <f>IFERROR(VLOOKUP(D37,'ВИС-2025'!$E$17:$I$3751,5,0),"")</f>
        <v>м</v>
      </c>
      <c r="G37" s="451"/>
      <c r="H37" s="97">
        <f>IFERROR(VLOOKUP(D37,'ВИС-2025'!$E$17:$L$4285,8,0),"")</f>
        <v>2.59</v>
      </c>
      <c r="I37" s="97">
        <f t="shared" si="15"/>
        <v>0</v>
      </c>
      <c r="J37" s="97">
        <f t="shared" si="16"/>
        <v>2.59</v>
      </c>
      <c r="K37" s="97">
        <f t="shared" si="17"/>
        <v>0</v>
      </c>
      <c r="L37" s="97">
        <f t="shared" si="18"/>
        <v>0</v>
      </c>
      <c r="M37" s="97">
        <f t="shared" si="19"/>
        <v>0</v>
      </c>
      <c r="N37" s="387"/>
    </row>
    <row r="38" spans="1:14" s="287" customFormat="1">
      <c r="A38" s="683"/>
      <c r="B38" s="69" t="s">
        <v>30</v>
      </c>
      <c r="C38" s="71" t="s">
        <v>25</v>
      </c>
      <c r="D38" s="69">
        <v>11331893100</v>
      </c>
      <c r="E38" s="392" t="str">
        <f>IFERROR(VLOOKUP(D38,'ВИС-2025'!$E$17:$I$3751,3,0),"")</f>
        <v>Отоп.труба РЕХАУ BLACK 25х3,5 мм, бухта 100 м</v>
      </c>
      <c r="F38" s="286" t="str">
        <f>IFERROR(VLOOKUP(D38,'ВИС-2025'!$E$17:$I$3751,5,0),"")</f>
        <v>м</v>
      </c>
      <c r="G38" s="451"/>
      <c r="H38" s="97">
        <f>IFERROR(VLOOKUP(D38,'ВИС-2025'!$E$17:$L$4285,8,0),"")</f>
        <v>3.98</v>
      </c>
      <c r="I38" s="97">
        <f t="shared" si="15"/>
        <v>0</v>
      </c>
      <c r="J38" s="97">
        <f t="shared" si="16"/>
        <v>3.98</v>
      </c>
      <c r="K38" s="97">
        <f t="shared" si="17"/>
        <v>0</v>
      </c>
      <c r="L38" s="97">
        <f t="shared" si="18"/>
        <v>0</v>
      </c>
      <c r="M38" s="97">
        <f t="shared" si="19"/>
        <v>0</v>
      </c>
      <c r="N38" s="387"/>
    </row>
    <row r="39" spans="1:14">
      <c r="A39" s="683"/>
      <c r="B39" s="69"/>
      <c r="C39" s="88"/>
      <c r="D39" s="90"/>
      <c r="E39" s="392" t="str">
        <f>IFERROR(VLOOKUP(D39,'ВИС-2025'!$E$17:$I$3751,3,0),"")</f>
        <v/>
      </c>
      <c r="F39" s="286" t="str">
        <f>IFERROR(VLOOKUP(D39,'ВИС-2025'!$E$17:$I$3751,5,0),"")</f>
        <v/>
      </c>
      <c r="G39" s="451"/>
      <c r="H39" s="97" t="str">
        <f>IFERROR(VLOOKUP(D39,'ВИС-2025'!$E$17:$L$4285,8,0),"")</f>
        <v/>
      </c>
      <c r="I39" s="97" t="str">
        <f t="shared" si="15"/>
        <v/>
      </c>
      <c r="J39" s="97" t="str">
        <f t="shared" si="16"/>
        <v/>
      </c>
      <c r="K39" s="97" t="str">
        <f t="shared" si="17"/>
        <v/>
      </c>
      <c r="L39" s="97" t="str">
        <f t="shared" si="18"/>
        <v/>
      </c>
      <c r="M39" s="97" t="str">
        <f t="shared" si="19"/>
        <v/>
      </c>
      <c r="N39" s="387"/>
    </row>
    <row r="40" spans="1:14">
      <c r="A40" s="683"/>
      <c r="B40" s="69"/>
      <c r="C40" s="114" t="s">
        <v>25</v>
      </c>
      <c r="D40" s="115"/>
      <c r="E40" s="81" t="s">
        <v>56</v>
      </c>
      <c r="F40" s="116"/>
      <c r="G40" s="83"/>
      <c r="H40" s="82" t="str">
        <f>IFERROR(VLOOKUP(D40,'ВИС-2025'!$E$17:$L$4285,8,0),"")</f>
        <v/>
      </c>
      <c r="I40" s="82" t="str">
        <f t="shared" ref="I40:I69" si="20">IFERROR(H40*G40,"")</f>
        <v/>
      </c>
      <c r="J40" s="82" t="str">
        <f t="shared" ref="J40:J69" si="21">IFERROR((IF(H40="","",H40-H40*$D$7)),"")</f>
        <v/>
      </c>
      <c r="K40" s="82" t="str">
        <f t="shared" ref="K40:K69" si="22">IFERROR(J40*G40, "")</f>
        <v/>
      </c>
      <c r="L40" s="82" t="str">
        <f t="shared" ref="L40:L69" si="23">IFERROR(J40*$D$8, "")</f>
        <v/>
      </c>
      <c r="M40" s="82" t="str">
        <f t="shared" ref="M40:M69" si="24">IFERROR(L40*G40, "")</f>
        <v/>
      </c>
      <c r="N40" s="387"/>
    </row>
    <row r="41" spans="1:14" s="287" customFormat="1">
      <c r="A41" s="684"/>
      <c r="B41" s="69" t="s">
        <v>30</v>
      </c>
      <c r="C41" s="71" t="s">
        <v>25</v>
      </c>
      <c r="D41" s="69">
        <v>11080011001</v>
      </c>
      <c r="E41" s="392" t="str">
        <f>IFERROR(VLOOKUP(D41,'ВИС-2025'!$E$17:$I$3751,3,0),"")</f>
        <v>Монтажная гильза 16 LX</v>
      </c>
      <c r="F41" s="286" t="str">
        <f>IFERROR(VLOOKUP(D41,'ВИС-2025'!$E$17:$I$3751,5,0),"")</f>
        <v>шт</v>
      </c>
      <c r="G41" s="451"/>
      <c r="H41" s="97">
        <f>IFERROR(VLOOKUP(D41,'ВИС-2025'!$E$17:$L$4285,8,0),"")</f>
        <v>1.42</v>
      </c>
      <c r="I41" s="97">
        <f t="shared" si="20"/>
        <v>0</v>
      </c>
      <c r="J41" s="97">
        <f t="shared" si="21"/>
        <v>1.42</v>
      </c>
      <c r="K41" s="97">
        <f t="shared" si="22"/>
        <v>0</v>
      </c>
      <c r="L41" s="97">
        <f t="shared" si="23"/>
        <v>0</v>
      </c>
      <c r="M41" s="97">
        <f t="shared" si="24"/>
        <v>0</v>
      </c>
      <c r="N41" s="387"/>
    </row>
    <row r="42" spans="1:14" s="287" customFormat="1">
      <c r="A42" s="684"/>
      <c r="B42" s="69" t="s">
        <v>30</v>
      </c>
      <c r="C42" s="71" t="s">
        <v>25</v>
      </c>
      <c r="D42" s="69">
        <v>11080021001</v>
      </c>
      <c r="E42" s="392" t="str">
        <f>IFERROR(VLOOKUP(D42,'ВИС-2025'!$E$17:$I$3751,3,0),"")</f>
        <v>Монтажная гильза 20 LX</v>
      </c>
      <c r="F42" s="286" t="str">
        <f>IFERROR(VLOOKUP(D42,'ВИС-2025'!$E$17:$I$3751,5,0),"")</f>
        <v>шт</v>
      </c>
      <c r="G42" s="451"/>
      <c r="H42" s="97">
        <f>IFERROR(VLOOKUP(D42,'ВИС-2025'!$E$17:$L$4285,8,0),"")</f>
        <v>1.45</v>
      </c>
      <c r="I42" s="97">
        <f t="shared" si="20"/>
        <v>0</v>
      </c>
      <c r="J42" s="97">
        <f t="shared" si="21"/>
        <v>1.45</v>
      </c>
      <c r="K42" s="97">
        <f t="shared" si="22"/>
        <v>0</v>
      </c>
      <c r="L42" s="97">
        <f t="shared" si="23"/>
        <v>0</v>
      </c>
      <c r="M42" s="97">
        <f t="shared" si="24"/>
        <v>0</v>
      </c>
      <c r="N42" s="387"/>
    </row>
    <row r="43" spans="1:14" s="287" customFormat="1">
      <c r="A43" s="684"/>
      <c r="B43" s="69" t="s">
        <v>30</v>
      </c>
      <c r="C43" s="71" t="s">
        <v>25</v>
      </c>
      <c r="D43" s="69">
        <v>11080031001</v>
      </c>
      <c r="E43" s="392" t="str">
        <f>IFERROR(VLOOKUP(D43,'ВИС-2025'!$E$17:$I$3751,3,0),"")</f>
        <v>Монтажная гильза 25 LX</v>
      </c>
      <c r="F43" s="286" t="str">
        <f>IFERROR(VLOOKUP(D43,'ВИС-2025'!$E$17:$I$3751,5,0),"")</f>
        <v>шт</v>
      </c>
      <c r="G43" s="451"/>
      <c r="H43" s="97">
        <f>IFERROR(VLOOKUP(D43,'ВИС-2025'!$E$17:$L$4285,8,0),"")</f>
        <v>2.48</v>
      </c>
      <c r="I43" s="97">
        <f t="shared" si="20"/>
        <v>0</v>
      </c>
      <c r="J43" s="97">
        <f t="shared" si="21"/>
        <v>2.48</v>
      </c>
      <c r="K43" s="97">
        <f t="shared" si="22"/>
        <v>0</v>
      </c>
      <c r="L43" s="97">
        <f t="shared" si="23"/>
        <v>0</v>
      </c>
      <c r="M43" s="97">
        <f t="shared" si="24"/>
        <v>0</v>
      </c>
      <c r="N43" s="387"/>
    </row>
    <row r="44" spans="1:14">
      <c r="A44" s="684"/>
      <c r="B44" s="69" t="s">
        <v>30</v>
      </c>
      <c r="C44" s="71" t="s">
        <v>25</v>
      </c>
      <c r="D44" s="69">
        <v>11080041001</v>
      </c>
      <c r="E44" s="392" t="str">
        <f>IFERROR(VLOOKUP(D44,'ВИС-2025'!$E$17:$I$3751,3,0),"")</f>
        <v>Монтажная гильза 32 LX</v>
      </c>
      <c r="F44" s="286" t="str">
        <f>IFERROR(VLOOKUP(D44,'ВИС-2025'!$E$17:$I$3751,5,0),"")</f>
        <v>шт</v>
      </c>
      <c r="G44" s="451"/>
      <c r="H44" s="97">
        <f>IFERROR(VLOOKUP(D44,'ВИС-2025'!$E$17:$L$4285,8,0),"")</f>
        <v>5.18</v>
      </c>
      <c r="I44" s="97">
        <f t="shared" si="20"/>
        <v>0</v>
      </c>
      <c r="J44" s="97">
        <f t="shared" si="21"/>
        <v>5.18</v>
      </c>
      <c r="K44" s="97">
        <f t="shared" si="22"/>
        <v>0</v>
      </c>
      <c r="L44" s="97">
        <f t="shared" si="23"/>
        <v>0</v>
      </c>
      <c r="M44" s="97">
        <f t="shared" si="24"/>
        <v>0</v>
      </c>
      <c r="N44" s="387"/>
    </row>
    <row r="45" spans="1:14" s="287" customFormat="1">
      <c r="A45" s="684"/>
      <c r="B45" s="69" t="s">
        <v>30</v>
      </c>
      <c r="C45" s="71" t="s">
        <v>25</v>
      </c>
      <c r="D45" s="69">
        <v>11080051001</v>
      </c>
      <c r="E45" s="392" t="str">
        <f>IFERROR(VLOOKUP(D45,'ВИС-2025'!$E$17:$I$3751,3,0),"")</f>
        <v>Монтажная гильза 40 LX</v>
      </c>
      <c r="F45" s="286" t="str">
        <f>IFERROR(VLOOKUP(D45,'ВИС-2025'!$E$17:$I$3751,5,0),"")</f>
        <v>шт</v>
      </c>
      <c r="G45" s="451"/>
      <c r="H45" s="97">
        <f>IFERROR(VLOOKUP(D45,'ВИС-2025'!$E$17:$L$4285,8,0),"")</f>
        <v>9.2799999999999994</v>
      </c>
      <c r="I45" s="97">
        <f t="shared" si="20"/>
        <v>0</v>
      </c>
      <c r="J45" s="97">
        <f t="shared" si="21"/>
        <v>9.2799999999999994</v>
      </c>
      <c r="K45" s="97">
        <f t="shared" si="22"/>
        <v>0</v>
      </c>
      <c r="L45" s="97">
        <f t="shared" si="23"/>
        <v>0</v>
      </c>
      <c r="M45" s="97">
        <f t="shared" si="24"/>
        <v>0</v>
      </c>
      <c r="N45" s="387"/>
    </row>
    <row r="46" spans="1:14" s="287" customFormat="1">
      <c r="A46" s="684"/>
      <c r="B46" s="69" t="s">
        <v>30</v>
      </c>
      <c r="C46" s="71" t="s">
        <v>25</v>
      </c>
      <c r="D46" s="69">
        <v>11397713002</v>
      </c>
      <c r="E46" s="392" t="str">
        <f>IFERROR(VLOOKUP(D46,'ВИС-2025'!$E$17:$I$3751,3,0),"")</f>
        <v>Монтажная гильза 50 LX</v>
      </c>
      <c r="F46" s="286" t="str">
        <f>IFERROR(VLOOKUP(D46,'ВИС-2025'!$E$17:$I$3751,5,0),"")</f>
        <v>шт</v>
      </c>
      <c r="G46" s="451"/>
      <c r="H46" s="97">
        <f>IFERROR(VLOOKUP(D46,'ВИС-2025'!$E$17:$L$4285,8,0),"")</f>
        <v>12.14</v>
      </c>
      <c r="I46" s="97">
        <f t="shared" si="20"/>
        <v>0</v>
      </c>
      <c r="J46" s="97">
        <f t="shared" si="21"/>
        <v>12.14</v>
      </c>
      <c r="K46" s="97">
        <f t="shared" si="22"/>
        <v>0</v>
      </c>
      <c r="L46" s="97">
        <f t="shared" si="23"/>
        <v>0</v>
      </c>
      <c r="M46" s="97">
        <f t="shared" si="24"/>
        <v>0</v>
      </c>
      <c r="N46" s="387"/>
    </row>
    <row r="47" spans="1:14" s="288" customFormat="1">
      <c r="A47" s="684"/>
      <c r="B47" s="69" t="s">
        <v>30</v>
      </c>
      <c r="C47" s="71" t="s">
        <v>25</v>
      </c>
      <c r="D47" s="69">
        <v>11397813002</v>
      </c>
      <c r="E47" s="392" t="str">
        <f>IFERROR(VLOOKUP(D47,'ВИС-2025'!$E$17:$I$3751,3,0),"")</f>
        <v>Монтажная гильза 63 LX</v>
      </c>
      <c r="F47" s="286" t="str">
        <f>IFERROR(VLOOKUP(D47,'ВИС-2025'!$E$17:$I$3751,5,0),"")</f>
        <v>шт</v>
      </c>
      <c r="G47" s="451"/>
      <c r="H47" s="97">
        <f>IFERROR(VLOOKUP(D47,'ВИС-2025'!$E$17:$L$4285,8,0),"")</f>
        <v>23.2</v>
      </c>
      <c r="I47" s="97">
        <f t="shared" si="20"/>
        <v>0</v>
      </c>
      <c r="J47" s="97">
        <f t="shared" si="21"/>
        <v>23.2</v>
      </c>
      <c r="K47" s="97">
        <f t="shared" si="22"/>
        <v>0</v>
      </c>
      <c r="L47" s="97">
        <f t="shared" si="23"/>
        <v>0</v>
      </c>
      <c r="M47" s="97">
        <f t="shared" si="24"/>
        <v>0</v>
      </c>
      <c r="N47" s="387"/>
    </row>
    <row r="48" spans="1:14" s="287" customFormat="1">
      <c r="A48" s="684"/>
      <c r="B48" s="110"/>
      <c r="C48" s="88"/>
      <c r="D48" s="90"/>
      <c r="E48" s="392" t="str">
        <f>IFERROR(VLOOKUP(D48,'ВИС-2025'!$E$17:$I$3751,3,0),"")</f>
        <v/>
      </c>
      <c r="F48" s="286" t="str">
        <f>IFERROR(VLOOKUP(D48,'ВИС-2025'!$E$17:$I$3751,5,0),"")</f>
        <v/>
      </c>
      <c r="G48" s="451"/>
      <c r="H48" s="97" t="str">
        <f>IFERROR(VLOOKUP(D48,'ВИС-2025'!$E$17:$L$4285,8,0),"")</f>
        <v/>
      </c>
      <c r="I48" s="97" t="str">
        <f t="shared" si="20"/>
        <v/>
      </c>
      <c r="J48" s="97" t="str">
        <f t="shared" si="21"/>
        <v/>
      </c>
      <c r="K48" s="97" t="str">
        <f t="shared" si="22"/>
        <v/>
      </c>
      <c r="L48" s="97" t="str">
        <f t="shared" si="23"/>
        <v/>
      </c>
      <c r="M48" s="97" t="str">
        <f t="shared" si="24"/>
        <v/>
      </c>
      <c r="N48" s="387"/>
    </row>
    <row r="49" spans="1:14" s="288" customFormat="1">
      <c r="A49" s="683"/>
      <c r="B49" s="69" t="s">
        <v>65</v>
      </c>
      <c r="C49" s="71" t="s">
        <v>25</v>
      </c>
      <c r="D49" s="69">
        <v>11600011001</v>
      </c>
      <c r="E49" s="392" t="str">
        <f>IFERROR(VLOOKUP(D49,'ВИС-2025'!$E$17:$I$3751,3,0),"")</f>
        <v>Монтажная гильза 16 PX</v>
      </c>
      <c r="F49" s="286" t="str">
        <f>IFERROR(VLOOKUP(D49,'ВИС-2025'!$E$17:$I$3751,5,0),"")</f>
        <v>шт</v>
      </c>
      <c r="G49" s="451"/>
      <c r="H49" s="97">
        <f>IFERROR(VLOOKUP(D49,'ВИС-2025'!$E$17:$L$4285,8,0),"")</f>
        <v>1.56</v>
      </c>
      <c r="I49" s="97">
        <f t="shared" si="20"/>
        <v>0</v>
      </c>
      <c r="J49" s="97">
        <f t="shared" si="21"/>
        <v>1.56</v>
      </c>
      <c r="K49" s="97">
        <f t="shared" si="22"/>
        <v>0</v>
      </c>
      <c r="L49" s="97">
        <f t="shared" si="23"/>
        <v>0</v>
      </c>
      <c r="M49" s="97">
        <f t="shared" si="24"/>
        <v>0</v>
      </c>
      <c r="N49" s="387"/>
    </row>
    <row r="50" spans="1:14" s="288" customFormat="1">
      <c r="A50" s="683"/>
      <c r="B50" s="69" t="s">
        <v>65</v>
      </c>
      <c r="C50" s="71" t="s">
        <v>25</v>
      </c>
      <c r="D50" s="69">
        <v>11600021001</v>
      </c>
      <c r="E50" s="392" t="str">
        <f>IFERROR(VLOOKUP(D50,'ВИС-2025'!$E$17:$I$3751,3,0),"")</f>
        <v>Монтажная гильза 20 PX</v>
      </c>
      <c r="F50" s="286" t="str">
        <f>IFERROR(VLOOKUP(D50,'ВИС-2025'!$E$17:$I$3751,5,0),"")</f>
        <v>шт</v>
      </c>
      <c r="G50" s="451"/>
      <c r="H50" s="97">
        <f>IFERROR(VLOOKUP(D50,'ВИС-2025'!$E$17:$L$4285,8,0),"")</f>
        <v>1.99</v>
      </c>
      <c r="I50" s="97">
        <f t="shared" si="20"/>
        <v>0</v>
      </c>
      <c r="J50" s="97">
        <f t="shared" si="21"/>
        <v>1.99</v>
      </c>
      <c r="K50" s="97">
        <f t="shared" si="22"/>
        <v>0</v>
      </c>
      <c r="L50" s="97">
        <f t="shared" si="23"/>
        <v>0</v>
      </c>
      <c r="M50" s="97">
        <f t="shared" si="24"/>
        <v>0</v>
      </c>
      <c r="N50" s="387"/>
    </row>
    <row r="51" spans="1:14" s="287" customFormat="1">
      <c r="A51" s="683"/>
      <c r="B51" s="69" t="s">
        <v>65</v>
      </c>
      <c r="C51" s="71" t="s">
        <v>25</v>
      </c>
      <c r="D51" s="69">
        <v>11600031001</v>
      </c>
      <c r="E51" s="392" t="str">
        <f>IFERROR(VLOOKUP(D51,'ВИС-2025'!$E$17:$I$3751,3,0),"")</f>
        <v>Монтажная гильза 25 PX</v>
      </c>
      <c r="F51" s="286" t="str">
        <f>IFERROR(VLOOKUP(D51,'ВИС-2025'!$E$17:$I$3751,5,0),"")</f>
        <v>шт</v>
      </c>
      <c r="G51" s="451"/>
      <c r="H51" s="97">
        <f>IFERROR(VLOOKUP(D51,'ВИС-2025'!$E$17:$L$4285,8,0),"")</f>
        <v>2.65</v>
      </c>
      <c r="I51" s="97">
        <f t="shared" si="20"/>
        <v>0</v>
      </c>
      <c r="J51" s="97">
        <f t="shared" si="21"/>
        <v>2.65</v>
      </c>
      <c r="K51" s="97">
        <f t="shared" si="22"/>
        <v>0</v>
      </c>
      <c r="L51" s="97">
        <f t="shared" si="23"/>
        <v>0</v>
      </c>
      <c r="M51" s="97">
        <f t="shared" si="24"/>
        <v>0</v>
      </c>
      <c r="N51" s="387"/>
    </row>
    <row r="52" spans="1:14" s="288" customFormat="1">
      <c r="A52" s="683"/>
      <c r="B52" s="69" t="s">
        <v>65</v>
      </c>
      <c r="C52" s="71" t="s">
        <v>25</v>
      </c>
      <c r="D52" s="69">
        <v>11600041001</v>
      </c>
      <c r="E52" s="392" t="str">
        <f>IFERROR(VLOOKUP(D52,'ВИС-2025'!$E$17:$I$3751,3,0),"")</f>
        <v>Монтажная гильза 32 PX</v>
      </c>
      <c r="F52" s="286" t="str">
        <f>IFERROR(VLOOKUP(D52,'ВИС-2025'!$E$17:$I$3751,5,0),"")</f>
        <v>шт</v>
      </c>
      <c r="G52" s="451"/>
      <c r="H52" s="97">
        <f>IFERROR(VLOOKUP(D52,'ВИС-2025'!$E$17:$L$4285,8,0),"")</f>
        <v>5.63</v>
      </c>
      <c r="I52" s="97">
        <f t="shared" si="20"/>
        <v>0</v>
      </c>
      <c r="J52" s="97">
        <f t="shared" si="21"/>
        <v>5.63</v>
      </c>
      <c r="K52" s="97">
        <f t="shared" si="22"/>
        <v>0</v>
      </c>
      <c r="L52" s="97">
        <f t="shared" si="23"/>
        <v>0</v>
      </c>
      <c r="M52" s="97">
        <f t="shared" si="24"/>
        <v>0</v>
      </c>
      <c r="N52" s="387"/>
    </row>
    <row r="53" spans="1:14">
      <c r="A53" s="683"/>
      <c r="B53" s="69" t="s">
        <v>65</v>
      </c>
      <c r="C53" s="71" t="s">
        <v>25</v>
      </c>
      <c r="D53" s="69">
        <v>11600051001</v>
      </c>
      <c r="E53" s="392" t="str">
        <f>IFERROR(VLOOKUP(D53,'ВИС-2025'!$E$17:$I$3751,3,0),"")</f>
        <v>Монтажная гильза 40 PX</v>
      </c>
      <c r="F53" s="286" t="str">
        <f>IFERROR(VLOOKUP(D53,'ВИС-2025'!$E$17:$I$3751,5,0),"")</f>
        <v>шт</v>
      </c>
      <c r="G53" s="451"/>
      <c r="H53" s="97">
        <f>IFERROR(VLOOKUP(D53,'ВИС-2025'!$E$17:$L$4285,8,0),"")</f>
        <v>9.2799999999999994</v>
      </c>
      <c r="I53" s="97">
        <f t="shared" si="20"/>
        <v>0</v>
      </c>
      <c r="J53" s="97">
        <f t="shared" si="21"/>
        <v>9.2799999999999994</v>
      </c>
      <c r="K53" s="97">
        <f t="shared" si="22"/>
        <v>0</v>
      </c>
      <c r="L53" s="97">
        <f t="shared" si="23"/>
        <v>0</v>
      </c>
      <c r="M53" s="97">
        <f t="shared" si="24"/>
        <v>0</v>
      </c>
      <c r="N53" s="387"/>
    </row>
    <row r="54" spans="1:14" s="287" customFormat="1">
      <c r="A54" s="668"/>
      <c r="B54" s="69" t="s">
        <v>65</v>
      </c>
      <c r="C54" s="71" t="s">
        <v>25</v>
      </c>
      <c r="D54" s="69">
        <v>11397711002</v>
      </c>
      <c r="E54" s="392" t="str">
        <f>IFERROR(VLOOKUP(D54,'ВИС-2025'!$E$17:$I$3751,3,0),"")</f>
        <v>Монтажная гильза 50 MX</v>
      </c>
      <c r="F54" s="286" t="str">
        <f>IFERROR(VLOOKUP(D54,'ВИС-2025'!$E$17:$I$3751,5,0),"")</f>
        <v>шт</v>
      </c>
      <c r="G54" s="451"/>
      <c r="H54" s="97">
        <f>IFERROR(VLOOKUP(D54,'ВИС-2025'!$E$17:$L$4285,8,0),"")</f>
        <v>15.17</v>
      </c>
      <c r="I54" s="97">
        <f t="shared" si="20"/>
        <v>0</v>
      </c>
      <c r="J54" s="97">
        <f t="shared" si="21"/>
        <v>15.17</v>
      </c>
      <c r="K54" s="97">
        <f t="shared" si="22"/>
        <v>0</v>
      </c>
      <c r="L54" s="97">
        <f t="shared" si="23"/>
        <v>0</v>
      </c>
      <c r="M54" s="97">
        <f t="shared" si="24"/>
        <v>0</v>
      </c>
      <c r="N54" s="387"/>
    </row>
    <row r="55" spans="1:14" s="287" customFormat="1">
      <c r="A55" s="668"/>
      <c r="B55" s="69" t="s">
        <v>65</v>
      </c>
      <c r="C55" s="71" t="s">
        <v>25</v>
      </c>
      <c r="D55" s="69">
        <v>11397811002</v>
      </c>
      <c r="E55" s="392" t="str">
        <f>IFERROR(VLOOKUP(D55,'ВИС-2025'!$E$17:$I$3751,3,0),"")</f>
        <v>Монтажная гильза 63 MX</v>
      </c>
      <c r="F55" s="286" t="str">
        <f>IFERROR(VLOOKUP(D55,'ВИС-2025'!$E$17:$I$3751,5,0),"")</f>
        <v>шт</v>
      </c>
      <c r="G55" s="451"/>
      <c r="H55" s="97">
        <f>IFERROR(VLOOKUP(D55,'ВИС-2025'!$E$17:$L$4285,8,0),"")</f>
        <v>28.99</v>
      </c>
      <c r="I55" s="97">
        <f t="shared" si="20"/>
        <v>0</v>
      </c>
      <c r="J55" s="97">
        <f t="shared" si="21"/>
        <v>28.99</v>
      </c>
      <c r="K55" s="97">
        <f t="shared" si="22"/>
        <v>0</v>
      </c>
      <c r="L55" s="97">
        <f t="shared" si="23"/>
        <v>0</v>
      </c>
      <c r="M55" s="97">
        <f t="shared" si="24"/>
        <v>0</v>
      </c>
      <c r="N55" s="387"/>
    </row>
    <row r="56" spans="1:14" s="287" customFormat="1">
      <c r="A56" s="668"/>
      <c r="B56" s="69"/>
      <c r="C56" s="71"/>
      <c r="D56" s="69"/>
      <c r="E56" s="392" t="str">
        <f>IFERROR(VLOOKUP(D56,'ВИС-2025'!$E$17:$I$3751,3,0),"")</f>
        <v/>
      </c>
      <c r="F56" s="286" t="str">
        <f>IFERROR(VLOOKUP(D56,'ВИС-2025'!$E$17:$I$3751,5,0),"")</f>
        <v/>
      </c>
      <c r="G56" s="451"/>
      <c r="H56" s="97" t="str">
        <f>IFERROR(VLOOKUP(D56,'ВИС-2025'!$E$17:$L$4285,8,0),"")</f>
        <v/>
      </c>
      <c r="I56" s="97" t="str">
        <f t="shared" si="20"/>
        <v/>
      </c>
      <c r="J56" s="97" t="str">
        <f t="shared" si="21"/>
        <v/>
      </c>
      <c r="K56" s="97" t="str">
        <f t="shared" si="22"/>
        <v/>
      </c>
      <c r="L56" s="97" t="str">
        <f t="shared" si="23"/>
        <v/>
      </c>
      <c r="M56" s="97" t="str">
        <f t="shared" si="24"/>
        <v/>
      </c>
      <c r="N56" s="387"/>
    </row>
    <row r="57" spans="1:14" s="287" customFormat="1">
      <c r="A57" s="668"/>
      <c r="B57" s="69" t="s">
        <v>30</v>
      </c>
      <c r="C57" s="71" t="s">
        <v>25</v>
      </c>
      <c r="D57" s="665">
        <v>14570313001</v>
      </c>
      <c r="E57" s="392" t="str">
        <f>IFERROR(VLOOKUP(D57,'ВИС-2025'!$E$17:$I$3751,3,0),"")</f>
        <v>Тройник РЕХАУ равнопроходный 16-16-16 RX+</v>
      </c>
      <c r="F57" s="286" t="str">
        <f>IFERROR(VLOOKUP(D57,'ВИС-2025'!$E$17:$I$3751,5,0),"")</f>
        <v>шт</v>
      </c>
      <c r="G57" s="451"/>
      <c r="H57" s="97">
        <f>IFERROR(VLOOKUP(D57,'ВИС-2025'!$E$17:$L$4285,8,0),"")</f>
        <v>11.08</v>
      </c>
      <c r="I57" s="97">
        <f t="shared" si="20"/>
        <v>0</v>
      </c>
      <c r="J57" s="97">
        <f t="shared" si="21"/>
        <v>11.08</v>
      </c>
      <c r="K57" s="97">
        <f t="shared" si="22"/>
        <v>0</v>
      </c>
      <c r="L57" s="97">
        <f t="shared" si="23"/>
        <v>0</v>
      </c>
      <c r="M57" s="97">
        <f t="shared" si="24"/>
        <v>0</v>
      </c>
      <c r="N57" s="387"/>
    </row>
    <row r="58" spans="1:14" s="287" customFormat="1">
      <c r="A58" s="668"/>
      <c r="B58" s="69" t="s">
        <v>30</v>
      </c>
      <c r="C58" s="71" t="s">
        <v>25</v>
      </c>
      <c r="D58" s="665">
        <v>14570323001</v>
      </c>
      <c r="E58" s="392" t="str">
        <f>IFERROR(VLOOKUP(D58,'ВИС-2025'!$E$17:$I$3751,3,0),"")</f>
        <v>Тройник РЕХАУ равнопроходный 20-20-20 RX+</v>
      </c>
      <c r="F58" s="286" t="str">
        <f>IFERROR(VLOOKUP(D58,'ВИС-2025'!$E$17:$I$3751,5,0),"")</f>
        <v>шт</v>
      </c>
      <c r="G58" s="451"/>
      <c r="H58" s="97">
        <f>IFERROR(VLOOKUP(D58,'ВИС-2025'!$E$17:$L$4285,8,0),"")</f>
        <v>14.96</v>
      </c>
      <c r="I58" s="97">
        <f t="shared" si="20"/>
        <v>0</v>
      </c>
      <c r="J58" s="97">
        <f t="shared" si="21"/>
        <v>14.96</v>
      </c>
      <c r="K58" s="97">
        <f t="shared" si="22"/>
        <v>0</v>
      </c>
      <c r="L58" s="97">
        <f t="shared" si="23"/>
        <v>0</v>
      </c>
      <c r="M58" s="97">
        <f t="shared" si="24"/>
        <v>0</v>
      </c>
      <c r="N58" s="387"/>
    </row>
    <row r="59" spans="1:14" s="287" customFormat="1">
      <c r="A59" s="668"/>
      <c r="B59" s="69" t="s">
        <v>30</v>
      </c>
      <c r="C59" s="71" t="s">
        <v>25</v>
      </c>
      <c r="D59" s="622">
        <v>14570333001</v>
      </c>
      <c r="E59" s="392" t="str">
        <f>IFERROR(VLOOKUP(D59,'ВИС-2025'!$E$17:$I$3751,3,0),"")</f>
        <v>Тройник РЕХАУ равнопроходный 25-25-25 RX+</v>
      </c>
      <c r="F59" s="286" t="str">
        <f>IFERROR(VLOOKUP(D59,'ВИС-2025'!$E$17:$I$3751,5,0),"")</f>
        <v>шт</v>
      </c>
      <c r="G59" s="451"/>
      <c r="H59" s="97">
        <f>IFERROR(VLOOKUP(D59,'ВИС-2025'!$E$17:$L$4285,8,0),"")</f>
        <v>22.68</v>
      </c>
      <c r="I59" s="97">
        <f t="shared" si="20"/>
        <v>0</v>
      </c>
      <c r="J59" s="97">
        <f t="shared" si="21"/>
        <v>22.68</v>
      </c>
      <c r="K59" s="97">
        <f t="shared" si="22"/>
        <v>0</v>
      </c>
      <c r="L59" s="97">
        <f t="shared" si="23"/>
        <v>0</v>
      </c>
      <c r="M59" s="97">
        <f t="shared" si="24"/>
        <v>0</v>
      </c>
      <c r="N59" s="387"/>
    </row>
    <row r="60" spans="1:14" s="287" customFormat="1">
      <c r="A60" s="668"/>
      <c r="B60" s="69" t="s">
        <v>30</v>
      </c>
      <c r="C60" s="71" t="s">
        <v>25</v>
      </c>
      <c r="D60" s="665">
        <v>14570343001</v>
      </c>
      <c r="E60" s="392" t="str">
        <f>IFERROR(VLOOKUP(D60,'ВИС-2025'!$E$17:$I$3751,3,0),"")</f>
        <v>Тройник РЕХАУ равнопроходный 32-32-32 RX+</v>
      </c>
      <c r="F60" s="286" t="str">
        <f>IFERROR(VLOOKUP(D60,'ВИС-2025'!$E$17:$I$3751,5,0),"")</f>
        <v>шт</v>
      </c>
      <c r="G60" s="451"/>
      <c r="H60" s="97">
        <f>IFERROR(VLOOKUP(D60,'ВИС-2025'!$E$17:$L$4285,8,0),"")</f>
        <v>42.52</v>
      </c>
      <c r="I60" s="97">
        <f t="shared" si="20"/>
        <v>0</v>
      </c>
      <c r="J60" s="97">
        <f t="shared" si="21"/>
        <v>42.52</v>
      </c>
      <c r="K60" s="97">
        <f t="shared" si="22"/>
        <v>0</v>
      </c>
      <c r="L60" s="97">
        <f t="shared" si="23"/>
        <v>0</v>
      </c>
      <c r="M60" s="97">
        <f t="shared" si="24"/>
        <v>0</v>
      </c>
      <c r="N60" s="387"/>
    </row>
    <row r="61" spans="1:14" s="287" customFormat="1" ht="60">
      <c r="A61" s="668" t="s">
        <v>3086</v>
      </c>
      <c r="B61" s="69" t="s">
        <v>30</v>
      </c>
      <c r="C61" s="71" t="s">
        <v>25</v>
      </c>
      <c r="D61" s="665">
        <v>14570353001</v>
      </c>
      <c r="E61" s="392" t="str">
        <f>IFERROR(VLOOKUP(D61,'ВИС-2025'!$E$17:$I$3751,3,0),"")</f>
        <v>Тройник РЕХАУ равнопроходный 40-40-40 RX+</v>
      </c>
      <c r="F61" s="286" t="str">
        <f>IFERROR(VLOOKUP(D61,'ВИС-2025'!$E$17:$I$3751,5,0),"")</f>
        <v>шт</v>
      </c>
      <c r="G61" s="451"/>
      <c r="H61" s="97">
        <f>IFERROR(VLOOKUP(D61,'ВИС-2025'!$E$17:$L$4285,8,0),"")</f>
        <v>76.64</v>
      </c>
      <c r="I61" s="97">
        <f t="shared" si="20"/>
        <v>0</v>
      </c>
      <c r="J61" s="97">
        <f t="shared" si="21"/>
        <v>76.64</v>
      </c>
      <c r="K61" s="97">
        <f t="shared" si="22"/>
        <v>0</v>
      </c>
      <c r="L61" s="97">
        <f t="shared" si="23"/>
        <v>0</v>
      </c>
      <c r="M61" s="97">
        <f t="shared" si="24"/>
        <v>0</v>
      </c>
      <c r="N61" s="387"/>
    </row>
    <row r="62" spans="1:14" s="287" customFormat="1">
      <c r="A62" s="668"/>
      <c r="B62" s="69"/>
      <c r="C62" s="71"/>
      <c r="D62" s="69"/>
      <c r="E62" s="392" t="str">
        <f>IFERROR(VLOOKUP(D62,'ВИС-2025'!$E$17:$I$3751,3,0),"")</f>
        <v/>
      </c>
      <c r="F62" s="286" t="str">
        <f>IFERROR(VLOOKUP(D62,'ВИС-2025'!$E$17:$I$3751,5,0),"")</f>
        <v/>
      </c>
      <c r="G62" s="451"/>
      <c r="H62" s="97" t="str">
        <f>IFERROR(VLOOKUP(D62,'ВИС-2025'!$E$17:$L$4285,8,0),"")</f>
        <v/>
      </c>
      <c r="I62" s="97" t="str">
        <f t="shared" si="20"/>
        <v/>
      </c>
      <c r="J62" s="97" t="str">
        <f t="shared" si="21"/>
        <v/>
      </c>
      <c r="K62" s="97" t="str">
        <f t="shared" si="22"/>
        <v/>
      </c>
      <c r="L62" s="97" t="str">
        <f t="shared" si="23"/>
        <v/>
      </c>
      <c r="M62" s="97" t="str">
        <f t="shared" si="24"/>
        <v/>
      </c>
      <c r="N62" s="387"/>
    </row>
    <row r="63" spans="1:14" s="287" customFormat="1">
      <c r="A63" s="683"/>
      <c r="B63" s="69" t="s">
        <v>30</v>
      </c>
      <c r="C63" s="71" t="s">
        <v>25</v>
      </c>
      <c r="D63" s="69">
        <v>11080311001</v>
      </c>
      <c r="E63" s="392" t="str">
        <f>IFERROR(VLOOKUP(D63,'ВИС-2025'!$E$17:$I$3751,3,0),"")</f>
        <v>Тройник равнопроходный 16-16-16 MX</v>
      </c>
      <c r="F63" s="286" t="str">
        <f>IFERROR(VLOOKUP(D63,'ВИС-2025'!$E$17:$I$3751,5,0),"")</f>
        <v>шт</v>
      </c>
      <c r="G63" s="451"/>
      <c r="H63" s="97">
        <f>IFERROR(VLOOKUP(D63,'ВИС-2025'!$E$17:$L$4285,8,0),"")</f>
        <v>6.84</v>
      </c>
      <c r="I63" s="97">
        <f t="shared" si="20"/>
        <v>0</v>
      </c>
      <c r="J63" s="97">
        <f t="shared" si="21"/>
        <v>6.84</v>
      </c>
      <c r="K63" s="97">
        <f t="shared" si="22"/>
        <v>0</v>
      </c>
      <c r="L63" s="97">
        <f t="shared" si="23"/>
        <v>0</v>
      </c>
      <c r="M63" s="97">
        <f t="shared" si="24"/>
        <v>0</v>
      </c>
      <c r="N63" s="387"/>
    </row>
    <row r="64" spans="1:14" s="287" customFormat="1">
      <c r="A64" s="683"/>
      <c r="B64" s="69" t="s">
        <v>30</v>
      </c>
      <c r="C64" s="71" t="s">
        <v>25</v>
      </c>
      <c r="D64" s="69">
        <v>11080321001</v>
      </c>
      <c r="E64" s="392" t="str">
        <f>IFERROR(VLOOKUP(D64,'ВИС-2025'!$E$17:$I$3751,3,0),"")</f>
        <v>Тройник равнопроходный 20-20-20 MX</v>
      </c>
      <c r="F64" s="286" t="str">
        <f>IFERROR(VLOOKUP(D64,'ВИС-2025'!$E$17:$I$3751,5,0),"")</f>
        <v>шт</v>
      </c>
      <c r="G64" s="451"/>
      <c r="H64" s="97">
        <f>IFERROR(VLOOKUP(D64,'ВИС-2025'!$E$17:$L$4285,8,0),"")</f>
        <v>9.07</v>
      </c>
      <c r="I64" s="97">
        <f t="shared" si="20"/>
        <v>0</v>
      </c>
      <c r="J64" s="97">
        <f t="shared" si="21"/>
        <v>9.07</v>
      </c>
      <c r="K64" s="97">
        <f t="shared" si="22"/>
        <v>0</v>
      </c>
      <c r="L64" s="97">
        <f t="shared" si="23"/>
        <v>0</v>
      </c>
      <c r="M64" s="97">
        <f t="shared" si="24"/>
        <v>0</v>
      </c>
      <c r="N64" s="387"/>
    </row>
    <row r="65" spans="1:14" s="287" customFormat="1">
      <c r="A65" s="683"/>
      <c r="B65" s="69" t="s">
        <v>30</v>
      </c>
      <c r="C65" s="71" t="s">
        <v>25</v>
      </c>
      <c r="D65" s="69">
        <v>11080331001</v>
      </c>
      <c r="E65" s="392" t="str">
        <f>IFERROR(VLOOKUP(D65,'ВИС-2025'!$E$17:$I$3751,3,0),"")</f>
        <v>Тройник равнопроходный 25-25-25 MX</v>
      </c>
      <c r="F65" s="286" t="str">
        <f>IFERROR(VLOOKUP(D65,'ВИС-2025'!$E$17:$I$3751,5,0),"")</f>
        <v>шт</v>
      </c>
      <c r="G65" s="451"/>
      <c r="H65" s="97">
        <f>IFERROR(VLOOKUP(D65,'ВИС-2025'!$E$17:$L$4285,8,0),"")</f>
        <v>12.96</v>
      </c>
      <c r="I65" s="97">
        <f t="shared" si="20"/>
        <v>0</v>
      </c>
      <c r="J65" s="97">
        <f t="shared" si="21"/>
        <v>12.96</v>
      </c>
      <c r="K65" s="97">
        <f t="shared" si="22"/>
        <v>0</v>
      </c>
      <c r="L65" s="97">
        <f t="shared" si="23"/>
        <v>0</v>
      </c>
      <c r="M65" s="97">
        <f t="shared" si="24"/>
        <v>0</v>
      </c>
      <c r="N65" s="387"/>
    </row>
    <row r="66" spans="1:14" s="287" customFormat="1">
      <c r="A66" s="683"/>
      <c r="B66" s="69" t="s">
        <v>30</v>
      </c>
      <c r="C66" s="71" t="s">
        <v>25</v>
      </c>
      <c r="D66" s="69">
        <v>11080341001</v>
      </c>
      <c r="E66" s="392" t="str">
        <f>IFERROR(VLOOKUP(D66,'ВИС-2025'!$E$17:$I$3751,3,0),"")</f>
        <v>Тройник равнопроходный 32-32-32 MX</v>
      </c>
      <c r="F66" s="286" t="str">
        <f>IFERROR(VLOOKUP(D66,'ВИС-2025'!$E$17:$I$3751,5,0),"")</f>
        <v>шт</v>
      </c>
      <c r="G66" s="451"/>
      <c r="H66" s="97">
        <f>IFERROR(VLOOKUP(D66,'ВИС-2025'!$E$17:$L$4285,8,0),"")</f>
        <v>26.24</v>
      </c>
      <c r="I66" s="97">
        <f t="shared" si="20"/>
        <v>0</v>
      </c>
      <c r="J66" s="97">
        <f t="shared" si="21"/>
        <v>26.24</v>
      </c>
      <c r="K66" s="97">
        <f t="shared" si="22"/>
        <v>0</v>
      </c>
      <c r="L66" s="97">
        <f t="shared" si="23"/>
        <v>0</v>
      </c>
      <c r="M66" s="97">
        <f t="shared" si="24"/>
        <v>0</v>
      </c>
      <c r="N66" s="387"/>
    </row>
    <row r="67" spans="1:14" s="287" customFormat="1">
      <c r="A67" s="683"/>
      <c r="B67" s="69" t="s">
        <v>30</v>
      </c>
      <c r="C67" s="71" t="s">
        <v>25</v>
      </c>
      <c r="D67" s="69">
        <v>11080351001</v>
      </c>
      <c r="E67" s="392" t="str">
        <f>IFERROR(VLOOKUP(D67,'ВИС-2025'!$E$17:$I$3751,3,0),"")</f>
        <v>Тройник равнопроходный 40-40-40 MX</v>
      </c>
      <c r="F67" s="286" t="str">
        <f>IFERROR(VLOOKUP(D67,'ВИС-2025'!$E$17:$I$3751,5,0),"")</f>
        <v>шт</v>
      </c>
      <c r="G67" s="451"/>
      <c r="H67" s="97">
        <f>IFERROR(VLOOKUP(D67,'ВИС-2025'!$E$17:$L$4285,8,0),"")</f>
        <v>48.82</v>
      </c>
      <c r="I67" s="97">
        <f t="shared" si="20"/>
        <v>0</v>
      </c>
      <c r="J67" s="97">
        <f t="shared" si="21"/>
        <v>48.82</v>
      </c>
      <c r="K67" s="97">
        <f t="shared" si="22"/>
        <v>0</v>
      </c>
      <c r="L67" s="97">
        <f t="shared" si="23"/>
        <v>0</v>
      </c>
      <c r="M67" s="97">
        <f t="shared" si="24"/>
        <v>0</v>
      </c>
      <c r="N67" s="387"/>
    </row>
    <row r="68" spans="1:14">
      <c r="A68" s="683"/>
      <c r="B68" s="69" t="s">
        <v>30</v>
      </c>
      <c r="C68" s="71" t="s">
        <v>25</v>
      </c>
      <c r="D68" s="69">
        <v>11092801001</v>
      </c>
      <c r="E68" s="392" t="str">
        <f>IFERROR(VLOOKUP(D68,'ВИС-2025'!$E$17:$I$3751,3,0),"")</f>
        <v>Тройник равнопроходный 50-50-50 MX</v>
      </c>
      <c r="F68" s="286" t="str">
        <f>IFERROR(VLOOKUP(D68,'ВИС-2025'!$E$17:$I$3751,5,0),"")</f>
        <v>шт</v>
      </c>
      <c r="G68" s="451"/>
      <c r="H68" s="97">
        <f>IFERROR(VLOOKUP(D68,'ВИС-2025'!$E$17:$L$4285,8,0),"")</f>
        <v>160.66999999999999</v>
      </c>
      <c r="I68" s="97">
        <f t="shared" si="20"/>
        <v>0</v>
      </c>
      <c r="J68" s="97">
        <f t="shared" si="21"/>
        <v>160.66999999999999</v>
      </c>
      <c r="K68" s="97">
        <f t="shared" si="22"/>
        <v>0</v>
      </c>
      <c r="L68" s="97">
        <f t="shared" si="23"/>
        <v>0</v>
      </c>
      <c r="M68" s="97">
        <f t="shared" si="24"/>
        <v>0</v>
      </c>
      <c r="N68" s="387"/>
    </row>
    <row r="69" spans="1:14" s="287" customFormat="1" ht="28.15" customHeight="1">
      <c r="A69" s="683"/>
      <c r="B69" s="69" t="s">
        <v>30</v>
      </c>
      <c r="C69" s="71" t="s">
        <v>25</v>
      </c>
      <c r="D69" s="69">
        <v>11092811001</v>
      </c>
      <c r="E69" s="392" t="str">
        <f>IFERROR(VLOOKUP(D69,'ВИС-2025'!$E$17:$I$3751,3,0),"")</f>
        <v>Тройник равнопроходный 63-63-63 MX</v>
      </c>
      <c r="F69" s="286" t="str">
        <f>IFERROR(VLOOKUP(D69,'ВИС-2025'!$E$17:$I$3751,5,0),"")</f>
        <v>шт</v>
      </c>
      <c r="G69" s="451"/>
      <c r="H69" s="97">
        <f>IFERROR(VLOOKUP(D69,'ВИС-2025'!$E$17:$L$4285,8,0),"")</f>
        <v>198.24</v>
      </c>
      <c r="I69" s="97">
        <f t="shared" si="20"/>
        <v>0</v>
      </c>
      <c r="J69" s="97">
        <f t="shared" si="21"/>
        <v>198.24</v>
      </c>
      <c r="K69" s="97">
        <f t="shared" si="22"/>
        <v>0</v>
      </c>
      <c r="L69" s="97">
        <f t="shared" si="23"/>
        <v>0</v>
      </c>
      <c r="M69" s="97">
        <f t="shared" si="24"/>
        <v>0</v>
      </c>
      <c r="N69" s="387"/>
    </row>
    <row r="70" spans="1:14" s="287" customFormat="1" ht="28.15" customHeight="1">
      <c r="A70" s="683"/>
      <c r="B70" s="69"/>
      <c r="C70" s="101"/>
      <c r="D70" s="69"/>
      <c r="E70" s="392" t="str">
        <f>IFERROR(VLOOKUP(D70,'ВИС-2025'!$E$17:$I$3751,3,0),"")</f>
        <v/>
      </c>
      <c r="F70" s="286" t="str">
        <f>IFERROR(VLOOKUP(D70,'ВИС-2025'!$E$17:$I$3751,5,0),"")</f>
        <v/>
      </c>
      <c r="G70" s="451"/>
      <c r="H70" s="97" t="str">
        <f>IFERROR(VLOOKUP(D70,'ВИС-2025'!$E$17:$L$4285,8,0),"")</f>
        <v/>
      </c>
      <c r="I70" s="97" t="str">
        <f t="shared" ref="I70:I133" si="25">IFERROR(H70*G70,"")</f>
        <v/>
      </c>
      <c r="J70" s="97" t="str">
        <f t="shared" ref="J70:J133" si="26">IFERROR((IF(H70="","",H70-H70*$D$7)),"")</f>
        <v/>
      </c>
      <c r="K70" s="97" t="str">
        <f t="shared" ref="K70:K133" si="27">IFERROR(J70*G70, "")</f>
        <v/>
      </c>
      <c r="L70" s="97" t="str">
        <f t="shared" ref="L70:L133" si="28">IFERROR(J70*$D$8, "")</f>
        <v/>
      </c>
      <c r="M70" s="97" t="str">
        <f t="shared" ref="M70:M133" si="29">IFERROR(L70*G70, "")</f>
        <v/>
      </c>
      <c r="N70" s="387"/>
    </row>
    <row r="71" spans="1:14" s="287" customFormat="1" ht="28.15" customHeight="1">
      <c r="A71" s="683"/>
      <c r="B71" s="69" t="s">
        <v>65</v>
      </c>
      <c r="C71" s="71" t="s">
        <v>25</v>
      </c>
      <c r="D71" s="69">
        <v>11600311001</v>
      </c>
      <c r="E71" s="392" t="str">
        <f>IFERROR(VLOOKUP(D71,'ВИС-2025'!$E$17:$I$3751,3,0),"")</f>
        <v>Тройник равнопроходный 16-16-16 PX</v>
      </c>
      <c r="F71" s="286" t="str">
        <f>IFERROR(VLOOKUP(D71,'ВИС-2025'!$E$17:$I$3751,5,0),"")</f>
        <v>шт</v>
      </c>
      <c r="G71" s="451"/>
      <c r="H71" s="97">
        <f>IFERROR(VLOOKUP(D71,'ВИС-2025'!$E$17:$L$4285,8,0),"")</f>
        <v>9.18</v>
      </c>
      <c r="I71" s="97">
        <f t="shared" si="25"/>
        <v>0</v>
      </c>
      <c r="J71" s="97">
        <f t="shared" si="26"/>
        <v>9.18</v>
      </c>
      <c r="K71" s="97">
        <f t="shared" si="27"/>
        <v>0</v>
      </c>
      <c r="L71" s="97">
        <f t="shared" si="28"/>
        <v>0</v>
      </c>
      <c r="M71" s="97">
        <f t="shared" si="29"/>
        <v>0</v>
      </c>
      <c r="N71" s="387"/>
    </row>
    <row r="72" spans="1:14" s="288" customFormat="1" ht="28.15" customHeight="1">
      <c r="A72" s="683"/>
      <c r="B72" s="69" t="s">
        <v>65</v>
      </c>
      <c r="C72" s="71" t="s">
        <v>25</v>
      </c>
      <c r="D72" s="69">
        <v>11600321001</v>
      </c>
      <c r="E72" s="392" t="str">
        <f>IFERROR(VLOOKUP(D72,'ВИС-2025'!$E$17:$I$3751,3,0),"")</f>
        <v>Тройник равнопроходный 20-20-20 PX</v>
      </c>
      <c r="F72" s="286" t="str">
        <f>IFERROR(VLOOKUP(D72,'ВИС-2025'!$E$17:$I$3751,5,0),"")</f>
        <v>шт</v>
      </c>
      <c r="G72" s="451"/>
      <c r="H72" s="97">
        <f>IFERROR(VLOOKUP(D72,'ВИС-2025'!$E$17:$L$4285,8,0),"")</f>
        <v>12.08</v>
      </c>
      <c r="I72" s="97">
        <f t="shared" si="25"/>
        <v>0</v>
      </c>
      <c r="J72" s="97">
        <f t="shared" si="26"/>
        <v>12.08</v>
      </c>
      <c r="K72" s="97">
        <f t="shared" si="27"/>
        <v>0</v>
      </c>
      <c r="L72" s="97">
        <f t="shared" si="28"/>
        <v>0</v>
      </c>
      <c r="M72" s="97">
        <f t="shared" si="29"/>
        <v>0</v>
      </c>
      <c r="N72" s="387"/>
    </row>
    <row r="73" spans="1:14" s="287" customFormat="1">
      <c r="A73" s="683"/>
      <c r="B73" s="69" t="s">
        <v>65</v>
      </c>
      <c r="C73" s="71" t="s">
        <v>25</v>
      </c>
      <c r="D73" s="69">
        <v>11600331001</v>
      </c>
      <c r="E73" s="392" t="str">
        <f>IFERROR(VLOOKUP(D73,'ВИС-2025'!$E$17:$I$3751,3,0),"")</f>
        <v>Тройник равнопроходный 25-25-25 PX</v>
      </c>
      <c r="F73" s="286" t="str">
        <f>IFERROR(VLOOKUP(D73,'ВИС-2025'!$E$17:$I$3751,5,0),"")</f>
        <v>шт</v>
      </c>
      <c r="G73" s="451"/>
      <c r="H73" s="97">
        <f>IFERROR(VLOOKUP(D73,'ВИС-2025'!$E$17:$L$4285,8,0),"")</f>
        <v>13.64</v>
      </c>
      <c r="I73" s="97">
        <f t="shared" si="25"/>
        <v>0</v>
      </c>
      <c r="J73" s="97">
        <f t="shared" si="26"/>
        <v>13.64</v>
      </c>
      <c r="K73" s="97">
        <f t="shared" si="27"/>
        <v>0</v>
      </c>
      <c r="L73" s="97">
        <f t="shared" si="28"/>
        <v>0</v>
      </c>
      <c r="M73" s="97">
        <f t="shared" si="29"/>
        <v>0</v>
      </c>
      <c r="N73" s="387"/>
    </row>
    <row r="74" spans="1:14">
      <c r="A74" s="683"/>
      <c r="B74" s="69" t="s">
        <v>65</v>
      </c>
      <c r="C74" s="71" t="s">
        <v>25</v>
      </c>
      <c r="D74" s="69">
        <v>11600341001</v>
      </c>
      <c r="E74" s="392" t="str">
        <f>IFERROR(VLOOKUP(D74,'ВИС-2025'!$E$17:$I$3751,3,0),"")</f>
        <v>Тройник равнопроходный 32-32-32 PX</v>
      </c>
      <c r="F74" s="286" t="str">
        <f>IFERROR(VLOOKUP(D74,'ВИС-2025'!$E$17:$I$3751,5,0),"")</f>
        <v>шт</v>
      </c>
      <c r="G74" s="451"/>
      <c r="H74" s="97">
        <f>IFERROR(VLOOKUP(D74,'ВИС-2025'!$E$17:$L$4285,8,0),"")</f>
        <v>27.67</v>
      </c>
      <c r="I74" s="97">
        <f t="shared" si="25"/>
        <v>0</v>
      </c>
      <c r="J74" s="97">
        <f t="shared" si="26"/>
        <v>27.67</v>
      </c>
      <c r="K74" s="97">
        <f t="shared" si="27"/>
        <v>0</v>
      </c>
      <c r="L74" s="97">
        <f t="shared" si="28"/>
        <v>0</v>
      </c>
      <c r="M74" s="97">
        <f t="shared" si="29"/>
        <v>0</v>
      </c>
      <c r="N74" s="387"/>
    </row>
    <row r="75" spans="1:14" s="287" customFormat="1">
      <c r="A75" s="683"/>
      <c r="B75" s="69" t="s">
        <v>65</v>
      </c>
      <c r="C75" s="71" t="s">
        <v>25</v>
      </c>
      <c r="D75" s="69">
        <v>11600351001</v>
      </c>
      <c r="E75" s="392" t="str">
        <f>IFERROR(VLOOKUP(D75,'ВИС-2025'!$E$17:$I$3751,3,0),"")</f>
        <v>Тройник равнопроходный 40-40-40 PX</v>
      </c>
      <c r="F75" s="286" t="str">
        <f>IFERROR(VLOOKUP(D75,'ВИС-2025'!$E$17:$I$3751,5,0),"")</f>
        <v>шт</v>
      </c>
      <c r="G75" s="451"/>
      <c r="H75" s="97">
        <f>IFERROR(VLOOKUP(D75,'ВИС-2025'!$E$17:$L$4285,8,0),"")</f>
        <v>54.24</v>
      </c>
      <c r="I75" s="97">
        <f t="shared" si="25"/>
        <v>0</v>
      </c>
      <c r="J75" s="97">
        <f t="shared" si="26"/>
        <v>54.24</v>
      </c>
      <c r="K75" s="97">
        <f t="shared" si="27"/>
        <v>0</v>
      </c>
      <c r="L75" s="97">
        <f t="shared" si="28"/>
        <v>0</v>
      </c>
      <c r="M75" s="97">
        <f t="shared" si="29"/>
        <v>0</v>
      </c>
      <c r="N75" s="387"/>
    </row>
    <row r="76" spans="1:14" s="287" customFormat="1">
      <c r="A76" s="683"/>
      <c r="B76" s="110"/>
      <c r="C76" s="111"/>
      <c r="D76" s="69"/>
      <c r="E76" s="392" t="str">
        <f>IFERROR(VLOOKUP(D76,'ВИС-2025'!$E$17:$I$3751,3,0),"")</f>
        <v/>
      </c>
      <c r="F76" s="286" t="str">
        <f>IFERROR(VLOOKUP(D76,'ВИС-2025'!$E$17:$I$3751,5,0),"")</f>
        <v/>
      </c>
      <c r="G76" s="451"/>
      <c r="H76" s="97" t="str">
        <f>IFERROR(VLOOKUP(D76,'ВИС-2025'!$E$17:$L$4285,8,0),"")</f>
        <v/>
      </c>
      <c r="I76" s="97" t="str">
        <f t="shared" si="25"/>
        <v/>
      </c>
      <c r="J76" s="97" t="str">
        <f t="shared" si="26"/>
        <v/>
      </c>
      <c r="K76" s="97" t="str">
        <f t="shared" si="27"/>
        <v/>
      </c>
      <c r="L76" s="97" t="str">
        <f t="shared" si="28"/>
        <v/>
      </c>
      <c r="M76" s="97" t="str">
        <f t="shared" si="29"/>
        <v/>
      </c>
      <c r="N76" s="387"/>
    </row>
    <row r="77" spans="1:14" s="287" customFormat="1">
      <c r="A77" s="668"/>
      <c r="B77" s="69" t="s">
        <v>65</v>
      </c>
      <c r="C77" s="113" t="s">
        <v>25</v>
      </c>
      <c r="D77" s="69">
        <v>14562801001</v>
      </c>
      <c r="E77" s="392" t="str">
        <f>IFERROR(VLOOKUP(D77,'ВИС-2025'!$E$17:$I$3751,3,0),"")</f>
        <v>Тройник равнопроходный 50-50-50 RX+</v>
      </c>
      <c r="F77" s="286" t="str">
        <f>IFERROR(VLOOKUP(D77,'ВИС-2025'!$E$17:$I$3751,5,0),"")</f>
        <v>шт</v>
      </c>
      <c r="G77" s="451"/>
      <c r="H77" s="97">
        <f>IFERROR(VLOOKUP(D77,'ВИС-2025'!$E$17:$L$4285,8,0),"")</f>
        <v>200.83</v>
      </c>
      <c r="I77" s="97">
        <f t="shared" si="25"/>
        <v>0</v>
      </c>
      <c r="J77" s="97">
        <f t="shared" si="26"/>
        <v>200.83</v>
      </c>
      <c r="K77" s="97">
        <f t="shared" si="27"/>
        <v>0</v>
      </c>
      <c r="L77" s="97">
        <f t="shared" si="28"/>
        <v>0</v>
      </c>
      <c r="M77" s="97">
        <f t="shared" si="29"/>
        <v>0</v>
      </c>
      <c r="N77" s="387"/>
    </row>
    <row r="78" spans="1:14">
      <c r="A78" s="683"/>
      <c r="B78" s="69" t="s">
        <v>65</v>
      </c>
      <c r="C78" s="113" t="s">
        <v>25</v>
      </c>
      <c r="D78" s="69">
        <v>14562811001</v>
      </c>
      <c r="E78" s="392" t="str">
        <f>IFERROR(VLOOKUP(D78,'ВИС-2025'!$E$17:$I$3751,3,0),"")</f>
        <v>Тройник равнопроходный 63-63-63 RX+</v>
      </c>
      <c r="F78" s="286" t="str">
        <f>IFERROR(VLOOKUP(D78,'ВИС-2025'!$E$17:$I$3751,5,0),"")</f>
        <v>шт</v>
      </c>
      <c r="G78" s="451"/>
      <c r="H78" s="97">
        <f>IFERROR(VLOOKUP(D78,'ВИС-2025'!$E$17:$L$4285,8,0),"")</f>
        <v>312.19</v>
      </c>
      <c r="I78" s="97">
        <f t="shared" si="25"/>
        <v>0</v>
      </c>
      <c r="J78" s="97">
        <f t="shared" si="26"/>
        <v>312.19</v>
      </c>
      <c r="K78" s="97">
        <f t="shared" si="27"/>
        <v>0</v>
      </c>
      <c r="L78" s="97">
        <f t="shared" si="28"/>
        <v>0</v>
      </c>
      <c r="M78" s="97">
        <f t="shared" si="29"/>
        <v>0</v>
      </c>
      <c r="N78" s="387"/>
    </row>
    <row r="79" spans="1:14" s="287" customFormat="1" ht="31.15" customHeight="1">
      <c r="A79" s="683"/>
      <c r="B79" s="110"/>
      <c r="C79" s="111"/>
      <c r="D79" s="69"/>
      <c r="E79" s="392" t="str">
        <f>IFERROR(VLOOKUP(D79,'ВИС-2025'!$E$17:$I$3751,3,0),"")</f>
        <v/>
      </c>
      <c r="F79" s="286" t="str">
        <f>IFERROR(VLOOKUP(D79,'ВИС-2025'!$E$17:$I$3751,5,0),"")</f>
        <v/>
      </c>
      <c r="G79" s="451"/>
      <c r="H79" s="97" t="str">
        <f>IFERROR(VLOOKUP(D79,'ВИС-2025'!$E$17:$L$4285,8,0),"")</f>
        <v/>
      </c>
      <c r="I79" s="97" t="str">
        <f t="shared" si="25"/>
        <v/>
      </c>
      <c r="J79" s="97" t="str">
        <f t="shared" si="26"/>
        <v/>
      </c>
      <c r="K79" s="97" t="str">
        <f t="shared" si="27"/>
        <v/>
      </c>
      <c r="L79" s="97" t="str">
        <f t="shared" si="28"/>
        <v/>
      </c>
      <c r="M79" s="97" t="str">
        <f t="shared" si="29"/>
        <v/>
      </c>
      <c r="N79" s="387"/>
    </row>
    <row r="80" spans="1:14" s="287" customFormat="1" ht="31.15" customHeight="1">
      <c r="A80" s="683"/>
      <c r="B80" s="110"/>
      <c r="C80" s="71" t="s">
        <v>25</v>
      </c>
      <c r="D80" s="69">
        <v>13777241001</v>
      </c>
      <c r="E80" s="392" t="str">
        <f>IFERROR(VLOOKUP(D80,'ВИС-2025'!$E$17:$I$3751,3,0),"")</f>
        <v>Тройник равнопроходный 16-16-16 PLATINUM RX
АКЦИЯ! Цена снижена до 31.05.2025г</v>
      </c>
      <c r="F80" s="286" t="str">
        <f>IFERROR(VLOOKUP(D80,'ВИС-2025'!$E$17:$I$3751,5,0),"")</f>
        <v>шт</v>
      </c>
      <c r="G80" s="451"/>
      <c r="H80" s="97">
        <f>IFERROR(VLOOKUP(D80,'ВИС-2025'!$E$17:$L$4285,8,0),"")</f>
        <v>9.18</v>
      </c>
      <c r="I80" s="97">
        <f t="shared" si="25"/>
        <v>0</v>
      </c>
      <c r="J80" s="97">
        <f t="shared" si="26"/>
        <v>9.18</v>
      </c>
      <c r="K80" s="97">
        <f t="shared" si="27"/>
        <v>0</v>
      </c>
      <c r="L80" s="97">
        <f t="shared" si="28"/>
        <v>0</v>
      </c>
      <c r="M80" s="97">
        <f t="shared" si="29"/>
        <v>0</v>
      </c>
      <c r="N80" s="387"/>
    </row>
    <row r="81" spans="1:14" ht="25.5">
      <c r="A81" s="667"/>
      <c r="B81" s="109" t="s">
        <v>27</v>
      </c>
      <c r="C81" s="103" t="s">
        <v>25</v>
      </c>
      <c r="D81" s="102">
        <v>13777261001</v>
      </c>
      <c r="E81" s="391" t="str">
        <f>IFERROR(VLOOKUP(D81,'ВИС-2025'!$E$17:$I$3751,3,0),"")</f>
        <v>Тройник равнопроходный 20-20-20 PLATINUM RX
АКЦИЯ! Цена снижена до 31.05.2025гг</v>
      </c>
      <c r="F81" s="454" t="str">
        <f>IFERROR(VLOOKUP(D81,'ВИС-2025'!$E$17:$I$3751,5,0),"")</f>
        <v>шт</v>
      </c>
      <c r="G81" s="362"/>
      <c r="H81" s="175">
        <f>IFERROR(VLOOKUP(D81,'ВИС-2025'!$E$17:$L$4285,8,0),"")</f>
        <v>12.08</v>
      </c>
      <c r="I81" s="175">
        <f t="shared" si="25"/>
        <v>0</v>
      </c>
      <c r="J81" s="175">
        <f t="shared" si="26"/>
        <v>12.08</v>
      </c>
      <c r="K81" s="175">
        <f t="shared" si="27"/>
        <v>0</v>
      </c>
      <c r="L81" s="175">
        <f t="shared" si="28"/>
        <v>0</v>
      </c>
      <c r="M81" s="175">
        <f t="shared" si="29"/>
        <v>0</v>
      </c>
      <c r="N81" s="387"/>
    </row>
    <row r="82" spans="1:14" s="287" customFormat="1">
      <c r="A82" s="667"/>
      <c r="B82" s="102" t="s">
        <v>27</v>
      </c>
      <c r="C82" s="103" t="s">
        <v>25</v>
      </c>
      <c r="D82" s="102">
        <v>13777271001</v>
      </c>
      <c r="E82" s="391" t="str">
        <f>IFERROR(VLOOKUP(D82,'ВИС-2025'!$E$17:$I$3751,3,0),"")</f>
        <v>Тройник равнопроходный 25-25-25 PLATINUM RX</v>
      </c>
      <c r="F82" s="454" t="str">
        <f>IFERROR(VLOOKUP(D82,'ВИС-2025'!$E$17:$I$3751,5,0),"")</f>
        <v>шт</v>
      </c>
      <c r="G82" s="362"/>
      <c r="H82" s="175">
        <f>IFERROR(VLOOKUP(D82,'ВИС-2025'!$E$17:$L$4285,8,0),"")</f>
        <v>23.44</v>
      </c>
      <c r="I82" s="175">
        <f t="shared" si="25"/>
        <v>0</v>
      </c>
      <c r="J82" s="175">
        <f t="shared" si="26"/>
        <v>23.44</v>
      </c>
      <c r="K82" s="175">
        <f t="shared" si="27"/>
        <v>0</v>
      </c>
      <c r="L82" s="175">
        <f t="shared" si="28"/>
        <v>0</v>
      </c>
      <c r="M82" s="175">
        <f t="shared" si="29"/>
        <v>0</v>
      </c>
      <c r="N82" s="387"/>
    </row>
    <row r="83" spans="1:14" s="287" customFormat="1">
      <c r="A83" s="667"/>
      <c r="B83" s="102" t="s">
        <v>27</v>
      </c>
      <c r="C83" s="103" t="s">
        <v>25</v>
      </c>
      <c r="D83" s="102">
        <v>14564521001</v>
      </c>
      <c r="E83" s="391" t="str">
        <f>IFERROR(VLOOKUP(D83,'ВИС-2025'!$E$17:$I$3751,3,0),"")</f>
        <v>Тройник равнопроходный 25-25-25 PLATINUM RX+</v>
      </c>
      <c r="F83" s="454" t="str">
        <f>IFERROR(VLOOKUP(D83,'ВИС-2025'!$E$17:$I$3751,5,0),"")</f>
        <v>шт</v>
      </c>
      <c r="G83" s="362"/>
      <c r="H83" s="175">
        <f>IFERROR(VLOOKUP(D83,'ВИС-2025'!$E$17:$L$4285,8,0),"")</f>
        <v>23.44</v>
      </c>
      <c r="I83" s="175">
        <f t="shared" si="25"/>
        <v>0</v>
      </c>
      <c r="J83" s="175">
        <f t="shared" si="26"/>
        <v>23.44</v>
      </c>
      <c r="K83" s="175">
        <f t="shared" si="27"/>
        <v>0</v>
      </c>
      <c r="L83" s="175">
        <f t="shared" si="28"/>
        <v>0</v>
      </c>
      <c r="M83" s="175">
        <f t="shared" si="29"/>
        <v>0</v>
      </c>
      <c r="N83" s="387"/>
    </row>
    <row r="84" spans="1:14" s="287" customFormat="1">
      <c r="A84" s="667"/>
      <c r="B84" s="102" t="s">
        <v>27</v>
      </c>
      <c r="C84" s="103" t="s">
        <v>25</v>
      </c>
      <c r="D84" s="102">
        <v>13777281001</v>
      </c>
      <c r="E84" s="391" t="str">
        <f>IFERROR(VLOOKUP(D84,'ВИС-2025'!$E$17:$I$3751,3,0),"")</f>
        <v>Тройник равнопроходный 32-32-32 PLATINUM RX</v>
      </c>
      <c r="F84" s="454" t="str">
        <f>IFERROR(VLOOKUP(D84,'ВИС-2025'!$E$17:$I$3751,5,0),"")</f>
        <v>шт</v>
      </c>
      <c r="G84" s="362"/>
      <c r="H84" s="175">
        <f>IFERROR(VLOOKUP(D84,'ВИС-2025'!$E$17:$L$4285,8,0),"")</f>
        <v>45.66</v>
      </c>
      <c r="I84" s="175">
        <f t="shared" si="25"/>
        <v>0</v>
      </c>
      <c r="J84" s="175">
        <f t="shared" si="26"/>
        <v>45.66</v>
      </c>
      <c r="K84" s="175">
        <f t="shared" si="27"/>
        <v>0</v>
      </c>
      <c r="L84" s="175">
        <f t="shared" si="28"/>
        <v>0</v>
      </c>
      <c r="M84" s="175">
        <f t="shared" si="29"/>
        <v>0</v>
      </c>
      <c r="N84" s="387"/>
    </row>
    <row r="85" spans="1:14" s="287" customFormat="1">
      <c r="A85" s="668"/>
      <c r="B85" s="110"/>
      <c r="C85" s="71" t="s">
        <v>25</v>
      </c>
      <c r="D85" s="69">
        <v>14564531001</v>
      </c>
      <c r="E85" s="392" t="str">
        <f>IFERROR(VLOOKUP(D85,'ВИС-2025'!$E$17:$I$3751,3,0),"")</f>
        <v>Тройник равнопроходный 32-32-32 PLATINUM RX+</v>
      </c>
      <c r="F85" s="286" t="str">
        <f>IFERROR(VLOOKUP(D85,'ВИС-2025'!$E$17:$I$3751,5,0),"")</f>
        <v>шт</v>
      </c>
      <c r="G85" s="451"/>
      <c r="H85" s="97">
        <f>IFERROR(VLOOKUP(D85,'ВИС-2025'!$E$17:$L$4285,8,0),"")</f>
        <v>45.66</v>
      </c>
      <c r="I85" s="97">
        <f t="shared" si="25"/>
        <v>0</v>
      </c>
      <c r="J85" s="97">
        <f t="shared" si="26"/>
        <v>45.66</v>
      </c>
      <c r="K85" s="97">
        <f t="shared" si="27"/>
        <v>0</v>
      </c>
      <c r="L85" s="97">
        <f t="shared" si="28"/>
        <v>0</v>
      </c>
      <c r="M85" s="97">
        <f t="shared" si="29"/>
        <v>0</v>
      </c>
      <c r="N85" s="387"/>
    </row>
    <row r="86" spans="1:14">
      <c r="A86" s="683"/>
      <c r="B86" s="69"/>
      <c r="C86" s="88"/>
      <c r="D86" s="90"/>
      <c r="E86" s="392" t="str">
        <f>IFERROR(VLOOKUP(D86,'ВИС-2025'!$E$17:$I$3751,3,0),"")</f>
        <v/>
      </c>
      <c r="F86" s="286" t="str">
        <f>IFERROR(VLOOKUP(D86,'ВИС-2025'!$E$17:$I$3751,5,0),"")</f>
        <v/>
      </c>
      <c r="G86" s="451"/>
      <c r="H86" s="97" t="str">
        <f>IFERROR(VLOOKUP(D86,'ВИС-2025'!$E$17:$L$4285,8,0),"")</f>
        <v/>
      </c>
      <c r="I86" s="97" t="str">
        <f t="shared" si="25"/>
        <v/>
      </c>
      <c r="J86" s="97" t="str">
        <f t="shared" si="26"/>
        <v/>
      </c>
      <c r="K86" s="97" t="str">
        <f t="shared" si="27"/>
        <v/>
      </c>
      <c r="L86" s="97" t="str">
        <f t="shared" si="28"/>
        <v/>
      </c>
      <c r="M86" s="97" t="str">
        <f t="shared" si="29"/>
        <v/>
      </c>
      <c r="N86" s="387"/>
    </row>
    <row r="87" spans="1:14" s="287" customFormat="1" ht="60">
      <c r="A87" s="668" t="s">
        <v>3086</v>
      </c>
      <c r="B87" s="69" t="s">
        <v>30</v>
      </c>
      <c r="C87" s="71" t="s">
        <v>25</v>
      </c>
      <c r="D87" s="665">
        <v>14563973001</v>
      </c>
      <c r="E87" s="392" t="str">
        <f>IFERROR(VLOOKUP(D87,'ВИС-2025'!$E$17:$I$3751,3,0),"")</f>
        <v>Тройник РЕХАУ с повышенным сопротивлением на проходе 32-16-25 RX+</v>
      </c>
      <c r="F87" s="286" t="str">
        <f>IFERROR(VLOOKUP(D87,'ВИС-2025'!$E$17:$I$3751,5,0),"")</f>
        <v>шт</v>
      </c>
      <c r="G87" s="451"/>
      <c r="H87" s="97">
        <f>IFERROR(VLOOKUP(D87,'ВИС-2025'!$E$17:$L$4285,8,0),"")</f>
        <v>35.770000000000003</v>
      </c>
      <c r="I87" s="97">
        <f t="shared" si="25"/>
        <v>0</v>
      </c>
      <c r="J87" s="97">
        <f t="shared" si="26"/>
        <v>35.770000000000003</v>
      </c>
      <c r="K87" s="97">
        <f t="shared" si="27"/>
        <v>0</v>
      </c>
      <c r="L87" s="97">
        <f t="shared" si="28"/>
        <v>0</v>
      </c>
      <c r="M87" s="97">
        <f t="shared" si="29"/>
        <v>0</v>
      </c>
      <c r="N87" s="387"/>
    </row>
    <row r="88" spans="1:14">
      <c r="A88" s="683"/>
      <c r="B88" s="69"/>
      <c r="C88" s="88"/>
      <c r="D88" s="90"/>
      <c r="E88" s="392" t="str">
        <f>IFERROR(VLOOKUP(D88,'ВИС-2025'!$E$17:$I$3751,3,0),"")</f>
        <v/>
      </c>
      <c r="F88" s="286" t="str">
        <f>IFERROR(VLOOKUP(D88,'ВИС-2025'!$E$17:$I$3751,5,0),"")</f>
        <v/>
      </c>
      <c r="G88" s="451"/>
      <c r="H88" s="97" t="str">
        <f>IFERROR(VLOOKUP(D88,'ВИС-2025'!$E$17:$L$4285,8,0),"")</f>
        <v/>
      </c>
      <c r="I88" s="97" t="str">
        <f t="shared" si="25"/>
        <v/>
      </c>
      <c r="J88" s="97" t="str">
        <f t="shared" si="26"/>
        <v/>
      </c>
      <c r="K88" s="97" t="str">
        <f t="shared" si="27"/>
        <v/>
      </c>
      <c r="L88" s="97" t="str">
        <f t="shared" si="28"/>
        <v/>
      </c>
      <c r="M88" s="97" t="str">
        <f t="shared" si="29"/>
        <v/>
      </c>
      <c r="N88" s="387"/>
    </row>
    <row r="89" spans="1:14" s="288" customFormat="1">
      <c r="A89" s="668"/>
      <c r="B89" s="69" t="s">
        <v>65</v>
      </c>
      <c r="C89" s="113" t="s">
        <v>25</v>
      </c>
      <c r="D89" s="69">
        <v>14563971001</v>
      </c>
      <c r="E89" s="392" t="str">
        <f>IFERROR(VLOOKUP(D89,'ВИС-2025'!$E$17:$I$3751,3,0),"")</f>
        <v>Тройник с повышенным сопротивлением на проходе 32-16-25 RX+</v>
      </c>
      <c r="F89" s="286" t="str">
        <f>IFERROR(VLOOKUP(D89,'ВИС-2025'!$E$17:$I$3751,5,0),"")</f>
        <v>шт</v>
      </c>
      <c r="G89" s="451"/>
      <c r="H89" s="97">
        <f>IFERROR(VLOOKUP(D89,'ВИС-2025'!$E$17:$L$4285,8,0),"")</f>
        <v>50.38</v>
      </c>
      <c r="I89" s="97">
        <f t="shared" si="25"/>
        <v>0</v>
      </c>
      <c r="J89" s="97">
        <f t="shared" si="26"/>
        <v>50.38</v>
      </c>
      <c r="K89" s="97">
        <f t="shared" si="27"/>
        <v>0</v>
      </c>
      <c r="L89" s="97">
        <f t="shared" si="28"/>
        <v>0</v>
      </c>
      <c r="M89" s="97">
        <f t="shared" si="29"/>
        <v>0</v>
      </c>
      <c r="N89" s="387"/>
    </row>
    <row r="90" spans="1:14" s="287" customFormat="1">
      <c r="A90" s="667"/>
      <c r="B90" s="109" t="s">
        <v>27</v>
      </c>
      <c r="C90" s="130" t="s">
        <v>25</v>
      </c>
      <c r="D90" s="102">
        <v>14563981001</v>
      </c>
      <c r="E90" s="391" t="str">
        <f>IFERROR(VLOOKUP(D90,'ВИС-2025'!$E$17:$I$3751,3,0),"")</f>
        <v>Тройник с повышенным сопротивлением на проходе 40-16-32 RX+</v>
      </c>
      <c r="F90" s="454" t="str">
        <f>IFERROR(VLOOKUP(D90,'ВИС-2025'!$E$17:$I$3751,5,0),"")</f>
        <v>шт</v>
      </c>
      <c r="G90" s="362"/>
      <c r="H90" s="175">
        <f>IFERROR(VLOOKUP(D90,'ВИС-2025'!$E$17:$L$4285,8,0),"")</f>
        <v>90.77</v>
      </c>
      <c r="I90" s="175">
        <f t="shared" si="25"/>
        <v>0</v>
      </c>
      <c r="J90" s="175">
        <f t="shared" si="26"/>
        <v>90.77</v>
      </c>
      <c r="K90" s="175">
        <f t="shared" si="27"/>
        <v>0</v>
      </c>
      <c r="L90" s="175">
        <f t="shared" si="28"/>
        <v>0</v>
      </c>
      <c r="M90" s="175">
        <f t="shared" si="29"/>
        <v>0</v>
      </c>
      <c r="N90" s="387"/>
    </row>
    <row r="91" spans="1:14" s="287" customFormat="1">
      <c r="A91" s="667"/>
      <c r="B91" s="102" t="s">
        <v>27</v>
      </c>
      <c r="C91" s="130" t="s">
        <v>25</v>
      </c>
      <c r="D91" s="102">
        <v>14563991001</v>
      </c>
      <c r="E91" s="391" t="str">
        <f>IFERROR(VLOOKUP(D91,'ВИС-2025'!$E$17:$I$3751,3,0),"")</f>
        <v>Тройник с повышенным сопротивлением на проходе 40-20-32 RX+</v>
      </c>
      <c r="F91" s="454" t="str">
        <f>IFERROR(VLOOKUP(D91,'ВИС-2025'!$E$17:$I$3751,5,0),"")</f>
        <v>шт</v>
      </c>
      <c r="G91" s="362"/>
      <c r="H91" s="175">
        <f>IFERROR(VLOOKUP(D91,'ВИС-2025'!$E$17:$L$4285,8,0),"")</f>
        <v>88.94</v>
      </c>
      <c r="I91" s="175">
        <f t="shared" si="25"/>
        <v>0</v>
      </c>
      <c r="J91" s="175">
        <f t="shared" si="26"/>
        <v>88.94</v>
      </c>
      <c r="K91" s="175">
        <f t="shared" si="27"/>
        <v>0</v>
      </c>
      <c r="L91" s="175">
        <f t="shared" si="28"/>
        <v>0</v>
      </c>
      <c r="M91" s="175">
        <f t="shared" si="29"/>
        <v>0</v>
      </c>
      <c r="N91" s="387"/>
    </row>
    <row r="92" spans="1:14" s="287" customFormat="1">
      <c r="A92" s="683"/>
      <c r="B92" s="110"/>
      <c r="C92" s="113"/>
      <c r="D92" s="69"/>
      <c r="E92" s="392" t="str">
        <f>IFERROR(VLOOKUP(D92,'ВИС-2025'!$E$17:$I$3751,3,0),"")</f>
        <v/>
      </c>
      <c r="F92" s="286" t="str">
        <f>IFERROR(VLOOKUP(D92,'ВИС-2025'!$E$17:$I$3751,5,0),"")</f>
        <v/>
      </c>
      <c r="G92" s="451"/>
      <c r="H92" s="97" t="str">
        <f>IFERROR(VLOOKUP(D92,'ВИС-2025'!$E$17:$L$4285,8,0),"")</f>
        <v/>
      </c>
      <c r="I92" s="97" t="str">
        <f t="shared" si="25"/>
        <v/>
      </c>
      <c r="J92" s="97" t="str">
        <f t="shared" si="26"/>
        <v/>
      </c>
      <c r="K92" s="97" t="str">
        <f t="shared" si="27"/>
        <v/>
      </c>
      <c r="L92" s="97" t="str">
        <f t="shared" si="28"/>
        <v/>
      </c>
      <c r="M92" s="97" t="str">
        <f t="shared" si="29"/>
        <v/>
      </c>
      <c r="N92" s="387"/>
    </row>
    <row r="93" spans="1:14" s="287" customFormat="1" ht="60">
      <c r="A93" s="683" t="s">
        <v>3087</v>
      </c>
      <c r="B93" s="69" t="s">
        <v>30</v>
      </c>
      <c r="C93" s="71" t="s">
        <v>25</v>
      </c>
      <c r="D93" s="665">
        <v>14562703001</v>
      </c>
      <c r="E93" s="392" t="str">
        <f>IFERROR(VLOOKUP(D93,'ВИС-2025'!$E$17:$I$3751,3,0),"")</f>
        <v>Проточный настенный угольник РЕХАУ 16/16-Rp 1/2 длинный RX+</v>
      </c>
      <c r="F93" s="286" t="str">
        <f>IFERROR(VLOOKUP(D93,'ВИС-2025'!$E$17:$I$3751,5,0),"")</f>
        <v>шт</v>
      </c>
      <c r="G93" s="451"/>
      <c r="H93" s="97">
        <f>IFERROR(VLOOKUP(D93,'ВИС-2025'!$E$17:$L$4285,8,0),"")</f>
        <v>39.61</v>
      </c>
      <c r="I93" s="97">
        <f t="shared" si="25"/>
        <v>0</v>
      </c>
      <c r="J93" s="97">
        <f t="shared" si="26"/>
        <v>39.61</v>
      </c>
      <c r="K93" s="97">
        <f t="shared" si="27"/>
        <v>0</v>
      </c>
      <c r="L93" s="97">
        <f t="shared" si="28"/>
        <v>0</v>
      </c>
      <c r="M93" s="97">
        <f t="shared" si="29"/>
        <v>0</v>
      </c>
      <c r="N93" s="387"/>
    </row>
    <row r="94" spans="1:14">
      <c r="A94" s="683"/>
      <c r="B94" s="69" t="s">
        <v>30</v>
      </c>
      <c r="C94" s="71" t="s">
        <v>25</v>
      </c>
      <c r="D94" s="665">
        <v>14564033001</v>
      </c>
      <c r="E94" s="392" t="str">
        <f>IFERROR(VLOOKUP(D94,'ВИС-2025'!$E$17:$I$3751,3,0),"")</f>
        <v>Проточный настенный угольник РЕХАУ 16/16-Rp 1/2 короткий RX+</v>
      </c>
      <c r="F94" s="286" t="str">
        <f>IFERROR(VLOOKUP(D94,'ВИС-2025'!$E$17:$I$3751,5,0),"")</f>
        <v>шт</v>
      </c>
      <c r="G94" s="451"/>
      <c r="H94" s="97">
        <f>IFERROR(VLOOKUP(D94,'ВИС-2025'!$E$17:$L$4285,8,0),"")</f>
        <v>35.69</v>
      </c>
      <c r="I94" s="97">
        <f t="shared" si="25"/>
        <v>0</v>
      </c>
      <c r="J94" s="97">
        <f t="shared" si="26"/>
        <v>35.69</v>
      </c>
      <c r="K94" s="97">
        <f t="shared" si="27"/>
        <v>0</v>
      </c>
      <c r="L94" s="97">
        <f t="shared" si="28"/>
        <v>0</v>
      </c>
      <c r="M94" s="97">
        <f t="shared" si="29"/>
        <v>0</v>
      </c>
      <c r="N94" s="387"/>
    </row>
    <row r="95" spans="1:14" s="287" customFormat="1">
      <c r="A95" s="683"/>
      <c r="B95" s="69" t="s">
        <v>30</v>
      </c>
      <c r="C95" s="71" t="s">
        <v>25</v>
      </c>
      <c r="D95" s="665">
        <v>14562713001</v>
      </c>
      <c r="E95" s="392" t="str">
        <f>IFERROR(VLOOKUP(D95,'ВИС-2025'!$E$17:$I$3751,3,0),"")</f>
        <v>Проточный настенный угольник РЕХАУ 20/20-Rp 1/2 длинный RX+</v>
      </c>
      <c r="F95" s="286" t="str">
        <f>IFERROR(VLOOKUP(D95,'ВИС-2025'!$E$17:$I$3751,5,0),"")</f>
        <v>шт</v>
      </c>
      <c r="G95" s="451"/>
      <c r="H95" s="97">
        <f>IFERROR(VLOOKUP(D95,'ВИС-2025'!$E$17:$L$4285,8,0),"")</f>
        <v>43.98</v>
      </c>
      <c r="I95" s="97">
        <f t="shared" si="25"/>
        <v>0</v>
      </c>
      <c r="J95" s="97">
        <f t="shared" si="26"/>
        <v>43.98</v>
      </c>
      <c r="K95" s="97">
        <f t="shared" si="27"/>
        <v>0</v>
      </c>
      <c r="L95" s="97">
        <f t="shared" si="28"/>
        <v>0</v>
      </c>
      <c r="M95" s="97">
        <f t="shared" si="29"/>
        <v>0</v>
      </c>
      <c r="N95" s="387"/>
    </row>
    <row r="96" spans="1:14" s="287" customFormat="1">
      <c r="A96" s="683"/>
      <c r="B96" s="110"/>
      <c r="C96" s="71"/>
      <c r="D96" s="286"/>
      <c r="E96" s="392" t="str">
        <f>IFERROR(VLOOKUP(D96,'ВИС-2025'!$E$17:$I$3751,3,0),"")</f>
        <v/>
      </c>
      <c r="F96" s="286" t="str">
        <f>IFERROR(VLOOKUP(D96,'ВИС-2025'!$E$17:$I$3751,5,0),"")</f>
        <v/>
      </c>
      <c r="G96" s="451"/>
      <c r="H96" s="97" t="str">
        <f>IFERROR(VLOOKUP(D96,'ВИС-2025'!$E$17:$L$4285,8,0),"")</f>
        <v/>
      </c>
      <c r="I96" s="97" t="str">
        <f t="shared" si="25"/>
        <v/>
      </c>
      <c r="J96" s="97" t="str">
        <f t="shared" si="26"/>
        <v/>
      </c>
      <c r="K96" s="97" t="str">
        <f t="shared" si="27"/>
        <v/>
      </c>
      <c r="L96" s="97" t="str">
        <f t="shared" si="28"/>
        <v/>
      </c>
      <c r="M96" s="97" t="str">
        <f t="shared" si="29"/>
        <v/>
      </c>
      <c r="N96" s="387"/>
    </row>
    <row r="97" spans="1:14">
      <c r="A97" s="668"/>
      <c r="B97" s="69" t="s">
        <v>65</v>
      </c>
      <c r="C97" s="113" t="s">
        <v>25</v>
      </c>
      <c r="D97" s="69">
        <v>14562701001</v>
      </c>
      <c r="E97" s="392" t="str">
        <f>IFERROR(VLOOKUP(D97,'ВИС-2025'!$E$17:$I$3751,3,0),"")</f>
        <v>Проточный настенный угольник 16/16-Rp 1/2 длинный RX+</v>
      </c>
      <c r="F97" s="286" t="str">
        <f>IFERROR(VLOOKUP(D97,'ВИС-2025'!$E$17:$I$3751,5,0),"")</f>
        <v>шт</v>
      </c>
      <c r="G97" s="451"/>
      <c r="H97" s="97">
        <f>IFERROR(VLOOKUP(D97,'ВИС-2025'!$E$17:$L$4285,8,0),"")</f>
        <v>64.94</v>
      </c>
      <c r="I97" s="97">
        <f t="shared" si="25"/>
        <v>0</v>
      </c>
      <c r="J97" s="97">
        <f t="shared" si="26"/>
        <v>64.94</v>
      </c>
      <c r="K97" s="97">
        <f t="shared" si="27"/>
        <v>0</v>
      </c>
      <c r="L97" s="97">
        <f t="shared" si="28"/>
        <v>0</v>
      </c>
      <c r="M97" s="97">
        <f t="shared" si="29"/>
        <v>0</v>
      </c>
      <c r="N97" s="387"/>
    </row>
    <row r="98" spans="1:14" s="287" customFormat="1">
      <c r="A98" s="668"/>
      <c r="B98" s="69" t="s">
        <v>65</v>
      </c>
      <c r="C98" s="113" t="s">
        <v>25</v>
      </c>
      <c r="D98" s="69">
        <v>14562711001</v>
      </c>
      <c r="E98" s="392" t="str">
        <f>IFERROR(VLOOKUP(D98,'ВИС-2025'!$E$17:$I$3751,3,0),"")</f>
        <v>Проточный настенный угольник 20/20-Rp 1/2 длинный RX+</v>
      </c>
      <c r="F98" s="286" t="str">
        <f>IFERROR(VLOOKUP(D98,'ВИС-2025'!$E$17:$I$3751,5,0),"")</f>
        <v>шт</v>
      </c>
      <c r="G98" s="451"/>
      <c r="H98" s="97">
        <f>IFERROR(VLOOKUP(D98,'ВИС-2025'!$E$17:$L$4285,8,0),"")</f>
        <v>67.67</v>
      </c>
      <c r="I98" s="97">
        <f t="shared" si="25"/>
        <v>0</v>
      </c>
      <c r="J98" s="97">
        <f t="shared" si="26"/>
        <v>67.67</v>
      </c>
      <c r="K98" s="97">
        <f t="shared" si="27"/>
        <v>0</v>
      </c>
      <c r="L98" s="97">
        <f t="shared" si="28"/>
        <v>0</v>
      </c>
      <c r="M98" s="97">
        <f t="shared" si="29"/>
        <v>0</v>
      </c>
      <c r="N98" s="387"/>
    </row>
    <row r="99" spans="1:14">
      <c r="A99" s="667"/>
      <c r="B99" s="102" t="s">
        <v>27</v>
      </c>
      <c r="C99" s="130" t="s">
        <v>25</v>
      </c>
      <c r="D99" s="102">
        <v>14564221001</v>
      </c>
      <c r="E99" s="391" t="str">
        <f>IFERROR(VLOOKUP(D99,'ВИС-2025'!$E$17:$I$3751,3,0),"")</f>
        <v>Проточный настенный угольник 25/25-Rp 1/2 длинный RX+</v>
      </c>
      <c r="F99" s="454" t="str">
        <f>IFERROR(VLOOKUP(D99,'ВИС-2025'!$E$17:$I$3751,5,0),"")</f>
        <v>шт</v>
      </c>
      <c r="G99" s="362"/>
      <c r="H99" s="175">
        <f>IFERROR(VLOOKUP(D99,'ВИС-2025'!$E$17:$L$4285,8,0),"")</f>
        <v>69.48</v>
      </c>
      <c r="I99" s="175">
        <f t="shared" si="25"/>
        <v>0</v>
      </c>
      <c r="J99" s="175">
        <f t="shared" si="26"/>
        <v>69.48</v>
      </c>
      <c r="K99" s="175">
        <f t="shared" si="27"/>
        <v>0</v>
      </c>
      <c r="L99" s="175">
        <f t="shared" si="28"/>
        <v>0</v>
      </c>
      <c r="M99" s="175">
        <f t="shared" si="29"/>
        <v>0</v>
      </c>
      <c r="N99" s="387"/>
    </row>
    <row r="100" spans="1:14">
      <c r="A100" s="668"/>
      <c r="B100" s="69" t="s">
        <v>65</v>
      </c>
      <c r="C100" s="113" t="s">
        <v>25</v>
      </c>
      <c r="D100" s="69">
        <v>14564031001</v>
      </c>
      <c r="E100" s="392" t="str">
        <f>IFERROR(VLOOKUP(D100,'ВИС-2025'!$E$17:$I$3751,3,0),"")</f>
        <v>Проточный настенный угольник 16/16-Rp 1/2 короткий RX+</v>
      </c>
      <c r="F100" s="286" t="str">
        <f>IFERROR(VLOOKUP(D100,'ВИС-2025'!$E$17:$I$3751,5,0),"")</f>
        <v>шт</v>
      </c>
      <c r="G100" s="451"/>
      <c r="H100" s="97">
        <f>IFERROR(VLOOKUP(D100,'ВИС-2025'!$E$17:$L$4285,8,0),"")</f>
        <v>59.47</v>
      </c>
      <c r="I100" s="97">
        <f t="shared" si="25"/>
        <v>0</v>
      </c>
      <c r="J100" s="97">
        <f t="shared" si="26"/>
        <v>59.47</v>
      </c>
      <c r="K100" s="97">
        <f t="shared" si="27"/>
        <v>0</v>
      </c>
      <c r="L100" s="97">
        <f t="shared" si="28"/>
        <v>0</v>
      </c>
      <c r="M100" s="97">
        <f t="shared" si="29"/>
        <v>0</v>
      </c>
      <c r="N100" s="387"/>
    </row>
    <row r="101" spans="1:14">
      <c r="A101" s="667"/>
      <c r="B101" s="102" t="s">
        <v>27</v>
      </c>
      <c r="C101" s="130" t="s">
        <v>25</v>
      </c>
      <c r="D101" s="102">
        <v>14564041001</v>
      </c>
      <c r="E101" s="391" t="str">
        <f>IFERROR(VLOOKUP(D101,'ВИС-2025'!$E$17:$I$3751,3,0),"")</f>
        <v>Проточный настенный угольник 20/20-Rp 1/2 короткий RX+</v>
      </c>
      <c r="F101" s="454" t="str">
        <f>IFERROR(VLOOKUP(D101,'ВИС-2025'!$E$17:$I$3751,5,0),"")</f>
        <v>шт</v>
      </c>
      <c r="G101" s="362"/>
      <c r="H101" s="175">
        <f>IFERROR(VLOOKUP(D101,'ВИС-2025'!$E$17:$L$4285,8,0),"")</f>
        <v>62.84</v>
      </c>
      <c r="I101" s="175">
        <f t="shared" si="25"/>
        <v>0</v>
      </c>
      <c r="J101" s="175">
        <f t="shared" si="26"/>
        <v>62.84</v>
      </c>
      <c r="K101" s="175">
        <f t="shared" si="27"/>
        <v>0</v>
      </c>
      <c r="L101" s="175">
        <f t="shared" si="28"/>
        <v>0</v>
      </c>
      <c r="M101" s="175">
        <f t="shared" si="29"/>
        <v>0</v>
      </c>
      <c r="N101" s="387"/>
    </row>
    <row r="102" spans="1:14" s="287" customFormat="1">
      <c r="A102" s="667"/>
      <c r="B102" s="102" t="s">
        <v>27</v>
      </c>
      <c r="C102" s="130" t="s">
        <v>25</v>
      </c>
      <c r="D102" s="102">
        <v>14564161001</v>
      </c>
      <c r="E102" s="391" t="str">
        <f>IFERROR(VLOOKUP(D102,'ВИС-2025'!$E$17:$I$3751,3,0),"")</f>
        <v>Проточный настенный угольник 16/20-Rp 1/2 короткий RX+</v>
      </c>
      <c r="F102" s="454" t="str">
        <f>IFERROR(VLOOKUP(D102,'ВИС-2025'!$E$17:$I$3751,5,0),"")</f>
        <v>шт</v>
      </c>
      <c r="G102" s="362"/>
      <c r="H102" s="175">
        <f>IFERROR(VLOOKUP(D102,'ВИС-2025'!$E$17:$L$4285,8,0),"")</f>
        <v>62.84</v>
      </c>
      <c r="I102" s="175">
        <f t="shared" si="25"/>
        <v>0</v>
      </c>
      <c r="J102" s="175">
        <f t="shared" si="26"/>
        <v>62.84</v>
      </c>
      <c r="K102" s="175">
        <f t="shared" si="27"/>
        <v>0</v>
      </c>
      <c r="L102" s="175">
        <f t="shared" si="28"/>
        <v>0</v>
      </c>
      <c r="M102" s="175">
        <f t="shared" si="29"/>
        <v>0</v>
      </c>
      <c r="N102" s="387"/>
    </row>
    <row r="103" spans="1:14" s="288" customFormat="1">
      <c r="A103" s="667"/>
      <c r="B103" s="102" t="s">
        <v>27</v>
      </c>
      <c r="C103" s="130" t="s">
        <v>25</v>
      </c>
      <c r="D103" s="102">
        <v>14564171001</v>
      </c>
      <c r="E103" s="391" t="str">
        <f>IFERROR(VLOOKUP(D103,'ВИС-2025'!$E$17:$I$3751,3,0),"")</f>
        <v>Проточный настенный угольник 20/16-Rp 1/2 короткий RX+</v>
      </c>
      <c r="F103" s="454" t="str">
        <f>IFERROR(VLOOKUP(D103,'ВИС-2025'!$E$17:$I$3751,5,0),"")</f>
        <v>шт</v>
      </c>
      <c r="G103" s="362"/>
      <c r="H103" s="175">
        <f>IFERROR(VLOOKUP(D103,'ВИС-2025'!$E$17:$L$4285,8,0),"")</f>
        <v>62.84</v>
      </c>
      <c r="I103" s="175">
        <f t="shared" si="25"/>
        <v>0</v>
      </c>
      <c r="J103" s="175">
        <f t="shared" si="26"/>
        <v>62.84</v>
      </c>
      <c r="K103" s="175">
        <f t="shared" si="27"/>
        <v>0</v>
      </c>
      <c r="L103" s="175">
        <f t="shared" si="28"/>
        <v>0</v>
      </c>
      <c r="M103" s="175">
        <f t="shared" si="29"/>
        <v>0</v>
      </c>
      <c r="N103" s="387"/>
    </row>
    <row r="104" spans="1:14" s="287" customFormat="1">
      <c r="A104" s="667"/>
      <c r="B104" s="102" t="s">
        <v>27</v>
      </c>
      <c r="C104" s="130" t="s">
        <v>25</v>
      </c>
      <c r="D104" s="102">
        <v>14564211001</v>
      </c>
      <c r="E104" s="391" t="str">
        <f>IFERROR(VLOOKUP(D104,'ВИС-2025'!$E$17:$I$3751,3,0),"")</f>
        <v>Проточный настенный угольник 25/25-Rp 1/2 короткий RX+</v>
      </c>
      <c r="F104" s="454" t="str">
        <f>IFERROR(VLOOKUP(D104,'ВИС-2025'!$E$17:$I$3751,5,0),"")</f>
        <v>шт</v>
      </c>
      <c r="G104" s="362"/>
      <c r="H104" s="175">
        <f>IFERROR(VLOOKUP(D104,'ВИС-2025'!$E$17:$L$4285,8,0),"")</f>
        <v>69.48</v>
      </c>
      <c r="I104" s="175">
        <f t="shared" si="25"/>
        <v>0</v>
      </c>
      <c r="J104" s="175">
        <f t="shared" si="26"/>
        <v>69.48</v>
      </c>
      <c r="K104" s="175">
        <f t="shared" si="27"/>
        <v>0</v>
      </c>
      <c r="L104" s="175">
        <f t="shared" si="28"/>
        <v>0</v>
      </c>
      <c r="M104" s="175">
        <f t="shared" si="29"/>
        <v>0</v>
      </c>
      <c r="N104" s="387"/>
    </row>
    <row r="105" spans="1:14" s="288" customFormat="1">
      <c r="A105" s="683"/>
      <c r="B105" s="110"/>
      <c r="C105" s="113"/>
      <c r="D105" s="69"/>
      <c r="E105" s="392" t="str">
        <f>IFERROR(VLOOKUP(D105,'ВИС-2025'!$E$17:$I$3751,3,0),"")</f>
        <v/>
      </c>
      <c r="F105" s="286" t="str">
        <f>IFERROR(VLOOKUP(D105,'ВИС-2025'!$E$17:$I$3751,5,0),"")</f>
        <v/>
      </c>
      <c r="G105" s="451"/>
      <c r="H105" s="97" t="str">
        <f>IFERROR(VLOOKUP(D105,'ВИС-2025'!$E$17:$L$4285,8,0),"")</f>
        <v/>
      </c>
      <c r="I105" s="97" t="str">
        <f t="shared" si="25"/>
        <v/>
      </c>
      <c r="J105" s="97" t="str">
        <f t="shared" si="26"/>
        <v/>
      </c>
      <c r="K105" s="97" t="str">
        <f t="shared" si="27"/>
        <v/>
      </c>
      <c r="L105" s="97" t="str">
        <f t="shared" si="28"/>
        <v/>
      </c>
      <c r="M105" s="97" t="str">
        <f t="shared" si="29"/>
        <v/>
      </c>
      <c r="N105" s="387"/>
    </row>
    <row r="106" spans="1:14" s="287" customFormat="1">
      <c r="A106" s="683"/>
      <c r="B106" s="69" t="s">
        <v>30</v>
      </c>
      <c r="C106" s="71" t="s">
        <v>25</v>
      </c>
      <c r="D106" s="665">
        <v>14564013001</v>
      </c>
      <c r="E106" s="392" t="str">
        <f>IFERROR(VLOOKUP(D106,'ВИС-2025'!$E$17:$I$3751,3,0),"")</f>
        <v>Тройник РЕХАУ с наружной резьбой 20-20-R 1/2 RX+</v>
      </c>
      <c r="F106" s="286" t="str">
        <f>IFERROR(VLOOKUP(D106,'ВИС-2025'!$E$17:$I$3751,5,0),"")</f>
        <v>шт</v>
      </c>
      <c r="G106" s="451"/>
      <c r="H106" s="97">
        <f>IFERROR(VLOOKUP(D106,'ВИС-2025'!$E$17:$L$4285,8,0),"")</f>
        <v>28.75</v>
      </c>
      <c r="I106" s="97">
        <f t="shared" si="25"/>
        <v>0</v>
      </c>
      <c r="J106" s="97">
        <f t="shared" si="26"/>
        <v>28.75</v>
      </c>
      <c r="K106" s="97">
        <f t="shared" si="27"/>
        <v>0</v>
      </c>
      <c r="L106" s="97">
        <f t="shared" si="28"/>
        <v>0</v>
      </c>
      <c r="M106" s="97">
        <f t="shared" si="29"/>
        <v>0</v>
      </c>
      <c r="N106" s="387"/>
    </row>
    <row r="107" spans="1:14" s="288" customFormat="1">
      <c r="A107" s="683"/>
      <c r="B107" s="110"/>
      <c r="C107" s="113"/>
      <c r="D107" s="69"/>
      <c r="E107" s="392" t="str">
        <f>IFERROR(VLOOKUP(D107,'ВИС-2025'!$E$17:$I$3751,3,0),"")</f>
        <v/>
      </c>
      <c r="F107" s="286" t="str">
        <f>IFERROR(VLOOKUP(D107,'ВИС-2025'!$E$17:$I$3751,5,0),"")</f>
        <v/>
      </c>
      <c r="G107" s="451"/>
      <c r="H107" s="97" t="str">
        <f>IFERROR(VLOOKUP(D107,'ВИС-2025'!$E$17:$L$4285,8,0),"")</f>
        <v/>
      </c>
      <c r="I107" s="97" t="str">
        <f t="shared" si="25"/>
        <v/>
      </c>
      <c r="J107" s="97" t="str">
        <f t="shared" si="26"/>
        <v/>
      </c>
      <c r="K107" s="97" t="str">
        <f t="shared" si="27"/>
        <v/>
      </c>
      <c r="L107" s="97" t="str">
        <f t="shared" si="28"/>
        <v/>
      </c>
      <c r="M107" s="97" t="str">
        <f t="shared" si="29"/>
        <v/>
      </c>
      <c r="N107" s="387"/>
    </row>
    <row r="108" spans="1:14" s="287" customFormat="1">
      <c r="A108" s="667"/>
      <c r="B108" s="102" t="s">
        <v>27</v>
      </c>
      <c r="C108" s="130" t="s">
        <v>25</v>
      </c>
      <c r="D108" s="102">
        <v>14564001001</v>
      </c>
      <c r="E108" s="391" t="str">
        <f>IFERROR(VLOOKUP(D108,'ВИС-2025'!$E$17:$I$3751,3,0),"")</f>
        <v>Тройник с наружной резьбой 16-16-R 1/2 RX+</v>
      </c>
      <c r="F108" s="454" t="str">
        <f>IFERROR(VLOOKUP(D108,'ВИС-2025'!$E$17:$I$3751,5,0),"")</f>
        <v>шт</v>
      </c>
      <c r="G108" s="362"/>
      <c r="H108" s="175">
        <f>IFERROR(VLOOKUP(D108,'ВИС-2025'!$E$17:$L$4285,8,0),"")</f>
        <v>33.32</v>
      </c>
      <c r="I108" s="175">
        <f t="shared" si="25"/>
        <v>0</v>
      </c>
      <c r="J108" s="175">
        <f t="shared" si="26"/>
        <v>33.32</v>
      </c>
      <c r="K108" s="175">
        <f t="shared" si="27"/>
        <v>0</v>
      </c>
      <c r="L108" s="175">
        <f t="shared" si="28"/>
        <v>0</v>
      </c>
      <c r="M108" s="175">
        <f t="shared" si="29"/>
        <v>0</v>
      </c>
      <c r="N108" s="387"/>
    </row>
    <row r="109" spans="1:14" s="287" customFormat="1">
      <c r="A109" s="668"/>
      <c r="B109" s="110" t="s">
        <v>65</v>
      </c>
      <c r="C109" s="113" t="s">
        <v>25</v>
      </c>
      <c r="D109" s="69">
        <v>14564011001</v>
      </c>
      <c r="E109" s="392" t="str">
        <f>IFERROR(VLOOKUP(D109,'ВИС-2025'!$E$17:$I$3751,3,0),"")</f>
        <v>Тройник с наружной резьбой 20-20-R 1/2 RX+</v>
      </c>
      <c r="F109" s="286" t="str">
        <f>IFERROR(VLOOKUP(D109,'ВИС-2025'!$E$17:$I$3751,5,0),"")</f>
        <v>шт</v>
      </c>
      <c r="G109" s="451"/>
      <c r="H109" s="97">
        <f>IFERROR(VLOOKUP(D109,'ВИС-2025'!$E$17:$L$4285,8,0),"")</f>
        <v>40.49</v>
      </c>
      <c r="I109" s="97">
        <f t="shared" si="25"/>
        <v>0</v>
      </c>
      <c r="J109" s="97">
        <f t="shared" si="26"/>
        <v>40.49</v>
      </c>
      <c r="K109" s="97">
        <f t="shared" si="27"/>
        <v>0</v>
      </c>
      <c r="L109" s="97">
        <f t="shared" si="28"/>
        <v>0</v>
      </c>
      <c r="M109" s="97">
        <f t="shared" si="29"/>
        <v>0</v>
      </c>
      <c r="N109" s="387"/>
    </row>
    <row r="110" spans="1:14">
      <c r="A110" s="667"/>
      <c r="B110" s="102" t="s">
        <v>27</v>
      </c>
      <c r="C110" s="130" t="s">
        <v>25</v>
      </c>
      <c r="D110" s="102">
        <v>14564021001</v>
      </c>
      <c r="E110" s="391" t="str">
        <f>IFERROR(VLOOKUP(D110,'ВИС-2025'!$E$17:$I$3751,3,0),"")</f>
        <v>Тройник с наружной резьбой 20-20-R 3/4 RX+</v>
      </c>
      <c r="F110" s="454" t="str">
        <f>IFERROR(VLOOKUP(D110,'ВИС-2025'!$E$17:$I$3751,5,0),"")</f>
        <v>шт</v>
      </c>
      <c r="G110" s="362"/>
      <c r="H110" s="175">
        <f>IFERROR(VLOOKUP(D110,'ВИС-2025'!$E$17:$L$4285,8,0),"")</f>
        <v>44.09</v>
      </c>
      <c r="I110" s="175">
        <f t="shared" si="25"/>
        <v>0</v>
      </c>
      <c r="J110" s="175">
        <f t="shared" si="26"/>
        <v>44.09</v>
      </c>
      <c r="K110" s="175">
        <f t="shared" si="27"/>
        <v>0</v>
      </c>
      <c r="L110" s="175">
        <f t="shared" si="28"/>
        <v>0</v>
      </c>
      <c r="M110" s="175">
        <f t="shared" si="29"/>
        <v>0</v>
      </c>
      <c r="N110" s="387"/>
    </row>
    <row r="111" spans="1:14" s="287" customFormat="1">
      <c r="A111" s="683"/>
      <c r="B111" s="110"/>
      <c r="C111" s="113"/>
      <c r="D111" s="69"/>
      <c r="E111" s="392" t="str">
        <f>IFERROR(VLOOKUP(D111,'ВИС-2025'!$E$17:$I$3751,3,0),"")</f>
        <v/>
      </c>
      <c r="F111" s="286" t="str">
        <f>IFERROR(VLOOKUP(D111,'ВИС-2025'!$E$17:$I$3751,5,0),"")</f>
        <v/>
      </c>
      <c r="G111" s="451"/>
      <c r="H111" s="97" t="str">
        <f>IFERROR(VLOOKUP(D111,'ВИС-2025'!$E$17:$L$4285,8,0),"")</f>
        <v/>
      </c>
      <c r="I111" s="97" t="str">
        <f t="shared" si="25"/>
        <v/>
      </c>
      <c r="J111" s="97" t="str">
        <f t="shared" si="26"/>
        <v/>
      </c>
      <c r="K111" s="97" t="str">
        <f t="shared" si="27"/>
        <v/>
      </c>
      <c r="L111" s="97" t="str">
        <f t="shared" si="28"/>
        <v/>
      </c>
      <c r="M111" s="97" t="str">
        <f t="shared" si="29"/>
        <v/>
      </c>
      <c r="N111" s="387"/>
    </row>
    <row r="112" spans="1:14" s="287" customFormat="1">
      <c r="A112" s="683"/>
      <c r="B112" s="69" t="s">
        <v>30</v>
      </c>
      <c r="C112" s="71" t="s">
        <v>25</v>
      </c>
      <c r="D112" s="665">
        <v>14570613001</v>
      </c>
      <c r="E112" s="392" t="str">
        <f>IFERROR(VLOOKUP(D112,'ВИС-2025'!$E$17:$I$3751,3,0),"")</f>
        <v>Тройник РЕХАУ с уменьшенным боковым проходом 20-16-20 RX+</v>
      </c>
      <c r="F112" s="286" t="str">
        <f>IFERROR(VLOOKUP(D112,'ВИС-2025'!$E$17:$I$3751,5,0),"")</f>
        <v>шт</v>
      </c>
      <c r="G112" s="451"/>
      <c r="H112" s="97">
        <f>IFERROR(VLOOKUP(D112,'ВИС-2025'!$E$17:$L$4285,8,0),"")</f>
        <v>13.43</v>
      </c>
      <c r="I112" s="97">
        <f t="shared" si="25"/>
        <v>0</v>
      </c>
      <c r="J112" s="97">
        <f t="shared" si="26"/>
        <v>13.43</v>
      </c>
      <c r="K112" s="97">
        <f t="shared" si="27"/>
        <v>0</v>
      </c>
      <c r="L112" s="97">
        <f t="shared" si="28"/>
        <v>0</v>
      </c>
      <c r="M112" s="97">
        <f t="shared" si="29"/>
        <v>0</v>
      </c>
      <c r="N112" s="387"/>
    </row>
    <row r="113" spans="1:14" s="287" customFormat="1">
      <c r="A113" s="683"/>
      <c r="B113" s="69" t="s">
        <v>30</v>
      </c>
      <c r="C113" s="71" t="s">
        <v>25</v>
      </c>
      <c r="D113" s="665">
        <v>14570623001</v>
      </c>
      <c r="E113" s="392" t="str">
        <f>IFERROR(VLOOKUP(D113,'ВИС-2025'!$E$17:$I$3751,3,0),"")</f>
        <v>Тройник РЕХАУ с уменьшенным боковым проходом 25-16-25 RX+</v>
      </c>
      <c r="F113" s="286" t="str">
        <f>IFERROR(VLOOKUP(D113,'ВИС-2025'!$E$17:$I$3751,5,0),"")</f>
        <v>шт</v>
      </c>
      <c r="G113" s="451"/>
      <c r="H113" s="97">
        <f>IFERROR(VLOOKUP(D113,'ВИС-2025'!$E$17:$L$4285,8,0),"")</f>
        <v>20.350000000000001</v>
      </c>
      <c r="I113" s="97">
        <f t="shared" si="25"/>
        <v>0</v>
      </c>
      <c r="J113" s="97">
        <f t="shared" si="26"/>
        <v>20.350000000000001</v>
      </c>
      <c r="K113" s="97">
        <f t="shared" si="27"/>
        <v>0</v>
      </c>
      <c r="L113" s="97">
        <f t="shared" si="28"/>
        <v>0</v>
      </c>
      <c r="M113" s="97">
        <f t="shared" si="29"/>
        <v>0</v>
      </c>
      <c r="N113" s="387"/>
    </row>
    <row r="114" spans="1:14" s="287" customFormat="1">
      <c r="A114" s="683"/>
      <c r="B114" s="69" t="s">
        <v>30</v>
      </c>
      <c r="C114" s="71" t="s">
        <v>25</v>
      </c>
      <c r="D114" s="665">
        <v>14570633001</v>
      </c>
      <c r="E114" s="392" t="str">
        <f>IFERROR(VLOOKUP(D114,'ВИС-2025'!$E$17:$I$3751,3,0),"")</f>
        <v>Тройник РЕХАУ с уменьшенным боковым проходом 25-20-25 RX+</v>
      </c>
      <c r="F114" s="286" t="str">
        <f>IFERROR(VLOOKUP(D114,'ВИС-2025'!$E$17:$I$3751,5,0),"")</f>
        <v>шт</v>
      </c>
      <c r="G114" s="451"/>
      <c r="H114" s="97">
        <f>IFERROR(VLOOKUP(D114,'ВИС-2025'!$E$17:$L$4285,8,0),"")</f>
        <v>22.76</v>
      </c>
      <c r="I114" s="97">
        <f t="shared" si="25"/>
        <v>0</v>
      </c>
      <c r="J114" s="97">
        <f t="shared" si="26"/>
        <v>22.76</v>
      </c>
      <c r="K114" s="97">
        <f t="shared" si="27"/>
        <v>0</v>
      </c>
      <c r="L114" s="97">
        <f t="shared" si="28"/>
        <v>0</v>
      </c>
      <c r="M114" s="97">
        <f t="shared" si="29"/>
        <v>0</v>
      </c>
      <c r="N114" s="387"/>
    </row>
    <row r="115" spans="1:14" s="287" customFormat="1">
      <c r="A115" s="683"/>
      <c r="B115" s="69" t="s">
        <v>30</v>
      </c>
      <c r="C115" s="71" t="s">
        <v>25</v>
      </c>
      <c r="D115" s="665">
        <v>14570643001</v>
      </c>
      <c r="E115" s="392" t="str">
        <f>IFERROR(VLOOKUP(D115,'ВИС-2025'!$E$17:$I$3751,3,0),"")</f>
        <v>Тройник РЕХАУ с уменьшенным боковым проходом 32-16-32 RX+</v>
      </c>
      <c r="F115" s="286" t="str">
        <f>IFERROR(VLOOKUP(D115,'ВИС-2025'!$E$17:$I$3751,5,0),"")</f>
        <v>шт</v>
      </c>
      <c r="G115" s="451"/>
      <c r="H115" s="97">
        <f>IFERROR(VLOOKUP(D115,'ВИС-2025'!$E$17:$L$4285,8,0),"")</f>
        <v>33.119999999999997</v>
      </c>
      <c r="I115" s="97">
        <f t="shared" si="25"/>
        <v>0</v>
      </c>
      <c r="J115" s="97">
        <f t="shared" si="26"/>
        <v>33.119999999999997</v>
      </c>
      <c r="K115" s="97">
        <f t="shared" si="27"/>
        <v>0</v>
      </c>
      <c r="L115" s="97">
        <f t="shared" si="28"/>
        <v>0</v>
      </c>
      <c r="M115" s="97">
        <f t="shared" si="29"/>
        <v>0</v>
      </c>
      <c r="N115" s="387"/>
    </row>
    <row r="116" spans="1:14">
      <c r="A116" s="683"/>
      <c r="B116" s="69" t="s">
        <v>30</v>
      </c>
      <c r="C116" s="71" t="s">
        <v>25</v>
      </c>
      <c r="D116" s="665">
        <v>14570653001</v>
      </c>
      <c r="E116" s="392" t="str">
        <f>IFERROR(VLOOKUP(D116,'ВИС-2025'!$E$17:$I$3751,3,0),"")</f>
        <v>Тройник РЕХАУ с уменьшенным боковым проходом 32-20-32 RX+</v>
      </c>
      <c r="F116" s="286" t="str">
        <f>IFERROR(VLOOKUP(D116,'ВИС-2025'!$E$17:$I$3751,5,0),"")</f>
        <v>шт</v>
      </c>
      <c r="G116" s="451"/>
      <c r="H116" s="97">
        <f>IFERROR(VLOOKUP(D116,'ВИС-2025'!$E$17:$L$4285,8,0),"")</f>
        <v>33.31</v>
      </c>
      <c r="I116" s="97">
        <f t="shared" si="25"/>
        <v>0</v>
      </c>
      <c r="J116" s="97">
        <f t="shared" si="26"/>
        <v>33.31</v>
      </c>
      <c r="K116" s="97">
        <f t="shared" si="27"/>
        <v>0</v>
      </c>
      <c r="L116" s="97">
        <f t="shared" si="28"/>
        <v>0</v>
      </c>
      <c r="M116" s="97">
        <f t="shared" si="29"/>
        <v>0</v>
      </c>
      <c r="N116" s="387"/>
    </row>
    <row r="117" spans="1:14" s="287" customFormat="1">
      <c r="A117" s="683"/>
      <c r="B117" s="69" t="s">
        <v>30</v>
      </c>
      <c r="C117" s="71" t="s">
        <v>25</v>
      </c>
      <c r="D117" s="665">
        <v>14570663001</v>
      </c>
      <c r="E117" s="392" t="str">
        <f>IFERROR(VLOOKUP(D117,'ВИС-2025'!$E$17:$I$3751,3,0),"")</f>
        <v>Тройник РЕХАУ с уменьшенным боковым проходом 32-25-32 RX+</v>
      </c>
      <c r="F117" s="286" t="str">
        <f>IFERROR(VLOOKUP(D117,'ВИС-2025'!$E$17:$I$3751,5,0),"")</f>
        <v>шт</v>
      </c>
      <c r="G117" s="451"/>
      <c r="H117" s="97">
        <f>IFERROR(VLOOKUP(D117,'ВИС-2025'!$E$17:$L$4285,8,0),"")</f>
        <v>38.24</v>
      </c>
      <c r="I117" s="97">
        <f t="shared" si="25"/>
        <v>0</v>
      </c>
      <c r="J117" s="97">
        <f t="shared" si="26"/>
        <v>38.24</v>
      </c>
      <c r="K117" s="97">
        <f t="shared" si="27"/>
        <v>0</v>
      </c>
      <c r="L117" s="97">
        <f t="shared" si="28"/>
        <v>0</v>
      </c>
      <c r="M117" s="97">
        <f t="shared" si="29"/>
        <v>0</v>
      </c>
      <c r="N117" s="387"/>
    </row>
    <row r="118" spans="1:14" s="287" customFormat="1" ht="60">
      <c r="A118" s="668" t="s">
        <v>3086</v>
      </c>
      <c r="B118" s="69" t="s">
        <v>30</v>
      </c>
      <c r="C118" s="71" t="s">
        <v>25</v>
      </c>
      <c r="D118" s="665">
        <v>14570673001</v>
      </c>
      <c r="E118" s="392" t="str">
        <f>IFERROR(VLOOKUP(D118,'ВИС-2025'!$E$17:$I$3751,3,0),"")</f>
        <v>Тройник РЕХАУ с уменьшенным боковым проходом 40-20-40 RX+</v>
      </c>
      <c r="F118" s="286" t="str">
        <f>IFERROR(VLOOKUP(D118,'ВИС-2025'!$E$17:$I$3751,5,0),"")</f>
        <v>шт</v>
      </c>
      <c r="G118" s="451"/>
      <c r="H118" s="97">
        <f>IFERROR(VLOOKUP(D118,'ВИС-2025'!$E$17:$L$4285,8,0),"")</f>
        <v>76.64</v>
      </c>
      <c r="I118" s="97">
        <f t="shared" si="25"/>
        <v>0</v>
      </c>
      <c r="J118" s="97">
        <f t="shared" si="26"/>
        <v>76.64</v>
      </c>
      <c r="K118" s="97">
        <f t="shared" si="27"/>
        <v>0</v>
      </c>
      <c r="L118" s="97">
        <f t="shared" si="28"/>
        <v>0</v>
      </c>
      <c r="M118" s="97">
        <f t="shared" si="29"/>
        <v>0</v>
      </c>
      <c r="N118" s="387"/>
    </row>
    <row r="119" spans="1:14" ht="60">
      <c r="A119" s="668" t="s">
        <v>3086</v>
      </c>
      <c r="B119" s="69" t="s">
        <v>30</v>
      </c>
      <c r="C119" s="71" t="s">
        <v>25</v>
      </c>
      <c r="D119" s="665">
        <v>14570683001</v>
      </c>
      <c r="E119" s="392" t="str">
        <f>IFERROR(VLOOKUP(D119,'ВИС-2025'!$E$17:$I$3751,3,0),"")</f>
        <v>Тройник РЕХАУ с уменьшенным боковым проходом 40-25-40 RX+</v>
      </c>
      <c r="F119" s="286" t="str">
        <f>IFERROR(VLOOKUP(D119,'ВИС-2025'!$E$17:$I$3751,5,0),"")</f>
        <v>шт</v>
      </c>
      <c r="G119" s="451"/>
      <c r="H119" s="97">
        <f>IFERROR(VLOOKUP(D119,'ВИС-2025'!$E$17:$L$4285,8,0),"")</f>
        <v>76.64</v>
      </c>
      <c r="I119" s="97">
        <f t="shared" si="25"/>
        <v>0</v>
      </c>
      <c r="J119" s="97">
        <f t="shared" si="26"/>
        <v>76.64</v>
      </c>
      <c r="K119" s="97">
        <f t="shared" si="27"/>
        <v>0</v>
      </c>
      <c r="L119" s="97">
        <f t="shared" si="28"/>
        <v>0</v>
      </c>
      <c r="M119" s="97">
        <f t="shared" si="29"/>
        <v>0</v>
      </c>
      <c r="N119" s="387"/>
    </row>
    <row r="120" spans="1:14" s="287" customFormat="1" ht="60">
      <c r="A120" s="668" t="s">
        <v>3086</v>
      </c>
      <c r="B120" s="69" t="s">
        <v>30</v>
      </c>
      <c r="C120" s="71" t="s">
        <v>25</v>
      </c>
      <c r="D120" s="665">
        <v>14570693001</v>
      </c>
      <c r="E120" s="392" t="str">
        <f>IFERROR(VLOOKUP(D120,'ВИС-2025'!$E$17:$I$3751,3,0),"")</f>
        <v>Тройник РЕХАУ с уменьшенным боковым проходом 40-32-40 RX+</v>
      </c>
      <c r="F120" s="286" t="str">
        <f>IFERROR(VLOOKUP(D120,'ВИС-2025'!$E$17:$I$3751,5,0),"")</f>
        <v>шт</v>
      </c>
      <c r="G120" s="451"/>
      <c r="H120" s="97">
        <f>IFERROR(VLOOKUP(D120,'ВИС-2025'!$E$17:$L$4285,8,0),"")</f>
        <v>76.64</v>
      </c>
      <c r="I120" s="97">
        <f t="shared" si="25"/>
        <v>0</v>
      </c>
      <c r="J120" s="97">
        <f t="shared" si="26"/>
        <v>76.64</v>
      </c>
      <c r="K120" s="97">
        <f t="shared" si="27"/>
        <v>0</v>
      </c>
      <c r="L120" s="97">
        <f t="shared" si="28"/>
        <v>0</v>
      </c>
      <c r="M120" s="97">
        <f t="shared" si="29"/>
        <v>0</v>
      </c>
      <c r="N120" s="387"/>
    </row>
    <row r="121" spans="1:14" s="287" customFormat="1">
      <c r="A121" s="683"/>
      <c r="B121" s="110"/>
      <c r="C121" s="113"/>
      <c r="D121" s="69"/>
      <c r="E121" s="392" t="str">
        <f>IFERROR(VLOOKUP(D121,'ВИС-2025'!$E$17:$I$3751,3,0),"")</f>
        <v/>
      </c>
      <c r="F121" s="286" t="str">
        <f>IFERROR(VLOOKUP(D121,'ВИС-2025'!$E$17:$I$3751,5,0),"")</f>
        <v/>
      </c>
      <c r="G121" s="451"/>
      <c r="H121" s="97" t="str">
        <f>IFERROR(VLOOKUP(D121,'ВИС-2025'!$E$17:$L$4285,8,0),"")</f>
        <v/>
      </c>
      <c r="I121" s="97" t="str">
        <f t="shared" si="25"/>
        <v/>
      </c>
      <c r="J121" s="97" t="str">
        <f t="shared" si="26"/>
        <v/>
      </c>
      <c r="K121" s="97" t="str">
        <f t="shared" si="27"/>
        <v/>
      </c>
      <c r="L121" s="97" t="str">
        <f t="shared" si="28"/>
        <v/>
      </c>
      <c r="M121" s="97" t="str">
        <f t="shared" si="29"/>
        <v/>
      </c>
      <c r="N121" s="387"/>
    </row>
    <row r="122" spans="1:14" s="288" customFormat="1">
      <c r="A122" s="683"/>
      <c r="B122" s="69" t="s">
        <v>30</v>
      </c>
      <c r="C122" s="71" t="s">
        <v>25</v>
      </c>
      <c r="D122" s="69">
        <v>11080611001</v>
      </c>
      <c r="E122" s="392" t="str">
        <f>IFERROR(VLOOKUP(D122,'ВИС-2025'!$E$17:$I$3751,3,0),"")</f>
        <v>Тройник с уменьшенным боковым проходом 20-16-20 MX</v>
      </c>
      <c r="F122" s="286" t="str">
        <f>IFERROR(VLOOKUP(D122,'ВИС-2025'!$E$17:$I$3751,5,0),"")</f>
        <v>шт</v>
      </c>
      <c r="G122" s="451"/>
      <c r="H122" s="97">
        <f>IFERROR(VLOOKUP(D122,'ВИС-2025'!$E$17:$L$4285,8,0),"")</f>
        <v>8.14</v>
      </c>
      <c r="I122" s="97">
        <f t="shared" si="25"/>
        <v>0</v>
      </c>
      <c r="J122" s="97">
        <f t="shared" si="26"/>
        <v>8.14</v>
      </c>
      <c r="K122" s="97">
        <f t="shared" si="27"/>
        <v>0</v>
      </c>
      <c r="L122" s="97">
        <f t="shared" si="28"/>
        <v>0</v>
      </c>
      <c r="M122" s="97">
        <f t="shared" si="29"/>
        <v>0</v>
      </c>
      <c r="N122" s="387"/>
    </row>
    <row r="123" spans="1:14">
      <c r="A123" s="683"/>
      <c r="B123" s="69" t="s">
        <v>30</v>
      </c>
      <c r="C123" s="71" t="s">
        <v>25</v>
      </c>
      <c r="D123" s="69">
        <v>11080621001</v>
      </c>
      <c r="E123" s="392" t="str">
        <f>IFERROR(VLOOKUP(D123,'ВИС-2025'!$E$17:$I$3751,3,0),"")</f>
        <v>Тройник с уменьшенным боковым проходом 25-16-25 MX</v>
      </c>
      <c r="F123" s="286" t="str">
        <f>IFERROR(VLOOKUP(D123,'ВИС-2025'!$E$17:$I$3751,5,0),"")</f>
        <v>шт</v>
      </c>
      <c r="G123" s="451"/>
      <c r="H123" s="97">
        <f>IFERROR(VLOOKUP(D123,'ВИС-2025'!$E$17:$L$4285,8,0),"")</f>
        <v>12.96</v>
      </c>
      <c r="I123" s="97">
        <f t="shared" si="25"/>
        <v>0</v>
      </c>
      <c r="J123" s="97">
        <f t="shared" si="26"/>
        <v>12.96</v>
      </c>
      <c r="K123" s="97">
        <f t="shared" si="27"/>
        <v>0</v>
      </c>
      <c r="L123" s="97">
        <f t="shared" si="28"/>
        <v>0</v>
      </c>
      <c r="M123" s="97">
        <f t="shared" si="29"/>
        <v>0</v>
      </c>
      <c r="N123" s="387"/>
    </row>
    <row r="124" spans="1:14" s="287" customFormat="1">
      <c r="A124" s="683"/>
      <c r="B124" s="69" t="s">
        <v>30</v>
      </c>
      <c r="C124" s="71" t="s">
        <v>25</v>
      </c>
      <c r="D124" s="69">
        <v>11080631001</v>
      </c>
      <c r="E124" s="392" t="str">
        <f>IFERROR(VLOOKUP(D124,'ВИС-2025'!$E$17:$I$3751,3,0),"")</f>
        <v>Тройник с уменьшенным боковым проходом 25-20-25 MX</v>
      </c>
      <c r="F124" s="286" t="str">
        <f>IFERROR(VLOOKUP(D124,'ВИС-2025'!$E$17:$I$3751,5,0),"")</f>
        <v>шт</v>
      </c>
      <c r="G124" s="451"/>
      <c r="H124" s="97">
        <f>IFERROR(VLOOKUP(D124,'ВИС-2025'!$E$17:$L$4285,8,0),"")</f>
        <v>13.24</v>
      </c>
      <c r="I124" s="97">
        <f t="shared" si="25"/>
        <v>0</v>
      </c>
      <c r="J124" s="97">
        <f t="shared" si="26"/>
        <v>13.24</v>
      </c>
      <c r="K124" s="97">
        <f t="shared" si="27"/>
        <v>0</v>
      </c>
      <c r="L124" s="97">
        <f t="shared" si="28"/>
        <v>0</v>
      </c>
      <c r="M124" s="97">
        <f t="shared" si="29"/>
        <v>0</v>
      </c>
      <c r="N124" s="387"/>
    </row>
    <row r="125" spans="1:14" s="287" customFormat="1">
      <c r="A125" s="683"/>
      <c r="B125" s="69" t="s">
        <v>30</v>
      </c>
      <c r="C125" s="71" t="s">
        <v>25</v>
      </c>
      <c r="D125" s="69">
        <v>11080641001</v>
      </c>
      <c r="E125" s="392" t="str">
        <f>IFERROR(VLOOKUP(D125,'ВИС-2025'!$E$17:$I$3751,3,0),"")</f>
        <v>Тройник с уменьшенным боковым проходом 32-16-32 MX</v>
      </c>
      <c r="F125" s="286" t="str">
        <f>IFERROR(VLOOKUP(D125,'ВИС-2025'!$E$17:$I$3751,5,0),"")</f>
        <v>шт</v>
      </c>
      <c r="G125" s="451"/>
      <c r="H125" s="97">
        <f>IFERROR(VLOOKUP(D125,'ВИС-2025'!$E$17:$L$4285,8,0),"")</f>
        <v>21.1</v>
      </c>
      <c r="I125" s="97">
        <f t="shared" si="25"/>
        <v>0</v>
      </c>
      <c r="J125" s="97">
        <f t="shared" si="26"/>
        <v>21.1</v>
      </c>
      <c r="K125" s="97">
        <f t="shared" si="27"/>
        <v>0</v>
      </c>
      <c r="L125" s="97">
        <f t="shared" si="28"/>
        <v>0</v>
      </c>
      <c r="M125" s="97">
        <f t="shared" si="29"/>
        <v>0</v>
      </c>
      <c r="N125" s="387"/>
    </row>
    <row r="126" spans="1:14" s="287" customFormat="1">
      <c r="A126" s="683"/>
      <c r="B126" s="69" t="s">
        <v>30</v>
      </c>
      <c r="C126" s="71" t="s">
        <v>25</v>
      </c>
      <c r="D126" s="69">
        <v>11080651001</v>
      </c>
      <c r="E126" s="392" t="str">
        <f>IFERROR(VLOOKUP(D126,'ВИС-2025'!$E$17:$I$3751,3,0),"")</f>
        <v>Тройник с уменьшенным боковым проходом 32-20-32 MX</v>
      </c>
      <c r="F126" s="286" t="str">
        <f>IFERROR(VLOOKUP(D126,'ВИС-2025'!$E$17:$I$3751,5,0),"")</f>
        <v>шт</v>
      </c>
      <c r="G126" s="451"/>
      <c r="H126" s="97">
        <f>IFERROR(VLOOKUP(D126,'ВИС-2025'!$E$17:$L$4285,8,0),"")</f>
        <v>21.22</v>
      </c>
      <c r="I126" s="97">
        <f t="shared" si="25"/>
        <v>0</v>
      </c>
      <c r="J126" s="97">
        <f t="shared" si="26"/>
        <v>21.22</v>
      </c>
      <c r="K126" s="97">
        <f t="shared" si="27"/>
        <v>0</v>
      </c>
      <c r="L126" s="97">
        <f t="shared" si="28"/>
        <v>0</v>
      </c>
      <c r="M126" s="97">
        <f t="shared" si="29"/>
        <v>0</v>
      </c>
      <c r="N126" s="387"/>
    </row>
    <row r="127" spans="1:14" s="287" customFormat="1">
      <c r="A127" s="683"/>
      <c r="B127" s="69" t="s">
        <v>30</v>
      </c>
      <c r="C127" s="71" t="s">
        <v>25</v>
      </c>
      <c r="D127" s="69">
        <v>11080661001</v>
      </c>
      <c r="E127" s="392" t="str">
        <f>IFERROR(VLOOKUP(D127,'ВИС-2025'!$E$17:$I$3751,3,0),"")</f>
        <v>Тройник с уменьшенным боковым проходом 32-25-32 MX</v>
      </c>
      <c r="F127" s="286" t="str">
        <f>IFERROR(VLOOKUP(D127,'ВИС-2025'!$E$17:$I$3751,5,0),"")</f>
        <v>шт</v>
      </c>
      <c r="G127" s="451"/>
      <c r="H127" s="97">
        <f>IFERROR(VLOOKUP(D127,'ВИС-2025'!$E$17:$L$4285,8,0),"")</f>
        <v>24.36</v>
      </c>
      <c r="I127" s="97">
        <f t="shared" si="25"/>
        <v>0</v>
      </c>
      <c r="J127" s="97">
        <f t="shared" si="26"/>
        <v>24.36</v>
      </c>
      <c r="K127" s="97">
        <f t="shared" si="27"/>
        <v>0</v>
      </c>
      <c r="L127" s="97">
        <f t="shared" si="28"/>
        <v>0</v>
      </c>
      <c r="M127" s="97">
        <f t="shared" si="29"/>
        <v>0</v>
      </c>
      <c r="N127" s="387"/>
    </row>
    <row r="128" spans="1:14" s="287" customFormat="1">
      <c r="A128" s="683"/>
      <c r="B128" s="69" t="s">
        <v>30</v>
      </c>
      <c r="C128" s="71" t="s">
        <v>25</v>
      </c>
      <c r="D128" s="621">
        <v>11080671001</v>
      </c>
      <c r="E128" s="392" t="str">
        <f>IFERROR(VLOOKUP(D128,'ВИС-2025'!$E$17:$I$3751,3,0),"")</f>
        <v>Тройник с уменьшенным боковым проходом 40-20-40 MX</v>
      </c>
      <c r="F128" s="286" t="str">
        <f>IFERROR(VLOOKUP(D128,'ВИС-2025'!$E$17:$I$3751,5,0),"")</f>
        <v>шт</v>
      </c>
      <c r="G128" s="451"/>
      <c r="H128" s="97">
        <f>IFERROR(VLOOKUP(D128,'ВИС-2025'!$E$17:$L$4285,8,0),"")</f>
        <v>48.82</v>
      </c>
      <c r="I128" s="97">
        <f t="shared" si="25"/>
        <v>0</v>
      </c>
      <c r="J128" s="97">
        <f t="shared" si="26"/>
        <v>48.82</v>
      </c>
      <c r="K128" s="97">
        <f t="shared" si="27"/>
        <v>0</v>
      </c>
      <c r="L128" s="97">
        <f t="shared" si="28"/>
        <v>0</v>
      </c>
      <c r="M128" s="97">
        <f t="shared" si="29"/>
        <v>0</v>
      </c>
      <c r="N128" s="387"/>
    </row>
    <row r="129" spans="1:14" s="287" customFormat="1">
      <c r="A129" s="683"/>
      <c r="B129" s="69" t="s">
        <v>30</v>
      </c>
      <c r="C129" s="71" t="s">
        <v>25</v>
      </c>
      <c r="D129" s="69">
        <v>11080681001</v>
      </c>
      <c r="E129" s="392" t="str">
        <f>IFERROR(VLOOKUP(D129,'ВИС-2025'!$E$17:$I$3751,3,0),"")</f>
        <v>Тройник с уменьшенным боковым проходом 40-25-40 MX</v>
      </c>
      <c r="F129" s="286" t="str">
        <f>IFERROR(VLOOKUP(D129,'ВИС-2025'!$E$17:$I$3751,5,0),"")</f>
        <v>шт</v>
      </c>
      <c r="G129" s="451"/>
      <c r="H129" s="97">
        <f>IFERROR(VLOOKUP(D129,'ВИС-2025'!$E$17:$L$4285,8,0),"")</f>
        <v>48.82</v>
      </c>
      <c r="I129" s="97">
        <f t="shared" si="25"/>
        <v>0</v>
      </c>
      <c r="J129" s="97">
        <f t="shared" si="26"/>
        <v>48.82</v>
      </c>
      <c r="K129" s="97">
        <f t="shared" si="27"/>
        <v>0</v>
      </c>
      <c r="L129" s="97">
        <f t="shared" si="28"/>
        <v>0</v>
      </c>
      <c r="M129" s="97">
        <f t="shared" si="29"/>
        <v>0</v>
      </c>
      <c r="N129" s="387"/>
    </row>
    <row r="130" spans="1:14" s="287" customFormat="1">
      <c r="A130" s="683"/>
      <c r="B130" s="69" t="s">
        <v>30</v>
      </c>
      <c r="C130" s="71" t="s">
        <v>25</v>
      </c>
      <c r="D130" s="69">
        <v>11080691001</v>
      </c>
      <c r="E130" s="392" t="str">
        <f>IFERROR(VLOOKUP(D130,'ВИС-2025'!$E$17:$I$3751,3,0),"")</f>
        <v>Тройник с уменьшенным боковым проходом 40-32-40 MX</v>
      </c>
      <c r="F130" s="286" t="str">
        <f>IFERROR(VLOOKUP(D130,'ВИС-2025'!$E$17:$I$3751,5,0),"")</f>
        <v>шт</v>
      </c>
      <c r="G130" s="451"/>
      <c r="H130" s="97">
        <f>IFERROR(VLOOKUP(D130,'ВИС-2025'!$E$17:$L$4285,8,0),"")</f>
        <v>48.82</v>
      </c>
      <c r="I130" s="97">
        <f t="shared" si="25"/>
        <v>0</v>
      </c>
      <c r="J130" s="97">
        <f t="shared" si="26"/>
        <v>48.82</v>
      </c>
      <c r="K130" s="97">
        <f t="shared" si="27"/>
        <v>0</v>
      </c>
      <c r="L130" s="97">
        <f t="shared" si="28"/>
        <v>0</v>
      </c>
      <c r="M130" s="97">
        <f t="shared" si="29"/>
        <v>0</v>
      </c>
      <c r="N130" s="387"/>
    </row>
    <row r="131" spans="1:14" s="287" customFormat="1">
      <c r="A131" s="683"/>
      <c r="B131" s="69" t="s">
        <v>30</v>
      </c>
      <c r="C131" s="71" t="s">
        <v>25</v>
      </c>
      <c r="D131" s="621">
        <v>11092821001</v>
      </c>
      <c r="E131" s="392" t="str">
        <f>IFERROR(VLOOKUP(D131,'ВИС-2025'!$E$17:$I$3751,3,0),"")</f>
        <v>Тройник с уменьшенным боковым проходом 50-20-50 MX</v>
      </c>
      <c r="F131" s="286" t="str">
        <f>IFERROR(VLOOKUP(D131,'ВИС-2025'!$E$17:$I$3751,5,0),"")</f>
        <v>шт</v>
      </c>
      <c r="G131" s="451"/>
      <c r="H131" s="97">
        <f>IFERROR(VLOOKUP(D131,'ВИС-2025'!$E$17:$L$4285,8,0),"")</f>
        <v>63.55</v>
      </c>
      <c r="I131" s="97">
        <f t="shared" si="25"/>
        <v>0</v>
      </c>
      <c r="J131" s="97">
        <f t="shared" si="26"/>
        <v>63.55</v>
      </c>
      <c r="K131" s="97">
        <f t="shared" si="27"/>
        <v>0</v>
      </c>
      <c r="L131" s="97">
        <f t="shared" si="28"/>
        <v>0</v>
      </c>
      <c r="M131" s="97">
        <f t="shared" si="29"/>
        <v>0</v>
      </c>
      <c r="N131" s="387"/>
    </row>
    <row r="132" spans="1:14" s="287" customFormat="1">
      <c r="A132" s="683"/>
      <c r="B132" s="69" t="s">
        <v>30</v>
      </c>
      <c r="C132" s="71" t="s">
        <v>25</v>
      </c>
      <c r="D132" s="69">
        <v>11092831001</v>
      </c>
      <c r="E132" s="392" t="str">
        <f>IFERROR(VLOOKUP(D132,'ВИС-2025'!$E$17:$I$3751,3,0),"")</f>
        <v>Тройник с уменьшенным боковым проходом 50-25-50 MX</v>
      </c>
      <c r="F132" s="286" t="str">
        <f>IFERROR(VLOOKUP(D132,'ВИС-2025'!$E$17:$I$3751,5,0),"")</f>
        <v>шт</v>
      </c>
      <c r="G132" s="451"/>
      <c r="H132" s="97">
        <f>IFERROR(VLOOKUP(D132,'ВИС-2025'!$E$17:$L$4285,8,0),"")</f>
        <v>127.42</v>
      </c>
      <c r="I132" s="97">
        <f t="shared" si="25"/>
        <v>0</v>
      </c>
      <c r="J132" s="97">
        <f t="shared" si="26"/>
        <v>127.42</v>
      </c>
      <c r="K132" s="97">
        <f t="shared" si="27"/>
        <v>0</v>
      </c>
      <c r="L132" s="97">
        <f t="shared" si="28"/>
        <v>0</v>
      </c>
      <c r="M132" s="97">
        <f t="shared" si="29"/>
        <v>0</v>
      </c>
      <c r="N132" s="387"/>
    </row>
    <row r="133" spans="1:14">
      <c r="A133" s="683"/>
      <c r="B133" s="69" t="s">
        <v>30</v>
      </c>
      <c r="C133" s="71" t="s">
        <v>25</v>
      </c>
      <c r="D133" s="617">
        <v>11092841001</v>
      </c>
      <c r="E133" s="392" t="str">
        <f>IFERROR(VLOOKUP(D133,'ВИС-2025'!$E$17:$I$3751,3,0),"")</f>
        <v>Тройник с уменьшенным боковым проходом 50-32-50 MX</v>
      </c>
      <c r="F133" s="286" t="str">
        <f>IFERROR(VLOOKUP(D133,'ВИС-2025'!$E$17:$I$3751,5,0),"")</f>
        <v>шт</v>
      </c>
      <c r="G133" s="451"/>
      <c r="H133" s="97">
        <f>IFERROR(VLOOKUP(D133,'ВИС-2025'!$E$17:$L$4285,8,0),"")</f>
        <v>127.42</v>
      </c>
      <c r="I133" s="97">
        <f t="shared" si="25"/>
        <v>0</v>
      </c>
      <c r="J133" s="97">
        <f t="shared" si="26"/>
        <v>127.42</v>
      </c>
      <c r="K133" s="97">
        <f t="shared" si="27"/>
        <v>0</v>
      </c>
      <c r="L133" s="97">
        <f t="shared" si="28"/>
        <v>0</v>
      </c>
      <c r="M133" s="97">
        <f t="shared" si="29"/>
        <v>0</v>
      </c>
      <c r="N133" s="387"/>
    </row>
    <row r="134" spans="1:14" s="287" customFormat="1">
      <c r="A134" s="683"/>
      <c r="B134" s="69" t="s">
        <v>30</v>
      </c>
      <c r="C134" s="71" t="s">
        <v>25</v>
      </c>
      <c r="D134" s="621">
        <v>11092851001</v>
      </c>
      <c r="E134" s="392" t="str">
        <f>IFERROR(VLOOKUP(D134,'ВИС-2025'!$E$17:$I$3751,3,0),"")</f>
        <v>Тройник с уменьшенным боковым проходом 50-40-50 MX</v>
      </c>
      <c r="F134" s="286" t="str">
        <f>IFERROR(VLOOKUP(D134,'ВИС-2025'!$E$17:$I$3751,5,0),"")</f>
        <v>шт</v>
      </c>
      <c r="G134" s="451"/>
      <c r="H134" s="97">
        <f>IFERROR(VLOOKUP(D134,'ВИС-2025'!$E$17:$L$4285,8,0),"")</f>
        <v>137.63</v>
      </c>
      <c r="I134" s="97">
        <f t="shared" ref="I134:I197" si="30">IFERROR(H134*G134,"")</f>
        <v>0</v>
      </c>
      <c r="J134" s="97">
        <f t="shared" ref="J134:J197" si="31">IFERROR((IF(H134="","",H134-H134*$D$7)),"")</f>
        <v>137.63</v>
      </c>
      <c r="K134" s="97">
        <f t="shared" ref="K134:K197" si="32">IFERROR(J134*G134, "")</f>
        <v>0</v>
      </c>
      <c r="L134" s="97">
        <f t="shared" ref="L134:L197" si="33">IFERROR(J134*$D$8, "")</f>
        <v>0</v>
      </c>
      <c r="M134" s="97">
        <f t="shared" ref="M134:M197" si="34">IFERROR(L134*G134, "")</f>
        <v>0</v>
      </c>
      <c r="N134" s="387"/>
    </row>
    <row r="135" spans="1:14" s="287" customFormat="1">
      <c r="A135" s="683"/>
      <c r="B135" s="69" t="s">
        <v>30</v>
      </c>
      <c r="C135" s="71" t="s">
        <v>25</v>
      </c>
      <c r="D135" s="621">
        <v>11092861001</v>
      </c>
      <c r="E135" s="392" t="str">
        <f>IFERROR(VLOOKUP(D135,'ВИС-2025'!$E$17:$I$3751,3,0),"")</f>
        <v>Тройник с уменьшенным боковым проходом 63-25-63 MX</v>
      </c>
      <c r="F135" s="286" t="str">
        <f>IFERROR(VLOOKUP(D135,'ВИС-2025'!$E$17:$I$3751,5,0),"")</f>
        <v>шт</v>
      </c>
      <c r="G135" s="451"/>
      <c r="H135" s="97">
        <f>IFERROR(VLOOKUP(D135,'ВИС-2025'!$E$17:$L$4285,8,0),"")</f>
        <v>137.63</v>
      </c>
      <c r="I135" s="97">
        <f t="shared" si="30"/>
        <v>0</v>
      </c>
      <c r="J135" s="97">
        <f t="shared" si="31"/>
        <v>137.63</v>
      </c>
      <c r="K135" s="97">
        <f t="shared" si="32"/>
        <v>0</v>
      </c>
      <c r="L135" s="97">
        <f t="shared" si="33"/>
        <v>0</v>
      </c>
      <c r="M135" s="97">
        <f t="shared" si="34"/>
        <v>0</v>
      </c>
      <c r="N135" s="387"/>
    </row>
    <row r="136" spans="1:14" s="287" customFormat="1">
      <c r="A136" s="683"/>
      <c r="B136" s="69" t="s">
        <v>30</v>
      </c>
      <c r="C136" s="71" t="s">
        <v>25</v>
      </c>
      <c r="D136" s="69">
        <v>11092871001</v>
      </c>
      <c r="E136" s="392" t="str">
        <f>IFERROR(VLOOKUP(D136,'ВИС-2025'!$E$17:$I$3751,3,0),"")</f>
        <v>Тройник с уменьшенным боковым проходом 63-32-63 MX</v>
      </c>
      <c r="F136" s="286" t="str">
        <f>IFERROR(VLOOKUP(D136,'ВИС-2025'!$E$17:$I$3751,5,0),"")</f>
        <v>шт</v>
      </c>
      <c r="G136" s="451"/>
      <c r="H136" s="97">
        <f>IFERROR(VLOOKUP(D136,'ВИС-2025'!$E$17:$L$4285,8,0),"")</f>
        <v>157.69999999999999</v>
      </c>
      <c r="I136" s="97">
        <f t="shared" si="30"/>
        <v>0</v>
      </c>
      <c r="J136" s="97">
        <f t="shared" si="31"/>
        <v>157.69999999999999</v>
      </c>
      <c r="K136" s="97">
        <f t="shared" si="32"/>
        <v>0</v>
      </c>
      <c r="L136" s="97">
        <f t="shared" si="33"/>
        <v>0</v>
      </c>
      <c r="M136" s="97">
        <f t="shared" si="34"/>
        <v>0</v>
      </c>
      <c r="N136" s="387"/>
    </row>
    <row r="137" spans="1:14" s="287" customFormat="1">
      <c r="A137" s="683"/>
      <c r="B137" s="69" t="s">
        <v>30</v>
      </c>
      <c r="C137" s="71" t="s">
        <v>25</v>
      </c>
      <c r="D137" s="621">
        <v>11092881001</v>
      </c>
      <c r="E137" s="392" t="str">
        <f>IFERROR(VLOOKUP(D137,'ВИС-2025'!$E$17:$I$3751,3,0),"")</f>
        <v>Тройник с уменьшенным боковым проходом 63-40-63 MX</v>
      </c>
      <c r="F137" s="286" t="str">
        <f>IFERROR(VLOOKUP(D137,'ВИС-2025'!$E$17:$I$3751,5,0),"")</f>
        <v>шт</v>
      </c>
      <c r="G137" s="451"/>
      <c r="H137" s="97">
        <f>IFERROR(VLOOKUP(D137,'ВИС-2025'!$E$17:$L$4285,8,0),"")</f>
        <v>166.39</v>
      </c>
      <c r="I137" s="97">
        <f t="shared" si="30"/>
        <v>0</v>
      </c>
      <c r="J137" s="97">
        <f t="shared" si="31"/>
        <v>166.39</v>
      </c>
      <c r="K137" s="97">
        <f t="shared" si="32"/>
        <v>0</v>
      </c>
      <c r="L137" s="97">
        <f t="shared" si="33"/>
        <v>0</v>
      </c>
      <c r="M137" s="97">
        <f t="shared" si="34"/>
        <v>0</v>
      </c>
      <c r="N137" s="387"/>
    </row>
    <row r="138" spans="1:14">
      <c r="A138" s="683"/>
      <c r="B138" s="69" t="s">
        <v>30</v>
      </c>
      <c r="C138" s="71" t="s">
        <v>25</v>
      </c>
      <c r="D138" s="621">
        <v>11092891001</v>
      </c>
      <c r="E138" s="392" t="str">
        <f>IFERROR(VLOOKUP(D138,'ВИС-2025'!$E$17:$I$3751,3,0),"")</f>
        <v>Тройник с уменьшенным боковым проходом 63-50-63 MX</v>
      </c>
      <c r="F138" s="286" t="str">
        <f>IFERROR(VLOOKUP(D138,'ВИС-2025'!$E$17:$I$3751,5,0),"")</f>
        <v>шт</v>
      </c>
      <c r="G138" s="451"/>
      <c r="H138" s="97">
        <f>IFERROR(VLOOKUP(D138,'ВИС-2025'!$E$17:$L$4285,8,0),"")</f>
        <v>173.78</v>
      </c>
      <c r="I138" s="97">
        <f t="shared" si="30"/>
        <v>0</v>
      </c>
      <c r="J138" s="97">
        <f t="shared" si="31"/>
        <v>173.78</v>
      </c>
      <c r="K138" s="97">
        <f t="shared" si="32"/>
        <v>0</v>
      </c>
      <c r="L138" s="97">
        <f t="shared" si="33"/>
        <v>0</v>
      </c>
      <c r="M138" s="97">
        <f t="shared" si="34"/>
        <v>0</v>
      </c>
      <c r="N138" s="387"/>
    </row>
    <row r="139" spans="1:14" s="287" customFormat="1">
      <c r="A139" s="683"/>
      <c r="B139" s="110"/>
      <c r="C139" s="113"/>
      <c r="D139" s="69"/>
      <c r="E139" s="392" t="str">
        <f>IFERROR(VLOOKUP(D139,'ВИС-2025'!$E$17:$I$3751,3,0),"")</f>
        <v/>
      </c>
      <c r="F139" s="286" t="str">
        <f>IFERROR(VLOOKUP(D139,'ВИС-2025'!$E$17:$I$3751,5,0),"")</f>
        <v/>
      </c>
      <c r="G139" s="451"/>
      <c r="H139" s="97" t="str">
        <f>IFERROR(VLOOKUP(D139,'ВИС-2025'!$E$17:$L$4285,8,0),"")</f>
        <v/>
      </c>
      <c r="I139" s="97" t="str">
        <f t="shared" si="30"/>
        <v/>
      </c>
      <c r="J139" s="97" t="str">
        <f t="shared" si="31"/>
        <v/>
      </c>
      <c r="K139" s="97" t="str">
        <f t="shared" si="32"/>
        <v/>
      </c>
      <c r="L139" s="97" t="str">
        <f t="shared" si="33"/>
        <v/>
      </c>
      <c r="M139" s="97" t="str">
        <f t="shared" si="34"/>
        <v/>
      </c>
      <c r="N139" s="387"/>
    </row>
    <row r="140" spans="1:14" s="287" customFormat="1">
      <c r="A140" s="668"/>
      <c r="B140" s="69" t="s">
        <v>65</v>
      </c>
      <c r="C140" s="71" t="s">
        <v>25</v>
      </c>
      <c r="D140" s="69">
        <v>11600611001</v>
      </c>
      <c r="E140" s="392" t="str">
        <f>IFERROR(VLOOKUP(D140,'ВИС-2025'!$E$17:$I$3751,3,0),"")</f>
        <v>Тройник с уменьшенным боковым проходом 20-16-20 PX</v>
      </c>
      <c r="F140" s="286" t="str">
        <f>IFERROR(VLOOKUP(D140,'ВИС-2025'!$E$17:$I$3751,5,0),"")</f>
        <v>шт</v>
      </c>
      <c r="G140" s="451"/>
      <c r="H140" s="97">
        <f>IFERROR(VLOOKUP(D140,'ВИС-2025'!$E$17:$L$4285,8,0),"")</f>
        <v>12.08</v>
      </c>
      <c r="I140" s="97">
        <f t="shared" si="30"/>
        <v>0</v>
      </c>
      <c r="J140" s="97">
        <f t="shared" si="31"/>
        <v>12.08</v>
      </c>
      <c r="K140" s="97">
        <f t="shared" si="32"/>
        <v>0</v>
      </c>
      <c r="L140" s="97">
        <f t="shared" si="33"/>
        <v>0</v>
      </c>
      <c r="M140" s="97">
        <f t="shared" si="34"/>
        <v>0</v>
      </c>
      <c r="N140" s="387"/>
    </row>
    <row r="141" spans="1:14" s="287" customFormat="1">
      <c r="A141" s="668"/>
      <c r="B141" s="69" t="s">
        <v>65</v>
      </c>
      <c r="C141" s="71" t="s">
        <v>25</v>
      </c>
      <c r="D141" s="69">
        <v>11600621001</v>
      </c>
      <c r="E141" s="392" t="str">
        <f>IFERROR(VLOOKUP(D141,'ВИС-2025'!$E$17:$I$3751,3,0),"")</f>
        <v>Тройник с уменьшенным боковым проходом 25-16-25 PX</v>
      </c>
      <c r="F141" s="286" t="str">
        <f>IFERROR(VLOOKUP(D141,'ВИС-2025'!$E$17:$I$3751,5,0),"")</f>
        <v>шт</v>
      </c>
      <c r="G141" s="451"/>
      <c r="H141" s="97">
        <f>IFERROR(VLOOKUP(D141,'ВИС-2025'!$E$17:$L$4285,8,0),"")</f>
        <v>13.64</v>
      </c>
      <c r="I141" s="97">
        <f t="shared" si="30"/>
        <v>0</v>
      </c>
      <c r="J141" s="97">
        <f t="shared" si="31"/>
        <v>13.64</v>
      </c>
      <c r="K141" s="97">
        <f t="shared" si="32"/>
        <v>0</v>
      </c>
      <c r="L141" s="97">
        <f t="shared" si="33"/>
        <v>0</v>
      </c>
      <c r="M141" s="97">
        <f t="shared" si="34"/>
        <v>0</v>
      </c>
      <c r="N141" s="387"/>
    </row>
    <row r="142" spans="1:14" s="287" customFormat="1">
      <c r="A142" s="668"/>
      <c r="B142" s="69" t="s">
        <v>65</v>
      </c>
      <c r="C142" s="71" t="s">
        <v>25</v>
      </c>
      <c r="D142" s="69">
        <v>11600631001</v>
      </c>
      <c r="E142" s="392" t="str">
        <f>IFERROR(VLOOKUP(D142,'ВИС-2025'!$E$17:$I$3751,3,0),"")</f>
        <v>Тройник с уменьшенным боковым проходом 25-20-25 PX</v>
      </c>
      <c r="F142" s="286" t="str">
        <f>IFERROR(VLOOKUP(D142,'ВИС-2025'!$E$17:$I$3751,5,0),"")</f>
        <v>шт</v>
      </c>
      <c r="G142" s="451"/>
      <c r="H142" s="97">
        <f>IFERROR(VLOOKUP(D142,'ВИС-2025'!$E$17:$L$4285,8,0),"")</f>
        <v>13.64</v>
      </c>
      <c r="I142" s="97">
        <f t="shared" si="30"/>
        <v>0</v>
      </c>
      <c r="J142" s="97">
        <f t="shared" si="31"/>
        <v>13.64</v>
      </c>
      <c r="K142" s="97">
        <f t="shared" si="32"/>
        <v>0</v>
      </c>
      <c r="L142" s="97">
        <f t="shared" si="33"/>
        <v>0</v>
      </c>
      <c r="M142" s="97">
        <f t="shared" si="34"/>
        <v>0</v>
      </c>
      <c r="N142" s="387"/>
    </row>
    <row r="143" spans="1:14">
      <c r="A143" s="683"/>
      <c r="B143" s="69" t="s">
        <v>65</v>
      </c>
      <c r="C143" s="71" t="s">
        <v>25</v>
      </c>
      <c r="D143" s="69">
        <v>11600641001</v>
      </c>
      <c r="E143" s="392" t="str">
        <f>IFERROR(VLOOKUP(D143,'ВИС-2025'!$E$17:$I$3751,3,0),"")</f>
        <v>Тройник с уменьшенным боковым проходом 32-16-32 PX</v>
      </c>
      <c r="F143" s="286" t="str">
        <f>IFERROR(VLOOKUP(D143,'ВИС-2025'!$E$17:$I$3751,5,0),"")</f>
        <v>шт</v>
      </c>
      <c r="G143" s="451"/>
      <c r="H143" s="97">
        <f>IFERROR(VLOOKUP(D143,'ВИС-2025'!$E$17:$L$4285,8,0),"")</f>
        <v>27.67</v>
      </c>
      <c r="I143" s="97">
        <f t="shared" si="30"/>
        <v>0</v>
      </c>
      <c r="J143" s="97">
        <f t="shared" si="31"/>
        <v>27.67</v>
      </c>
      <c r="K143" s="97">
        <f t="shared" si="32"/>
        <v>0</v>
      </c>
      <c r="L143" s="97">
        <f t="shared" si="33"/>
        <v>0</v>
      </c>
      <c r="M143" s="97">
        <f t="shared" si="34"/>
        <v>0</v>
      </c>
      <c r="N143" s="387"/>
    </row>
    <row r="144" spans="1:14" s="288" customFormat="1">
      <c r="A144" s="683"/>
      <c r="B144" s="69" t="s">
        <v>65</v>
      </c>
      <c r="C144" s="71" t="s">
        <v>25</v>
      </c>
      <c r="D144" s="69">
        <v>11600651001</v>
      </c>
      <c r="E144" s="392" t="str">
        <f>IFERROR(VLOOKUP(D144,'ВИС-2025'!$E$17:$I$3751,3,0),"")</f>
        <v>Тройник с уменьшенным боковым проходом 32-20-32 PX</v>
      </c>
      <c r="F144" s="286" t="str">
        <f>IFERROR(VLOOKUP(D144,'ВИС-2025'!$E$17:$I$3751,5,0),"")</f>
        <v>шт</v>
      </c>
      <c r="G144" s="451"/>
      <c r="H144" s="97">
        <f>IFERROR(VLOOKUP(D144,'ВИС-2025'!$E$17:$L$4285,8,0),"")</f>
        <v>27.67</v>
      </c>
      <c r="I144" s="97">
        <f t="shared" si="30"/>
        <v>0</v>
      </c>
      <c r="J144" s="97">
        <f t="shared" si="31"/>
        <v>27.67</v>
      </c>
      <c r="K144" s="97">
        <f t="shared" si="32"/>
        <v>0</v>
      </c>
      <c r="L144" s="97">
        <f t="shared" si="33"/>
        <v>0</v>
      </c>
      <c r="M144" s="97">
        <f t="shared" si="34"/>
        <v>0</v>
      </c>
      <c r="N144" s="387"/>
    </row>
    <row r="145" spans="1:14" s="288" customFormat="1">
      <c r="A145" s="683"/>
      <c r="B145" s="69" t="s">
        <v>65</v>
      </c>
      <c r="C145" s="71" t="s">
        <v>25</v>
      </c>
      <c r="D145" s="69">
        <v>11600661001</v>
      </c>
      <c r="E145" s="392" t="str">
        <f>IFERROR(VLOOKUP(D145,'ВИС-2025'!$E$17:$I$3751,3,0),"")</f>
        <v>Тройник с уменьшенным боковым проходом 32-25-32 PX</v>
      </c>
      <c r="F145" s="286" t="str">
        <f>IFERROR(VLOOKUP(D145,'ВИС-2025'!$E$17:$I$3751,5,0),"")</f>
        <v>шт</v>
      </c>
      <c r="G145" s="451"/>
      <c r="H145" s="97">
        <f>IFERROR(VLOOKUP(D145,'ВИС-2025'!$E$17:$L$4285,8,0),"")</f>
        <v>27.67</v>
      </c>
      <c r="I145" s="97">
        <f t="shared" si="30"/>
        <v>0</v>
      </c>
      <c r="J145" s="97">
        <f t="shared" si="31"/>
        <v>27.67</v>
      </c>
      <c r="K145" s="97">
        <f t="shared" si="32"/>
        <v>0</v>
      </c>
      <c r="L145" s="97">
        <f t="shared" si="33"/>
        <v>0</v>
      </c>
      <c r="M145" s="97">
        <f t="shared" si="34"/>
        <v>0</v>
      </c>
      <c r="N145" s="387"/>
    </row>
    <row r="146" spans="1:14" s="288" customFormat="1">
      <c r="A146" s="683"/>
      <c r="B146" s="69" t="s">
        <v>65</v>
      </c>
      <c r="C146" s="71" t="s">
        <v>25</v>
      </c>
      <c r="D146" s="69">
        <v>11600671001</v>
      </c>
      <c r="E146" s="392" t="str">
        <f>IFERROR(VLOOKUP(D146,'ВИС-2025'!$E$17:$I$3751,3,0),"")</f>
        <v>Тройник с уменьшенным боковым проходом 40-20-40 PX</v>
      </c>
      <c r="F146" s="286" t="str">
        <f>IFERROR(VLOOKUP(D146,'ВИС-2025'!$E$17:$I$3751,5,0),"")</f>
        <v>шт</v>
      </c>
      <c r="G146" s="451"/>
      <c r="H146" s="97">
        <f>IFERROR(VLOOKUP(D146,'ВИС-2025'!$E$17:$L$4285,8,0),"")</f>
        <v>54.24</v>
      </c>
      <c r="I146" s="97">
        <f t="shared" si="30"/>
        <v>0</v>
      </c>
      <c r="J146" s="97">
        <f t="shared" si="31"/>
        <v>54.24</v>
      </c>
      <c r="K146" s="97">
        <f t="shared" si="32"/>
        <v>0</v>
      </c>
      <c r="L146" s="97">
        <f t="shared" si="33"/>
        <v>0</v>
      </c>
      <c r="M146" s="97">
        <f t="shared" si="34"/>
        <v>0</v>
      </c>
      <c r="N146" s="387"/>
    </row>
    <row r="147" spans="1:14" s="288" customFormat="1">
      <c r="A147" s="683"/>
      <c r="B147" s="69" t="s">
        <v>65</v>
      </c>
      <c r="C147" s="71" t="s">
        <v>25</v>
      </c>
      <c r="D147" s="69">
        <v>11600681001</v>
      </c>
      <c r="E147" s="392" t="str">
        <f>IFERROR(VLOOKUP(D147,'ВИС-2025'!$E$17:$I$3751,3,0),"")</f>
        <v>Тройник с уменьшенным боковым проходом 40-25-40 PX</v>
      </c>
      <c r="F147" s="286" t="str">
        <f>IFERROR(VLOOKUP(D147,'ВИС-2025'!$E$17:$I$3751,5,0),"")</f>
        <v>шт</v>
      </c>
      <c r="G147" s="451"/>
      <c r="H147" s="97">
        <f>IFERROR(VLOOKUP(D147,'ВИС-2025'!$E$17:$L$4285,8,0),"")</f>
        <v>54.24</v>
      </c>
      <c r="I147" s="97">
        <f t="shared" si="30"/>
        <v>0</v>
      </c>
      <c r="J147" s="97">
        <f t="shared" si="31"/>
        <v>54.24</v>
      </c>
      <c r="K147" s="97">
        <f t="shared" si="32"/>
        <v>0</v>
      </c>
      <c r="L147" s="97">
        <f t="shared" si="33"/>
        <v>0</v>
      </c>
      <c r="M147" s="97">
        <f t="shared" si="34"/>
        <v>0</v>
      </c>
      <c r="N147" s="387"/>
    </row>
    <row r="148" spans="1:14" s="288" customFormat="1">
      <c r="A148" s="683"/>
      <c r="B148" s="69" t="s">
        <v>65</v>
      </c>
      <c r="C148" s="71" t="s">
        <v>25</v>
      </c>
      <c r="D148" s="69">
        <v>11600691001</v>
      </c>
      <c r="E148" s="392" t="str">
        <f>IFERROR(VLOOKUP(D148,'ВИС-2025'!$E$17:$I$3751,3,0),"")</f>
        <v>Тройник с уменьшенным боковым проходом 40-32-40 PX</v>
      </c>
      <c r="F148" s="286" t="str">
        <f>IFERROR(VLOOKUP(D148,'ВИС-2025'!$E$17:$I$3751,5,0),"")</f>
        <v>шт</v>
      </c>
      <c r="G148" s="451"/>
      <c r="H148" s="97">
        <f>IFERROR(VLOOKUP(D148,'ВИС-2025'!$E$17:$L$4285,8,0),"")</f>
        <v>54.24</v>
      </c>
      <c r="I148" s="97">
        <f t="shared" si="30"/>
        <v>0</v>
      </c>
      <c r="J148" s="97">
        <f t="shared" si="31"/>
        <v>54.24</v>
      </c>
      <c r="K148" s="97">
        <f t="shared" si="32"/>
        <v>0</v>
      </c>
      <c r="L148" s="97">
        <f t="shared" si="33"/>
        <v>0</v>
      </c>
      <c r="M148" s="97">
        <f t="shared" si="34"/>
        <v>0</v>
      </c>
      <c r="N148" s="387"/>
    </row>
    <row r="149" spans="1:14" s="288" customFormat="1">
      <c r="A149" s="683"/>
      <c r="B149" s="110"/>
      <c r="C149" s="111"/>
      <c r="D149" s="69"/>
      <c r="E149" s="392" t="str">
        <f>IFERROR(VLOOKUP(D149,'ВИС-2025'!$E$17:$I$3751,3,0),"")</f>
        <v/>
      </c>
      <c r="F149" s="286" t="str">
        <f>IFERROR(VLOOKUP(D149,'ВИС-2025'!$E$17:$I$3751,5,0),"")</f>
        <v/>
      </c>
      <c r="G149" s="451"/>
      <c r="H149" s="97" t="str">
        <f>IFERROR(VLOOKUP(D149,'ВИС-2025'!$E$17:$L$4285,8,0),"")</f>
        <v/>
      </c>
      <c r="I149" s="97" t="str">
        <f t="shared" si="30"/>
        <v/>
      </c>
      <c r="J149" s="97" t="str">
        <f t="shared" si="31"/>
        <v/>
      </c>
      <c r="K149" s="97" t="str">
        <f t="shared" si="32"/>
        <v/>
      </c>
      <c r="L149" s="97" t="str">
        <f t="shared" si="33"/>
        <v/>
      </c>
      <c r="M149" s="97" t="str">
        <f t="shared" si="34"/>
        <v/>
      </c>
      <c r="N149" s="387"/>
    </row>
    <row r="150" spans="1:14">
      <c r="A150" s="683"/>
      <c r="B150" s="69" t="s">
        <v>65</v>
      </c>
      <c r="C150" s="113" t="s">
        <v>25</v>
      </c>
      <c r="D150" s="69">
        <v>14562821001</v>
      </c>
      <c r="E150" s="392" t="str">
        <f>IFERROR(VLOOKUP(D150,'ВИС-2025'!$E$17:$I$3751,3,0),"")</f>
        <v>Тройник с уменьшенным боковым проходом 50-20-50 RX+</v>
      </c>
      <c r="F150" s="286" t="str">
        <f>IFERROR(VLOOKUP(D150,'ВИС-2025'!$E$17:$I$3751,5,0),"")</f>
        <v>шт</v>
      </c>
      <c r="G150" s="451"/>
      <c r="H150" s="97">
        <f>IFERROR(VLOOKUP(D150,'ВИС-2025'!$E$17:$L$4285,8,0),"")</f>
        <v>79.430000000000007</v>
      </c>
      <c r="I150" s="97">
        <f t="shared" si="30"/>
        <v>0</v>
      </c>
      <c r="J150" s="97">
        <f t="shared" si="31"/>
        <v>79.430000000000007</v>
      </c>
      <c r="K150" s="97">
        <f t="shared" si="32"/>
        <v>0</v>
      </c>
      <c r="L150" s="97">
        <f t="shared" si="33"/>
        <v>0</v>
      </c>
      <c r="M150" s="97">
        <f t="shared" si="34"/>
        <v>0</v>
      </c>
      <c r="N150" s="387"/>
    </row>
    <row r="151" spans="1:14" s="287" customFormat="1">
      <c r="A151" s="668"/>
      <c r="B151" s="69" t="s">
        <v>65</v>
      </c>
      <c r="C151" s="113" t="s">
        <v>25</v>
      </c>
      <c r="D151" s="69">
        <v>14562831001</v>
      </c>
      <c r="E151" s="392" t="str">
        <f>IFERROR(VLOOKUP(D151,'ВИС-2025'!$E$17:$I$3751,3,0),"")</f>
        <v>Тройник с уменьшенным боковым проходом 50-25-50 RX+</v>
      </c>
      <c r="F151" s="286" t="str">
        <f>IFERROR(VLOOKUP(D151,'ВИС-2025'!$E$17:$I$3751,5,0),"")</f>
        <v>шт</v>
      </c>
      <c r="G151" s="451"/>
      <c r="H151" s="97">
        <f>IFERROR(VLOOKUP(D151,'ВИС-2025'!$E$17:$L$4285,8,0),"")</f>
        <v>159.26</v>
      </c>
      <c r="I151" s="97">
        <f t="shared" si="30"/>
        <v>0</v>
      </c>
      <c r="J151" s="97">
        <f t="shared" si="31"/>
        <v>159.26</v>
      </c>
      <c r="K151" s="97">
        <f t="shared" si="32"/>
        <v>0</v>
      </c>
      <c r="L151" s="97">
        <f t="shared" si="33"/>
        <v>0</v>
      </c>
      <c r="M151" s="97">
        <f t="shared" si="34"/>
        <v>0</v>
      </c>
      <c r="N151" s="387"/>
    </row>
    <row r="152" spans="1:14" s="287" customFormat="1">
      <c r="A152" s="683"/>
      <c r="B152" s="110" t="s">
        <v>65</v>
      </c>
      <c r="C152" s="113" t="s">
        <v>25</v>
      </c>
      <c r="D152" s="69">
        <v>14562841001</v>
      </c>
      <c r="E152" s="392" t="str">
        <f>IFERROR(VLOOKUP(D152,'ВИС-2025'!$E$17:$I$3751,3,0),"")</f>
        <v>Тройник с уменьшенным боковым проходом 50-32-50 RX+</v>
      </c>
      <c r="F152" s="286" t="str">
        <f>IFERROR(VLOOKUP(D152,'ВИС-2025'!$E$17:$I$3751,5,0),"")</f>
        <v>шт</v>
      </c>
      <c r="G152" s="451"/>
      <c r="H152" s="97">
        <f>IFERROR(VLOOKUP(D152,'ВИС-2025'!$E$17:$L$4285,8,0),"")</f>
        <v>158.78</v>
      </c>
      <c r="I152" s="97">
        <f t="shared" si="30"/>
        <v>0</v>
      </c>
      <c r="J152" s="97">
        <f t="shared" si="31"/>
        <v>158.78</v>
      </c>
      <c r="K152" s="97">
        <f t="shared" si="32"/>
        <v>0</v>
      </c>
      <c r="L152" s="97">
        <f t="shared" si="33"/>
        <v>0</v>
      </c>
      <c r="M152" s="97">
        <f t="shared" si="34"/>
        <v>0</v>
      </c>
      <c r="N152" s="387"/>
    </row>
    <row r="153" spans="1:14" s="287" customFormat="1">
      <c r="A153" s="683"/>
      <c r="B153" s="69" t="s">
        <v>65</v>
      </c>
      <c r="C153" s="113" t="s">
        <v>25</v>
      </c>
      <c r="D153" s="69">
        <v>14562851001</v>
      </c>
      <c r="E153" s="392" t="str">
        <f>IFERROR(VLOOKUP(D153,'ВИС-2025'!$E$17:$I$3751,3,0),"")</f>
        <v>Тройник с уменьшенным боковым проходом 50-40-50 RX+</v>
      </c>
      <c r="F153" s="286" t="str">
        <f>IFERROR(VLOOKUP(D153,'ВИС-2025'!$E$17:$I$3751,5,0),"")</f>
        <v>шт</v>
      </c>
      <c r="G153" s="451"/>
      <c r="H153" s="97">
        <f>IFERROR(VLOOKUP(D153,'ВИС-2025'!$E$17:$L$4285,8,0),"")</f>
        <v>175.09</v>
      </c>
      <c r="I153" s="97">
        <f t="shared" si="30"/>
        <v>0</v>
      </c>
      <c r="J153" s="97">
        <f t="shared" si="31"/>
        <v>175.09</v>
      </c>
      <c r="K153" s="97">
        <f t="shared" si="32"/>
        <v>0</v>
      </c>
      <c r="L153" s="97">
        <f t="shared" si="33"/>
        <v>0</v>
      </c>
      <c r="M153" s="97">
        <f t="shared" si="34"/>
        <v>0</v>
      </c>
      <c r="N153" s="387"/>
    </row>
    <row r="154" spans="1:14" s="287" customFormat="1">
      <c r="A154" s="683"/>
      <c r="B154" s="110" t="s">
        <v>65</v>
      </c>
      <c r="C154" s="113" t="s">
        <v>25</v>
      </c>
      <c r="D154" s="69">
        <v>14562861001</v>
      </c>
      <c r="E154" s="392" t="str">
        <f>IFERROR(VLOOKUP(D154,'ВИС-2025'!$E$17:$I$3751,3,0),"")</f>
        <v>Тройник с уменьшенным боковым проходом 63-25-63 RX+</v>
      </c>
      <c r="F154" s="286" t="str">
        <f>IFERROR(VLOOKUP(D154,'ВИС-2025'!$E$17:$I$3751,5,0),"")</f>
        <v>шт</v>
      </c>
      <c r="G154" s="451"/>
      <c r="H154" s="97">
        <f>IFERROR(VLOOKUP(D154,'ВИС-2025'!$E$17:$L$4285,8,0),"")</f>
        <v>174.22</v>
      </c>
      <c r="I154" s="97">
        <f t="shared" si="30"/>
        <v>0</v>
      </c>
      <c r="J154" s="97">
        <f t="shared" si="31"/>
        <v>174.22</v>
      </c>
      <c r="K154" s="97">
        <f t="shared" si="32"/>
        <v>0</v>
      </c>
      <c r="L154" s="97">
        <f t="shared" si="33"/>
        <v>0</v>
      </c>
      <c r="M154" s="97">
        <f t="shared" si="34"/>
        <v>0</v>
      </c>
      <c r="N154" s="387"/>
    </row>
    <row r="155" spans="1:14" s="287" customFormat="1">
      <c r="A155" s="668"/>
      <c r="B155" s="69" t="s">
        <v>65</v>
      </c>
      <c r="C155" s="113" t="s">
        <v>25</v>
      </c>
      <c r="D155" s="69">
        <v>14562871001</v>
      </c>
      <c r="E155" s="392" t="str">
        <f>IFERROR(VLOOKUP(D155,'ВИС-2025'!$E$17:$I$3751,3,0),"")</f>
        <v>Тройник с уменьшенным боковым проходом 63-32-63 RX+</v>
      </c>
      <c r="F155" s="286" t="str">
        <f>IFERROR(VLOOKUP(D155,'ВИС-2025'!$E$17:$I$3751,5,0),"")</f>
        <v>шт</v>
      </c>
      <c r="G155" s="451"/>
      <c r="H155" s="97">
        <f>IFERROR(VLOOKUP(D155,'ВИС-2025'!$E$17:$L$4285,8,0),"")</f>
        <v>197.12</v>
      </c>
      <c r="I155" s="97">
        <f t="shared" si="30"/>
        <v>0</v>
      </c>
      <c r="J155" s="97">
        <f t="shared" si="31"/>
        <v>197.12</v>
      </c>
      <c r="K155" s="97">
        <f t="shared" si="32"/>
        <v>0</v>
      </c>
      <c r="L155" s="97">
        <f t="shared" si="33"/>
        <v>0</v>
      </c>
      <c r="M155" s="97">
        <f t="shared" si="34"/>
        <v>0</v>
      </c>
      <c r="N155" s="387"/>
    </row>
    <row r="156" spans="1:14" s="287" customFormat="1">
      <c r="A156" s="683"/>
      <c r="B156" s="110" t="s">
        <v>65</v>
      </c>
      <c r="C156" s="113" t="s">
        <v>25</v>
      </c>
      <c r="D156" s="69">
        <v>14562881001</v>
      </c>
      <c r="E156" s="392" t="str">
        <f>IFERROR(VLOOKUP(D156,'ВИС-2025'!$E$17:$I$3751,3,0),"")</f>
        <v>Тройник с уменьшенным боковым проходом 63-40-63 RX+</v>
      </c>
      <c r="F156" s="286" t="str">
        <f>IFERROR(VLOOKUP(D156,'ВИС-2025'!$E$17:$I$3751,5,0),"")</f>
        <v>шт</v>
      </c>
      <c r="G156" s="451"/>
      <c r="H156" s="97">
        <f>IFERROR(VLOOKUP(D156,'ВИС-2025'!$E$17:$L$4285,8,0),"")</f>
        <v>241.15</v>
      </c>
      <c r="I156" s="97">
        <f t="shared" si="30"/>
        <v>0</v>
      </c>
      <c r="J156" s="97">
        <f t="shared" si="31"/>
        <v>241.15</v>
      </c>
      <c r="K156" s="97">
        <f t="shared" si="32"/>
        <v>0</v>
      </c>
      <c r="L156" s="97">
        <f t="shared" si="33"/>
        <v>0</v>
      </c>
      <c r="M156" s="97">
        <f t="shared" si="34"/>
        <v>0</v>
      </c>
      <c r="N156" s="387"/>
    </row>
    <row r="157" spans="1:14" s="287" customFormat="1">
      <c r="A157" s="683"/>
      <c r="B157" s="110" t="s">
        <v>65</v>
      </c>
      <c r="C157" s="113" t="s">
        <v>25</v>
      </c>
      <c r="D157" s="69">
        <v>14562891001</v>
      </c>
      <c r="E157" s="392" t="str">
        <f>IFERROR(VLOOKUP(D157,'ВИС-2025'!$E$17:$I$3751,3,0),"")</f>
        <v>Тройник с уменьшенным боковым проходом 63-50-63 RX+</v>
      </c>
      <c r="F157" s="286" t="str">
        <f>IFERROR(VLOOKUP(D157,'ВИС-2025'!$E$17:$I$3751,5,0),"")</f>
        <v>шт</v>
      </c>
      <c r="G157" s="451"/>
      <c r="H157" s="97">
        <f>IFERROR(VLOOKUP(D157,'ВИС-2025'!$E$17:$L$4285,8,0),"")</f>
        <v>248.26</v>
      </c>
      <c r="I157" s="97">
        <f t="shared" si="30"/>
        <v>0</v>
      </c>
      <c r="J157" s="97">
        <f t="shared" si="31"/>
        <v>248.26</v>
      </c>
      <c r="K157" s="97">
        <f t="shared" si="32"/>
        <v>0</v>
      </c>
      <c r="L157" s="97">
        <f t="shared" si="33"/>
        <v>0</v>
      </c>
      <c r="M157" s="97">
        <f t="shared" si="34"/>
        <v>0</v>
      </c>
      <c r="N157" s="387"/>
    </row>
    <row r="158" spans="1:14" s="287" customFormat="1">
      <c r="A158" s="683"/>
      <c r="B158" s="110"/>
      <c r="C158" s="111"/>
      <c r="D158" s="69"/>
      <c r="E158" s="392" t="str">
        <f>IFERROR(VLOOKUP(D158,'ВИС-2025'!$E$17:$I$3751,3,0),"")</f>
        <v/>
      </c>
      <c r="F158" s="286" t="str">
        <f>IFERROR(VLOOKUP(D158,'ВИС-2025'!$E$17:$I$3751,5,0),"")</f>
        <v/>
      </c>
      <c r="G158" s="451"/>
      <c r="H158" s="97" t="str">
        <f>IFERROR(VLOOKUP(D158,'ВИС-2025'!$E$17:$L$4285,8,0),"")</f>
        <v/>
      </c>
      <c r="I158" s="97" t="str">
        <f t="shared" si="30"/>
        <v/>
      </c>
      <c r="J158" s="97" t="str">
        <f t="shared" si="31"/>
        <v/>
      </c>
      <c r="K158" s="97" t="str">
        <f t="shared" si="32"/>
        <v/>
      </c>
      <c r="L158" s="97" t="str">
        <f t="shared" si="33"/>
        <v/>
      </c>
      <c r="M158" s="97" t="str">
        <f t="shared" si="34"/>
        <v/>
      </c>
      <c r="N158" s="387"/>
    </row>
    <row r="159" spans="1:14" s="287" customFormat="1" ht="25.5">
      <c r="A159" s="683"/>
      <c r="B159" s="110"/>
      <c r="C159" s="71" t="s">
        <v>25</v>
      </c>
      <c r="D159" s="69">
        <v>13777301001</v>
      </c>
      <c r="E159" s="392" t="str">
        <f>IFERROR(VLOOKUP(D159,'ВИС-2025'!$E$17:$I$3751,3,0),"")</f>
        <v>Тройник с уменьшенным боковым проходом 20-16-20 PLATINUM RX
АКЦИЯ! Цена снижена до 31.05.2025гг</v>
      </c>
      <c r="F159" s="286" t="str">
        <f>IFERROR(VLOOKUP(D159,'ВИС-2025'!$E$17:$I$3751,5,0),"")</f>
        <v>шт</v>
      </c>
      <c r="G159" s="451"/>
      <c r="H159" s="97">
        <f>IFERROR(VLOOKUP(D159,'ВИС-2025'!$E$17:$L$4285,8,0),"")</f>
        <v>12.08</v>
      </c>
      <c r="I159" s="97">
        <f t="shared" si="30"/>
        <v>0</v>
      </c>
      <c r="J159" s="97">
        <f t="shared" si="31"/>
        <v>12.08</v>
      </c>
      <c r="K159" s="97">
        <f t="shared" si="32"/>
        <v>0</v>
      </c>
      <c r="L159" s="97">
        <f t="shared" si="33"/>
        <v>0</v>
      </c>
      <c r="M159" s="97">
        <f t="shared" si="34"/>
        <v>0</v>
      </c>
      <c r="N159" s="387"/>
    </row>
    <row r="160" spans="1:14" ht="25.5">
      <c r="A160" s="683"/>
      <c r="B160" s="110"/>
      <c r="C160" s="71" t="s">
        <v>25</v>
      </c>
      <c r="D160" s="69">
        <v>13777311001</v>
      </c>
      <c r="E160" s="392" t="str">
        <f>IFERROR(VLOOKUP(D160,'ВИС-2025'!$E$17:$I$3751,3,0),"")</f>
        <v>Тройник с уменьшенным боковым проходом 25-16-25 PLATINUM RX
АКЦИЯ! Цена снижена до 31.05.2025гг</v>
      </c>
      <c r="F160" s="286" t="str">
        <f>IFERROR(VLOOKUP(D160,'ВИС-2025'!$E$17:$I$3751,5,0),"")</f>
        <v>шт</v>
      </c>
      <c r="G160" s="451"/>
      <c r="H160" s="97">
        <f>IFERROR(VLOOKUP(D160,'ВИС-2025'!$E$17:$L$4285,8,0),"")</f>
        <v>13.64</v>
      </c>
      <c r="I160" s="97">
        <f t="shared" si="30"/>
        <v>0</v>
      </c>
      <c r="J160" s="97">
        <f t="shared" si="31"/>
        <v>13.64</v>
      </c>
      <c r="K160" s="97">
        <f t="shared" si="32"/>
        <v>0</v>
      </c>
      <c r="L160" s="97">
        <f t="shared" si="33"/>
        <v>0</v>
      </c>
      <c r="M160" s="97">
        <f t="shared" si="34"/>
        <v>0</v>
      </c>
      <c r="N160" s="387"/>
    </row>
    <row r="161" spans="1:14" s="287" customFormat="1" ht="25.5">
      <c r="A161" s="683"/>
      <c r="B161" s="110"/>
      <c r="C161" s="71" t="s">
        <v>25</v>
      </c>
      <c r="D161" s="69">
        <v>13777321001</v>
      </c>
      <c r="E161" s="392" t="str">
        <f>IFERROR(VLOOKUP(D161,'ВИС-2025'!$E$17:$I$3751,3,0),"")</f>
        <v>Тройник с уменьшенным боковым проходом 25-20-25 PLATINUM RX
АКЦИЯ! Цена снижена до 31.05.2025гг</v>
      </c>
      <c r="F161" s="286" t="str">
        <f>IFERROR(VLOOKUP(D161,'ВИС-2025'!$E$17:$I$3751,5,0),"")</f>
        <v>шт</v>
      </c>
      <c r="G161" s="451"/>
      <c r="H161" s="97">
        <f>IFERROR(VLOOKUP(D161,'ВИС-2025'!$E$17:$L$4285,8,0),"")</f>
        <v>13.64</v>
      </c>
      <c r="I161" s="97">
        <f t="shared" si="30"/>
        <v>0</v>
      </c>
      <c r="J161" s="97">
        <f t="shared" si="31"/>
        <v>13.64</v>
      </c>
      <c r="K161" s="97">
        <f t="shared" si="32"/>
        <v>0</v>
      </c>
      <c r="L161" s="97">
        <f t="shared" si="33"/>
        <v>0</v>
      </c>
      <c r="M161" s="97">
        <f t="shared" si="34"/>
        <v>0</v>
      </c>
      <c r="N161" s="387"/>
    </row>
    <row r="162" spans="1:14" s="287" customFormat="1">
      <c r="A162" s="667"/>
      <c r="B162" s="102" t="s">
        <v>27</v>
      </c>
      <c r="C162" s="103" t="s">
        <v>25</v>
      </c>
      <c r="D162" s="102">
        <v>13777331001</v>
      </c>
      <c r="E162" s="391" t="str">
        <f>IFERROR(VLOOKUP(D162,'ВИС-2025'!$E$17:$I$3751,3,0),"")</f>
        <v>Тройник с уменьшенным боковым проходом 32-20-32 PLATINUM RX</v>
      </c>
      <c r="F162" s="454" t="str">
        <f>IFERROR(VLOOKUP(D162,'ВИС-2025'!$E$17:$I$3751,5,0),"")</f>
        <v>шт</v>
      </c>
      <c r="G162" s="362"/>
      <c r="H162" s="175">
        <f>IFERROR(VLOOKUP(D162,'ВИС-2025'!$E$17:$L$4285,8,0),"")</f>
        <v>39.61</v>
      </c>
      <c r="I162" s="175">
        <f t="shared" si="30"/>
        <v>0</v>
      </c>
      <c r="J162" s="175">
        <f t="shared" si="31"/>
        <v>39.61</v>
      </c>
      <c r="K162" s="175">
        <f t="shared" si="32"/>
        <v>0</v>
      </c>
      <c r="L162" s="175">
        <f t="shared" si="33"/>
        <v>0</v>
      </c>
      <c r="M162" s="175">
        <f t="shared" si="34"/>
        <v>0</v>
      </c>
      <c r="N162" s="387"/>
    </row>
    <row r="163" spans="1:14" s="287" customFormat="1">
      <c r="A163" s="667"/>
      <c r="B163" s="102" t="s">
        <v>27</v>
      </c>
      <c r="C163" s="103" t="s">
        <v>25</v>
      </c>
      <c r="D163" s="102">
        <v>14564581001</v>
      </c>
      <c r="E163" s="391" t="str">
        <f>IFERROR(VLOOKUP(D163,'ВИС-2025'!$E$17:$I$3751,3,0),"")</f>
        <v>Тройник с уменьшенным боковым проходом 32-20-32 PLATINUM RX+</v>
      </c>
      <c r="F163" s="454" t="str">
        <f>IFERROR(VLOOKUP(D163,'ВИС-2025'!$E$17:$I$3751,5,0),"")</f>
        <v>шт</v>
      </c>
      <c r="G163" s="362"/>
      <c r="H163" s="175">
        <f>IFERROR(VLOOKUP(D163,'ВИС-2025'!$E$17:$L$4285,8,0),"")</f>
        <v>39.61</v>
      </c>
      <c r="I163" s="175">
        <f t="shared" si="30"/>
        <v>0</v>
      </c>
      <c r="J163" s="175">
        <f t="shared" si="31"/>
        <v>39.61</v>
      </c>
      <c r="K163" s="175">
        <f t="shared" si="32"/>
        <v>0</v>
      </c>
      <c r="L163" s="175">
        <f t="shared" si="33"/>
        <v>0</v>
      </c>
      <c r="M163" s="175">
        <f t="shared" si="34"/>
        <v>0</v>
      </c>
      <c r="N163" s="387"/>
    </row>
    <row r="164" spans="1:14" s="287" customFormat="1">
      <c r="A164" s="667"/>
      <c r="B164" s="102" t="s">
        <v>27</v>
      </c>
      <c r="C164" s="103" t="s">
        <v>25</v>
      </c>
      <c r="D164" s="102">
        <v>13777381001</v>
      </c>
      <c r="E164" s="391" t="str">
        <f>IFERROR(VLOOKUP(D164,'ВИС-2025'!$E$17:$I$3751,3,0),"")</f>
        <v>Тройник с уменьшенным боковым проходом 32-25-32 PLATINUM RX</v>
      </c>
      <c r="F164" s="454" t="str">
        <f>IFERROR(VLOOKUP(D164,'ВИС-2025'!$E$17:$I$3751,5,0),"")</f>
        <v>шт</v>
      </c>
      <c r="G164" s="362"/>
      <c r="H164" s="175">
        <f>IFERROR(VLOOKUP(D164,'ВИС-2025'!$E$17:$L$4285,8,0),"")</f>
        <v>44.86</v>
      </c>
      <c r="I164" s="175">
        <f t="shared" si="30"/>
        <v>0</v>
      </c>
      <c r="J164" s="175">
        <f t="shared" si="31"/>
        <v>44.86</v>
      </c>
      <c r="K164" s="175">
        <f t="shared" si="32"/>
        <v>0</v>
      </c>
      <c r="L164" s="175">
        <f t="shared" si="33"/>
        <v>0</v>
      </c>
      <c r="M164" s="175">
        <f t="shared" si="34"/>
        <v>0</v>
      </c>
      <c r="N164" s="387"/>
    </row>
    <row r="165" spans="1:14" s="287" customFormat="1">
      <c r="A165" s="668"/>
      <c r="B165" s="110"/>
      <c r="C165" s="71" t="s">
        <v>25</v>
      </c>
      <c r="D165" s="69">
        <v>14564621001</v>
      </c>
      <c r="E165" s="392" t="str">
        <f>IFERROR(VLOOKUP(D165,'ВИС-2025'!$E$17:$I$3751,3,0),"")</f>
        <v>Тройник с уменьшенным боковым проходом 32-25-32 PLATINUM RX+</v>
      </c>
      <c r="F165" s="286" t="str">
        <f>IFERROR(VLOOKUP(D165,'ВИС-2025'!$E$17:$I$3751,5,0),"")</f>
        <v>шт</v>
      </c>
      <c r="G165" s="451"/>
      <c r="H165" s="97">
        <f>IFERROR(VLOOKUP(D165,'ВИС-2025'!$E$17:$L$4285,8,0),"")</f>
        <v>44.86</v>
      </c>
      <c r="I165" s="97">
        <f t="shared" si="30"/>
        <v>0</v>
      </c>
      <c r="J165" s="97">
        <f t="shared" si="31"/>
        <v>44.86</v>
      </c>
      <c r="K165" s="97">
        <f t="shared" si="32"/>
        <v>0</v>
      </c>
      <c r="L165" s="97">
        <f t="shared" si="33"/>
        <v>0</v>
      </c>
      <c r="M165" s="97">
        <f t="shared" si="34"/>
        <v>0</v>
      </c>
      <c r="N165" s="387"/>
    </row>
    <row r="166" spans="1:14" s="287" customFormat="1">
      <c r="A166" s="683"/>
      <c r="B166" s="69"/>
      <c r="C166" s="88"/>
      <c r="D166" s="90"/>
      <c r="E166" s="392" t="str">
        <f>IFERROR(VLOOKUP(D166,'ВИС-2025'!$E$17:$I$3751,3,0),"")</f>
        <v/>
      </c>
      <c r="F166" s="286" t="str">
        <f>IFERROR(VLOOKUP(D166,'ВИС-2025'!$E$17:$I$3751,5,0),"")</f>
        <v/>
      </c>
      <c r="G166" s="451"/>
      <c r="H166" s="97" t="str">
        <f>IFERROR(VLOOKUP(D166,'ВИС-2025'!$E$17:$L$4285,8,0),"")</f>
        <v/>
      </c>
      <c r="I166" s="97" t="str">
        <f t="shared" si="30"/>
        <v/>
      </c>
      <c r="J166" s="97" t="str">
        <f t="shared" si="31"/>
        <v/>
      </c>
      <c r="K166" s="97" t="str">
        <f t="shared" si="32"/>
        <v/>
      </c>
      <c r="L166" s="97" t="str">
        <f t="shared" si="33"/>
        <v/>
      </c>
      <c r="M166" s="97" t="str">
        <f t="shared" si="34"/>
        <v/>
      </c>
      <c r="N166" s="387"/>
    </row>
    <row r="167" spans="1:14" s="287" customFormat="1">
      <c r="A167" s="683"/>
      <c r="B167" s="69" t="s">
        <v>30</v>
      </c>
      <c r="C167" s="71" t="s">
        <v>25</v>
      </c>
      <c r="D167" s="665">
        <v>14570713001</v>
      </c>
      <c r="E167" s="392" t="str">
        <f>IFERROR(VLOOKUP(D167,'ВИС-2025'!$E$17:$I$3751,3,0),"")</f>
        <v>Тройник РЕХАУ с уменьшенным торцевым проходом 20-20-16 RX+</v>
      </c>
      <c r="F167" s="286" t="str">
        <f>IFERROR(VLOOKUP(D167,'ВИС-2025'!$E$17:$I$3751,5,0),"")</f>
        <v>шт</v>
      </c>
      <c r="G167" s="451"/>
      <c r="H167" s="97">
        <f>IFERROR(VLOOKUP(D167,'ВИС-2025'!$E$17:$L$4285,8,0),"")</f>
        <v>14.98</v>
      </c>
      <c r="I167" s="97">
        <f t="shared" si="30"/>
        <v>0</v>
      </c>
      <c r="J167" s="97">
        <f t="shared" si="31"/>
        <v>14.98</v>
      </c>
      <c r="K167" s="97">
        <f t="shared" si="32"/>
        <v>0</v>
      </c>
      <c r="L167" s="97">
        <f t="shared" si="33"/>
        <v>0</v>
      </c>
      <c r="M167" s="97">
        <f t="shared" si="34"/>
        <v>0</v>
      </c>
      <c r="N167" s="387"/>
    </row>
    <row r="168" spans="1:14" s="287" customFormat="1">
      <c r="A168" s="683"/>
      <c r="B168" s="69" t="s">
        <v>30</v>
      </c>
      <c r="C168" s="71" t="s">
        <v>25</v>
      </c>
      <c r="D168" s="665">
        <v>14570723001</v>
      </c>
      <c r="E168" s="392" t="str">
        <f>IFERROR(VLOOKUP(D168,'ВИС-2025'!$E$17:$I$3751,3,0),"")</f>
        <v>Тройник РЕХАУ с уменьшенным торцевым проходом 25-25-16 RX+</v>
      </c>
      <c r="F168" s="286" t="str">
        <f>IFERROR(VLOOKUP(D168,'ВИС-2025'!$E$17:$I$3751,5,0),"")</f>
        <v>шт</v>
      </c>
      <c r="G168" s="451"/>
      <c r="H168" s="97">
        <f>IFERROR(VLOOKUP(D168,'ВИС-2025'!$E$17:$L$4285,8,0),"")</f>
        <v>22.03</v>
      </c>
      <c r="I168" s="97">
        <f t="shared" si="30"/>
        <v>0</v>
      </c>
      <c r="J168" s="97">
        <f t="shared" si="31"/>
        <v>22.03</v>
      </c>
      <c r="K168" s="97">
        <f t="shared" si="32"/>
        <v>0</v>
      </c>
      <c r="L168" s="97">
        <f t="shared" si="33"/>
        <v>0</v>
      </c>
      <c r="M168" s="97">
        <f t="shared" si="34"/>
        <v>0</v>
      </c>
      <c r="N168" s="387"/>
    </row>
    <row r="169" spans="1:14" s="287" customFormat="1">
      <c r="A169" s="683"/>
      <c r="B169" s="69" t="s">
        <v>30</v>
      </c>
      <c r="C169" s="71" t="s">
        <v>25</v>
      </c>
      <c r="D169" s="665">
        <v>14570733001</v>
      </c>
      <c r="E169" s="392" t="str">
        <f>IFERROR(VLOOKUP(D169,'ВИС-2025'!$E$17:$I$3751,3,0),"")</f>
        <v>Тройник РЕХАУ с уменьшенным торцевым проходом 25-25-20 RX+</v>
      </c>
      <c r="F169" s="286" t="str">
        <f>IFERROR(VLOOKUP(D169,'ВИС-2025'!$E$17:$I$3751,5,0),"")</f>
        <v>шт</v>
      </c>
      <c r="G169" s="451"/>
      <c r="H169" s="97">
        <f>IFERROR(VLOOKUP(D169,'ВИС-2025'!$E$17:$L$4285,8,0),"")</f>
        <v>22.03</v>
      </c>
      <c r="I169" s="97">
        <f t="shared" si="30"/>
        <v>0</v>
      </c>
      <c r="J169" s="97">
        <f t="shared" si="31"/>
        <v>22.03</v>
      </c>
      <c r="K169" s="97">
        <f t="shared" si="32"/>
        <v>0</v>
      </c>
      <c r="L169" s="97">
        <f t="shared" si="33"/>
        <v>0</v>
      </c>
      <c r="M169" s="97">
        <f t="shared" si="34"/>
        <v>0</v>
      </c>
      <c r="N169" s="387"/>
    </row>
    <row r="170" spans="1:14" s="287" customFormat="1">
      <c r="A170" s="683"/>
      <c r="B170" s="69" t="s">
        <v>30</v>
      </c>
      <c r="C170" s="71" t="s">
        <v>25</v>
      </c>
      <c r="D170" s="665">
        <v>14570743001</v>
      </c>
      <c r="E170" s="392" t="str">
        <f>IFERROR(VLOOKUP(D170,'ВИС-2025'!$E$17:$I$3751,3,0),"")</f>
        <v>Тройник РЕХАУ с уменьшенным торцевым проходом 32-32-20 RX+</v>
      </c>
      <c r="F170" s="286" t="str">
        <f>IFERROR(VLOOKUP(D170,'ВИС-2025'!$E$17:$I$3751,5,0),"")</f>
        <v>шт</v>
      </c>
      <c r="G170" s="451"/>
      <c r="H170" s="97">
        <f>IFERROR(VLOOKUP(D170,'ВИС-2025'!$E$17:$L$4285,8,0),"")</f>
        <v>38.81</v>
      </c>
      <c r="I170" s="97">
        <f t="shared" si="30"/>
        <v>0</v>
      </c>
      <c r="J170" s="97">
        <f t="shared" si="31"/>
        <v>38.81</v>
      </c>
      <c r="K170" s="97">
        <f t="shared" si="32"/>
        <v>0</v>
      </c>
      <c r="L170" s="97">
        <f t="shared" si="33"/>
        <v>0</v>
      </c>
      <c r="M170" s="97">
        <f t="shared" si="34"/>
        <v>0</v>
      </c>
      <c r="N170" s="387"/>
    </row>
    <row r="171" spans="1:14" s="287" customFormat="1">
      <c r="A171" s="683"/>
      <c r="B171" s="69" t="s">
        <v>30</v>
      </c>
      <c r="C171" s="71" t="s">
        <v>25</v>
      </c>
      <c r="D171" s="665">
        <v>14570753001</v>
      </c>
      <c r="E171" s="392" t="str">
        <f>IFERROR(VLOOKUP(D171,'ВИС-2025'!$E$17:$I$3751,3,0),"")</f>
        <v>Тройник РЕХАУ с уменьшенным торцевым проходом 32-32-25 RX+</v>
      </c>
      <c r="F171" s="286" t="str">
        <f>IFERROR(VLOOKUP(D171,'ВИС-2025'!$E$17:$I$3751,5,0),"")</f>
        <v>шт</v>
      </c>
      <c r="G171" s="451"/>
      <c r="H171" s="97">
        <f>IFERROR(VLOOKUP(D171,'ВИС-2025'!$E$17:$L$4285,8,0),"")</f>
        <v>38.81</v>
      </c>
      <c r="I171" s="97">
        <f t="shared" si="30"/>
        <v>0</v>
      </c>
      <c r="J171" s="97">
        <f t="shared" si="31"/>
        <v>38.81</v>
      </c>
      <c r="K171" s="97">
        <f t="shared" si="32"/>
        <v>0</v>
      </c>
      <c r="L171" s="97">
        <f t="shared" si="33"/>
        <v>0</v>
      </c>
      <c r="M171" s="97">
        <f t="shared" si="34"/>
        <v>0</v>
      </c>
      <c r="N171" s="387"/>
    </row>
    <row r="172" spans="1:14" s="287" customFormat="1">
      <c r="A172" s="683"/>
      <c r="B172" s="69"/>
      <c r="C172" s="88"/>
      <c r="D172" s="90"/>
      <c r="E172" s="392" t="str">
        <f>IFERROR(VLOOKUP(D172,'ВИС-2025'!$E$17:$I$3751,3,0),"")</f>
        <v/>
      </c>
      <c r="F172" s="286" t="str">
        <f>IFERROR(VLOOKUP(D172,'ВИС-2025'!$E$17:$I$3751,5,0),"")</f>
        <v/>
      </c>
      <c r="G172" s="451"/>
      <c r="H172" s="97" t="str">
        <f>IFERROR(VLOOKUP(D172,'ВИС-2025'!$E$17:$L$4285,8,0),"")</f>
        <v/>
      </c>
      <c r="I172" s="97" t="str">
        <f t="shared" si="30"/>
        <v/>
      </c>
      <c r="J172" s="97" t="str">
        <f t="shared" si="31"/>
        <v/>
      </c>
      <c r="K172" s="97" t="str">
        <f t="shared" si="32"/>
        <v/>
      </c>
      <c r="L172" s="97" t="str">
        <f t="shared" si="33"/>
        <v/>
      </c>
      <c r="M172" s="97" t="str">
        <f t="shared" si="34"/>
        <v/>
      </c>
      <c r="N172" s="387"/>
    </row>
    <row r="173" spans="1:14" s="287" customFormat="1">
      <c r="A173" s="683"/>
      <c r="B173" s="69" t="s">
        <v>30</v>
      </c>
      <c r="C173" s="71" t="s">
        <v>25</v>
      </c>
      <c r="D173" s="69">
        <v>11080711001</v>
      </c>
      <c r="E173" s="392" t="str">
        <f>IFERROR(VLOOKUP(D173,'ВИС-2025'!$E$17:$I$3751,3,0),"")</f>
        <v>Тройник с уменьшенным торцевым проходом 20-20-16 MX</v>
      </c>
      <c r="F173" s="286" t="str">
        <f>IFERROR(VLOOKUP(D173,'ВИС-2025'!$E$17:$I$3751,5,0),"")</f>
        <v>шт</v>
      </c>
      <c r="G173" s="451"/>
      <c r="H173" s="97">
        <f>IFERROR(VLOOKUP(D173,'ВИС-2025'!$E$17:$L$4285,8,0),"")</f>
        <v>9.5399999999999991</v>
      </c>
      <c r="I173" s="97">
        <f t="shared" si="30"/>
        <v>0</v>
      </c>
      <c r="J173" s="97">
        <f t="shared" si="31"/>
        <v>9.5399999999999991</v>
      </c>
      <c r="K173" s="97">
        <f t="shared" si="32"/>
        <v>0</v>
      </c>
      <c r="L173" s="97">
        <f t="shared" si="33"/>
        <v>0</v>
      </c>
      <c r="M173" s="97">
        <f t="shared" si="34"/>
        <v>0</v>
      </c>
      <c r="N173" s="387"/>
    </row>
    <row r="174" spans="1:14" s="287" customFormat="1">
      <c r="A174" s="683"/>
      <c r="B174" s="69" t="s">
        <v>30</v>
      </c>
      <c r="C174" s="71" t="s">
        <v>25</v>
      </c>
      <c r="D174" s="622">
        <v>11080721001</v>
      </c>
      <c r="E174" s="392" t="str">
        <f>IFERROR(VLOOKUP(D174,'ВИС-2025'!$E$17:$I$3751,3,0),"")</f>
        <v>Тройник с уменьшенным торцевым проходом 25-25-16 MX</v>
      </c>
      <c r="F174" s="286" t="str">
        <f>IFERROR(VLOOKUP(D174,'ВИС-2025'!$E$17:$I$3751,5,0),"")</f>
        <v>шт</v>
      </c>
      <c r="G174" s="451"/>
      <c r="H174" s="97">
        <f>IFERROR(VLOOKUP(D174,'ВИС-2025'!$E$17:$L$4285,8,0),"")</f>
        <v>12.96</v>
      </c>
      <c r="I174" s="97">
        <f t="shared" si="30"/>
        <v>0</v>
      </c>
      <c r="J174" s="97">
        <f t="shared" si="31"/>
        <v>12.96</v>
      </c>
      <c r="K174" s="97">
        <f t="shared" si="32"/>
        <v>0</v>
      </c>
      <c r="L174" s="97">
        <f t="shared" si="33"/>
        <v>0</v>
      </c>
      <c r="M174" s="97">
        <f t="shared" si="34"/>
        <v>0</v>
      </c>
      <c r="N174" s="387"/>
    </row>
    <row r="175" spans="1:14" s="287" customFormat="1">
      <c r="A175" s="683"/>
      <c r="B175" s="69" t="s">
        <v>30</v>
      </c>
      <c r="C175" s="71" t="s">
        <v>25</v>
      </c>
      <c r="D175" s="69">
        <v>11080731001</v>
      </c>
      <c r="E175" s="392" t="str">
        <f>IFERROR(VLOOKUP(D175,'ВИС-2025'!$E$17:$I$3751,3,0),"")</f>
        <v>Тройник с уменьшенным торцевым проходом 25-25-20 MX</v>
      </c>
      <c r="F175" s="286" t="str">
        <f>IFERROR(VLOOKUP(D175,'ВИС-2025'!$E$17:$I$3751,5,0),"")</f>
        <v>шт</v>
      </c>
      <c r="G175" s="451"/>
      <c r="H175" s="97">
        <f>IFERROR(VLOOKUP(D175,'ВИС-2025'!$E$17:$L$4285,8,0),"")</f>
        <v>12.96</v>
      </c>
      <c r="I175" s="97">
        <f t="shared" si="30"/>
        <v>0</v>
      </c>
      <c r="J175" s="97">
        <f t="shared" si="31"/>
        <v>12.96</v>
      </c>
      <c r="K175" s="97">
        <f t="shared" si="32"/>
        <v>0</v>
      </c>
      <c r="L175" s="97">
        <f t="shared" si="33"/>
        <v>0</v>
      </c>
      <c r="M175" s="97">
        <f t="shared" si="34"/>
        <v>0</v>
      </c>
      <c r="N175" s="387"/>
    </row>
    <row r="176" spans="1:14" s="287" customFormat="1">
      <c r="A176" s="683"/>
      <c r="B176" s="69" t="s">
        <v>30</v>
      </c>
      <c r="C176" s="71" t="s">
        <v>25</v>
      </c>
      <c r="D176" s="617">
        <v>11080741001</v>
      </c>
      <c r="E176" s="392" t="str">
        <f>IFERROR(VLOOKUP(D176,'ВИС-2025'!$E$17:$I$3751,3,0),"")</f>
        <v>Тройник с уменьшенным торцевым проходом 32-32-20 MX</v>
      </c>
      <c r="F176" s="286" t="str">
        <f>IFERROR(VLOOKUP(D176,'ВИС-2025'!$E$17:$I$3751,5,0),"")</f>
        <v>шт</v>
      </c>
      <c r="G176" s="451"/>
      <c r="H176" s="97">
        <f>IFERROR(VLOOKUP(D176,'ВИС-2025'!$E$17:$L$4285,8,0),"")</f>
        <v>23.52</v>
      </c>
      <c r="I176" s="97">
        <f t="shared" si="30"/>
        <v>0</v>
      </c>
      <c r="J176" s="97">
        <f t="shared" si="31"/>
        <v>23.52</v>
      </c>
      <c r="K176" s="97">
        <f t="shared" si="32"/>
        <v>0</v>
      </c>
      <c r="L176" s="97">
        <f t="shared" si="33"/>
        <v>0</v>
      </c>
      <c r="M176" s="97">
        <f t="shared" si="34"/>
        <v>0</v>
      </c>
      <c r="N176" s="387"/>
    </row>
    <row r="177" spans="1:14">
      <c r="A177" s="683"/>
      <c r="B177" s="69" t="s">
        <v>30</v>
      </c>
      <c r="C177" s="71" t="s">
        <v>25</v>
      </c>
      <c r="D177" s="617">
        <v>11080751001</v>
      </c>
      <c r="E177" s="392" t="str">
        <f>IFERROR(VLOOKUP(D177,'ВИС-2025'!$E$17:$I$3751,3,0),"")</f>
        <v>Тройник с уменьшенным торцевым проходом 32-32-25 MX</v>
      </c>
      <c r="F177" s="286" t="str">
        <f>IFERROR(VLOOKUP(D177,'ВИС-2025'!$E$17:$I$3751,5,0),"")</f>
        <v>шт</v>
      </c>
      <c r="G177" s="451"/>
      <c r="H177" s="97">
        <f>IFERROR(VLOOKUP(D177,'ВИС-2025'!$E$17:$L$4285,8,0),"")</f>
        <v>23.52</v>
      </c>
      <c r="I177" s="97">
        <f t="shared" si="30"/>
        <v>0</v>
      </c>
      <c r="J177" s="97">
        <f t="shared" si="31"/>
        <v>23.52</v>
      </c>
      <c r="K177" s="97">
        <f t="shared" si="32"/>
        <v>0</v>
      </c>
      <c r="L177" s="97">
        <f t="shared" si="33"/>
        <v>0</v>
      </c>
      <c r="M177" s="97">
        <f t="shared" si="34"/>
        <v>0</v>
      </c>
      <c r="N177" s="387"/>
    </row>
    <row r="178" spans="1:14" s="287" customFormat="1">
      <c r="A178" s="683"/>
      <c r="B178" s="69"/>
      <c r="C178" s="88"/>
      <c r="D178" s="90"/>
      <c r="E178" s="392" t="str">
        <f>IFERROR(VLOOKUP(D178,'ВИС-2025'!$E$17:$I$3751,3,0),"")</f>
        <v/>
      </c>
      <c r="F178" s="286" t="str">
        <f>IFERROR(VLOOKUP(D178,'ВИС-2025'!$E$17:$I$3751,5,0),"")</f>
        <v/>
      </c>
      <c r="G178" s="451"/>
      <c r="H178" s="97" t="str">
        <f>IFERROR(VLOOKUP(D178,'ВИС-2025'!$E$17:$L$4285,8,0),"")</f>
        <v/>
      </c>
      <c r="I178" s="97" t="str">
        <f t="shared" si="30"/>
        <v/>
      </c>
      <c r="J178" s="97" t="str">
        <f t="shared" si="31"/>
        <v/>
      </c>
      <c r="K178" s="97" t="str">
        <f t="shared" si="32"/>
        <v/>
      </c>
      <c r="L178" s="97" t="str">
        <f t="shared" si="33"/>
        <v/>
      </c>
      <c r="M178" s="97" t="str">
        <f t="shared" si="34"/>
        <v/>
      </c>
      <c r="N178" s="387"/>
    </row>
    <row r="179" spans="1:14" s="287" customFormat="1">
      <c r="A179" s="683"/>
      <c r="B179" s="69" t="s">
        <v>30</v>
      </c>
      <c r="C179" s="71" t="s">
        <v>25</v>
      </c>
      <c r="D179" s="665">
        <v>14570813001</v>
      </c>
      <c r="E179" s="392" t="str">
        <f>IFERROR(VLOOKUP(D179,'ВИС-2025'!$E$17:$I$3751,3,0),"")</f>
        <v>Тройник РЕХАУ с уменьшенным боковым и торцевым проходами 20-16-16 RX+</v>
      </c>
      <c r="F179" s="286" t="str">
        <f>IFERROR(VLOOKUP(D179,'ВИС-2025'!$E$17:$I$3751,5,0),"")</f>
        <v>шт</v>
      </c>
      <c r="G179" s="451"/>
      <c r="H179" s="97">
        <f>IFERROR(VLOOKUP(D179,'ВИС-2025'!$E$17:$L$4285,8,0),"")</f>
        <v>13.08</v>
      </c>
      <c r="I179" s="97">
        <f t="shared" si="30"/>
        <v>0</v>
      </c>
      <c r="J179" s="97">
        <f t="shared" si="31"/>
        <v>13.08</v>
      </c>
      <c r="K179" s="97">
        <f t="shared" si="32"/>
        <v>0</v>
      </c>
      <c r="L179" s="97">
        <f t="shared" si="33"/>
        <v>0</v>
      </c>
      <c r="M179" s="97">
        <f t="shared" si="34"/>
        <v>0</v>
      </c>
      <c r="N179" s="387"/>
    </row>
    <row r="180" spans="1:14" s="287" customFormat="1">
      <c r="A180" s="683"/>
      <c r="B180" s="69" t="s">
        <v>30</v>
      </c>
      <c r="C180" s="71" t="s">
        <v>25</v>
      </c>
      <c r="D180" s="665">
        <v>14570823001</v>
      </c>
      <c r="E180" s="392" t="str">
        <f>IFERROR(VLOOKUP(D180,'ВИС-2025'!$E$17:$I$3751,3,0),"")</f>
        <v>Тройник РЕХАУ с уменьшенным боковым и торцевым проходами 25-16-16 RX+</v>
      </c>
      <c r="F180" s="286" t="str">
        <f>IFERROR(VLOOKUP(D180,'ВИС-2025'!$E$17:$I$3751,5,0),"")</f>
        <v>шт</v>
      </c>
      <c r="G180" s="451"/>
      <c r="H180" s="97">
        <f>IFERROR(VLOOKUP(D180,'ВИС-2025'!$E$17:$L$4285,8,0),"")</f>
        <v>14.33</v>
      </c>
      <c r="I180" s="97">
        <f t="shared" si="30"/>
        <v>0</v>
      </c>
      <c r="J180" s="97">
        <f t="shared" si="31"/>
        <v>14.33</v>
      </c>
      <c r="K180" s="97">
        <f t="shared" si="32"/>
        <v>0</v>
      </c>
      <c r="L180" s="97">
        <f t="shared" si="33"/>
        <v>0</v>
      </c>
      <c r="M180" s="97">
        <f t="shared" si="34"/>
        <v>0</v>
      </c>
      <c r="N180" s="387"/>
    </row>
    <row r="181" spans="1:14" s="287" customFormat="1" ht="60">
      <c r="A181" s="683" t="s">
        <v>3087</v>
      </c>
      <c r="B181" s="69" t="s">
        <v>30</v>
      </c>
      <c r="C181" s="71" t="s">
        <v>25</v>
      </c>
      <c r="D181" s="665">
        <v>14570833001</v>
      </c>
      <c r="E181" s="392" t="str">
        <f>IFERROR(VLOOKUP(D181,'ВИС-2025'!$E$17:$I$3751,3,0),"")</f>
        <v>Тройник РЕХАУ с уменьшенным боковым и торцевым проходами 25-16-20 RX+</v>
      </c>
      <c r="F181" s="286" t="str">
        <f>IFERROR(VLOOKUP(D181,'ВИС-2025'!$E$17:$I$3751,5,0),"")</f>
        <v>шт</v>
      </c>
      <c r="G181" s="451"/>
      <c r="H181" s="97">
        <f>IFERROR(VLOOKUP(D181,'ВИС-2025'!$E$17:$L$4285,8,0),"")</f>
        <v>16.72</v>
      </c>
      <c r="I181" s="97">
        <f t="shared" si="30"/>
        <v>0</v>
      </c>
      <c r="J181" s="97">
        <f t="shared" si="31"/>
        <v>16.72</v>
      </c>
      <c r="K181" s="97">
        <f t="shared" si="32"/>
        <v>0</v>
      </c>
      <c r="L181" s="97">
        <f t="shared" si="33"/>
        <v>0</v>
      </c>
      <c r="M181" s="97">
        <f t="shared" si="34"/>
        <v>0</v>
      </c>
      <c r="N181" s="387"/>
    </row>
    <row r="182" spans="1:14" s="287" customFormat="1">
      <c r="A182" s="683"/>
      <c r="B182" s="69" t="s">
        <v>30</v>
      </c>
      <c r="C182" s="71" t="s">
        <v>25</v>
      </c>
      <c r="D182" s="665">
        <v>14570843001</v>
      </c>
      <c r="E182" s="392" t="str">
        <f>IFERROR(VLOOKUP(D182,'ВИС-2025'!$E$17:$I$3751,3,0),"")</f>
        <v>Тройник РЕХАУ с уменьшенным боковым и торцевым проходами 25-20-16 RX+</v>
      </c>
      <c r="F182" s="286" t="str">
        <f>IFERROR(VLOOKUP(D182,'ВИС-2025'!$E$17:$I$3751,5,0),"")</f>
        <v>шт</v>
      </c>
      <c r="G182" s="451"/>
      <c r="H182" s="97">
        <f>IFERROR(VLOOKUP(D182,'ВИС-2025'!$E$17:$L$4285,8,0),"")</f>
        <v>18.34</v>
      </c>
      <c r="I182" s="97">
        <f t="shared" si="30"/>
        <v>0</v>
      </c>
      <c r="J182" s="97">
        <f t="shared" si="31"/>
        <v>18.34</v>
      </c>
      <c r="K182" s="97">
        <f t="shared" si="32"/>
        <v>0</v>
      </c>
      <c r="L182" s="97">
        <f t="shared" si="33"/>
        <v>0</v>
      </c>
      <c r="M182" s="97">
        <f t="shared" si="34"/>
        <v>0</v>
      </c>
      <c r="N182" s="387"/>
    </row>
    <row r="183" spans="1:14" s="287" customFormat="1">
      <c r="A183" s="683"/>
      <c r="B183" s="69" t="s">
        <v>30</v>
      </c>
      <c r="C183" s="71" t="s">
        <v>25</v>
      </c>
      <c r="D183" s="665">
        <v>14570853001</v>
      </c>
      <c r="E183" s="392" t="str">
        <f>IFERROR(VLOOKUP(D183,'ВИС-2025'!$E$17:$I$3751,3,0),"")</f>
        <v>Тройник РЕХАУ с уменьшенным боковым и торцевым проходами 25-20-20 RX+</v>
      </c>
      <c r="F183" s="286" t="str">
        <f>IFERROR(VLOOKUP(D183,'ВИС-2025'!$E$17:$I$3751,5,0),"")</f>
        <v>шт</v>
      </c>
      <c r="G183" s="451"/>
      <c r="H183" s="97">
        <f>IFERROR(VLOOKUP(D183,'ВИС-2025'!$E$17:$L$4285,8,0),"")</f>
        <v>18.34</v>
      </c>
      <c r="I183" s="97">
        <f t="shared" si="30"/>
        <v>0</v>
      </c>
      <c r="J183" s="97">
        <f t="shared" si="31"/>
        <v>18.34</v>
      </c>
      <c r="K183" s="97">
        <f t="shared" si="32"/>
        <v>0</v>
      </c>
      <c r="L183" s="97">
        <f t="shared" si="33"/>
        <v>0</v>
      </c>
      <c r="M183" s="97">
        <f t="shared" si="34"/>
        <v>0</v>
      </c>
      <c r="N183" s="387"/>
    </row>
    <row r="184" spans="1:14" s="287" customFormat="1">
      <c r="A184" s="683"/>
      <c r="B184" s="69" t="s">
        <v>30</v>
      </c>
      <c r="C184" s="71" t="s">
        <v>25</v>
      </c>
      <c r="D184" s="665">
        <v>14570863001</v>
      </c>
      <c r="E184" s="392" t="str">
        <f>IFERROR(VLOOKUP(D184,'ВИС-2025'!$E$17:$I$3751,3,0),"")</f>
        <v>Тройник РЕХАУ с уменьшенным боковым и торцевым проходами 32-20-20 RX+</v>
      </c>
      <c r="F184" s="286" t="str">
        <f>IFERROR(VLOOKUP(D184,'ВИС-2025'!$E$17:$I$3751,5,0),"")</f>
        <v>шт</v>
      </c>
      <c r="G184" s="451"/>
      <c r="H184" s="97">
        <f>IFERROR(VLOOKUP(D184,'ВИС-2025'!$E$17:$L$4285,8,0),"")</f>
        <v>36.92</v>
      </c>
      <c r="I184" s="97">
        <f t="shared" si="30"/>
        <v>0</v>
      </c>
      <c r="J184" s="97">
        <f t="shared" si="31"/>
        <v>36.92</v>
      </c>
      <c r="K184" s="97">
        <f t="shared" si="32"/>
        <v>0</v>
      </c>
      <c r="L184" s="97">
        <f t="shared" si="33"/>
        <v>0</v>
      </c>
      <c r="M184" s="97">
        <f t="shared" si="34"/>
        <v>0</v>
      </c>
      <c r="N184" s="387"/>
    </row>
    <row r="185" spans="1:14">
      <c r="A185" s="683"/>
      <c r="B185" s="69" t="s">
        <v>30</v>
      </c>
      <c r="C185" s="71" t="s">
        <v>25</v>
      </c>
      <c r="D185" s="665">
        <v>14570873001</v>
      </c>
      <c r="E185" s="392" t="str">
        <f>IFERROR(VLOOKUP(D185,'ВИС-2025'!$E$17:$I$3751,3,0),"")</f>
        <v>Тройник РЕХАУ с уменьшенным боковым и торцевым проходами 32-20-25 RX+</v>
      </c>
      <c r="F185" s="286" t="str">
        <f>IFERROR(VLOOKUP(D185,'ВИС-2025'!$E$17:$I$3751,5,0),"")</f>
        <v>шт</v>
      </c>
      <c r="G185" s="451"/>
      <c r="H185" s="97">
        <f>IFERROR(VLOOKUP(D185,'ВИС-2025'!$E$17:$L$4285,8,0),"")</f>
        <v>36.92</v>
      </c>
      <c r="I185" s="97">
        <f t="shared" si="30"/>
        <v>0</v>
      </c>
      <c r="J185" s="97">
        <f t="shared" si="31"/>
        <v>36.92</v>
      </c>
      <c r="K185" s="97">
        <f t="shared" si="32"/>
        <v>0</v>
      </c>
      <c r="L185" s="97">
        <f t="shared" si="33"/>
        <v>0</v>
      </c>
      <c r="M185" s="97">
        <f t="shared" si="34"/>
        <v>0</v>
      </c>
      <c r="N185" s="387"/>
    </row>
    <row r="186" spans="1:14" s="287" customFormat="1">
      <c r="A186" s="683"/>
      <c r="B186" s="69" t="s">
        <v>30</v>
      </c>
      <c r="C186" s="71" t="s">
        <v>25</v>
      </c>
      <c r="D186" s="665">
        <v>14570893001</v>
      </c>
      <c r="E186" s="392" t="str">
        <f>IFERROR(VLOOKUP(D186,'ВИС-2025'!$E$17:$I$3751,3,0),"")</f>
        <v>Тройник РЕХАУ с уменьшенным боковым и торцевым проходами 32-25-20 RX+</v>
      </c>
      <c r="F186" s="286" t="str">
        <f>IFERROR(VLOOKUP(D186,'ВИС-2025'!$E$17:$I$3751,5,0),"")</f>
        <v>шт</v>
      </c>
      <c r="G186" s="451"/>
      <c r="H186" s="97">
        <f>IFERROR(VLOOKUP(D186,'ВИС-2025'!$E$17:$L$4285,8,0),"")</f>
        <v>36.92</v>
      </c>
      <c r="I186" s="97">
        <f t="shared" si="30"/>
        <v>0</v>
      </c>
      <c r="J186" s="97">
        <f t="shared" si="31"/>
        <v>36.92</v>
      </c>
      <c r="K186" s="97">
        <f t="shared" si="32"/>
        <v>0</v>
      </c>
      <c r="L186" s="97">
        <f t="shared" si="33"/>
        <v>0</v>
      </c>
      <c r="M186" s="97">
        <f t="shared" si="34"/>
        <v>0</v>
      </c>
      <c r="N186" s="387"/>
    </row>
    <row r="187" spans="1:14" s="287" customFormat="1">
      <c r="A187" s="683"/>
      <c r="B187" s="69" t="s">
        <v>30</v>
      </c>
      <c r="C187" s="71" t="s">
        <v>25</v>
      </c>
      <c r="D187" s="665">
        <v>14570913001</v>
      </c>
      <c r="E187" s="392" t="str">
        <f>IFERROR(VLOOKUP(D187,'ВИС-2025'!$E$17:$I$3751,3,0),"")</f>
        <v>Тройник РЕХАУ с уменьшенным боковым и торцевым проходами 32-25-25 RX+</v>
      </c>
      <c r="F187" s="286" t="str">
        <f>IFERROR(VLOOKUP(D187,'ВИС-2025'!$E$17:$I$3751,5,0),"")</f>
        <v>шт</v>
      </c>
      <c r="G187" s="451"/>
      <c r="H187" s="97">
        <f>IFERROR(VLOOKUP(D187,'ВИС-2025'!$E$17:$L$4285,8,0),"")</f>
        <v>36.92</v>
      </c>
      <c r="I187" s="97">
        <f t="shared" si="30"/>
        <v>0</v>
      </c>
      <c r="J187" s="97">
        <f t="shared" si="31"/>
        <v>36.92</v>
      </c>
      <c r="K187" s="97">
        <f t="shared" si="32"/>
        <v>0</v>
      </c>
      <c r="L187" s="97">
        <f t="shared" si="33"/>
        <v>0</v>
      </c>
      <c r="M187" s="97">
        <f t="shared" si="34"/>
        <v>0</v>
      </c>
      <c r="N187" s="387"/>
    </row>
    <row r="188" spans="1:14" s="287" customFormat="1">
      <c r="A188" s="683"/>
      <c r="B188" s="69" t="s">
        <v>30</v>
      </c>
      <c r="C188" s="71" t="s">
        <v>25</v>
      </c>
      <c r="D188" s="665">
        <v>14570923001</v>
      </c>
      <c r="E188" s="392" t="str">
        <f>IFERROR(VLOOKUP(D188,'ВИС-2025'!$E$17:$I$3751,3,0),"")</f>
        <v>Тройник РЕХАУ с уменьшенным боковым и торцевым проходами 40-32-32 RX+</v>
      </c>
      <c r="F188" s="286" t="str">
        <f>IFERROR(VLOOKUP(D188,'ВИС-2025'!$E$17:$I$3751,5,0),"")</f>
        <v>шт</v>
      </c>
      <c r="G188" s="451"/>
      <c r="H188" s="97">
        <f>IFERROR(VLOOKUP(D188,'ВИС-2025'!$E$17:$L$4285,8,0),"")</f>
        <v>70.790000000000006</v>
      </c>
      <c r="I188" s="97">
        <f t="shared" si="30"/>
        <v>0</v>
      </c>
      <c r="J188" s="97">
        <f t="shared" si="31"/>
        <v>70.790000000000006</v>
      </c>
      <c r="K188" s="97">
        <f t="shared" si="32"/>
        <v>0</v>
      </c>
      <c r="L188" s="97">
        <f t="shared" si="33"/>
        <v>0</v>
      </c>
      <c r="M188" s="97">
        <f t="shared" si="34"/>
        <v>0</v>
      </c>
      <c r="N188" s="387"/>
    </row>
    <row r="189" spans="1:14" s="287" customFormat="1">
      <c r="A189" s="683"/>
      <c r="B189" s="69"/>
      <c r="C189" s="88"/>
      <c r="D189" s="90"/>
      <c r="E189" s="392" t="str">
        <f>IFERROR(VLOOKUP(D189,'ВИС-2025'!$E$17:$I$3751,3,0),"")</f>
        <v/>
      </c>
      <c r="F189" s="286" t="str">
        <f>IFERROR(VLOOKUP(D189,'ВИС-2025'!$E$17:$I$3751,5,0),"")</f>
        <v/>
      </c>
      <c r="G189" s="451"/>
      <c r="H189" s="97" t="str">
        <f>IFERROR(VLOOKUP(D189,'ВИС-2025'!$E$17:$L$4285,8,0),"")</f>
        <v/>
      </c>
      <c r="I189" s="97" t="str">
        <f t="shared" si="30"/>
        <v/>
      </c>
      <c r="J189" s="97" t="str">
        <f t="shared" si="31"/>
        <v/>
      </c>
      <c r="K189" s="97" t="str">
        <f t="shared" si="32"/>
        <v/>
      </c>
      <c r="L189" s="97" t="str">
        <f t="shared" si="33"/>
        <v/>
      </c>
      <c r="M189" s="97" t="str">
        <f t="shared" si="34"/>
        <v/>
      </c>
      <c r="N189" s="387"/>
    </row>
    <row r="190" spans="1:14" s="287" customFormat="1">
      <c r="A190" s="683"/>
      <c r="B190" s="69" t="s">
        <v>30</v>
      </c>
      <c r="C190" s="71" t="s">
        <v>25</v>
      </c>
      <c r="D190" s="69">
        <v>11080811001</v>
      </c>
      <c r="E190" s="392" t="str">
        <f>IFERROR(VLOOKUP(D190,'ВИС-2025'!$E$17:$I$3751,3,0),"")</f>
        <v>Тройник с уменьшенным боковым и торцевым проходами 20-16-16 MX</v>
      </c>
      <c r="F190" s="286" t="str">
        <f>IFERROR(VLOOKUP(D190,'ВИС-2025'!$E$17:$I$3751,5,0),"")</f>
        <v>шт</v>
      </c>
      <c r="G190" s="451"/>
      <c r="H190" s="97">
        <f>IFERROR(VLOOKUP(D190,'ВИС-2025'!$E$17:$L$4285,8,0),"")</f>
        <v>8.33</v>
      </c>
      <c r="I190" s="97">
        <f t="shared" si="30"/>
        <v>0</v>
      </c>
      <c r="J190" s="97">
        <f t="shared" si="31"/>
        <v>8.33</v>
      </c>
      <c r="K190" s="97">
        <f t="shared" si="32"/>
        <v>0</v>
      </c>
      <c r="L190" s="97">
        <f t="shared" si="33"/>
        <v>0</v>
      </c>
      <c r="M190" s="97">
        <f t="shared" si="34"/>
        <v>0</v>
      </c>
      <c r="N190" s="387"/>
    </row>
    <row r="191" spans="1:14" s="287" customFormat="1">
      <c r="A191" s="683"/>
      <c r="B191" s="69" t="s">
        <v>30</v>
      </c>
      <c r="C191" s="71" t="s">
        <v>25</v>
      </c>
      <c r="D191" s="69">
        <v>11080821001</v>
      </c>
      <c r="E191" s="392" t="str">
        <f>IFERROR(VLOOKUP(D191,'ВИС-2025'!$E$17:$I$3751,3,0),"")</f>
        <v>Тройник с уменьшенным боковым и торцевым проходами 25-16-16 MX</v>
      </c>
      <c r="F191" s="286" t="str">
        <f>IFERROR(VLOOKUP(D191,'ВИС-2025'!$E$17:$I$3751,5,0),"")</f>
        <v>шт</v>
      </c>
      <c r="G191" s="451"/>
      <c r="H191" s="97">
        <f>IFERROR(VLOOKUP(D191,'ВИС-2025'!$E$17:$L$4285,8,0),"")</f>
        <v>8.7200000000000006</v>
      </c>
      <c r="I191" s="97">
        <f t="shared" si="30"/>
        <v>0</v>
      </c>
      <c r="J191" s="97">
        <f t="shared" si="31"/>
        <v>8.7200000000000006</v>
      </c>
      <c r="K191" s="97">
        <f t="shared" si="32"/>
        <v>0</v>
      </c>
      <c r="L191" s="97">
        <f t="shared" si="33"/>
        <v>0</v>
      </c>
      <c r="M191" s="97">
        <f t="shared" si="34"/>
        <v>0</v>
      </c>
      <c r="N191" s="387"/>
    </row>
    <row r="192" spans="1:14" s="287" customFormat="1">
      <c r="A192" s="683"/>
      <c r="B192" s="69" t="s">
        <v>30</v>
      </c>
      <c r="C192" s="71" t="s">
        <v>25</v>
      </c>
      <c r="D192" s="69">
        <v>11080831001</v>
      </c>
      <c r="E192" s="392" t="str">
        <f>IFERROR(VLOOKUP(D192,'ВИС-2025'!$E$17:$I$3751,3,0),"")</f>
        <v>Тройник с уменьшенным боковым и торцевым проходами 25-16-20 MX</v>
      </c>
      <c r="F192" s="286" t="str">
        <f>IFERROR(VLOOKUP(D192,'ВИС-2025'!$E$17:$I$3751,5,0),"")</f>
        <v>шт</v>
      </c>
      <c r="G192" s="451"/>
      <c r="H192" s="97">
        <f>IFERROR(VLOOKUP(D192,'ВИС-2025'!$E$17:$L$4285,8,0),"")</f>
        <v>10.64</v>
      </c>
      <c r="I192" s="97">
        <f t="shared" si="30"/>
        <v>0</v>
      </c>
      <c r="J192" s="97">
        <f t="shared" si="31"/>
        <v>10.64</v>
      </c>
      <c r="K192" s="97">
        <f t="shared" si="32"/>
        <v>0</v>
      </c>
      <c r="L192" s="97">
        <f t="shared" si="33"/>
        <v>0</v>
      </c>
      <c r="M192" s="97">
        <f t="shared" si="34"/>
        <v>0</v>
      </c>
      <c r="N192" s="387"/>
    </row>
    <row r="193" spans="1:14" s="287" customFormat="1">
      <c r="A193" s="683"/>
      <c r="B193" s="69" t="s">
        <v>30</v>
      </c>
      <c r="C193" s="71" t="s">
        <v>25</v>
      </c>
      <c r="D193" s="617">
        <v>11080841001</v>
      </c>
      <c r="E193" s="392" t="str">
        <f>IFERROR(VLOOKUP(D193,'ВИС-2025'!$E$17:$I$3751,3,0),"")</f>
        <v>Тройник с уменьшенным боковым и торцевым проходами 25-20-16 MX</v>
      </c>
      <c r="F193" s="286" t="str">
        <f>IFERROR(VLOOKUP(D193,'ВИС-2025'!$E$17:$I$3751,5,0),"")</f>
        <v>шт</v>
      </c>
      <c r="G193" s="451"/>
      <c r="H193" s="97">
        <f>IFERROR(VLOOKUP(D193,'ВИС-2025'!$E$17:$L$4285,8,0),"")</f>
        <v>11.68</v>
      </c>
      <c r="I193" s="97">
        <f t="shared" si="30"/>
        <v>0</v>
      </c>
      <c r="J193" s="97">
        <f t="shared" si="31"/>
        <v>11.68</v>
      </c>
      <c r="K193" s="97">
        <f t="shared" si="32"/>
        <v>0</v>
      </c>
      <c r="L193" s="97">
        <f t="shared" si="33"/>
        <v>0</v>
      </c>
      <c r="M193" s="97">
        <f t="shared" si="34"/>
        <v>0</v>
      </c>
      <c r="N193" s="387"/>
    </row>
    <row r="194" spans="1:14" s="287" customFormat="1">
      <c r="A194" s="683"/>
      <c r="B194" s="69" t="s">
        <v>30</v>
      </c>
      <c r="C194" s="71" t="s">
        <v>25</v>
      </c>
      <c r="D194" s="69">
        <v>11080851001</v>
      </c>
      <c r="E194" s="392" t="str">
        <f>IFERROR(VLOOKUP(D194,'ВИС-2025'!$E$17:$I$3751,3,0),"")</f>
        <v>Тройник с уменьшенным боковым и торцевым проходами 25-20-20 MX</v>
      </c>
      <c r="F194" s="286" t="str">
        <f>IFERROR(VLOOKUP(D194,'ВИС-2025'!$E$17:$I$3751,5,0),"")</f>
        <v>шт</v>
      </c>
      <c r="G194" s="451"/>
      <c r="H194" s="97">
        <f>IFERROR(VLOOKUP(D194,'ВИС-2025'!$E$17:$L$4285,8,0),"")</f>
        <v>11.68</v>
      </c>
      <c r="I194" s="97">
        <f t="shared" si="30"/>
        <v>0</v>
      </c>
      <c r="J194" s="97">
        <f t="shared" si="31"/>
        <v>11.68</v>
      </c>
      <c r="K194" s="97">
        <f t="shared" si="32"/>
        <v>0</v>
      </c>
      <c r="L194" s="97">
        <f t="shared" si="33"/>
        <v>0</v>
      </c>
      <c r="M194" s="97">
        <f t="shared" si="34"/>
        <v>0</v>
      </c>
      <c r="N194" s="387"/>
    </row>
    <row r="195" spans="1:14">
      <c r="A195" s="683"/>
      <c r="B195" s="69" t="s">
        <v>30</v>
      </c>
      <c r="C195" s="71" t="s">
        <v>25</v>
      </c>
      <c r="D195" s="617">
        <v>11080861001</v>
      </c>
      <c r="E195" s="392" t="str">
        <f>IFERROR(VLOOKUP(D195,'ВИС-2025'!$E$17:$I$3751,3,0),"")</f>
        <v>Тройник с уменьшенным боковым и торцевым проходами 32-20-20 MX</v>
      </c>
      <c r="F195" s="286" t="str">
        <f>IFERROR(VLOOKUP(D195,'ВИС-2025'!$E$17:$I$3751,5,0),"")</f>
        <v>шт</v>
      </c>
      <c r="G195" s="451"/>
      <c r="H195" s="97">
        <f>IFERROR(VLOOKUP(D195,'ВИС-2025'!$E$17:$L$4285,8,0),"")</f>
        <v>23.52</v>
      </c>
      <c r="I195" s="97">
        <f t="shared" si="30"/>
        <v>0</v>
      </c>
      <c r="J195" s="97">
        <f t="shared" si="31"/>
        <v>23.52</v>
      </c>
      <c r="K195" s="97">
        <f t="shared" si="32"/>
        <v>0</v>
      </c>
      <c r="L195" s="97">
        <f t="shared" si="33"/>
        <v>0</v>
      </c>
      <c r="M195" s="97">
        <f t="shared" si="34"/>
        <v>0</v>
      </c>
      <c r="N195" s="387"/>
    </row>
    <row r="196" spans="1:14" s="287" customFormat="1">
      <c r="A196" s="683"/>
      <c r="B196" s="69" t="s">
        <v>30</v>
      </c>
      <c r="C196" s="71" t="s">
        <v>25</v>
      </c>
      <c r="D196" s="621">
        <v>11080871001</v>
      </c>
      <c r="E196" s="392" t="str">
        <f>IFERROR(VLOOKUP(D196,'ВИС-2025'!$E$17:$I$3751,3,0),"")</f>
        <v>Тройник с уменьшенным боковым и торцевым проходами 32-20-25 MX</v>
      </c>
      <c r="F196" s="286" t="str">
        <f>IFERROR(VLOOKUP(D196,'ВИС-2025'!$E$17:$I$3751,5,0),"")</f>
        <v>шт</v>
      </c>
      <c r="G196" s="451"/>
      <c r="H196" s="97">
        <f>IFERROR(VLOOKUP(D196,'ВИС-2025'!$E$17:$L$4285,8,0),"")</f>
        <v>23.52</v>
      </c>
      <c r="I196" s="97">
        <f t="shared" si="30"/>
        <v>0</v>
      </c>
      <c r="J196" s="97">
        <f t="shared" si="31"/>
        <v>23.52</v>
      </c>
      <c r="K196" s="97">
        <f t="shared" si="32"/>
        <v>0</v>
      </c>
      <c r="L196" s="97">
        <f t="shared" si="33"/>
        <v>0</v>
      </c>
      <c r="M196" s="97">
        <f t="shared" si="34"/>
        <v>0</v>
      </c>
      <c r="N196" s="387"/>
    </row>
    <row r="197" spans="1:14" s="287" customFormat="1">
      <c r="A197" s="683"/>
      <c r="B197" s="69" t="s">
        <v>30</v>
      </c>
      <c r="C197" s="71" t="s">
        <v>25</v>
      </c>
      <c r="D197" s="621">
        <v>11080891001</v>
      </c>
      <c r="E197" s="392" t="str">
        <f>IFERROR(VLOOKUP(D197,'ВИС-2025'!$E$17:$I$3751,3,0),"")</f>
        <v>Тройник с уменьшенным боковым и торцевым проходами 32-25-20 MX</v>
      </c>
      <c r="F197" s="286" t="str">
        <f>IFERROR(VLOOKUP(D197,'ВИС-2025'!$E$17:$I$3751,5,0),"")</f>
        <v>шт</v>
      </c>
      <c r="G197" s="451"/>
      <c r="H197" s="97">
        <f>IFERROR(VLOOKUP(D197,'ВИС-2025'!$E$17:$L$4285,8,0),"")</f>
        <v>23.52</v>
      </c>
      <c r="I197" s="97">
        <f t="shared" si="30"/>
        <v>0</v>
      </c>
      <c r="J197" s="97">
        <f t="shared" si="31"/>
        <v>23.52</v>
      </c>
      <c r="K197" s="97">
        <f t="shared" si="32"/>
        <v>0</v>
      </c>
      <c r="L197" s="97">
        <f t="shared" si="33"/>
        <v>0</v>
      </c>
      <c r="M197" s="97">
        <f t="shared" si="34"/>
        <v>0</v>
      </c>
      <c r="N197" s="387"/>
    </row>
    <row r="198" spans="1:14" s="287" customFormat="1">
      <c r="A198" s="683"/>
      <c r="B198" s="69" t="s">
        <v>30</v>
      </c>
      <c r="C198" s="71" t="s">
        <v>25</v>
      </c>
      <c r="D198" s="621">
        <v>11080911001</v>
      </c>
      <c r="E198" s="392" t="str">
        <f>IFERROR(VLOOKUP(D198,'ВИС-2025'!$E$17:$I$3751,3,0),"")</f>
        <v>Тройник с уменьшенным боковым и торцевым проходами 32-25-25 MX</v>
      </c>
      <c r="F198" s="286" t="str">
        <f>IFERROR(VLOOKUP(D198,'ВИС-2025'!$E$17:$I$3751,5,0),"")</f>
        <v>шт</v>
      </c>
      <c r="G198" s="451"/>
      <c r="H198" s="97">
        <f>IFERROR(VLOOKUP(D198,'ВИС-2025'!$E$17:$L$4285,8,0),"")</f>
        <v>23.52</v>
      </c>
      <c r="I198" s="97">
        <f t="shared" ref="I198:I261" si="35">IFERROR(H198*G198,"")</f>
        <v>0</v>
      </c>
      <c r="J198" s="97">
        <f t="shared" ref="J198:J261" si="36">IFERROR((IF(H198="","",H198-H198*$D$7)),"")</f>
        <v>23.52</v>
      </c>
      <c r="K198" s="97">
        <f t="shared" ref="K198:K261" si="37">IFERROR(J198*G198, "")</f>
        <v>0</v>
      </c>
      <c r="L198" s="97">
        <f t="shared" ref="L198:L261" si="38">IFERROR(J198*$D$8, "")</f>
        <v>0</v>
      </c>
      <c r="M198" s="97">
        <f t="shared" ref="M198:M261" si="39">IFERROR(L198*G198, "")</f>
        <v>0</v>
      </c>
      <c r="N198" s="387"/>
    </row>
    <row r="199" spans="1:14" s="287" customFormat="1">
      <c r="A199" s="683"/>
      <c r="B199" s="69" t="s">
        <v>30</v>
      </c>
      <c r="C199" s="71" t="s">
        <v>25</v>
      </c>
      <c r="D199" s="69">
        <v>11080921001</v>
      </c>
      <c r="E199" s="392" t="str">
        <f>IFERROR(VLOOKUP(D199,'ВИС-2025'!$E$17:$I$3751,3,0),"")</f>
        <v>Тройник с уменьшенным боковым и торцевым проходами 40-32-32 MX</v>
      </c>
      <c r="F199" s="286" t="str">
        <f>IFERROR(VLOOKUP(D199,'ВИС-2025'!$E$17:$I$3751,5,0),"")</f>
        <v>шт</v>
      </c>
      <c r="G199" s="451"/>
      <c r="H199" s="97">
        <f>IFERROR(VLOOKUP(D199,'ВИС-2025'!$E$17:$L$4285,8,0),"")</f>
        <v>48.82</v>
      </c>
      <c r="I199" s="97">
        <f t="shared" si="35"/>
        <v>0</v>
      </c>
      <c r="J199" s="97">
        <f t="shared" si="36"/>
        <v>48.82</v>
      </c>
      <c r="K199" s="97">
        <f t="shared" si="37"/>
        <v>0</v>
      </c>
      <c r="L199" s="97">
        <f t="shared" si="38"/>
        <v>0</v>
      </c>
      <c r="M199" s="97">
        <f t="shared" si="39"/>
        <v>0</v>
      </c>
      <c r="N199" s="387"/>
    </row>
    <row r="200" spans="1:14" s="287" customFormat="1">
      <c r="A200" s="683"/>
      <c r="B200" s="69" t="s">
        <v>30</v>
      </c>
      <c r="C200" s="71" t="s">
        <v>25</v>
      </c>
      <c r="D200" s="617">
        <v>11092901001</v>
      </c>
      <c r="E200" s="392" t="str">
        <f>IFERROR(VLOOKUP(D200,'ВИС-2025'!$E$17:$I$3751,3,0),"")</f>
        <v>Тройник с уменьшенным боковым и торцевым проходами 50-32-40 MX</v>
      </c>
      <c r="F200" s="286" t="str">
        <f>IFERROR(VLOOKUP(D200,'ВИС-2025'!$E$17:$I$3751,5,0),"")</f>
        <v>шт</v>
      </c>
      <c r="G200" s="451"/>
      <c r="H200" s="97">
        <f>IFERROR(VLOOKUP(D200,'ВИС-2025'!$E$17:$L$4285,8,0),"")</f>
        <v>137.53</v>
      </c>
      <c r="I200" s="97">
        <f t="shared" si="35"/>
        <v>0</v>
      </c>
      <c r="J200" s="97">
        <f t="shared" si="36"/>
        <v>137.53</v>
      </c>
      <c r="K200" s="97">
        <f t="shared" si="37"/>
        <v>0</v>
      </c>
      <c r="L200" s="97">
        <f t="shared" si="38"/>
        <v>0</v>
      </c>
      <c r="M200" s="97">
        <f t="shared" si="39"/>
        <v>0</v>
      </c>
      <c r="N200" s="387"/>
    </row>
    <row r="201" spans="1:14" s="287" customFormat="1">
      <c r="A201" s="683"/>
      <c r="B201" s="69"/>
      <c r="C201" s="88"/>
      <c r="D201" s="90"/>
      <c r="E201" s="392" t="str">
        <f>IFERROR(VLOOKUP(D201,'ВИС-2025'!$E$17:$I$3751,3,0),"")</f>
        <v/>
      </c>
      <c r="F201" s="286" t="str">
        <f>IFERROR(VLOOKUP(D201,'ВИС-2025'!$E$17:$I$3751,5,0),"")</f>
        <v/>
      </c>
      <c r="G201" s="451"/>
      <c r="H201" s="97" t="str">
        <f>IFERROR(VLOOKUP(D201,'ВИС-2025'!$E$17:$L$4285,8,0),"")</f>
        <v/>
      </c>
      <c r="I201" s="97" t="str">
        <f t="shared" si="35"/>
        <v/>
      </c>
      <c r="J201" s="97" t="str">
        <f t="shared" si="36"/>
        <v/>
      </c>
      <c r="K201" s="97" t="str">
        <f t="shared" si="37"/>
        <v/>
      </c>
      <c r="L201" s="97" t="str">
        <f t="shared" si="38"/>
        <v/>
      </c>
      <c r="M201" s="97" t="str">
        <f t="shared" si="39"/>
        <v/>
      </c>
      <c r="N201" s="387"/>
    </row>
    <row r="202" spans="1:14" s="287" customFormat="1">
      <c r="A202" s="683"/>
      <c r="B202" s="69" t="s">
        <v>65</v>
      </c>
      <c r="C202" s="71" t="s">
        <v>25</v>
      </c>
      <c r="D202" s="69">
        <v>11600711001</v>
      </c>
      <c r="E202" s="392" t="str">
        <f>IFERROR(VLOOKUP(D202,'ВИС-2025'!$E$17:$I$3751,3,0),"")</f>
        <v>Тройник с уменьшенным торцевым проходом 20-20-16 PX</v>
      </c>
      <c r="F202" s="286" t="str">
        <f>IFERROR(VLOOKUP(D202,'ВИС-2025'!$E$17:$I$3751,5,0),"")</f>
        <v>шт</v>
      </c>
      <c r="G202" s="451"/>
      <c r="H202" s="97">
        <f>IFERROR(VLOOKUP(D202,'ВИС-2025'!$E$17:$L$4285,8,0),"")</f>
        <v>12.08</v>
      </c>
      <c r="I202" s="97">
        <f t="shared" si="35"/>
        <v>0</v>
      </c>
      <c r="J202" s="97">
        <f t="shared" si="36"/>
        <v>12.08</v>
      </c>
      <c r="K202" s="97">
        <f t="shared" si="37"/>
        <v>0</v>
      </c>
      <c r="L202" s="97">
        <f t="shared" si="38"/>
        <v>0</v>
      </c>
      <c r="M202" s="97">
        <f t="shared" si="39"/>
        <v>0</v>
      </c>
      <c r="N202" s="387"/>
    </row>
    <row r="203" spans="1:14" s="287" customFormat="1">
      <c r="A203" s="683"/>
      <c r="B203" s="69" t="s">
        <v>65</v>
      </c>
      <c r="C203" s="71" t="s">
        <v>25</v>
      </c>
      <c r="D203" s="69">
        <v>11600721001</v>
      </c>
      <c r="E203" s="392" t="str">
        <f>IFERROR(VLOOKUP(D203,'ВИС-2025'!$E$17:$I$3751,3,0),"")</f>
        <v>Тройник с уменьшенным торцевым проходом 25-25-16 PX</v>
      </c>
      <c r="F203" s="286" t="str">
        <f>IFERROR(VLOOKUP(D203,'ВИС-2025'!$E$17:$I$3751,5,0),"")</f>
        <v>шт</v>
      </c>
      <c r="G203" s="451"/>
      <c r="H203" s="97">
        <f>IFERROR(VLOOKUP(D203,'ВИС-2025'!$E$17:$L$4285,8,0),"")</f>
        <v>13.64</v>
      </c>
      <c r="I203" s="97">
        <f t="shared" si="35"/>
        <v>0</v>
      </c>
      <c r="J203" s="97">
        <f t="shared" si="36"/>
        <v>13.64</v>
      </c>
      <c r="K203" s="97">
        <f t="shared" si="37"/>
        <v>0</v>
      </c>
      <c r="L203" s="97">
        <f t="shared" si="38"/>
        <v>0</v>
      </c>
      <c r="M203" s="97">
        <f t="shared" si="39"/>
        <v>0</v>
      </c>
      <c r="N203" s="387"/>
    </row>
    <row r="204" spans="1:14">
      <c r="A204" s="683"/>
      <c r="B204" s="69" t="s">
        <v>65</v>
      </c>
      <c r="C204" s="71" t="s">
        <v>25</v>
      </c>
      <c r="D204" s="69">
        <v>11600731001</v>
      </c>
      <c r="E204" s="392" t="str">
        <f>IFERROR(VLOOKUP(D204,'ВИС-2025'!$E$17:$I$3751,3,0),"")</f>
        <v>Тройник с уменьшенным торцевым проходом 25-25-20 PX</v>
      </c>
      <c r="F204" s="286" t="str">
        <f>IFERROR(VLOOKUP(D204,'ВИС-2025'!$E$17:$I$3751,5,0),"")</f>
        <v>шт</v>
      </c>
      <c r="G204" s="451"/>
      <c r="H204" s="97">
        <f>IFERROR(VLOOKUP(D204,'ВИС-2025'!$E$17:$L$4285,8,0),"")</f>
        <v>13.64</v>
      </c>
      <c r="I204" s="97">
        <f t="shared" si="35"/>
        <v>0</v>
      </c>
      <c r="J204" s="97">
        <f t="shared" si="36"/>
        <v>13.64</v>
      </c>
      <c r="K204" s="97">
        <f t="shared" si="37"/>
        <v>0</v>
      </c>
      <c r="L204" s="97">
        <f t="shared" si="38"/>
        <v>0</v>
      </c>
      <c r="M204" s="97">
        <f t="shared" si="39"/>
        <v>0</v>
      </c>
      <c r="N204" s="387"/>
    </row>
    <row r="205" spans="1:14" s="287" customFormat="1">
      <c r="A205" s="683"/>
      <c r="B205" s="69" t="s">
        <v>65</v>
      </c>
      <c r="C205" s="71" t="s">
        <v>25</v>
      </c>
      <c r="D205" s="69">
        <v>11600741001</v>
      </c>
      <c r="E205" s="392" t="str">
        <f>IFERROR(VLOOKUP(D205,'ВИС-2025'!$E$17:$I$3751,3,0),"")</f>
        <v>Тройник с уменьшенным торцевым проходом 32-32-20 PX</v>
      </c>
      <c r="F205" s="286" t="str">
        <f>IFERROR(VLOOKUP(D205,'ВИС-2025'!$E$17:$I$3751,5,0),"")</f>
        <v>шт</v>
      </c>
      <c r="G205" s="451"/>
      <c r="H205" s="97">
        <f>IFERROR(VLOOKUP(D205,'ВИС-2025'!$E$17:$L$4285,8,0),"")</f>
        <v>27.67</v>
      </c>
      <c r="I205" s="97">
        <f t="shared" si="35"/>
        <v>0</v>
      </c>
      <c r="J205" s="97">
        <f t="shared" si="36"/>
        <v>27.67</v>
      </c>
      <c r="K205" s="97">
        <f t="shared" si="37"/>
        <v>0</v>
      </c>
      <c r="L205" s="97">
        <f t="shared" si="38"/>
        <v>0</v>
      </c>
      <c r="M205" s="97">
        <f t="shared" si="39"/>
        <v>0</v>
      </c>
      <c r="N205" s="387"/>
    </row>
    <row r="206" spans="1:14" s="287" customFormat="1">
      <c r="A206" s="683"/>
      <c r="B206" s="69" t="s">
        <v>65</v>
      </c>
      <c r="C206" s="71" t="s">
        <v>25</v>
      </c>
      <c r="D206" s="69">
        <v>11600751001</v>
      </c>
      <c r="E206" s="392" t="str">
        <f>IFERROR(VLOOKUP(D206,'ВИС-2025'!$E$17:$I$3751,3,0),"")</f>
        <v>Тройник с уменьшенным торцевым проходом 32-32-25 PX</v>
      </c>
      <c r="F206" s="286" t="str">
        <f>IFERROR(VLOOKUP(D206,'ВИС-2025'!$E$17:$I$3751,5,0),"")</f>
        <v>шт</v>
      </c>
      <c r="G206" s="451"/>
      <c r="H206" s="97">
        <f>IFERROR(VLOOKUP(D206,'ВИС-2025'!$E$17:$L$4285,8,0),"")</f>
        <v>27.67</v>
      </c>
      <c r="I206" s="97">
        <f t="shared" si="35"/>
        <v>0</v>
      </c>
      <c r="J206" s="97">
        <f t="shared" si="36"/>
        <v>27.67</v>
      </c>
      <c r="K206" s="97">
        <f t="shared" si="37"/>
        <v>0</v>
      </c>
      <c r="L206" s="97">
        <f t="shared" si="38"/>
        <v>0</v>
      </c>
      <c r="M206" s="97">
        <f t="shared" si="39"/>
        <v>0</v>
      </c>
      <c r="N206" s="387"/>
    </row>
    <row r="207" spans="1:14" s="287" customFormat="1">
      <c r="A207" s="683"/>
      <c r="B207" s="119"/>
      <c r="C207" s="88"/>
      <c r="D207" s="90"/>
      <c r="E207" s="392" t="str">
        <f>IFERROR(VLOOKUP(D207,'ВИС-2025'!$E$17:$I$3751,3,0),"")</f>
        <v/>
      </c>
      <c r="F207" s="286" t="str">
        <f>IFERROR(VLOOKUP(D207,'ВИС-2025'!$E$17:$I$3751,5,0),"")</f>
        <v/>
      </c>
      <c r="G207" s="451"/>
      <c r="H207" s="97" t="str">
        <f>IFERROR(VLOOKUP(D207,'ВИС-2025'!$E$17:$L$4285,8,0),"")</f>
        <v/>
      </c>
      <c r="I207" s="97" t="str">
        <f t="shared" si="35"/>
        <v/>
      </c>
      <c r="J207" s="97" t="str">
        <f t="shared" si="36"/>
        <v/>
      </c>
      <c r="K207" s="97" t="str">
        <f t="shared" si="37"/>
        <v/>
      </c>
      <c r="L207" s="97" t="str">
        <f t="shared" si="38"/>
        <v/>
      </c>
      <c r="M207" s="97" t="str">
        <f t="shared" si="39"/>
        <v/>
      </c>
      <c r="N207" s="387"/>
    </row>
    <row r="208" spans="1:14" s="287" customFormat="1" ht="25.5">
      <c r="A208" s="683"/>
      <c r="B208" s="110"/>
      <c r="C208" s="71" t="s">
        <v>25</v>
      </c>
      <c r="D208" s="152">
        <v>13777391001</v>
      </c>
      <c r="E208" s="392" t="str">
        <f>IFERROR(VLOOKUP(D208,'ВИС-2025'!$E$17:$I$3751,3,0),"")</f>
        <v>Тройник с уменьшенным торцевым проходом 20-20-16 PLATINUM RX
АКЦИЯ! Цена снижена до 31.05.2025гг</v>
      </c>
      <c r="F208" s="286" t="str">
        <f>IFERROR(VLOOKUP(D208,'ВИС-2025'!$E$17:$I$3751,5,0),"")</f>
        <v>шт</v>
      </c>
      <c r="G208" s="451"/>
      <c r="H208" s="97">
        <f>IFERROR(VLOOKUP(D208,'ВИС-2025'!$E$17:$L$4285,8,0),"")</f>
        <v>12.08</v>
      </c>
      <c r="I208" s="97">
        <f t="shared" si="35"/>
        <v>0</v>
      </c>
      <c r="J208" s="97">
        <f t="shared" si="36"/>
        <v>12.08</v>
      </c>
      <c r="K208" s="97">
        <f t="shared" si="37"/>
        <v>0</v>
      </c>
      <c r="L208" s="97">
        <f t="shared" si="38"/>
        <v>0</v>
      </c>
      <c r="M208" s="97">
        <f t="shared" si="39"/>
        <v>0</v>
      </c>
      <c r="N208" s="387"/>
    </row>
    <row r="209" spans="1:14" s="287" customFormat="1" ht="25.5">
      <c r="A209" s="683"/>
      <c r="B209" s="110"/>
      <c r="C209" s="71" t="s">
        <v>25</v>
      </c>
      <c r="D209" s="152">
        <v>13777401001</v>
      </c>
      <c r="E209" s="392" t="str">
        <f>IFERROR(VLOOKUP(D209,'ВИС-2025'!$E$17:$I$3751,3,0),"")</f>
        <v>Тройник с уменьшенным торцевым проходом 25-25-16 PLATINUM RX
АКЦИЯ! Цена снижена до 31.05.2025гг</v>
      </c>
      <c r="F209" s="286" t="str">
        <f>IFERROR(VLOOKUP(D209,'ВИС-2025'!$E$17:$I$3751,5,0),"")</f>
        <v>шт</v>
      </c>
      <c r="G209" s="451"/>
      <c r="H209" s="97">
        <f>IFERROR(VLOOKUP(D209,'ВИС-2025'!$E$17:$L$4285,8,0),"")</f>
        <v>13.64</v>
      </c>
      <c r="I209" s="97">
        <f t="shared" si="35"/>
        <v>0</v>
      </c>
      <c r="J209" s="97">
        <f t="shared" si="36"/>
        <v>13.64</v>
      </c>
      <c r="K209" s="97">
        <f t="shared" si="37"/>
        <v>0</v>
      </c>
      <c r="L209" s="97">
        <f t="shared" si="38"/>
        <v>0</v>
      </c>
      <c r="M209" s="97">
        <f t="shared" si="39"/>
        <v>0</v>
      </c>
      <c r="N209" s="387"/>
    </row>
    <row r="210" spans="1:14" s="287" customFormat="1">
      <c r="A210" s="683"/>
      <c r="B210" s="69"/>
      <c r="C210" s="88"/>
      <c r="D210" s="623"/>
      <c r="E210" s="392" t="str">
        <f>IFERROR(VLOOKUP(D210,'ВИС-2025'!$E$17:$I$3751,3,0),"")</f>
        <v/>
      </c>
      <c r="F210" s="286" t="str">
        <f>IFERROR(VLOOKUP(D210,'ВИС-2025'!$E$17:$I$3751,5,0),"")</f>
        <v/>
      </c>
      <c r="G210" s="451"/>
      <c r="H210" s="97" t="str">
        <f>IFERROR(VLOOKUP(D210,'ВИС-2025'!$E$17:$L$4285,8,0),"")</f>
        <v/>
      </c>
      <c r="I210" s="97" t="str">
        <f t="shared" si="35"/>
        <v/>
      </c>
      <c r="J210" s="97" t="str">
        <f t="shared" si="36"/>
        <v/>
      </c>
      <c r="K210" s="97" t="str">
        <f t="shared" si="37"/>
        <v/>
      </c>
      <c r="L210" s="97" t="str">
        <f t="shared" si="38"/>
        <v/>
      </c>
      <c r="M210" s="97" t="str">
        <f t="shared" si="39"/>
        <v/>
      </c>
      <c r="N210" s="387"/>
    </row>
    <row r="211" spans="1:14" s="287" customFormat="1">
      <c r="A211" s="668"/>
      <c r="B211" s="69" t="s">
        <v>65</v>
      </c>
      <c r="C211" s="71" t="s">
        <v>25</v>
      </c>
      <c r="D211" s="69">
        <v>11600811001</v>
      </c>
      <c r="E211" s="392" t="str">
        <f>IFERROR(VLOOKUP(D211,'ВИС-2025'!$E$17:$I$3751,3,0),"")</f>
        <v>Тройник с уменьшенным боковым и торцевым проходами 20-16-16 PX</v>
      </c>
      <c r="F211" s="286" t="str">
        <f>IFERROR(VLOOKUP(D211,'ВИС-2025'!$E$17:$I$3751,5,0),"")</f>
        <v>шт</v>
      </c>
      <c r="G211" s="451"/>
      <c r="H211" s="97">
        <f>IFERROR(VLOOKUP(D211,'ВИС-2025'!$E$17:$L$4285,8,0),"")</f>
        <v>9.18</v>
      </c>
      <c r="I211" s="97">
        <f t="shared" si="35"/>
        <v>0</v>
      </c>
      <c r="J211" s="97">
        <f t="shared" si="36"/>
        <v>9.18</v>
      </c>
      <c r="K211" s="97">
        <f t="shared" si="37"/>
        <v>0</v>
      </c>
      <c r="L211" s="97">
        <f t="shared" si="38"/>
        <v>0</v>
      </c>
      <c r="M211" s="97">
        <f t="shared" si="39"/>
        <v>0</v>
      </c>
      <c r="N211" s="387"/>
    </row>
    <row r="212" spans="1:14" s="287" customFormat="1">
      <c r="A212" s="683"/>
      <c r="B212" s="69" t="s">
        <v>65</v>
      </c>
      <c r="C212" s="71" t="s">
        <v>25</v>
      </c>
      <c r="D212" s="69">
        <v>11600821001</v>
      </c>
      <c r="E212" s="392" t="str">
        <f>IFERROR(VLOOKUP(D212,'ВИС-2025'!$E$17:$I$3751,3,0),"")</f>
        <v>Тройник с уменьшенным боковым и торцевым проходами 25-16-16 PX</v>
      </c>
      <c r="F212" s="286" t="str">
        <f>IFERROR(VLOOKUP(D212,'ВИС-2025'!$E$17:$I$3751,5,0),"")</f>
        <v>шт</v>
      </c>
      <c r="G212" s="451"/>
      <c r="H212" s="97">
        <f>IFERROR(VLOOKUP(D212,'ВИС-2025'!$E$17:$L$4285,8,0),"")</f>
        <v>9.18</v>
      </c>
      <c r="I212" s="97">
        <f t="shared" si="35"/>
        <v>0</v>
      </c>
      <c r="J212" s="97">
        <f t="shared" si="36"/>
        <v>9.18</v>
      </c>
      <c r="K212" s="97">
        <f t="shared" si="37"/>
        <v>0</v>
      </c>
      <c r="L212" s="97">
        <f t="shared" si="38"/>
        <v>0</v>
      </c>
      <c r="M212" s="97">
        <f t="shared" si="39"/>
        <v>0</v>
      </c>
      <c r="N212" s="387"/>
    </row>
    <row r="213" spans="1:14" s="288" customFormat="1">
      <c r="A213" s="668"/>
      <c r="B213" s="69" t="s">
        <v>65</v>
      </c>
      <c r="C213" s="71" t="s">
        <v>25</v>
      </c>
      <c r="D213" s="69">
        <v>11600831001</v>
      </c>
      <c r="E213" s="392" t="str">
        <f>IFERROR(VLOOKUP(D213,'ВИС-2025'!$E$17:$I$3751,3,0),"")</f>
        <v>Тройник с уменьшенным боковым и торцевым проходами 25-16-20 PX</v>
      </c>
      <c r="F213" s="286" t="str">
        <f>IFERROR(VLOOKUP(D213,'ВИС-2025'!$E$17:$I$3751,5,0),"")</f>
        <v>шт</v>
      </c>
      <c r="G213" s="451"/>
      <c r="H213" s="97">
        <f>IFERROR(VLOOKUP(D213,'ВИС-2025'!$E$17:$L$4285,8,0),"")</f>
        <v>12.08</v>
      </c>
      <c r="I213" s="97">
        <f t="shared" si="35"/>
        <v>0</v>
      </c>
      <c r="J213" s="97">
        <f t="shared" si="36"/>
        <v>12.08</v>
      </c>
      <c r="K213" s="97">
        <f t="shared" si="37"/>
        <v>0</v>
      </c>
      <c r="L213" s="97">
        <f t="shared" si="38"/>
        <v>0</v>
      </c>
      <c r="M213" s="97">
        <f t="shared" si="39"/>
        <v>0</v>
      </c>
      <c r="N213" s="387"/>
    </row>
    <row r="214" spans="1:14" s="287" customFormat="1">
      <c r="A214" s="683"/>
      <c r="B214" s="69" t="s">
        <v>65</v>
      </c>
      <c r="C214" s="71" t="s">
        <v>25</v>
      </c>
      <c r="D214" s="69">
        <v>11600841001</v>
      </c>
      <c r="E214" s="392" t="str">
        <f>IFERROR(VLOOKUP(D214,'ВИС-2025'!$E$17:$I$3751,3,0),"")</f>
        <v>Тройник с уменьшенным боковым и торцевым проходами 25-20-16 PX</v>
      </c>
      <c r="F214" s="286" t="str">
        <f>IFERROR(VLOOKUP(D214,'ВИС-2025'!$E$17:$I$3751,5,0),"")</f>
        <v>шт</v>
      </c>
      <c r="G214" s="451"/>
      <c r="H214" s="97">
        <f>IFERROR(VLOOKUP(D214,'ВИС-2025'!$E$17:$L$4285,8,0),"")</f>
        <v>12.08</v>
      </c>
      <c r="I214" s="97">
        <f t="shared" si="35"/>
        <v>0</v>
      </c>
      <c r="J214" s="97">
        <f t="shared" si="36"/>
        <v>12.08</v>
      </c>
      <c r="K214" s="97">
        <f t="shared" si="37"/>
        <v>0</v>
      </c>
      <c r="L214" s="97">
        <f t="shared" si="38"/>
        <v>0</v>
      </c>
      <c r="M214" s="97">
        <f t="shared" si="39"/>
        <v>0</v>
      </c>
      <c r="N214" s="387"/>
    </row>
    <row r="215" spans="1:14" s="287" customFormat="1">
      <c r="A215" s="668"/>
      <c r="B215" s="69" t="s">
        <v>65</v>
      </c>
      <c r="C215" s="71" t="s">
        <v>25</v>
      </c>
      <c r="D215" s="69">
        <v>11600851001</v>
      </c>
      <c r="E215" s="392" t="str">
        <f>IFERROR(VLOOKUP(D215,'ВИС-2025'!$E$17:$I$3751,3,0),"")</f>
        <v>Тройник с уменьшенным боковым и торцевым проходами 25-20-20 PX</v>
      </c>
      <c r="F215" s="286" t="str">
        <f>IFERROR(VLOOKUP(D215,'ВИС-2025'!$E$17:$I$3751,5,0),"")</f>
        <v>шт</v>
      </c>
      <c r="G215" s="451"/>
      <c r="H215" s="97">
        <f>IFERROR(VLOOKUP(D215,'ВИС-2025'!$E$17:$L$4285,8,0),"")</f>
        <v>12.08</v>
      </c>
      <c r="I215" s="97">
        <f t="shared" si="35"/>
        <v>0</v>
      </c>
      <c r="J215" s="97">
        <f t="shared" si="36"/>
        <v>12.08</v>
      </c>
      <c r="K215" s="97">
        <f t="shared" si="37"/>
        <v>0</v>
      </c>
      <c r="L215" s="97">
        <f t="shared" si="38"/>
        <v>0</v>
      </c>
      <c r="M215" s="97">
        <f t="shared" si="39"/>
        <v>0</v>
      </c>
      <c r="N215" s="387"/>
    </row>
    <row r="216" spans="1:14" s="287" customFormat="1">
      <c r="A216" s="683"/>
      <c r="B216" s="69" t="s">
        <v>65</v>
      </c>
      <c r="C216" s="71" t="s">
        <v>25</v>
      </c>
      <c r="D216" s="69">
        <v>11600861001</v>
      </c>
      <c r="E216" s="392" t="str">
        <f>IFERROR(VLOOKUP(D216,'ВИС-2025'!$E$17:$I$3751,3,0),"")</f>
        <v>Тройник с уменьшенным боковым и торцевым проходами 32-20-20 PX</v>
      </c>
      <c r="F216" s="286" t="str">
        <f>IFERROR(VLOOKUP(D216,'ВИС-2025'!$E$17:$I$3751,5,0),"")</f>
        <v>шт</v>
      </c>
      <c r="G216" s="451"/>
      <c r="H216" s="97">
        <f>IFERROR(VLOOKUP(D216,'ВИС-2025'!$E$17:$L$4285,8,0),"")</f>
        <v>27.67</v>
      </c>
      <c r="I216" s="97">
        <f t="shared" si="35"/>
        <v>0</v>
      </c>
      <c r="J216" s="97">
        <f t="shared" si="36"/>
        <v>27.67</v>
      </c>
      <c r="K216" s="97">
        <f t="shared" si="37"/>
        <v>0</v>
      </c>
      <c r="L216" s="97">
        <f t="shared" si="38"/>
        <v>0</v>
      </c>
      <c r="M216" s="97">
        <f t="shared" si="39"/>
        <v>0</v>
      </c>
      <c r="N216" s="387"/>
    </row>
    <row r="217" spans="1:14">
      <c r="A217" s="683"/>
      <c r="B217" s="69" t="s">
        <v>65</v>
      </c>
      <c r="C217" s="71" t="s">
        <v>25</v>
      </c>
      <c r="D217" s="69">
        <v>11600871001</v>
      </c>
      <c r="E217" s="392" t="str">
        <f>IFERROR(VLOOKUP(D217,'ВИС-2025'!$E$17:$I$3751,3,0),"")</f>
        <v>Тройник с уменьшенным боковым и торцевым проходами 32-20-25 PX</v>
      </c>
      <c r="F217" s="286" t="str">
        <f>IFERROR(VLOOKUP(D217,'ВИС-2025'!$E$17:$I$3751,5,0),"")</f>
        <v>шт</v>
      </c>
      <c r="G217" s="451"/>
      <c r="H217" s="97">
        <f>IFERROR(VLOOKUP(D217,'ВИС-2025'!$E$17:$L$4285,8,0),"")</f>
        <v>27.67</v>
      </c>
      <c r="I217" s="97">
        <f t="shared" si="35"/>
        <v>0</v>
      </c>
      <c r="J217" s="97">
        <f t="shared" si="36"/>
        <v>27.67</v>
      </c>
      <c r="K217" s="97">
        <f t="shared" si="37"/>
        <v>0</v>
      </c>
      <c r="L217" s="97">
        <f t="shared" si="38"/>
        <v>0</v>
      </c>
      <c r="M217" s="97">
        <f t="shared" si="39"/>
        <v>0</v>
      </c>
      <c r="N217" s="387"/>
    </row>
    <row r="218" spans="1:14" s="287" customFormat="1">
      <c r="A218" s="683"/>
      <c r="B218" s="69" t="s">
        <v>65</v>
      </c>
      <c r="C218" s="71" t="s">
        <v>25</v>
      </c>
      <c r="D218" s="69">
        <v>11600891001</v>
      </c>
      <c r="E218" s="392" t="str">
        <f>IFERROR(VLOOKUP(D218,'ВИС-2025'!$E$17:$I$3751,3,0),"")</f>
        <v>Тройник с уменьшенным боковым и торцевым проходами 32-25-20 PX</v>
      </c>
      <c r="F218" s="286" t="str">
        <f>IFERROR(VLOOKUP(D218,'ВИС-2025'!$E$17:$I$3751,5,0),"")</f>
        <v>шт</v>
      </c>
      <c r="G218" s="451"/>
      <c r="H218" s="97">
        <f>IFERROR(VLOOKUP(D218,'ВИС-2025'!$E$17:$L$4285,8,0),"")</f>
        <v>27.67</v>
      </c>
      <c r="I218" s="97">
        <f t="shared" si="35"/>
        <v>0</v>
      </c>
      <c r="J218" s="97">
        <f t="shared" si="36"/>
        <v>27.67</v>
      </c>
      <c r="K218" s="97">
        <f t="shared" si="37"/>
        <v>0</v>
      </c>
      <c r="L218" s="97">
        <f t="shared" si="38"/>
        <v>0</v>
      </c>
      <c r="M218" s="97">
        <f t="shared" si="39"/>
        <v>0</v>
      </c>
      <c r="N218" s="387"/>
    </row>
    <row r="219" spans="1:14" s="287" customFormat="1">
      <c r="A219" s="683"/>
      <c r="B219" s="69" t="s">
        <v>65</v>
      </c>
      <c r="C219" s="71" t="s">
        <v>25</v>
      </c>
      <c r="D219" s="69">
        <v>11600911001</v>
      </c>
      <c r="E219" s="392" t="str">
        <f>IFERROR(VLOOKUP(D219,'ВИС-2025'!$E$17:$I$3751,3,0),"")</f>
        <v>Тройник с уменьшенным боковым и торцевым проходами 32-25-25 PX</v>
      </c>
      <c r="F219" s="286" t="str">
        <f>IFERROR(VLOOKUP(D219,'ВИС-2025'!$E$17:$I$3751,5,0),"")</f>
        <v>шт</v>
      </c>
      <c r="G219" s="451"/>
      <c r="H219" s="97">
        <f>IFERROR(VLOOKUP(D219,'ВИС-2025'!$E$17:$L$4285,8,0),"")</f>
        <v>27.67</v>
      </c>
      <c r="I219" s="97">
        <f t="shared" si="35"/>
        <v>0</v>
      </c>
      <c r="J219" s="97">
        <f t="shared" si="36"/>
        <v>27.67</v>
      </c>
      <c r="K219" s="97">
        <f t="shared" si="37"/>
        <v>0</v>
      </c>
      <c r="L219" s="97">
        <f t="shared" si="38"/>
        <v>0</v>
      </c>
      <c r="M219" s="97">
        <f t="shared" si="39"/>
        <v>0</v>
      </c>
      <c r="N219" s="387"/>
    </row>
    <row r="220" spans="1:14">
      <c r="A220" s="683"/>
      <c r="B220" s="69" t="s">
        <v>65</v>
      </c>
      <c r="C220" s="71" t="s">
        <v>25</v>
      </c>
      <c r="D220" s="69">
        <v>11600921001</v>
      </c>
      <c r="E220" s="392" t="str">
        <f>IFERROR(VLOOKUP(D220,'ВИС-2025'!$E$17:$I$3751,3,0),"")</f>
        <v>Тройник с уменьшенным боковым и торцевым проходами 40-32-32 PX</v>
      </c>
      <c r="F220" s="286" t="str">
        <f>IFERROR(VLOOKUP(D220,'ВИС-2025'!$E$17:$I$3751,5,0),"")</f>
        <v>шт</v>
      </c>
      <c r="G220" s="451"/>
      <c r="H220" s="97">
        <f>IFERROR(VLOOKUP(D220,'ВИС-2025'!$E$17:$L$4285,8,0),"")</f>
        <v>54.24</v>
      </c>
      <c r="I220" s="97">
        <f t="shared" si="35"/>
        <v>0</v>
      </c>
      <c r="J220" s="97">
        <f t="shared" si="36"/>
        <v>54.24</v>
      </c>
      <c r="K220" s="97">
        <f t="shared" si="37"/>
        <v>0</v>
      </c>
      <c r="L220" s="97">
        <f t="shared" si="38"/>
        <v>0</v>
      </c>
      <c r="M220" s="97">
        <f t="shared" si="39"/>
        <v>0</v>
      </c>
      <c r="N220" s="387"/>
    </row>
    <row r="221" spans="1:14" s="287" customFormat="1">
      <c r="A221" s="683"/>
      <c r="B221" s="110"/>
      <c r="C221" s="111"/>
      <c r="D221" s="69"/>
      <c r="E221" s="392" t="str">
        <f>IFERROR(VLOOKUP(D221,'ВИС-2025'!$E$17:$I$3751,3,0),"")</f>
        <v/>
      </c>
      <c r="F221" s="286" t="str">
        <f>IFERROR(VLOOKUP(D221,'ВИС-2025'!$E$17:$I$3751,5,0),"")</f>
        <v/>
      </c>
      <c r="G221" s="451"/>
      <c r="H221" s="97" t="str">
        <f>IFERROR(VLOOKUP(D221,'ВИС-2025'!$E$17:$L$4285,8,0),"")</f>
        <v/>
      </c>
      <c r="I221" s="97" t="str">
        <f t="shared" si="35"/>
        <v/>
      </c>
      <c r="J221" s="97" t="str">
        <f t="shared" si="36"/>
        <v/>
      </c>
      <c r="K221" s="97" t="str">
        <f t="shared" si="37"/>
        <v/>
      </c>
      <c r="L221" s="97" t="str">
        <f t="shared" si="38"/>
        <v/>
      </c>
      <c r="M221" s="97" t="str">
        <f t="shared" si="39"/>
        <v/>
      </c>
      <c r="N221" s="387"/>
    </row>
    <row r="222" spans="1:14">
      <c r="A222" s="683"/>
      <c r="B222" s="110" t="s">
        <v>65</v>
      </c>
      <c r="C222" s="113" t="s">
        <v>25</v>
      </c>
      <c r="D222" s="69">
        <v>14562901001</v>
      </c>
      <c r="E222" s="392" t="str">
        <f>IFERROR(VLOOKUP(D222,'ВИС-2025'!$E$17:$I$3751,3,0),"")</f>
        <v>Тройник с уменьшенным боковым и торцевым проходами 50-32-40 RX+</v>
      </c>
      <c r="F222" s="286" t="str">
        <f>IFERROR(VLOOKUP(D222,'ВИС-2025'!$E$17:$I$3751,5,0),"")</f>
        <v>шт</v>
      </c>
      <c r="G222" s="451"/>
      <c r="H222" s="97">
        <f>IFERROR(VLOOKUP(D222,'ВИС-2025'!$E$17:$L$4285,8,0),"")</f>
        <v>177.46</v>
      </c>
      <c r="I222" s="97">
        <f t="shared" si="35"/>
        <v>0</v>
      </c>
      <c r="J222" s="97">
        <f t="shared" si="36"/>
        <v>177.46</v>
      </c>
      <c r="K222" s="97">
        <f t="shared" si="37"/>
        <v>0</v>
      </c>
      <c r="L222" s="97">
        <f t="shared" si="38"/>
        <v>0</v>
      </c>
      <c r="M222" s="97">
        <f t="shared" si="39"/>
        <v>0</v>
      </c>
      <c r="N222" s="387"/>
    </row>
    <row r="223" spans="1:14" s="287" customFormat="1">
      <c r="A223" s="683"/>
      <c r="B223" s="110"/>
      <c r="C223" s="111"/>
      <c r="D223" s="69"/>
      <c r="E223" s="392" t="str">
        <f>IFERROR(VLOOKUP(D223,'ВИС-2025'!$E$17:$I$3751,3,0),"")</f>
        <v/>
      </c>
      <c r="F223" s="286" t="str">
        <f>IFERROR(VLOOKUP(D223,'ВИС-2025'!$E$17:$I$3751,5,0),"")</f>
        <v/>
      </c>
      <c r="G223" s="451"/>
      <c r="H223" s="97" t="str">
        <f>IFERROR(VLOOKUP(D223,'ВИС-2025'!$E$17:$L$4285,8,0),"")</f>
        <v/>
      </c>
      <c r="I223" s="97" t="str">
        <f t="shared" si="35"/>
        <v/>
      </c>
      <c r="J223" s="97" t="str">
        <f t="shared" si="36"/>
        <v/>
      </c>
      <c r="K223" s="97" t="str">
        <f t="shared" si="37"/>
        <v/>
      </c>
      <c r="L223" s="97" t="str">
        <f t="shared" si="38"/>
        <v/>
      </c>
      <c r="M223" s="97" t="str">
        <f t="shared" si="39"/>
        <v/>
      </c>
      <c r="N223" s="387"/>
    </row>
    <row r="224" spans="1:14" s="287" customFormat="1" ht="25.5">
      <c r="A224" s="667"/>
      <c r="B224" s="102" t="s">
        <v>27</v>
      </c>
      <c r="C224" s="103" t="s">
        <v>25</v>
      </c>
      <c r="D224" s="102">
        <v>13777411001</v>
      </c>
      <c r="E224" s="391" t="str">
        <f>IFERROR(VLOOKUP(D224,'ВИС-2025'!$E$17:$I$3751,3,0),"")</f>
        <v>Тройник с уменьшенным боковым и торцевым проходами 20-16-16 PLATINUM RX
АКЦИЯ! Цена снижена до 31.05.2025гг</v>
      </c>
      <c r="F224" s="454" t="str">
        <f>IFERROR(VLOOKUP(D224,'ВИС-2025'!$E$17:$I$3751,5,0),"")</f>
        <v>шт</v>
      </c>
      <c r="G224" s="362"/>
      <c r="H224" s="175">
        <f>IFERROR(VLOOKUP(D224,'ВИС-2025'!$E$17:$L$4285,8,0),"")</f>
        <v>9.18</v>
      </c>
      <c r="I224" s="175">
        <f t="shared" si="35"/>
        <v>0</v>
      </c>
      <c r="J224" s="175">
        <f t="shared" si="36"/>
        <v>9.18</v>
      </c>
      <c r="K224" s="175">
        <f t="shared" si="37"/>
        <v>0</v>
      </c>
      <c r="L224" s="175">
        <f t="shared" si="38"/>
        <v>0</v>
      </c>
      <c r="M224" s="175">
        <f t="shared" si="39"/>
        <v>0</v>
      </c>
      <c r="N224" s="387"/>
    </row>
    <row r="225" spans="1:14" ht="25.5">
      <c r="A225" s="683"/>
      <c r="B225" s="110"/>
      <c r="C225" s="71" t="s">
        <v>25</v>
      </c>
      <c r="D225" s="69">
        <v>13777421001</v>
      </c>
      <c r="E225" s="392" t="str">
        <f>IFERROR(VLOOKUP(D225,'ВИС-2025'!$E$17:$I$3751,3,0),"")</f>
        <v>Тройник с уменьшенным боковым и торцевым проходами 25-16-16 PLATINUM RX
АКЦИЯ! Цена снижена до 31.05.2025гг</v>
      </c>
      <c r="F225" s="286" t="str">
        <f>IFERROR(VLOOKUP(D225,'ВИС-2025'!$E$17:$I$3751,5,0),"")</f>
        <v>шт</v>
      </c>
      <c r="G225" s="451"/>
      <c r="H225" s="97">
        <f>IFERROR(VLOOKUP(D225,'ВИС-2025'!$E$17:$L$4285,8,0),"")</f>
        <v>9.18</v>
      </c>
      <c r="I225" s="97">
        <f t="shared" si="35"/>
        <v>0</v>
      </c>
      <c r="J225" s="97">
        <f t="shared" si="36"/>
        <v>9.18</v>
      </c>
      <c r="K225" s="97">
        <f t="shared" si="37"/>
        <v>0</v>
      </c>
      <c r="L225" s="97">
        <f t="shared" si="38"/>
        <v>0</v>
      </c>
      <c r="M225" s="97">
        <f t="shared" si="39"/>
        <v>0</v>
      </c>
      <c r="N225" s="387"/>
    </row>
    <row r="226" spans="1:14" s="287" customFormat="1" ht="25.5">
      <c r="A226" s="683"/>
      <c r="B226" s="110"/>
      <c r="C226" s="71" t="s">
        <v>25</v>
      </c>
      <c r="D226" s="69">
        <v>13777431001</v>
      </c>
      <c r="E226" s="392" t="str">
        <f>IFERROR(VLOOKUP(D226,'ВИС-2025'!$E$17:$I$3751,3,0),"")</f>
        <v>Тройник с уменьшенным боковым и торцевым проходами 25-16-20 PLATINUM RX
АКЦИЯ! Цена снижена до 31.05.2025гг</v>
      </c>
      <c r="F226" s="286" t="str">
        <f>IFERROR(VLOOKUP(D226,'ВИС-2025'!$E$17:$I$3751,5,0),"")</f>
        <v>шт</v>
      </c>
      <c r="G226" s="451"/>
      <c r="H226" s="97">
        <f>IFERROR(VLOOKUP(D226,'ВИС-2025'!$E$17:$L$4285,8,0),"")</f>
        <v>12.08</v>
      </c>
      <c r="I226" s="97">
        <f t="shared" si="35"/>
        <v>0</v>
      </c>
      <c r="J226" s="97">
        <f t="shared" si="36"/>
        <v>12.08</v>
      </c>
      <c r="K226" s="97">
        <f t="shared" si="37"/>
        <v>0</v>
      </c>
      <c r="L226" s="97">
        <f t="shared" si="38"/>
        <v>0</v>
      </c>
      <c r="M226" s="97">
        <f t="shared" si="39"/>
        <v>0</v>
      </c>
      <c r="N226" s="387"/>
    </row>
    <row r="227" spans="1:14" s="287" customFormat="1" ht="25.5">
      <c r="A227" s="683"/>
      <c r="B227" s="110"/>
      <c r="C227" s="71" t="s">
        <v>25</v>
      </c>
      <c r="D227" s="69">
        <v>13777441001</v>
      </c>
      <c r="E227" s="392" t="str">
        <f>IFERROR(VLOOKUP(D227,'ВИС-2025'!$E$17:$I$3751,3,0),"")</f>
        <v>Тройник с уменьшенным боковым и торцевым проходами 25-20-20 PLATINUM RX
АКЦИЯ! Цена снижена до 31.05.2025гг</v>
      </c>
      <c r="F227" s="286" t="str">
        <f>IFERROR(VLOOKUP(D227,'ВИС-2025'!$E$17:$I$3751,5,0),"")</f>
        <v>шт</v>
      </c>
      <c r="G227" s="451"/>
      <c r="H227" s="97">
        <f>IFERROR(VLOOKUP(D227,'ВИС-2025'!$E$17:$L$4285,8,0),"")</f>
        <v>12.08</v>
      </c>
      <c r="I227" s="97">
        <f t="shared" si="35"/>
        <v>0</v>
      </c>
      <c r="J227" s="97">
        <f t="shared" si="36"/>
        <v>12.08</v>
      </c>
      <c r="K227" s="97">
        <f t="shared" si="37"/>
        <v>0</v>
      </c>
      <c r="L227" s="97">
        <f t="shared" si="38"/>
        <v>0</v>
      </c>
      <c r="M227" s="97">
        <f t="shared" si="39"/>
        <v>0</v>
      </c>
      <c r="N227" s="387"/>
    </row>
    <row r="228" spans="1:14" s="287" customFormat="1" ht="25.5">
      <c r="A228" s="683"/>
      <c r="B228" s="110"/>
      <c r="C228" s="71" t="s">
        <v>25</v>
      </c>
      <c r="D228" s="69">
        <v>13777461001</v>
      </c>
      <c r="E228" s="392" t="str">
        <f>IFERROR(VLOOKUP(D228,'ВИС-2025'!$E$17:$I$3751,3,0),"")</f>
        <v>Тройник с уменьшенным боковым и торцевым проходами 32-25-25 PLATINUM RX
АКЦИЯ! Цена снижена до 31.05.2025гг</v>
      </c>
      <c r="F228" s="286" t="str">
        <f>IFERROR(VLOOKUP(D228,'ВИС-2025'!$E$17:$I$3751,5,0),"")</f>
        <v>шт</v>
      </c>
      <c r="G228" s="451"/>
      <c r="H228" s="97">
        <f>IFERROR(VLOOKUP(D228,'ВИС-2025'!$E$17:$L$4285,8,0),"")</f>
        <v>27.67</v>
      </c>
      <c r="I228" s="97">
        <f t="shared" si="35"/>
        <v>0</v>
      </c>
      <c r="J228" s="97">
        <f t="shared" si="36"/>
        <v>27.67</v>
      </c>
      <c r="K228" s="97">
        <f t="shared" si="37"/>
        <v>0</v>
      </c>
      <c r="L228" s="97">
        <f t="shared" si="38"/>
        <v>0</v>
      </c>
      <c r="M228" s="97">
        <f t="shared" si="39"/>
        <v>0</v>
      </c>
      <c r="N228" s="387"/>
    </row>
    <row r="229" spans="1:14" s="287" customFormat="1">
      <c r="A229" s="683"/>
      <c r="B229" s="69"/>
      <c r="C229" s="88"/>
      <c r="D229" s="90"/>
      <c r="E229" s="392" t="str">
        <f>IFERROR(VLOOKUP(D229,'ВИС-2025'!$E$17:$I$3751,3,0),"")</f>
        <v/>
      </c>
      <c r="F229" s="286" t="str">
        <f>IFERROR(VLOOKUP(D229,'ВИС-2025'!$E$17:$I$3751,5,0),"")</f>
        <v/>
      </c>
      <c r="G229" s="451"/>
      <c r="H229" s="97" t="str">
        <f>IFERROR(VLOOKUP(D229,'ВИС-2025'!$E$17:$L$4285,8,0),"")</f>
        <v/>
      </c>
      <c r="I229" s="97" t="str">
        <f t="shared" si="35"/>
        <v/>
      </c>
      <c r="J229" s="97" t="str">
        <f t="shared" si="36"/>
        <v/>
      </c>
      <c r="K229" s="97" t="str">
        <f t="shared" si="37"/>
        <v/>
      </c>
      <c r="L229" s="97" t="str">
        <f t="shared" si="38"/>
        <v/>
      </c>
      <c r="M229" s="97" t="str">
        <f t="shared" si="39"/>
        <v/>
      </c>
      <c r="N229" s="387"/>
    </row>
    <row r="230" spans="1:14" s="287" customFormat="1">
      <c r="A230" s="683"/>
      <c r="B230" s="69" t="s">
        <v>30</v>
      </c>
      <c r="C230" s="71" t="s">
        <v>25</v>
      </c>
      <c r="D230" s="665">
        <v>14571013001</v>
      </c>
      <c r="E230" s="392" t="str">
        <f>IFERROR(VLOOKUP(D230,'ВИС-2025'!$E$17:$I$3751,3,0),"")</f>
        <v>Тройник РЕХАУ с увеличенным боковым проходом 16-20-16 RX+</v>
      </c>
      <c r="F230" s="286" t="str">
        <f>IFERROR(VLOOKUP(D230,'ВИС-2025'!$E$17:$I$3751,5,0),"")</f>
        <v>шт</v>
      </c>
      <c r="G230" s="451"/>
      <c r="H230" s="97">
        <f>IFERROR(VLOOKUP(D230,'ВИС-2025'!$E$17:$L$4285,8,0),"")</f>
        <v>12.07</v>
      </c>
      <c r="I230" s="97">
        <f t="shared" si="35"/>
        <v>0</v>
      </c>
      <c r="J230" s="97">
        <f t="shared" si="36"/>
        <v>12.07</v>
      </c>
      <c r="K230" s="97">
        <f t="shared" si="37"/>
        <v>0</v>
      </c>
      <c r="L230" s="97">
        <f t="shared" si="38"/>
        <v>0</v>
      </c>
      <c r="M230" s="97">
        <f t="shared" si="39"/>
        <v>0</v>
      </c>
      <c r="N230" s="387"/>
    </row>
    <row r="231" spans="1:14" s="288" customFormat="1">
      <c r="A231" s="683"/>
      <c r="B231" s="69" t="s">
        <v>30</v>
      </c>
      <c r="C231" s="71" t="s">
        <v>25</v>
      </c>
      <c r="D231" s="665">
        <v>14571023001</v>
      </c>
      <c r="E231" s="392" t="str">
        <f>IFERROR(VLOOKUP(D231,'ВИС-2025'!$E$17:$I$3751,3,0),"")</f>
        <v>Тройник РЕХАУ с увеличенным боковым проходом 16-25-16 RX+</v>
      </c>
      <c r="F231" s="286" t="str">
        <f>IFERROR(VLOOKUP(D231,'ВИС-2025'!$E$17:$I$3751,5,0),"")</f>
        <v>шт</v>
      </c>
      <c r="G231" s="451"/>
      <c r="H231" s="97">
        <f>IFERROR(VLOOKUP(D231,'ВИС-2025'!$E$17:$L$4285,8,0),"")</f>
        <v>18.37</v>
      </c>
      <c r="I231" s="97">
        <f t="shared" si="35"/>
        <v>0</v>
      </c>
      <c r="J231" s="97">
        <f t="shared" si="36"/>
        <v>18.37</v>
      </c>
      <c r="K231" s="97">
        <f t="shared" si="37"/>
        <v>0</v>
      </c>
      <c r="L231" s="97">
        <f t="shared" si="38"/>
        <v>0</v>
      </c>
      <c r="M231" s="97">
        <f t="shared" si="39"/>
        <v>0</v>
      </c>
      <c r="N231" s="387"/>
    </row>
    <row r="232" spans="1:14">
      <c r="A232" s="683"/>
      <c r="B232" s="69" t="s">
        <v>30</v>
      </c>
      <c r="C232" s="71" t="s">
        <v>25</v>
      </c>
      <c r="D232" s="665">
        <v>14571033001</v>
      </c>
      <c r="E232" s="392" t="str">
        <f>IFERROR(VLOOKUP(D232,'ВИС-2025'!$E$17:$I$3751,3,0),"")</f>
        <v>Тройник РЕХАУ с увеличенным боковым проходом 20-25-16 RX+</v>
      </c>
      <c r="F232" s="286" t="str">
        <f>IFERROR(VLOOKUP(D232,'ВИС-2025'!$E$17:$I$3751,5,0),"")</f>
        <v>шт</v>
      </c>
      <c r="G232" s="451"/>
      <c r="H232" s="97">
        <f>IFERROR(VLOOKUP(D232,'ВИС-2025'!$E$17:$L$4285,8,0),"")</f>
        <v>18.37</v>
      </c>
      <c r="I232" s="97">
        <f t="shared" si="35"/>
        <v>0</v>
      </c>
      <c r="J232" s="97">
        <f t="shared" si="36"/>
        <v>18.37</v>
      </c>
      <c r="K232" s="97">
        <f t="shared" si="37"/>
        <v>0</v>
      </c>
      <c r="L232" s="97">
        <f t="shared" si="38"/>
        <v>0</v>
      </c>
      <c r="M232" s="97">
        <f t="shared" si="39"/>
        <v>0</v>
      </c>
      <c r="N232" s="387"/>
    </row>
    <row r="233" spans="1:14">
      <c r="A233" s="683"/>
      <c r="B233" s="69" t="s">
        <v>30</v>
      </c>
      <c r="C233" s="71" t="s">
        <v>25</v>
      </c>
      <c r="D233" s="665">
        <v>14571043001</v>
      </c>
      <c r="E233" s="392" t="str">
        <f>IFERROR(VLOOKUP(D233,'ВИС-2025'!$E$17:$I$3751,3,0),"")</f>
        <v>Тройник РЕХАУ с увеличенным боковым проходом 20-25-20 RX+</v>
      </c>
      <c r="F233" s="286" t="str">
        <f>IFERROR(VLOOKUP(D233,'ВИС-2025'!$E$17:$I$3751,5,0),"")</f>
        <v>шт</v>
      </c>
      <c r="G233" s="451"/>
      <c r="H233" s="97">
        <f>IFERROR(VLOOKUP(D233,'ВИС-2025'!$E$17:$L$4285,8,0),"")</f>
        <v>18.37</v>
      </c>
      <c r="I233" s="97">
        <f t="shared" si="35"/>
        <v>0</v>
      </c>
      <c r="J233" s="97">
        <f t="shared" si="36"/>
        <v>18.37</v>
      </c>
      <c r="K233" s="97">
        <f t="shared" si="37"/>
        <v>0</v>
      </c>
      <c r="L233" s="97">
        <f t="shared" si="38"/>
        <v>0</v>
      </c>
      <c r="M233" s="97">
        <f t="shared" si="39"/>
        <v>0</v>
      </c>
      <c r="N233" s="387"/>
    </row>
    <row r="234" spans="1:14" ht="60">
      <c r="A234" s="683" t="s">
        <v>3087</v>
      </c>
      <c r="B234" s="69" t="s">
        <v>30</v>
      </c>
      <c r="C234" s="71" t="s">
        <v>25</v>
      </c>
      <c r="D234" s="665">
        <v>14571063001</v>
      </c>
      <c r="E234" s="392" t="str">
        <f>IFERROR(VLOOKUP(D234,'ВИС-2025'!$E$17:$I$3751,3,0),"")</f>
        <v>Тройник РЕХАУ с увеличенным боковым проходом 25-32-25 RX+</v>
      </c>
      <c r="F234" s="286" t="str">
        <f>IFERROR(VLOOKUP(D234,'ВИС-2025'!$E$17:$I$3751,5,0),"")</f>
        <v>шт</v>
      </c>
      <c r="G234" s="451"/>
      <c r="H234" s="97">
        <f>IFERROR(VLOOKUP(D234,'ВИС-2025'!$E$17:$L$4285,8,0),"")</f>
        <v>36.92</v>
      </c>
      <c r="I234" s="97">
        <f t="shared" si="35"/>
        <v>0</v>
      </c>
      <c r="J234" s="97">
        <f t="shared" si="36"/>
        <v>36.92</v>
      </c>
      <c r="K234" s="97">
        <f t="shared" si="37"/>
        <v>0</v>
      </c>
      <c r="L234" s="97">
        <f t="shared" si="38"/>
        <v>0</v>
      </c>
      <c r="M234" s="97">
        <f t="shared" si="39"/>
        <v>0</v>
      </c>
      <c r="N234" s="387"/>
    </row>
    <row r="235" spans="1:14">
      <c r="A235" s="683"/>
      <c r="B235" s="69"/>
      <c r="C235" s="88"/>
      <c r="D235" s="90"/>
      <c r="E235" s="392" t="str">
        <f>IFERROR(VLOOKUP(D235,'ВИС-2025'!$E$17:$I$3751,3,0),"")</f>
        <v/>
      </c>
      <c r="F235" s="286" t="str">
        <f>IFERROR(VLOOKUP(D235,'ВИС-2025'!$E$17:$I$3751,5,0),"")</f>
        <v/>
      </c>
      <c r="G235" s="451"/>
      <c r="H235" s="97" t="str">
        <f>IFERROR(VLOOKUP(D235,'ВИС-2025'!$E$17:$L$4285,8,0),"")</f>
        <v/>
      </c>
      <c r="I235" s="97" t="str">
        <f t="shared" si="35"/>
        <v/>
      </c>
      <c r="J235" s="97" t="str">
        <f t="shared" si="36"/>
        <v/>
      </c>
      <c r="K235" s="97" t="str">
        <f t="shared" si="37"/>
        <v/>
      </c>
      <c r="L235" s="97" t="str">
        <f t="shared" si="38"/>
        <v/>
      </c>
      <c r="M235" s="97" t="str">
        <f t="shared" si="39"/>
        <v/>
      </c>
      <c r="N235" s="387"/>
    </row>
    <row r="236" spans="1:14">
      <c r="A236" s="683"/>
      <c r="B236" s="69" t="s">
        <v>30</v>
      </c>
      <c r="C236" s="71" t="s">
        <v>25</v>
      </c>
      <c r="D236" s="69">
        <v>11081011001</v>
      </c>
      <c r="E236" s="392" t="str">
        <f>IFERROR(VLOOKUP(D236,'ВИС-2025'!$E$17:$I$3751,3,0),"")</f>
        <v>Тройник с увеличенным боковым проходом 16-20-16 MX</v>
      </c>
      <c r="F236" s="286" t="str">
        <f>IFERROR(VLOOKUP(D236,'ВИС-2025'!$E$17:$I$3751,5,0),"")</f>
        <v>шт</v>
      </c>
      <c r="G236" s="451"/>
      <c r="H236" s="97">
        <f>IFERROR(VLOOKUP(D236,'ВИС-2025'!$E$17:$L$4285,8,0),"")</f>
        <v>7.69</v>
      </c>
      <c r="I236" s="97">
        <f t="shared" si="35"/>
        <v>0</v>
      </c>
      <c r="J236" s="97">
        <f t="shared" si="36"/>
        <v>7.69</v>
      </c>
      <c r="K236" s="97">
        <f t="shared" si="37"/>
        <v>0</v>
      </c>
      <c r="L236" s="97">
        <f t="shared" si="38"/>
        <v>0</v>
      </c>
      <c r="M236" s="97">
        <f t="shared" si="39"/>
        <v>0</v>
      </c>
      <c r="N236" s="387"/>
    </row>
    <row r="237" spans="1:14">
      <c r="A237" s="683"/>
      <c r="B237" s="69" t="s">
        <v>30</v>
      </c>
      <c r="C237" s="71" t="s">
        <v>25</v>
      </c>
      <c r="D237" s="621">
        <v>11081021001</v>
      </c>
      <c r="E237" s="392" t="str">
        <f>IFERROR(VLOOKUP(D237,'ВИС-2025'!$E$17:$I$3751,3,0),"")</f>
        <v>Тройник с увеличенным боковым проходом 16-25-16 MX</v>
      </c>
      <c r="F237" s="286" t="str">
        <f>IFERROR(VLOOKUP(D237,'ВИС-2025'!$E$17:$I$3751,5,0),"")</f>
        <v>шт</v>
      </c>
      <c r="G237" s="451"/>
      <c r="H237" s="97">
        <f>IFERROR(VLOOKUP(D237,'ВИС-2025'!$E$17:$L$4285,8,0),"")</f>
        <v>11.48</v>
      </c>
      <c r="I237" s="97">
        <f t="shared" si="35"/>
        <v>0</v>
      </c>
      <c r="J237" s="97">
        <f t="shared" si="36"/>
        <v>11.48</v>
      </c>
      <c r="K237" s="97">
        <f t="shared" si="37"/>
        <v>0</v>
      </c>
      <c r="L237" s="97">
        <f t="shared" si="38"/>
        <v>0</v>
      </c>
      <c r="M237" s="97">
        <f t="shared" si="39"/>
        <v>0</v>
      </c>
      <c r="N237" s="387"/>
    </row>
    <row r="238" spans="1:14">
      <c r="A238" s="683"/>
      <c r="B238" s="69" t="s">
        <v>30</v>
      </c>
      <c r="C238" s="71" t="s">
        <v>25</v>
      </c>
      <c r="D238" s="617">
        <v>11081031001</v>
      </c>
      <c r="E238" s="392" t="str">
        <f>IFERROR(VLOOKUP(D238,'ВИС-2025'!$E$17:$I$3751,3,0),"")</f>
        <v>Тройник с увеличенным боковым проходом 20-25-16 MX</v>
      </c>
      <c r="F238" s="286" t="str">
        <f>IFERROR(VLOOKUP(D238,'ВИС-2025'!$E$17:$I$3751,5,0),"")</f>
        <v>шт</v>
      </c>
      <c r="G238" s="451"/>
      <c r="H238" s="97">
        <f>IFERROR(VLOOKUP(D238,'ВИС-2025'!$E$17:$L$4285,8,0),"")</f>
        <v>11.48</v>
      </c>
      <c r="I238" s="97">
        <f t="shared" si="35"/>
        <v>0</v>
      </c>
      <c r="J238" s="97">
        <f t="shared" si="36"/>
        <v>11.48</v>
      </c>
      <c r="K238" s="97">
        <f t="shared" si="37"/>
        <v>0</v>
      </c>
      <c r="L238" s="97">
        <f t="shared" si="38"/>
        <v>0</v>
      </c>
      <c r="M238" s="97">
        <f t="shared" si="39"/>
        <v>0</v>
      </c>
      <c r="N238" s="387"/>
    </row>
    <row r="239" spans="1:14" s="287" customFormat="1">
      <c r="A239" s="683"/>
      <c r="B239" s="69" t="s">
        <v>30</v>
      </c>
      <c r="C239" s="71" t="s">
        <v>25</v>
      </c>
      <c r="D239" s="69">
        <v>11081041001</v>
      </c>
      <c r="E239" s="392" t="str">
        <f>IFERROR(VLOOKUP(D239,'ВИС-2025'!$E$17:$I$3751,3,0),"")</f>
        <v>Тройник с увеличенным боковым проходом 20-25-20 MX</v>
      </c>
      <c r="F239" s="286" t="str">
        <f>IFERROR(VLOOKUP(D239,'ВИС-2025'!$E$17:$I$3751,5,0),"")</f>
        <v>шт</v>
      </c>
      <c r="G239" s="451"/>
      <c r="H239" s="97">
        <f>IFERROR(VLOOKUP(D239,'ВИС-2025'!$E$17:$L$4285,8,0),"")</f>
        <v>11.48</v>
      </c>
      <c r="I239" s="97">
        <f t="shared" si="35"/>
        <v>0</v>
      </c>
      <c r="J239" s="97">
        <f t="shared" si="36"/>
        <v>11.48</v>
      </c>
      <c r="K239" s="97">
        <f t="shared" si="37"/>
        <v>0</v>
      </c>
      <c r="L239" s="97">
        <f t="shared" si="38"/>
        <v>0</v>
      </c>
      <c r="M239" s="97">
        <f t="shared" si="39"/>
        <v>0</v>
      </c>
      <c r="N239" s="387"/>
    </row>
    <row r="240" spans="1:14" s="287" customFormat="1">
      <c r="A240" s="683"/>
      <c r="B240" s="69" t="s">
        <v>30</v>
      </c>
      <c r="C240" s="71" t="s">
        <v>25</v>
      </c>
      <c r="D240" s="622">
        <v>11081061001</v>
      </c>
      <c r="E240" s="392" t="str">
        <f>IFERROR(VLOOKUP(D240,'ВИС-2025'!$E$17:$I$3751,3,0),"")</f>
        <v>Тройник с увеличенным боковым проходом 25-32-25 MX</v>
      </c>
      <c r="F240" s="286" t="str">
        <f>IFERROR(VLOOKUP(D240,'ВИС-2025'!$E$17:$I$3751,5,0),"")</f>
        <v>шт</v>
      </c>
      <c r="G240" s="451"/>
      <c r="H240" s="97">
        <f>IFERROR(VLOOKUP(D240,'ВИС-2025'!$E$17:$L$4285,8,0),"")</f>
        <v>23.52</v>
      </c>
      <c r="I240" s="97">
        <f t="shared" si="35"/>
        <v>0</v>
      </c>
      <c r="J240" s="97">
        <f t="shared" si="36"/>
        <v>23.52</v>
      </c>
      <c r="K240" s="97">
        <f t="shared" si="37"/>
        <v>0</v>
      </c>
      <c r="L240" s="97">
        <f t="shared" si="38"/>
        <v>0</v>
      </c>
      <c r="M240" s="97">
        <f t="shared" si="39"/>
        <v>0</v>
      </c>
      <c r="N240" s="387"/>
    </row>
    <row r="241" spans="1:14">
      <c r="A241" s="683"/>
      <c r="B241" s="69"/>
      <c r="C241" s="71"/>
      <c r="D241" s="616"/>
      <c r="E241" s="392" t="str">
        <f>IFERROR(VLOOKUP(D241,'ВИС-2025'!$E$17:$I$3751,3,0),"")</f>
        <v/>
      </c>
      <c r="F241" s="286" t="str">
        <f>IFERROR(VLOOKUP(D241,'ВИС-2025'!$E$17:$I$3751,5,0),"")</f>
        <v/>
      </c>
      <c r="G241" s="451"/>
      <c r="H241" s="97" t="str">
        <f>IFERROR(VLOOKUP(D241,'ВИС-2025'!$E$17:$L$4285,8,0),"")</f>
        <v/>
      </c>
      <c r="I241" s="97" t="str">
        <f t="shared" si="35"/>
        <v/>
      </c>
      <c r="J241" s="97" t="str">
        <f t="shared" si="36"/>
        <v/>
      </c>
      <c r="K241" s="97" t="str">
        <f t="shared" si="37"/>
        <v/>
      </c>
      <c r="L241" s="97" t="str">
        <f t="shared" si="38"/>
        <v/>
      </c>
      <c r="M241" s="97" t="str">
        <f t="shared" si="39"/>
        <v/>
      </c>
      <c r="N241" s="387"/>
    </row>
    <row r="242" spans="1:14">
      <c r="A242" s="683"/>
      <c r="B242" s="69" t="s">
        <v>65</v>
      </c>
      <c r="C242" s="71" t="s">
        <v>25</v>
      </c>
      <c r="D242" s="69">
        <v>11601011001</v>
      </c>
      <c r="E242" s="392" t="str">
        <f>IFERROR(VLOOKUP(D242,'ВИС-2025'!$E$17:$I$3751,3,0),"")</f>
        <v>Тройник с увеличенным боковым проходом 16-20-16 PX</v>
      </c>
      <c r="F242" s="286" t="str">
        <f>IFERROR(VLOOKUP(D242,'ВИС-2025'!$E$17:$I$3751,5,0),"")</f>
        <v>шт</v>
      </c>
      <c r="G242" s="451"/>
      <c r="H242" s="97">
        <f>IFERROR(VLOOKUP(D242,'ВИС-2025'!$E$17:$L$4285,8,0),"")</f>
        <v>9.18</v>
      </c>
      <c r="I242" s="97">
        <f t="shared" si="35"/>
        <v>0</v>
      </c>
      <c r="J242" s="97">
        <f t="shared" si="36"/>
        <v>9.18</v>
      </c>
      <c r="K242" s="97">
        <f t="shared" si="37"/>
        <v>0</v>
      </c>
      <c r="L242" s="97">
        <f t="shared" si="38"/>
        <v>0</v>
      </c>
      <c r="M242" s="97">
        <f t="shared" si="39"/>
        <v>0</v>
      </c>
      <c r="N242" s="387"/>
    </row>
    <row r="243" spans="1:14">
      <c r="A243" s="683"/>
      <c r="B243" s="69" t="s">
        <v>65</v>
      </c>
      <c r="C243" s="71" t="s">
        <v>25</v>
      </c>
      <c r="D243" s="69">
        <v>11601021001</v>
      </c>
      <c r="E243" s="392" t="str">
        <f>IFERROR(VLOOKUP(D243,'ВИС-2025'!$E$17:$I$3751,3,0),"")</f>
        <v>Тройник с увеличенным боковым проходом 16-25-16 PX</v>
      </c>
      <c r="F243" s="286" t="str">
        <f>IFERROR(VLOOKUP(D243,'ВИС-2025'!$E$17:$I$3751,5,0),"")</f>
        <v>шт</v>
      </c>
      <c r="G243" s="451"/>
      <c r="H243" s="97">
        <f>IFERROR(VLOOKUP(D243,'ВИС-2025'!$E$17:$L$4285,8,0),"")</f>
        <v>12.08</v>
      </c>
      <c r="I243" s="97">
        <f t="shared" si="35"/>
        <v>0</v>
      </c>
      <c r="J243" s="97">
        <f t="shared" si="36"/>
        <v>12.08</v>
      </c>
      <c r="K243" s="97">
        <f t="shared" si="37"/>
        <v>0</v>
      </c>
      <c r="L243" s="97">
        <f t="shared" si="38"/>
        <v>0</v>
      </c>
      <c r="M243" s="97">
        <f t="shared" si="39"/>
        <v>0</v>
      </c>
      <c r="N243" s="387"/>
    </row>
    <row r="244" spans="1:14">
      <c r="A244" s="683"/>
      <c r="B244" s="69" t="s">
        <v>65</v>
      </c>
      <c r="C244" s="71" t="s">
        <v>25</v>
      </c>
      <c r="D244" s="69">
        <v>11601031001</v>
      </c>
      <c r="E244" s="392" t="str">
        <f>IFERROR(VLOOKUP(D244,'ВИС-2025'!$E$17:$I$3751,3,0),"")</f>
        <v>Тройник с увеличенным боковым проходом 20-25-16 PX</v>
      </c>
      <c r="F244" s="286" t="str">
        <f>IFERROR(VLOOKUP(D244,'ВИС-2025'!$E$17:$I$3751,5,0),"")</f>
        <v>шт</v>
      </c>
      <c r="G244" s="451"/>
      <c r="H244" s="97">
        <f>IFERROR(VLOOKUP(D244,'ВИС-2025'!$E$17:$L$4285,8,0),"")</f>
        <v>12.08</v>
      </c>
      <c r="I244" s="97">
        <f t="shared" si="35"/>
        <v>0</v>
      </c>
      <c r="J244" s="97">
        <f t="shared" si="36"/>
        <v>12.08</v>
      </c>
      <c r="K244" s="97">
        <f t="shared" si="37"/>
        <v>0</v>
      </c>
      <c r="L244" s="97">
        <f t="shared" si="38"/>
        <v>0</v>
      </c>
      <c r="M244" s="97">
        <f t="shared" si="39"/>
        <v>0</v>
      </c>
      <c r="N244" s="387"/>
    </row>
    <row r="245" spans="1:14">
      <c r="A245" s="683"/>
      <c r="B245" s="69" t="s">
        <v>65</v>
      </c>
      <c r="C245" s="71" t="s">
        <v>25</v>
      </c>
      <c r="D245" s="69">
        <v>11601041001</v>
      </c>
      <c r="E245" s="392" t="str">
        <f>IFERROR(VLOOKUP(D245,'ВИС-2025'!$E$17:$I$3751,3,0),"")</f>
        <v>Тройник с увеличенным боковым проходом 20-25-20 PX</v>
      </c>
      <c r="F245" s="286" t="str">
        <f>IFERROR(VLOOKUP(D245,'ВИС-2025'!$E$17:$I$3751,5,0),"")</f>
        <v>шт</v>
      </c>
      <c r="G245" s="451"/>
      <c r="H245" s="97">
        <f>IFERROR(VLOOKUP(D245,'ВИС-2025'!$E$17:$L$4285,8,0),"")</f>
        <v>12.08</v>
      </c>
      <c r="I245" s="97">
        <f t="shared" si="35"/>
        <v>0</v>
      </c>
      <c r="J245" s="97">
        <f t="shared" si="36"/>
        <v>12.08</v>
      </c>
      <c r="K245" s="97">
        <f t="shared" si="37"/>
        <v>0</v>
      </c>
      <c r="L245" s="97">
        <f t="shared" si="38"/>
        <v>0</v>
      </c>
      <c r="M245" s="97">
        <f t="shared" si="39"/>
        <v>0</v>
      </c>
      <c r="N245" s="387"/>
    </row>
    <row r="246" spans="1:14">
      <c r="A246" s="683"/>
      <c r="B246" s="69" t="s">
        <v>65</v>
      </c>
      <c r="C246" s="71" t="s">
        <v>25</v>
      </c>
      <c r="D246" s="69">
        <v>11601061001</v>
      </c>
      <c r="E246" s="392" t="str">
        <f>IFERROR(VLOOKUP(D246,'ВИС-2025'!$E$17:$I$3751,3,0),"")</f>
        <v>Тройник с увеличенным боковым проходом 25-32-25 PX</v>
      </c>
      <c r="F246" s="286" t="str">
        <f>IFERROR(VLOOKUP(D246,'ВИС-2025'!$E$17:$I$3751,5,0),"")</f>
        <v>шт</v>
      </c>
      <c r="G246" s="451"/>
      <c r="H246" s="97">
        <f>IFERROR(VLOOKUP(D246,'ВИС-2025'!$E$17:$L$4285,8,0),"")</f>
        <v>27.67</v>
      </c>
      <c r="I246" s="97">
        <f t="shared" si="35"/>
        <v>0</v>
      </c>
      <c r="J246" s="97">
        <f t="shared" si="36"/>
        <v>27.67</v>
      </c>
      <c r="K246" s="97">
        <f t="shared" si="37"/>
        <v>0</v>
      </c>
      <c r="L246" s="97">
        <f t="shared" si="38"/>
        <v>0</v>
      </c>
      <c r="M246" s="97">
        <f t="shared" si="39"/>
        <v>0</v>
      </c>
      <c r="N246" s="387"/>
    </row>
    <row r="247" spans="1:14">
      <c r="A247" s="683"/>
      <c r="B247" s="119"/>
      <c r="C247" s="88"/>
      <c r="D247" s="90"/>
      <c r="E247" s="392" t="str">
        <f>IFERROR(VLOOKUP(D247,'ВИС-2025'!$E$17:$I$3751,3,0),"")</f>
        <v/>
      </c>
      <c r="F247" s="286" t="str">
        <f>IFERROR(VLOOKUP(D247,'ВИС-2025'!$E$17:$I$3751,5,0),"")</f>
        <v/>
      </c>
      <c r="G247" s="451"/>
      <c r="H247" s="97" t="str">
        <f>IFERROR(VLOOKUP(D247,'ВИС-2025'!$E$17:$L$4285,8,0),"")</f>
        <v/>
      </c>
      <c r="I247" s="97" t="str">
        <f t="shared" si="35"/>
        <v/>
      </c>
      <c r="J247" s="97" t="str">
        <f t="shared" si="36"/>
        <v/>
      </c>
      <c r="K247" s="97" t="str">
        <f t="shared" si="37"/>
        <v/>
      </c>
      <c r="L247" s="97" t="str">
        <f t="shared" si="38"/>
        <v/>
      </c>
      <c r="M247" s="97" t="str">
        <f t="shared" si="39"/>
        <v/>
      </c>
      <c r="N247" s="387"/>
    </row>
    <row r="248" spans="1:14" ht="25.5">
      <c r="A248" s="683"/>
      <c r="B248" s="110"/>
      <c r="C248" s="71" t="s">
        <v>25</v>
      </c>
      <c r="D248" s="69">
        <v>13777471001</v>
      </c>
      <c r="E248" s="392" t="str">
        <f>IFERROR(VLOOKUP(D248,'ВИС-2025'!$E$17:$I$3751,3,0),"")</f>
        <v>Тройник с увеличенным боковым проходом 16-20-16 PLATINUM RX
АКЦИЯ! Цена снижена до 31.05.2025гг</v>
      </c>
      <c r="F248" s="286" t="str">
        <f>IFERROR(VLOOKUP(D248,'ВИС-2025'!$E$17:$I$3751,5,0),"")</f>
        <v>шт</v>
      </c>
      <c r="G248" s="451"/>
      <c r="H248" s="97">
        <f>IFERROR(VLOOKUP(D248,'ВИС-2025'!$E$17:$L$4285,8,0),"")</f>
        <v>9.18</v>
      </c>
      <c r="I248" s="97">
        <f t="shared" si="35"/>
        <v>0</v>
      </c>
      <c r="J248" s="97">
        <f t="shared" si="36"/>
        <v>9.18</v>
      </c>
      <c r="K248" s="97">
        <f t="shared" si="37"/>
        <v>0</v>
      </c>
      <c r="L248" s="97">
        <f t="shared" si="38"/>
        <v>0</v>
      </c>
      <c r="M248" s="97">
        <f t="shared" si="39"/>
        <v>0</v>
      </c>
      <c r="N248" s="387"/>
    </row>
    <row r="249" spans="1:14">
      <c r="A249" s="683"/>
      <c r="B249" s="69"/>
      <c r="C249" s="88"/>
      <c r="D249" s="90"/>
      <c r="E249" s="392" t="str">
        <f>IFERROR(VLOOKUP(D249,'ВИС-2025'!$E$17:$I$3751,3,0),"")</f>
        <v/>
      </c>
      <c r="F249" s="286" t="str">
        <f>IFERROR(VLOOKUP(D249,'ВИС-2025'!$E$17:$I$3751,5,0),"")</f>
        <v/>
      </c>
      <c r="G249" s="451"/>
      <c r="H249" s="97" t="str">
        <f>IFERROR(VLOOKUP(D249,'ВИС-2025'!$E$17:$L$4285,8,0),"")</f>
        <v/>
      </c>
      <c r="I249" s="97" t="str">
        <f t="shared" si="35"/>
        <v/>
      </c>
      <c r="J249" s="97" t="str">
        <f t="shared" si="36"/>
        <v/>
      </c>
      <c r="K249" s="97" t="str">
        <f t="shared" si="37"/>
        <v/>
      </c>
      <c r="L249" s="97" t="str">
        <f t="shared" si="38"/>
        <v/>
      </c>
      <c r="M249" s="97" t="str">
        <f t="shared" si="39"/>
        <v/>
      </c>
      <c r="N249" s="387"/>
    </row>
    <row r="250" spans="1:14">
      <c r="A250" s="683"/>
      <c r="B250" s="69" t="s">
        <v>30</v>
      </c>
      <c r="C250" s="71" t="s">
        <v>25</v>
      </c>
      <c r="D250" s="665">
        <v>14562913001</v>
      </c>
      <c r="E250" s="392" t="str">
        <f>IFERROR(VLOOKUP(D250,'ВИС-2025'!$E$17:$I$3751,3,0),"")</f>
        <v>Тройник РЕХАУ настенный с внутренней резьбой 16-Rp1/2-16 RX+</v>
      </c>
      <c r="F250" s="286" t="str">
        <f>IFERROR(VLOOKUP(D250,'ВИС-2025'!$E$17:$I$3751,5,0),"")</f>
        <v>шт</v>
      </c>
      <c r="G250" s="451"/>
      <c r="H250" s="97">
        <f>IFERROR(VLOOKUP(D250,'ВИС-2025'!$E$17:$L$4285,8,0),"")</f>
        <v>21.07</v>
      </c>
      <c r="I250" s="97">
        <f t="shared" si="35"/>
        <v>0</v>
      </c>
      <c r="J250" s="97">
        <f t="shared" si="36"/>
        <v>21.07</v>
      </c>
      <c r="K250" s="97">
        <f t="shared" si="37"/>
        <v>0</v>
      </c>
      <c r="L250" s="97">
        <f t="shared" si="38"/>
        <v>0</v>
      </c>
      <c r="M250" s="97">
        <f t="shared" si="39"/>
        <v>0</v>
      </c>
      <c r="N250" s="387"/>
    </row>
    <row r="251" spans="1:14" s="288" customFormat="1">
      <c r="A251" s="683"/>
      <c r="B251" s="69" t="s">
        <v>30</v>
      </c>
      <c r="C251" s="71" t="s">
        <v>25</v>
      </c>
      <c r="D251" s="665">
        <v>14562943001</v>
      </c>
      <c r="E251" s="392" t="str">
        <f>IFERROR(VLOOKUP(D251,'ВИС-2025'!$E$17:$I$3751,3,0),"")</f>
        <v>Тройник РЕХАУ настенный с внутренней резьбой 20-Rp1/2-20 RX+</v>
      </c>
      <c r="F251" s="286" t="str">
        <f>IFERROR(VLOOKUP(D251,'ВИС-2025'!$E$17:$I$3751,5,0),"")</f>
        <v>шт</v>
      </c>
      <c r="G251" s="451"/>
      <c r="H251" s="97">
        <f>IFERROR(VLOOKUP(D251,'ВИС-2025'!$E$17:$L$4285,8,0),"")</f>
        <v>21.89</v>
      </c>
      <c r="I251" s="97">
        <f t="shared" si="35"/>
        <v>0</v>
      </c>
      <c r="J251" s="97">
        <f t="shared" si="36"/>
        <v>21.89</v>
      </c>
      <c r="K251" s="97">
        <f t="shared" si="37"/>
        <v>0</v>
      </c>
      <c r="L251" s="97">
        <f t="shared" si="38"/>
        <v>0</v>
      </c>
      <c r="M251" s="97">
        <f t="shared" si="39"/>
        <v>0</v>
      </c>
      <c r="N251" s="387"/>
    </row>
    <row r="252" spans="1:14" s="288" customFormat="1">
      <c r="A252" s="683"/>
      <c r="B252" s="69"/>
      <c r="C252" s="88"/>
      <c r="D252" s="90"/>
      <c r="E252" s="392" t="str">
        <f>IFERROR(VLOOKUP(D252,'ВИС-2025'!$E$17:$I$3751,3,0),"")</f>
        <v/>
      </c>
      <c r="F252" s="286" t="str">
        <f>IFERROR(VLOOKUP(D252,'ВИС-2025'!$E$17:$I$3751,5,0),"")</f>
        <v/>
      </c>
      <c r="G252" s="451"/>
      <c r="H252" s="97" t="str">
        <f>IFERROR(VLOOKUP(D252,'ВИС-2025'!$E$17:$L$4285,8,0),"")</f>
        <v/>
      </c>
      <c r="I252" s="97" t="str">
        <f t="shared" si="35"/>
        <v/>
      </c>
      <c r="J252" s="97" t="str">
        <f t="shared" si="36"/>
        <v/>
      </c>
      <c r="K252" s="97" t="str">
        <f t="shared" si="37"/>
        <v/>
      </c>
      <c r="L252" s="97" t="str">
        <f t="shared" si="38"/>
        <v/>
      </c>
      <c r="M252" s="97" t="str">
        <f t="shared" si="39"/>
        <v/>
      </c>
      <c r="N252" s="387"/>
    </row>
    <row r="253" spans="1:14" s="287" customFormat="1">
      <c r="A253" s="683"/>
      <c r="B253" s="69" t="s">
        <v>30</v>
      </c>
      <c r="C253" s="71" t="s">
        <v>25</v>
      </c>
      <c r="D253" s="69">
        <v>11092911001</v>
      </c>
      <c r="E253" s="392" t="str">
        <f>IFERROR(VLOOKUP(D253,'ВИС-2025'!$E$17:$I$3751,3,0),"")</f>
        <v>Тройник настенный с внутренней резьбой 16-Rp1/2-16 MX</v>
      </c>
      <c r="F253" s="286" t="str">
        <f>IFERROR(VLOOKUP(D253,'ВИС-2025'!$E$17:$I$3751,5,0),"")</f>
        <v>шт</v>
      </c>
      <c r="G253" s="451"/>
      <c r="H253" s="97">
        <f>IFERROR(VLOOKUP(D253,'ВИС-2025'!$E$17:$L$4285,8,0),"")</f>
        <v>18.13</v>
      </c>
      <c r="I253" s="97">
        <f t="shared" si="35"/>
        <v>0</v>
      </c>
      <c r="J253" s="97">
        <f t="shared" si="36"/>
        <v>18.13</v>
      </c>
      <c r="K253" s="97">
        <f t="shared" si="37"/>
        <v>0</v>
      </c>
      <c r="L253" s="97">
        <f t="shared" si="38"/>
        <v>0</v>
      </c>
      <c r="M253" s="97">
        <f t="shared" si="39"/>
        <v>0</v>
      </c>
      <c r="N253" s="387"/>
    </row>
    <row r="254" spans="1:14" s="287" customFormat="1">
      <c r="A254" s="683"/>
      <c r="B254" s="69" t="s">
        <v>30</v>
      </c>
      <c r="C254" s="71" t="s">
        <v>25</v>
      </c>
      <c r="D254" s="69">
        <v>11092941001</v>
      </c>
      <c r="E254" s="392" t="str">
        <f>IFERROR(VLOOKUP(D254,'ВИС-2025'!$E$17:$I$3751,3,0),"")</f>
        <v>Тройник настенный с внутренней резьбой 20-Rp1/2-20 MX</v>
      </c>
      <c r="F254" s="286" t="str">
        <f>IFERROR(VLOOKUP(D254,'ВИС-2025'!$E$17:$I$3751,5,0),"")</f>
        <v>шт</v>
      </c>
      <c r="G254" s="451"/>
      <c r="H254" s="97">
        <f>IFERROR(VLOOKUP(D254,'ВИС-2025'!$E$17:$L$4285,8,0),"")</f>
        <v>19.13</v>
      </c>
      <c r="I254" s="97">
        <f t="shared" si="35"/>
        <v>0</v>
      </c>
      <c r="J254" s="97">
        <f t="shared" si="36"/>
        <v>19.13</v>
      </c>
      <c r="K254" s="97">
        <f t="shared" si="37"/>
        <v>0</v>
      </c>
      <c r="L254" s="97">
        <f t="shared" si="38"/>
        <v>0</v>
      </c>
      <c r="M254" s="97">
        <f t="shared" si="39"/>
        <v>0</v>
      </c>
      <c r="N254" s="387"/>
    </row>
    <row r="255" spans="1:14">
      <c r="A255" s="683"/>
      <c r="B255" s="69"/>
      <c r="C255" s="88"/>
      <c r="D255" s="90"/>
      <c r="E255" s="392" t="str">
        <f>IFERROR(VLOOKUP(D255,'ВИС-2025'!$E$17:$I$3751,3,0),"")</f>
        <v/>
      </c>
      <c r="F255" s="286" t="str">
        <f>IFERROR(VLOOKUP(D255,'ВИС-2025'!$E$17:$I$3751,5,0),"")</f>
        <v/>
      </c>
      <c r="G255" s="451"/>
      <c r="H255" s="97" t="str">
        <f>IFERROR(VLOOKUP(D255,'ВИС-2025'!$E$17:$L$4285,8,0),"")</f>
        <v/>
      </c>
      <c r="I255" s="97" t="str">
        <f t="shared" si="35"/>
        <v/>
      </c>
      <c r="J255" s="97" t="str">
        <f t="shared" si="36"/>
        <v/>
      </c>
      <c r="K255" s="97" t="str">
        <f t="shared" si="37"/>
        <v/>
      </c>
      <c r="L255" s="97" t="str">
        <f t="shared" si="38"/>
        <v/>
      </c>
      <c r="M255" s="97" t="str">
        <f t="shared" si="39"/>
        <v/>
      </c>
      <c r="N255" s="387"/>
    </row>
    <row r="256" spans="1:14" s="287" customFormat="1">
      <c r="A256" s="668"/>
      <c r="B256" s="69" t="s">
        <v>65</v>
      </c>
      <c r="C256" s="113" t="s">
        <v>25</v>
      </c>
      <c r="D256" s="69">
        <v>14562911001</v>
      </c>
      <c r="E256" s="392" t="str">
        <f>IFERROR(VLOOKUP(D256,'ВИС-2025'!$E$17:$I$3751,3,0),"")</f>
        <v>Тройник настенный с внутренней резьбой 16-Rp1/2-16 RX+</v>
      </c>
      <c r="F256" s="286" t="str">
        <f>IFERROR(VLOOKUP(D256,'ВИС-2025'!$E$17:$I$3751,5,0),"")</f>
        <v>шт</v>
      </c>
      <c r="G256" s="451"/>
      <c r="H256" s="97">
        <f>IFERROR(VLOOKUP(D256,'ВИС-2025'!$E$17:$L$4285,8,0),"")</f>
        <v>21.32</v>
      </c>
      <c r="I256" s="97">
        <f t="shared" si="35"/>
        <v>0</v>
      </c>
      <c r="J256" s="97">
        <f t="shared" si="36"/>
        <v>21.32</v>
      </c>
      <c r="K256" s="97">
        <f t="shared" si="37"/>
        <v>0</v>
      </c>
      <c r="L256" s="97">
        <f t="shared" si="38"/>
        <v>0</v>
      </c>
      <c r="M256" s="97">
        <f t="shared" si="39"/>
        <v>0</v>
      </c>
      <c r="N256" s="387"/>
    </row>
    <row r="257" spans="1:14" s="287" customFormat="1">
      <c r="A257" s="667"/>
      <c r="B257" s="102" t="s">
        <v>27</v>
      </c>
      <c r="C257" s="130" t="s">
        <v>25</v>
      </c>
      <c r="D257" s="102">
        <v>14562931001</v>
      </c>
      <c r="E257" s="391" t="str">
        <f>IFERROR(VLOOKUP(D257,'ВИС-2025'!$E$17:$I$3751,3,0),"")</f>
        <v>Тройник настенный с внутренней резьбой 20-Rp1/2-16 RX+</v>
      </c>
      <c r="F257" s="454" t="str">
        <f>IFERROR(VLOOKUP(D257,'ВИС-2025'!$E$17:$I$3751,5,0),"")</f>
        <v>шт</v>
      </c>
      <c r="G257" s="362"/>
      <c r="H257" s="175">
        <f>IFERROR(VLOOKUP(D257,'ВИС-2025'!$E$17:$L$4285,8,0),"")</f>
        <v>38.520000000000003</v>
      </c>
      <c r="I257" s="175">
        <f t="shared" si="35"/>
        <v>0</v>
      </c>
      <c r="J257" s="175">
        <f t="shared" si="36"/>
        <v>38.520000000000003</v>
      </c>
      <c r="K257" s="175">
        <f t="shared" si="37"/>
        <v>0</v>
      </c>
      <c r="L257" s="175">
        <f t="shared" si="38"/>
        <v>0</v>
      </c>
      <c r="M257" s="175">
        <f t="shared" si="39"/>
        <v>0</v>
      </c>
      <c r="N257" s="387"/>
    </row>
    <row r="258" spans="1:14" s="288" customFormat="1">
      <c r="A258" s="668"/>
      <c r="B258" s="110" t="s">
        <v>65</v>
      </c>
      <c r="C258" s="113" t="s">
        <v>25</v>
      </c>
      <c r="D258" s="69">
        <v>14562941001</v>
      </c>
      <c r="E258" s="392" t="str">
        <f>IFERROR(VLOOKUP(D258,'ВИС-2025'!$E$17:$I$3751,3,0),"")</f>
        <v>Тройник настенный с внутренней резьбой 20-Rp1/2-20 RX+</v>
      </c>
      <c r="F258" s="286" t="str">
        <f>IFERROR(VLOOKUP(D258,'ВИС-2025'!$E$17:$I$3751,5,0),"")</f>
        <v>шт</v>
      </c>
      <c r="G258" s="451"/>
      <c r="H258" s="97">
        <f>IFERROR(VLOOKUP(D258,'ВИС-2025'!$E$17:$L$4285,8,0),"")</f>
        <v>22.24</v>
      </c>
      <c r="I258" s="97">
        <f t="shared" si="35"/>
        <v>0</v>
      </c>
      <c r="J258" s="97">
        <f t="shared" si="36"/>
        <v>22.24</v>
      </c>
      <c r="K258" s="97">
        <f t="shared" si="37"/>
        <v>0</v>
      </c>
      <c r="L258" s="97">
        <f t="shared" si="38"/>
        <v>0</v>
      </c>
      <c r="M258" s="97">
        <f t="shared" si="39"/>
        <v>0</v>
      </c>
      <c r="N258" s="387"/>
    </row>
    <row r="259" spans="1:14" s="288" customFormat="1">
      <c r="A259" s="683"/>
      <c r="B259" s="110"/>
      <c r="C259" s="113"/>
      <c r="D259" s="69"/>
      <c r="E259" s="392" t="str">
        <f>IFERROR(VLOOKUP(D259,'ВИС-2025'!$E$17:$I$3751,3,0),"")</f>
        <v/>
      </c>
      <c r="F259" s="286" t="str">
        <f>IFERROR(VLOOKUP(D259,'ВИС-2025'!$E$17:$I$3751,5,0),"")</f>
        <v/>
      </c>
      <c r="G259" s="451"/>
      <c r="H259" s="97" t="str">
        <f>IFERROR(VLOOKUP(D259,'ВИС-2025'!$E$17:$L$4285,8,0),"")</f>
        <v/>
      </c>
      <c r="I259" s="97" t="str">
        <f t="shared" si="35"/>
        <v/>
      </c>
      <c r="J259" s="97" t="str">
        <f t="shared" si="36"/>
        <v/>
      </c>
      <c r="K259" s="97" t="str">
        <f t="shared" si="37"/>
        <v/>
      </c>
      <c r="L259" s="97" t="str">
        <f t="shared" si="38"/>
        <v/>
      </c>
      <c r="M259" s="97" t="str">
        <f t="shared" si="39"/>
        <v/>
      </c>
      <c r="N259" s="387"/>
    </row>
    <row r="260" spans="1:14">
      <c r="A260" s="683"/>
      <c r="B260" s="69" t="s">
        <v>30</v>
      </c>
      <c r="C260" s="71" t="s">
        <v>25</v>
      </c>
      <c r="D260" s="665">
        <v>14564143001</v>
      </c>
      <c r="E260" s="392" t="str">
        <f>IFERROR(VLOOKUP(D260,'ВИС-2025'!$E$17:$I$3751,3,0),"")</f>
        <v>Тройник РЕХАУ с внутр. резьбой на боков. проходе 25-Rp 1/2-25 RX+</v>
      </c>
      <c r="F260" s="286" t="str">
        <f>IFERROR(VLOOKUP(D260,'ВИС-2025'!$E$17:$I$3751,5,0),"")</f>
        <v>шт</v>
      </c>
      <c r="G260" s="451"/>
      <c r="H260" s="97">
        <f>IFERROR(VLOOKUP(D260,'ВИС-2025'!$E$17:$L$4285,8,0),"")</f>
        <v>26.29</v>
      </c>
      <c r="I260" s="97">
        <f t="shared" si="35"/>
        <v>0</v>
      </c>
      <c r="J260" s="97">
        <f t="shared" si="36"/>
        <v>26.29</v>
      </c>
      <c r="K260" s="97">
        <f t="shared" si="37"/>
        <v>0</v>
      </c>
      <c r="L260" s="97">
        <f t="shared" si="38"/>
        <v>0</v>
      </c>
      <c r="M260" s="97">
        <f t="shared" si="39"/>
        <v>0</v>
      </c>
      <c r="N260" s="387"/>
    </row>
    <row r="261" spans="1:14" s="287" customFormat="1">
      <c r="A261" s="683"/>
      <c r="B261" s="69" t="s">
        <v>30</v>
      </c>
      <c r="C261" s="71" t="s">
        <v>25</v>
      </c>
      <c r="D261" s="665">
        <v>14562963001</v>
      </c>
      <c r="E261" s="392" t="str">
        <f>IFERROR(VLOOKUP(D261,'ВИС-2025'!$E$17:$I$3751,3,0),"")</f>
        <v>Тройник РЕХАУ с внутр. резьбой на боков. проходе 25-Rp 3/4-25 RX+</v>
      </c>
      <c r="F261" s="286" t="str">
        <f>IFERROR(VLOOKUP(D261,'ВИС-2025'!$E$17:$I$3751,5,0),"")</f>
        <v>шт</v>
      </c>
      <c r="G261" s="451"/>
      <c r="H261" s="97">
        <f>IFERROR(VLOOKUP(D261,'ВИС-2025'!$E$17:$L$4285,8,0),"")</f>
        <v>26.29</v>
      </c>
      <c r="I261" s="97">
        <f t="shared" si="35"/>
        <v>0</v>
      </c>
      <c r="J261" s="97">
        <f t="shared" si="36"/>
        <v>26.29</v>
      </c>
      <c r="K261" s="97">
        <f t="shared" si="37"/>
        <v>0</v>
      </c>
      <c r="L261" s="97">
        <f t="shared" si="38"/>
        <v>0</v>
      </c>
      <c r="M261" s="97">
        <f t="shared" si="39"/>
        <v>0</v>
      </c>
      <c r="N261" s="387"/>
    </row>
    <row r="262" spans="1:14" s="287" customFormat="1">
      <c r="A262" s="683"/>
      <c r="B262" s="69" t="s">
        <v>30</v>
      </c>
      <c r="C262" s="71" t="s">
        <v>25</v>
      </c>
      <c r="D262" s="665">
        <v>14562973001</v>
      </c>
      <c r="E262" s="392" t="str">
        <f>IFERROR(VLOOKUP(D262,'ВИС-2025'!$E$17:$I$3751,3,0),"")</f>
        <v>Тройник РЕХАУ с внутр. резьбой на боков. проходе 32-Rp 3/4-32 RX+</v>
      </c>
      <c r="F262" s="286" t="str">
        <f>IFERROR(VLOOKUP(D262,'ВИС-2025'!$E$17:$I$3751,5,0),"")</f>
        <v>шт</v>
      </c>
      <c r="G262" s="451"/>
      <c r="H262" s="97">
        <f>IFERROR(VLOOKUP(D262,'ВИС-2025'!$E$17:$L$4285,8,0),"")</f>
        <v>57.41</v>
      </c>
      <c r="I262" s="97">
        <f t="shared" ref="I262:I325" si="40">IFERROR(H262*G262,"")</f>
        <v>0</v>
      </c>
      <c r="J262" s="97">
        <f t="shared" ref="J262:J325" si="41">IFERROR((IF(H262="","",H262-H262*$D$7)),"")</f>
        <v>57.41</v>
      </c>
      <c r="K262" s="97">
        <f t="shared" ref="K262:K325" si="42">IFERROR(J262*G262, "")</f>
        <v>0</v>
      </c>
      <c r="L262" s="97">
        <f t="shared" ref="L262:L325" si="43">IFERROR(J262*$D$8, "")</f>
        <v>0</v>
      </c>
      <c r="M262" s="97">
        <f t="shared" ref="M262:M325" si="44">IFERROR(L262*G262, "")</f>
        <v>0</v>
      </c>
      <c r="N262" s="387"/>
    </row>
    <row r="263" spans="1:14" s="287" customFormat="1">
      <c r="A263" s="683"/>
      <c r="B263" s="69" t="s">
        <v>30</v>
      </c>
      <c r="C263" s="71" t="s">
        <v>25</v>
      </c>
      <c r="D263" s="665">
        <v>14563003001</v>
      </c>
      <c r="E263" s="392" t="str">
        <f>IFERROR(VLOOKUP(D263,'ВИС-2025'!$E$17:$I$3751,3,0),"")</f>
        <v>Тройник РЕХАУ с внутр. резьбой на боков. проходе 40-Rp 1-40 RX+</v>
      </c>
      <c r="F263" s="286" t="str">
        <f>IFERROR(VLOOKUP(D263,'ВИС-2025'!$E$17:$I$3751,5,0),"")</f>
        <v>шт</v>
      </c>
      <c r="G263" s="451"/>
      <c r="H263" s="97">
        <f>IFERROR(VLOOKUP(D263,'ВИС-2025'!$E$17:$L$4285,8,0),"")</f>
        <v>75.22</v>
      </c>
      <c r="I263" s="97">
        <f t="shared" si="40"/>
        <v>0</v>
      </c>
      <c r="J263" s="97">
        <f t="shared" si="41"/>
        <v>75.22</v>
      </c>
      <c r="K263" s="97">
        <f t="shared" si="42"/>
        <v>0</v>
      </c>
      <c r="L263" s="97">
        <f t="shared" si="43"/>
        <v>0</v>
      </c>
      <c r="M263" s="97">
        <f t="shared" si="44"/>
        <v>0</v>
      </c>
      <c r="N263" s="387"/>
    </row>
    <row r="264" spans="1:14" s="287" customFormat="1">
      <c r="A264" s="683"/>
      <c r="B264" s="110"/>
      <c r="C264" s="113"/>
      <c r="D264" s="69"/>
      <c r="E264" s="392" t="str">
        <f>IFERROR(VLOOKUP(D264,'ВИС-2025'!$E$17:$I$3751,3,0),"")</f>
        <v/>
      </c>
      <c r="F264" s="286" t="str">
        <f>IFERROR(VLOOKUP(D264,'ВИС-2025'!$E$17:$I$3751,5,0),"")</f>
        <v/>
      </c>
      <c r="G264" s="451"/>
      <c r="H264" s="97" t="str">
        <f>IFERROR(VLOOKUP(D264,'ВИС-2025'!$E$17:$L$4285,8,0),"")</f>
        <v/>
      </c>
      <c r="I264" s="97" t="str">
        <f t="shared" si="40"/>
        <v/>
      </c>
      <c r="J264" s="97" t="str">
        <f t="shared" si="41"/>
        <v/>
      </c>
      <c r="K264" s="97" t="str">
        <f t="shared" si="42"/>
        <v/>
      </c>
      <c r="L264" s="97" t="str">
        <f t="shared" si="43"/>
        <v/>
      </c>
      <c r="M264" s="97" t="str">
        <f t="shared" si="44"/>
        <v/>
      </c>
      <c r="N264" s="387"/>
    </row>
    <row r="265" spans="1:14" s="287" customFormat="1">
      <c r="A265" s="683"/>
      <c r="B265" s="69" t="s">
        <v>30</v>
      </c>
      <c r="C265" s="71" t="s">
        <v>25</v>
      </c>
      <c r="D265" s="617">
        <v>11092961001</v>
      </c>
      <c r="E265" s="392" t="str">
        <f>IFERROR(VLOOKUP(D265,'ВИС-2025'!$E$17:$I$3751,3,0),"")</f>
        <v>Тройник с внутр. резьбой на боков. проходе 25-Rp 3/4-25 MX</v>
      </c>
      <c r="F265" s="286" t="str">
        <f>IFERROR(VLOOKUP(D265,'ВИС-2025'!$E$17:$I$3751,5,0),"")</f>
        <v>шт</v>
      </c>
      <c r="G265" s="451"/>
      <c r="H265" s="97">
        <f>IFERROR(VLOOKUP(D265,'ВИС-2025'!$E$17:$L$4285,8,0),"")</f>
        <v>20.350000000000001</v>
      </c>
      <c r="I265" s="97">
        <f t="shared" si="40"/>
        <v>0</v>
      </c>
      <c r="J265" s="97">
        <f t="shared" si="41"/>
        <v>20.350000000000001</v>
      </c>
      <c r="K265" s="97">
        <f t="shared" si="42"/>
        <v>0</v>
      </c>
      <c r="L265" s="97">
        <f t="shared" si="43"/>
        <v>0</v>
      </c>
      <c r="M265" s="97">
        <f t="shared" si="44"/>
        <v>0</v>
      </c>
      <c r="N265" s="387"/>
    </row>
    <row r="266" spans="1:14">
      <c r="A266" s="683"/>
      <c r="B266" s="69" t="s">
        <v>30</v>
      </c>
      <c r="C266" s="71" t="s">
        <v>25</v>
      </c>
      <c r="D266" s="617">
        <v>11092971001</v>
      </c>
      <c r="E266" s="392" t="str">
        <f>IFERROR(VLOOKUP(D266,'ВИС-2025'!$E$17:$I$3751,3,0),"")</f>
        <v>Тройник с внутр. резьбой на боков. проходе 32-Rp 3/4-32 MX</v>
      </c>
      <c r="F266" s="286" t="str">
        <f>IFERROR(VLOOKUP(D266,'ВИС-2025'!$E$17:$I$3751,5,0),"")</f>
        <v>шт</v>
      </c>
      <c r="G266" s="451"/>
      <c r="H266" s="97">
        <f>IFERROR(VLOOKUP(D266,'ВИС-2025'!$E$17:$L$4285,8,0),"")</f>
        <v>42.79</v>
      </c>
      <c r="I266" s="97">
        <f t="shared" si="40"/>
        <v>0</v>
      </c>
      <c r="J266" s="97">
        <f t="shared" si="41"/>
        <v>42.79</v>
      </c>
      <c r="K266" s="97">
        <f t="shared" si="42"/>
        <v>0</v>
      </c>
      <c r="L266" s="97">
        <f t="shared" si="43"/>
        <v>0</v>
      </c>
      <c r="M266" s="97">
        <f t="shared" si="44"/>
        <v>0</v>
      </c>
      <c r="N266" s="387"/>
    </row>
    <row r="267" spans="1:14" s="287" customFormat="1">
      <c r="A267" s="683"/>
      <c r="B267" s="69" t="s">
        <v>30</v>
      </c>
      <c r="C267" s="71" t="s">
        <v>25</v>
      </c>
      <c r="D267" s="617">
        <v>11093001001</v>
      </c>
      <c r="E267" s="392" t="str">
        <f>IFERROR(VLOOKUP(D267,'ВИС-2025'!$E$17:$I$3751,3,0),"")</f>
        <v>Тройник с внутр. резьбой на боков. проходе 40-Rp 1-40 MX</v>
      </c>
      <c r="F267" s="286" t="str">
        <f>IFERROR(VLOOKUP(D267,'ВИС-2025'!$E$17:$I$3751,5,0),"")</f>
        <v>шт</v>
      </c>
      <c r="G267" s="451"/>
      <c r="H267" s="97">
        <f>IFERROR(VLOOKUP(D267,'ВИС-2025'!$E$17:$L$4285,8,0),"")</f>
        <v>59.28</v>
      </c>
      <c r="I267" s="97">
        <f t="shared" si="40"/>
        <v>0</v>
      </c>
      <c r="J267" s="97">
        <f t="shared" si="41"/>
        <v>59.28</v>
      </c>
      <c r="K267" s="97">
        <f t="shared" si="42"/>
        <v>0</v>
      </c>
      <c r="L267" s="97">
        <f t="shared" si="43"/>
        <v>0</v>
      </c>
      <c r="M267" s="97">
        <f t="shared" si="44"/>
        <v>0</v>
      </c>
      <c r="N267" s="387"/>
    </row>
    <row r="268" spans="1:14" s="287" customFormat="1">
      <c r="A268" s="683"/>
      <c r="B268" s="110"/>
      <c r="C268" s="113"/>
      <c r="D268" s="69"/>
      <c r="E268" s="392" t="str">
        <f>IFERROR(VLOOKUP(D268,'ВИС-2025'!$E$17:$I$3751,3,0),"")</f>
        <v/>
      </c>
      <c r="F268" s="286" t="str">
        <f>IFERROR(VLOOKUP(D268,'ВИС-2025'!$E$17:$I$3751,5,0),"")</f>
        <v/>
      </c>
      <c r="G268" s="451"/>
      <c r="H268" s="97" t="str">
        <f>IFERROR(VLOOKUP(D268,'ВИС-2025'!$E$17:$L$4285,8,0),"")</f>
        <v/>
      </c>
      <c r="I268" s="97" t="str">
        <f t="shared" si="40"/>
        <v/>
      </c>
      <c r="J268" s="97" t="str">
        <f t="shared" si="41"/>
        <v/>
      </c>
      <c r="K268" s="97" t="str">
        <f t="shared" si="42"/>
        <v/>
      </c>
      <c r="L268" s="97" t="str">
        <f t="shared" si="43"/>
        <v/>
      </c>
      <c r="M268" s="97" t="str">
        <f t="shared" si="44"/>
        <v/>
      </c>
      <c r="N268" s="387"/>
    </row>
    <row r="269" spans="1:14" s="287" customFormat="1">
      <c r="A269" s="668"/>
      <c r="B269" s="69" t="s">
        <v>65</v>
      </c>
      <c r="C269" s="113" t="s">
        <v>25</v>
      </c>
      <c r="D269" s="69">
        <v>14564141001</v>
      </c>
      <c r="E269" s="392" t="str">
        <f>IFERROR(VLOOKUP(D269,'ВИС-2025'!$E$17:$I$3751,3,0),"")</f>
        <v>Тройник с внутр. резьбой на боков. проходе 25-Rp 1/2-25 RX+</v>
      </c>
      <c r="F269" s="286" t="str">
        <f>IFERROR(VLOOKUP(D269,'ВИС-2025'!$E$17:$I$3751,5,0),"")</f>
        <v>шт</v>
      </c>
      <c r="G269" s="451"/>
      <c r="H269" s="97">
        <f>IFERROR(VLOOKUP(D269,'ВИС-2025'!$E$17:$L$4285,8,0),"")</f>
        <v>27.49</v>
      </c>
      <c r="I269" s="97">
        <f t="shared" si="40"/>
        <v>0</v>
      </c>
      <c r="J269" s="97">
        <f t="shared" si="41"/>
        <v>27.49</v>
      </c>
      <c r="K269" s="97">
        <f t="shared" si="42"/>
        <v>0</v>
      </c>
      <c r="L269" s="97">
        <f t="shared" si="43"/>
        <v>0</v>
      </c>
      <c r="M269" s="97">
        <f t="shared" si="44"/>
        <v>0</v>
      </c>
      <c r="N269" s="387"/>
    </row>
    <row r="270" spans="1:14" s="287" customFormat="1">
      <c r="A270" s="668"/>
      <c r="B270" s="69" t="s">
        <v>65</v>
      </c>
      <c r="C270" s="113" t="s">
        <v>25</v>
      </c>
      <c r="D270" s="69">
        <v>14562961001</v>
      </c>
      <c r="E270" s="392" t="str">
        <f>IFERROR(VLOOKUP(D270,'ВИС-2025'!$E$17:$I$3751,3,0),"")</f>
        <v>Тройник с внутр. резьбой на боков. проходе 25-Rp 3/4-25 RX+</v>
      </c>
      <c r="F270" s="286" t="str">
        <f>IFERROR(VLOOKUP(D270,'ВИС-2025'!$E$17:$I$3751,5,0),"")</f>
        <v>шт</v>
      </c>
      <c r="G270" s="451"/>
      <c r="H270" s="97">
        <f>IFERROR(VLOOKUP(D270,'ВИС-2025'!$E$17:$L$4285,8,0),"")</f>
        <v>27.49</v>
      </c>
      <c r="I270" s="97">
        <f t="shared" si="40"/>
        <v>0</v>
      </c>
      <c r="J270" s="97">
        <f t="shared" si="41"/>
        <v>27.49</v>
      </c>
      <c r="K270" s="97">
        <f t="shared" si="42"/>
        <v>0</v>
      </c>
      <c r="L270" s="97">
        <f t="shared" si="43"/>
        <v>0</v>
      </c>
      <c r="M270" s="97">
        <f t="shared" si="44"/>
        <v>0</v>
      </c>
      <c r="N270" s="387"/>
    </row>
    <row r="271" spans="1:14" s="288" customFormat="1">
      <c r="A271" s="667"/>
      <c r="B271" s="102" t="s">
        <v>27</v>
      </c>
      <c r="C271" s="130" t="s">
        <v>25</v>
      </c>
      <c r="D271" s="102">
        <v>14562981001</v>
      </c>
      <c r="E271" s="391" t="str">
        <f>IFERROR(VLOOKUP(D271,'ВИС-2025'!$E$17:$I$3751,3,0),"")</f>
        <v xml:space="preserve">Тройник с внутр. резьбой на боков. проходе 32-Rp 3/4-25 RX+ </v>
      </c>
      <c r="F271" s="454" t="str">
        <f>IFERROR(VLOOKUP(D271,'ВИС-2025'!$E$17:$I$3751,5,0),"")</f>
        <v>шт</v>
      </c>
      <c r="G271" s="362"/>
      <c r="H271" s="175">
        <f>IFERROR(VLOOKUP(D271,'ВИС-2025'!$E$17:$L$4285,8,0),"")</f>
        <v>54.19</v>
      </c>
      <c r="I271" s="175">
        <f t="shared" si="40"/>
        <v>0</v>
      </c>
      <c r="J271" s="175">
        <f t="shared" si="41"/>
        <v>54.19</v>
      </c>
      <c r="K271" s="175">
        <f t="shared" si="42"/>
        <v>0</v>
      </c>
      <c r="L271" s="175">
        <f t="shared" si="43"/>
        <v>0</v>
      </c>
      <c r="M271" s="175">
        <f t="shared" si="44"/>
        <v>0</v>
      </c>
      <c r="N271" s="387"/>
    </row>
    <row r="272" spans="1:14" s="287" customFormat="1">
      <c r="A272" s="668"/>
      <c r="B272" s="110" t="s">
        <v>65</v>
      </c>
      <c r="C272" s="113" t="s">
        <v>25</v>
      </c>
      <c r="D272" s="69">
        <v>14562971001</v>
      </c>
      <c r="E272" s="392" t="str">
        <f>IFERROR(VLOOKUP(D272,'ВИС-2025'!$E$17:$I$3751,3,0),"")</f>
        <v>Тройник с внутр. резьбой на боков. проходе 32-Rp 3/4-32 RX+</v>
      </c>
      <c r="F272" s="286" t="str">
        <f>IFERROR(VLOOKUP(D272,'ВИС-2025'!$E$17:$I$3751,5,0),"")</f>
        <v>шт</v>
      </c>
      <c r="G272" s="451"/>
      <c r="H272" s="97">
        <f>IFERROR(VLOOKUP(D272,'ВИС-2025'!$E$17:$L$4285,8,0),"")</f>
        <v>61.13</v>
      </c>
      <c r="I272" s="97">
        <f t="shared" si="40"/>
        <v>0</v>
      </c>
      <c r="J272" s="97">
        <f t="shared" si="41"/>
        <v>61.13</v>
      </c>
      <c r="K272" s="97">
        <f t="shared" si="42"/>
        <v>0</v>
      </c>
      <c r="L272" s="97">
        <f t="shared" si="43"/>
        <v>0</v>
      </c>
      <c r="M272" s="97">
        <f t="shared" si="44"/>
        <v>0</v>
      </c>
      <c r="N272" s="387"/>
    </row>
    <row r="273" spans="1:14">
      <c r="A273" s="667"/>
      <c r="B273" s="102" t="s">
        <v>27</v>
      </c>
      <c r="C273" s="130" t="s">
        <v>25</v>
      </c>
      <c r="D273" s="102">
        <v>14562991001</v>
      </c>
      <c r="E273" s="391" t="str">
        <f>IFERROR(VLOOKUP(D273,'ВИС-2025'!$E$17:$I$3751,3,0),"")</f>
        <v>Тройник с внутр. резьбой на боков. проходе 32-Rp 1-32 RX+</v>
      </c>
      <c r="F273" s="454" t="str">
        <f>IFERROR(VLOOKUP(D273,'ВИС-2025'!$E$17:$I$3751,5,0),"")</f>
        <v>шт</v>
      </c>
      <c r="G273" s="362"/>
      <c r="H273" s="175">
        <f>IFERROR(VLOOKUP(D273,'ВИС-2025'!$E$17:$L$4285,8,0),"")</f>
        <v>61.13</v>
      </c>
      <c r="I273" s="175">
        <f t="shared" si="40"/>
        <v>0</v>
      </c>
      <c r="J273" s="175">
        <f t="shared" si="41"/>
        <v>61.13</v>
      </c>
      <c r="K273" s="175">
        <f t="shared" si="42"/>
        <v>0</v>
      </c>
      <c r="L273" s="175">
        <f t="shared" si="43"/>
        <v>0</v>
      </c>
      <c r="M273" s="175">
        <f t="shared" si="44"/>
        <v>0</v>
      </c>
      <c r="N273" s="387"/>
    </row>
    <row r="274" spans="1:14" s="287" customFormat="1">
      <c r="A274" s="683"/>
      <c r="B274" s="69" t="s">
        <v>65</v>
      </c>
      <c r="C274" s="113" t="s">
        <v>25</v>
      </c>
      <c r="D274" s="69">
        <v>14563001001</v>
      </c>
      <c r="E274" s="392" t="str">
        <f>IFERROR(VLOOKUP(D274,'ВИС-2025'!$E$17:$I$3751,3,0),"")</f>
        <v>Тройник с внутр. резьбой на боков. проходе 40-Rp 1-40 RX+</v>
      </c>
      <c r="F274" s="286" t="str">
        <f>IFERROR(VLOOKUP(D274,'ВИС-2025'!$E$17:$I$3751,5,0),"")</f>
        <v>шт</v>
      </c>
      <c r="G274" s="451"/>
      <c r="H274" s="97">
        <f>IFERROR(VLOOKUP(D274,'ВИС-2025'!$E$17:$L$4285,8,0),"")</f>
        <v>91.2</v>
      </c>
      <c r="I274" s="97">
        <f t="shared" si="40"/>
        <v>0</v>
      </c>
      <c r="J274" s="97">
        <f t="shared" si="41"/>
        <v>91.2</v>
      </c>
      <c r="K274" s="97">
        <f t="shared" si="42"/>
        <v>0</v>
      </c>
      <c r="L274" s="97">
        <f t="shared" si="43"/>
        <v>0</v>
      </c>
      <c r="M274" s="97">
        <f t="shared" si="44"/>
        <v>0</v>
      </c>
      <c r="N274" s="387"/>
    </row>
    <row r="275" spans="1:14" s="287" customFormat="1">
      <c r="A275" s="667"/>
      <c r="B275" s="109" t="s">
        <v>27</v>
      </c>
      <c r="C275" s="130" t="s">
        <v>25</v>
      </c>
      <c r="D275" s="102">
        <v>14563011001</v>
      </c>
      <c r="E275" s="391" t="str">
        <f>IFERROR(VLOOKUP(D275,'ВИС-2025'!$E$17:$I$3751,3,0),"")</f>
        <v>Тройник с внутр. резьбой на боков. проходе 50-Rp 1-50 RX+</v>
      </c>
      <c r="F275" s="454" t="str">
        <f>IFERROR(VLOOKUP(D275,'ВИС-2025'!$E$17:$I$3751,5,0),"")</f>
        <v>шт</v>
      </c>
      <c r="G275" s="362"/>
      <c r="H275" s="175">
        <f>IFERROR(VLOOKUP(D275,'ВИС-2025'!$E$17:$L$4285,8,0),"")</f>
        <v>133.91999999999999</v>
      </c>
      <c r="I275" s="175">
        <f t="shared" si="40"/>
        <v>0</v>
      </c>
      <c r="J275" s="175">
        <f t="shared" si="41"/>
        <v>133.91999999999999</v>
      </c>
      <c r="K275" s="175">
        <f t="shared" si="42"/>
        <v>0</v>
      </c>
      <c r="L275" s="175">
        <f t="shared" si="43"/>
        <v>0</v>
      </c>
      <c r="M275" s="175">
        <f t="shared" si="44"/>
        <v>0</v>
      </c>
      <c r="N275" s="387"/>
    </row>
    <row r="276" spans="1:14" s="287" customFormat="1">
      <c r="A276" s="683"/>
      <c r="B276" s="110"/>
      <c r="C276" s="111"/>
      <c r="D276" s="69"/>
      <c r="E276" s="392" t="str">
        <f>IFERROR(VLOOKUP(D276,'ВИС-2025'!$E$17:$I$3751,3,0),"")</f>
        <v/>
      </c>
      <c r="F276" s="286" t="str">
        <f>IFERROR(VLOOKUP(D276,'ВИС-2025'!$E$17:$I$3751,5,0),"")</f>
        <v/>
      </c>
      <c r="G276" s="451"/>
      <c r="H276" s="97" t="str">
        <f>IFERROR(VLOOKUP(D276,'ВИС-2025'!$E$17:$L$4285,8,0),"")</f>
        <v/>
      </c>
      <c r="I276" s="97" t="str">
        <f t="shared" si="40"/>
        <v/>
      </c>
      <c r="J276" s="97" t="str">
        <f t="shared" si="41"/>
        <v/>
      </c>
      <c r="K276" s="97" t="str">
        <f t="shared" si="42"/>
        <v/>
      </c>
      <c r="L276" s="97" t="str">
        <f t="shared" si="43"/>
        <v/>
      </c>
      <c r="M276" s="97" t="str">
        <f t="shared" si="44"/>
        <v/>
      </c>
      <c r="N276" s="387"/>
    </row>
    <row r="277" spans="1:14" s="287" customFormat="1">
      <c r="A277" s="683"/>
      <c r="B277" s="69" t="s">
        <v>30</v>
      </c>
      <c r="C277" s="71" t="s">
        <v>25</v>
      </c>
      <c r="D277" s="665">
        <v>14570113001</v>
      </c>
      <c r="E277" s="392" t="str">
        <f>IFERROR(VLOOKUP(D277,'ВИС-2025'!$E$17:$I$3751,3,0),"")</f>
        <v>Муфта РЕХАУ соединительная равнопроходная 16 RX+</v>
      </c>
      <c r="F277" s="286" t="str">
        <f>IFERROR(VLOOKUP(D277,'ВИС-2025'!$E$17:$I$3751,5,0),"")</f>
        <v>шт</v>
      </c>
      <c r="G277" s="451"/>
      <c r="H277" s="97">
        <f>IFERROR(VLOOKUP(D277,'ВИС-2025'!$E$17:$L$4285,8,0),"")</f>
        <v>4.8600000000000003</v>
      </c>
      <c r="I277" s="97">
        <f t="shared" si="40"/>
        <v>0</v>
      </c>
      <c r="J277" s="97">
        <f t="shared" si="41"/>
        <v>4.8600000000000003</v>
      </c>
      <c r="K277" s="97">
        <f t="shared" si="42"/>
        <v>0</v>
      </c>
      <c r="L277" s="97">
        <f t="shared" si="43"/>
        <v>0</v>
      </c>
      <c r="M277" s="97">
        <f t="shared" si="44"/>
        <v>0</v>
      </c>
      <c r="N277" s="387"/>
    </row>
    <row r="278" spans="1:14">
      <c r="A278" s="683"/>
      <c r="B278" s="69" t="s">
        <v>30</v>
      </c>
      <c r="C278" s="71" t="s">
        <v>25</v>
      </c>
      <c r="D278" s="665">
        <v>14570123001</v>
      </c>
      <c r="E278" s="392" t="str">
        <f>IFERROR(VLOOKUP(D278,'ВИС-2025'!$E$17:$I$3751,3,0),"")</f>
        <v>Муфта РЕХАУ соединительная равнопроходная 20 RX+</v>
      </c>
      <c r="F278" s="286" t="str">
        <f>IFERROR(VLOOKUP(D278,'ВИС-2025'!$E$17:$I$3751,5,0),"")</f>
        <v>шт</v>
      </c>
      <c r="G278" s="451"/>
      <c r="H278" s="97">
        <f>IFERROR(VLOOKUP(D278,'ВИС-2025'!$E$17:$L$4285,8,0),"")</f>
        <v>7.2</v>
      </c>
      <c r="I278" s="97">
        <f t="shared" si="40"/>
        <v>0</v>
      </c>
      <c r="J278" s="97">
        <f t="shared" si="41"/>
        <v>7.2</v>
      </c>
      <c r="K278" s="97">
        <f t="shared" si="42"/>
        <v>0</v>
      </c>
      <c r="L278" s="97">
        <f t="shared" si="43"/>
        <v>0</v>
      </c>
      <c r="M278" s="97">
        <f t="shared" si="44"/>
        <v>0</v>
      </c>
      <c r="N278" s="387"/>
    </row>
    <row r="279" spans="1:14" s="287" customFormat="1">
      <c r="A279" s="683"/>
      <c r="B279" s="69" t="s">
        <v>30</v>
      </c>
      <c r="C279" s="71" t="s">
        <v>25</v>
      </c>
      <c r="D279" s="665">
        <v>14570133001</v>
      </c>
      <c r="E279" s="392" t="str">
        <f>IFERROR(VLOOKUP(D279,'ВИС-2025'!$E$17:$I$3751,3,0),"")</f>
        <v>Муфта РЕХАУ соединительная равнопроходная 25 RX+</v>
      </c>
      <c r="F279" s="286" t="str">
        <f>IFERROR(VLOOKUP(D279,'ВИС-2025'!$E$17:$I$3751,5,0),"")</f>
        <v>шт</v>
      </c>
      <c r="G279" s="451"/>
      <c r="H279" s="97">
        <f>IFERROR(VLOOKUP(D279,'ВИС-2025'!$E$17:$L$4285,8,0),"")</f>
        <v>12.08</v>
      </c>
      <c r="I279" s="97">
        <f t="shared" si="40"/>
        <v>0</v>
      </c>
      <c r="J279" s="97">
        <f t="shared" si="41"/>
        <v>12.08</v>
      </c>
      <c r="K279" s="97">
        <f t="shared" si="42"/>
        <v>0</v>
      </c>
      <c r="L279" s="97">
        <f t="shared" si="43"/>
        <v>0</v>
      </c>
      <c r="M279" s="97">
        <f t="shared" si="44"/>
        <v>0</v>
      </c>
      <c r="N279" s="387"/>
    </row>
    <row r="280" spans="1:14" s="287" customFormat="1">
      <c r="A280" s="683"/>
      <c r="B280" s="69" t="s">
        <v>30</v>
      </c>
      <c r="C280" s="71" t="s">
        <v>25</v>
      </c>
      <c r="D280" s="665">
        <v>14570143001</v>
      </c>
      <c r="E280" s="392" t="str">
        <f>IFERROR(VLOOKUP(D280,'ВИС-2025'!$E$17:$I$3751,3,0),"")</f>
        <v>Муфта РЕХАУ соединительная равнопроходная 32 RX+</v>
      </c>
      <c r="F280" s="286" t="str">
        <f>IFERROR(VLOOKUP(D280,'ВИС-2025'!$E$17:$I$3751,5,0),"")</f>
        <v>шт</v>
      </c>
      <c r="G280" s="451"/>
      <c r="H280" s="97">
        <f>IFERROR(VLOOKUP(D280,'ВИС-2025'!$E$17:$L$4285,8,0),"")</f>
        <v>21.1</v>
      </c>
      <c r="I280" s="97">
        <f t="shared" si="40"/>
        <v>0</v>
      </c>
      <c r="J280" s="97">
        <f t="shared" si="41"/>
        <v>21.1</v>
      </c>
      <c r="K280" s="97">
        <f t="shared" si="42"/>
        <v>0</v>
      </c>
      <c r="L280" s="97">
        <f t="shared" si="43"/>
        <v>0</v>
      </c>
      <c r="M280" s="97">
        <f t="shared" si="44"/>
        <v>0</v>
      </c>
      <c r="N280" s="387"/>
    </row>
    <row r="281" spans="1:14" s="287" customFormat="1" ht="60">
      <c r="A281" s="668" t="s">
        <v>3086</v>
      </c>
      <c r="B281" s="69" t="s">
        <v>30</v>
      </c>
      <c r="C281" s="71" t="s">
        <v>25</v>
      </c>
      <c r="D281" s="665">
        <v>14570153001</v>
      </c>
      <c r="E281" s="392" t="str">
        <f>IFERROR(VLOOKUP(D281,'ВИС-2025'!$E$17:$I$3751,3,0),"")</f>
        <v>Муфта РЕХАУ соединительная равнопроходная 40 RX+</v>
      </c>
      <c r="F281" s="286" t="str">
        <f>IFERROR(VLOOKUP(D281,'ВИС-2025'!$E$17:$I$3751,5,0),"")</f>
        <v>шт</v>
      </c>
      <c r="G281" s="451"/>
      <c r="H281" s="97">
        <f>IFERROR(VLOOKUP(D281,'ВИС-2025'!$E$17:$L$4285,8,0),"")</f>
        <v>45.78</v>
      </c>
      <c r="I281" s="97">
        <f t="shared" si="40"/>
        <v>0</v>
      </c>
      <c r="J281" s="97">
        <f t="shared" si="41"/>
        <v>45.78</v>
      </c>
      <c r="K281" s="97">
        <f t="shared" si="42"/>
        <v>0</v>
      </c>
      <c r="L281" s="97">
        <f t="shared" si="43"/>
        <v>0</v>
      </c>
      <c r="M281" s="97">
        <f t="shared" si="44"/>
        <v>0</v>
      </c>
      <c r="N281" s="387"/>
    </row>
    <row r="282" spans="1:14" s="287" customFormat="1">
      <c r="A282" s="683"/>
      <c r="B282" s="110"/>
      <c r="C282" s="111"/>
      <c r="D282" s="69"/>
      <c r="E282" s="392" t="str">
        <f>IFERROR(VLOOKUP(D282,'ВИС-2025'!$E$17:$I$3751,3,0),"")</f>
        <v/>
      </c>
      <c r="F282" s="286" t="str">
        <f>IFERROR(VLOOKUP(D282,'ВИС-2025'!$E$17:$I$3751,5,0),"")</f>
        <v/>
      </c>
      <c r="G282" s="451"/>
      <c r="H282" s="97" t="str">
        <f>IFERROR(VLOOKUP(D282,'ВИС-2025'!$E$17:$L$4285,8,0),"")</f>
        <v/>
      </c>
      <c r="I282" s="97" t="str">
        <f t="shared" si="40"/>
        <v/>
      </c>
      <c r="J282" s="97" t="str">
        <f t="shared" si="41"/>
        <v/>
      </c>
      <c r="K282" s="97" t="str">
        <f t="shared" si="42"/>
        <v/>
      </c>
      <c r="L282" s="97" t="str">
        <f t="shared" si="43"/>
        <v/>
      </c>
      <c r="M282" s="97" t="str">
        <f t="shared" si="44"/>
        <v/>
      </c>
      <c r="N282" s="387"/>
    </row>
    <row r="283" spans="1:14" s="287" customFormat="1">
      <c r="A283" s="683"/>
      <c r="B283" s="69" t="s">
        <v>30</v>
      </c>
      <c r="C283" s="71" t="s">
        <v>25</v>
      </c>
      <c r="D283" s="69">
        <v>11080111001</v>
      </c>
      <c r="E283" s="392" t="str">
        <f>IFERROR(VLOOKUP(D283,'ВИС-2025'!$E$17:$I$3751,3,0),"")</f>
        <v>Муфта соединительная равнопроходная 16 MX</v>
      </c>
      <c r="F283" s="286" t="str">
        <f>IFERROR(VLOOKUP(D283,'ВИС-2025'!$E$17:$I$3751,5,0),"")</f>
        <v>шт</v>
      </c>
      <c r="G283" s="451"/>
      <c r="H283" s="97">
        <f>IFERROR(VLOOKUP(D283,'ВИС-2025'!$E$17:$L$4285,8,0),"")</f>
        <v>3.1</v>
      </c>
      <c r="I283" s="97">
        <f t="shared" si="40"/>
        <v>0</v>
      </c>
      <c r="J283" s="97">
        <f t="shared" si="41"/>
        <v>3.1</v>
      </c>
      <c r="K283" s="97">
        <f t="shared" si="42"/>
        <v>0</v>
      </c>
      <c r="L283" s="97">
        <f t="shared" si="43"/>
        <v>0</v>
      </c>
      <c r="M283" s="97">
        <f t="shared" si="44"/>
        <v>0</v>
      </c>
      <c r="N283" s="387"/>
    </row>
    <row r="284" spans="1:14">
      <c r="A284" s="683"/>
      <c r="B284" s="69" t="s">
        <v>30</v>
      </c>
      <c r="C284" s="71" t="s">
        <v>25</v>
      </c>
      <c r="D284" s="69">
        <v>11080121001</v>
      </c>
      <c r="E284" s="392" t="str">
        <f>IFERROR(VLOOKUP(D284,'ВИС-2025'!$E$17:$I$3751,3,0),"")</f>
        <v>Муфта соединительная равнопроходная 20 MX</v>
      </c>
      <c r="F284" s="286" t="str">
        <f>IFERROR(VLOOKUP(D284,'ВИС-2025'!$E$17:$I$3751,5,0),"")</f>
        <v>шт</v>
      </c>
      <c r="G284" s="451"/>
      <c r="H284" s="97">
        <f>IFERROR(VLOOKUP(D284,'ВИС-2025'!$E$17:$L$4285,8,0),"")</f>
        <v>4.58</v>
      </c>
      <c r="I284" s="97">
        <f t="shared" si="40"/>
        <v>0</v>
      </c>
      <c r="J284" s="97">
        <f t="shared" si="41"/>
        <v>4.58</v>
      </c>
      <c r="K284" s="97">
        <f t="shared" si="42"/>
        <v>0</v>
      </c>
      <c r="L284" s="97">
        <f t="shared" si="43"/>
        <v>0</v>
      </c>
      <c r="M284" s="97">
        <f t="shared" si="44"/>
        <v>0</v>
      </c>
      <c r="N284" s="387"/>
    </row>
    <row r="285" spans="1:14" s="287" customFormat="1">
      <c r="A285" s="683"/>
      <c r="B285" s="69" t="s">
        <v>30</v>
      </c>
      <c r="C285" s="71" t="s">
        <v>25</v>
      </c>
      <c r="D285" s="69">
        <v>11080131001</v>
      </c>
      <c r="E285" s="392" t="str">
        <f>IFERROR(VLOOKUP(D285,'ВИС-2025'!$E$17:$I$3751,3,0),"")</f>
        <v>Муфта соединительная равнопроходная 25 MX</v>
      </c>
      <c r="F285" s="286" t="str">
        <f>IFERROR(VLOOKUP(D285,'ВИС-2025'!$E$17:$I$3751,5,0),"")</f>
        <v>шт</v>
      </c>
      <c r="G285" s="451"/>
      <c r="H285" s="97">
        <f>IFERROR(VLOOKUP(D285,'ВИС-2025'!$E$17:$L$4285,8,0),"")</f>
        <v>7.3</v>
      </c>
      <c r="I285" s="97">
        <f t="shared" si="40"/>
        <v>0</v>
      </c>
      <c r="J285" s="97">
        <f t="shared" si="41"/>
        <v>7.3</v>
      </c>
      <c r="K285" s="97">
        <f t="shared" si="42"/>
        <v>0</v>
      </c>
      <c r="L285" s="97">
        <f t="shared" si="43"/>
        <v>0</v>
      </c>
      <c r="M285" s="97">
        <f t="shared" si="44"/>
        <v>0</v>
      </c>
      <c r="N285" s="387"/>
    </row>
    <row r="286" spans="1:14" s="287" customFormat="1">
      <c r="A286" s="683"/>
      <c r="B286" s="69" t="s">
        <v>30</v>
      </c>
      <c r="C286" s="71" t="s">
        <v>25</v>
      </c>
      <c r="D286" s="69">
        <v>11080141001</v>
      </c>
      <c r="E286" s="392" t="str">
        <f>IFERROR(VLOOKUP(D286,'ВИС-2025'!$E$17:$I$3751,3,0),"")</f>
        <v>Муфта соединительная равнопроходная 32 MX</v>
      </c>
      <c r="F286" s="286" t="str">
        <f>IFERROR(VLOOKUP(D286,'ВИС-2025'!$E$17:$I$3751,5,0),"")</f>
        <v>шт</v>
      </c>
      <c r="G286" s="451"/>
      <c r="H286" s="97">
        <f>IFERROR(VLOOKUP(D286,'ВИС-2025'!$E$17:$L$4285,8,0),"")</f>
        <v>13.44</v>
      </c>
      <c r="I286" s="97">
        <f t="shared" si="40"/>
        <v>0</v>
      </c>
      <c r="J286" s="97">
        <f t="shared" si="41"/>
        <v>13.44</v>
      </c>
      <c r="K286" s="97">
        <f t="shared" si="42"/>
        <v>0</v>
      </c>
      <c r="L286" s="97">
        <f t="shared" si="43"/>
        <v>0</v>
      </c>
      <c r="M286" s="97">
        <f t="shared" si="44"/>
        <v>0</v>
      </c>
      <c r="N286" s="387"/>
    </row>
    <row r="287" spans="1:14" s="287" customFormat="1">
      <c r="A287" s="683"/>
      <c r="B287" s="69" t="s">
        <v>30</v>
      </c>
      <c r="C287" s="71" t="s">
        <v>25</v>
      </c>
      <c r="D287" s="69">
        <v>11080151001</v>
      </c>
      <c r="E287" s="392" t="str">
        <f>IFERROR(VLOOKUP(D287,'ВИС-2025'!$E$17:$I$3751,3,0),"")</f>
        <v>Муфта соединительная равнопроходная 40 MX</v>
      </c>
      <c r="F287" s="286" t="str">
        <f>IFERROR(VLOOKUP(D287,'ВИС-2025'!$E$17:$I$3751,5,0),"")</f>
        <v>шт</v>
      </c>
      <c r="G287" s="451"/>
      <c r="H287" s="97">
        <f>IFERROR(VLOOKUP(D287,'ВИС-2025'!$E$17:$L$4285,8,0),"")</f>
        <v>29.16</v>
      </c>
      <c r="I287" s="97">
        <f t="shared" si="40"/>
        <v>0</v>
      </c>
      <c r="J287" s="97">
        <f t="shared" si="41"/>
        <v>29.16</v>
      </c>
      <c r="K287" s="97">
        <f t="shared" si="42"/>
        <v>0</v>
      </c>
      <c r="L287" s="97">
        <f t="shared" si="43"/>
        <v>0</v>
      </c>
      <c r="M287" s="97">
        <f t="shared" si="44"/>
        <v>0</v>
      </c>
      <c r="N287" s="387"/>
    </row>
    <row r="288" spans="1:14" s="287" customFormat="1">
      <c r="A288" s="683"/>
      <c r="B288" s="69" t="s">
        <v>30</v>
      </c>
      <c r="C288" s="71" t="s">
        <v>25</v>
      </c>
      <c r="D288" s="622">
        <v>11093021001</v>
      </c>
      <c r="E288" s="392" t="str">
        <f>IFERROR(VLOOKUP(D288,'ВИС-2025'!$E$17:$I$3751,3,0),"")</f>
        <v>Муфта соединительная равнопроходная 50 MX</v>
      </c>
      <c r="F288" s="286" t="str">
        <f>IFERROR(VLOOKUP(D288,'ВИС-2025'!$E$17:$I$3751,5,0),"")</f>
        <v>шт</v>
      </c>
      <c r="G288" s="451"/>
      <c r="H288" s="97">
        <f>IFERROR(VLOOKUP(D288,'ВИС-2025'!$E$17:$L$4285,8,0),"")</f>
        <v>61.73</v>
      </c>
      <c r="I288" s="97">
        <f t="shared" si="40"/>
        <v>0</v>
      </c>
      <c r="J288" s="97">
        <f t="shared" si="41"/>
        <v>61.73</v>
      </c>
      <c r="K288" s="97">
        <f t="shared" si="42"/>
        <v>0</v>
      </c>
      <c r="L288" s="97">
        <f t="shared" si="43"/>
        <v>0</v>
      </c>
      <c r="M288" s="97">
        <f t="shared" si="44"/>
        <v>0</v>
      </c>
      <c r="N288" s="387"/>
    </row>
    <row r="289" spans="1:14" s="287" customFormat="1">
      <c r="A289" s="683"/>
      <c r="B289" s="69" t="s">
        <v>30</v>
      </c>
      <c r="C289" s="71" t="s">
        <v>25</v>
      </c>
      <c r="D289" s="622">
        <v>11093031001</v>
      </c>
      <c r="E289" s="392" t="str">
        <f>IFERROR(VLOOKUP(D289,'ВИС-2025'!$E$17:$I$3751,3,0),"")</f>
        <v>Муфта соединительная равнопроходная 63 MX</v>
      </c>
      <c r="F289" s="286" t="str">
        <f>IFERROR(VLOOKUP(D289,'ВИС-2025'!$E$17:$I$3751,5,0),"")</f>
        <v>шт</v>
      </c>
      <c r="G289" s="451"/>
      <c r="H289" s="97">
        <f>IFERROR(VLOOKUP(D289,'ВИС-2025'!$E$17:$L$4285,8,0),"")</f>
        <v>94.3</v>
      </c>
      <c r="I289" s="97">
        <f t="shared" si="40"/>
        <v>0</v>
      </c>
      <c r="J289" s="97">
        <f t="shared" si="41"/>
        <v>94.3</v>
      </c>
      <c r="K289" s="97">
        <f t="shared" si="42"/>
        <v>0</v>
      </c>
      <c r="L289" s="97">
        <f t="shared" si="43"/>
        <v>0</v>
      </c>
      <c r="M289" s="97">
        <f t="shared" si="44"/>
        <v>0</v>
      </c>
      <c r="N289" s="387"/>
    </row>
    <row r="290" spans="1:14">
      <c r="A290" s="683"/>
      <c r="B290" s="110"/>
      <c r="C290" s="111"/>
      <c r="D290" s="69"/>
      <c r="E290" s="392" t="str">
        <f>IFERROR(VLOOKUP(D290,'ВИС-2025'!$E$17:$I$3751,3,0),"")</f>
        <v/>
      </c>
      <c r="F290" s="286" t="str">
        <f>IFERROR(VLOOKUP(D290,'ВИС-2025'!$E$17:$I$3751,5,0),"")</f>
        <v/>
      </c>
      <c r="G290" s="451"/>
      <c r="H290" s="97" t="str">
        <f>IFERROR(VLOOKUP(D290,'ВИС-2025'!$E$17:$L$4285,8,0),"")</f>
        <v/>
      </c>
      <c r="I290" s="97" t="str">
        <f t="shared" si="40"/>
        <v/>
      </c>
      <c r="J290" s="97" t="str">
        <f t="shared" si="41"/>
        <v/>
      </c>
      <c r="K290" s="97" t="str">
        <f t="shared" si="42"/>
        <v/>
      </c>
      <c r="L290" s="97" t="str">
        <f t="shared" si="43"/>
        <v/>
      </c>
      <c r="M290" s="97" t="str">
        <f t="shared" si="44"/>
        <v/>
      </c>
      <c r="N290" s="387"/>
    </row>
    <row r="291" spans="1:14" s="287" customFormat="1">
      <c r="A291" s="668"/>
      <c r="B291" s="69" t="s">
        <v>65</v>
      </c>
      <c r="C291" s="71" t="s">
        <v>25</v>
      </c>
      <c r="D291" s="69">
        <v>11600111001</v>
      </c>
      <c r="E291" s="392" t="str">
        <f>IFERROR(VLOOKUP(D291,'ВИС-2025'!$E$17:$I$3751,3,0),"")</f>
        <v>Муфта соединительная равнопроходная 16 PX</v>
      </c>
      <c r="F291" s="286" t="str">
        <f>IFERROR(VLOOKUP(D291,'ВИС-2025'!$E$17:$I$3751,5,0),"")</f>
        <v>шт</v>
      </c>
      <c r="G291" s="451"/>
      <c r="H291" s="97">
        <f>IFERROR(VLOOKUP(D291,'ВИС-2025'!$E$17:$L$4285,8,0),"")</f>
        <v>6.38</v>
      </c>
      <c r="I291" s="97">
        <f t="shared" si="40"/>
        <v>0</v>
      </c>
      <c r="J291" s="97">
        <f t="shared" si="41"/>
        <v>6.38</v>
      </c>
      <c r="K291" s="97">
        <f t="shared" si="42"/>
        <v>0</v>
      </c>
      <c r="L291" s="97">
        <f t="shared" si="43"/>
        <v>0</v>
      </c>
      <c r="M291" s="97">
        <f t="shared" si="44"/>
        <v>0</v>
      </c>
      <c r="N291" s="387"/>
    </row>
    <row r="292" spans="1:14">
      <c r="A292" s="668"/>
      <c r="B292" s="69" t="s">
        <v>65</v>
      </c>
      <c r="C292" s="71" t="s">
        <v>25</v>
      </c>
      <c r="D292" s="69">
        <v>11600121001</v>
      </c>
      <c r="E292" s="392" t="str">
        <f>IFERROR(VLOOKUP(D292,'ВИС-2025'!$E$17:$I$3751,3,0),"")</f>
        <v>Муфта соединительная равнопроходная 20 PX</v>
      </c>
      <c r="F292" s="286" t="str">
        <f>IFERROR(VLOOKUP(D292,'ВИС-2025'!$E$17:$I$3751,5,0),"")</f>
        <v>шт</v>
      </c>
      <c r="G292" s="451"/>
      <c r="H292" s="97">
        <f>IFERROR(VLOOKUP(D292,'ВИС-2025'!$E$17:$L$4285,8,0),"")</f>
        <v>8.8000000000000007</v>
      </c>
      <c r="I292" s="97">
        <f t="shared" si="40"/>
        <v>0</v>
      </c>
      <c r="J292" s="97">
        <f t="shared" si="41"/>
        <v>8.8000000000000007</v>
      </c>
      <c r="K292" s="97">
        <f t="shared" si="42"/>
        <v>0</v>
      </c>
      <c r="L292" s="97">
        <f t="shared" si="43"/>
        <v>0</v>
      </c>
      <c r="M292" s="97">
        <f t="shared" si="44"/>
        <v>0</v>
      </c>
      <c r="N292" s="387"/>
    </row>
    <row r="293" spans="1:14" s="287" customFormat="1">
      <c r="A293" s="683"/>
      <c r="B293" s="69" t="s">
        <v>65</v>
      </c>
      <c r="C293" s="71" t="s">
        <v>25</v>
      </c>
      <c r="D293" s="69">
        <v>11600131001</v>
      </c>
      <c r="E293" s="392" t="str">
        <f>IFERROR(VLOOKUP(D293,'ВИС-2025'!$E$17:$I$3751,3,0),"")</f>
        <v>Муфта соединительная равнопроходная 25 PX</v>
      </c>
      <c r="F293" s="286" t="str">
        <f>IFERROR(VLOOKUP(D293,'ВИС-2025'!$E$17:$I$3751,5,0),"")</f>
        <v>шт</v>
      </c>
      <c r="G293" s="451"/>
      <c r="H293" s="97">
        <f>IFERROR(VLOOKUP(D293,'ВИС-2025'!$E$17:$L$4285,8,0),"")</f>
        <v>12.52</v>
      </c>
      <c r="I293" s="97">
        <f t="shared" si="40"/>
        <v>0</v>
      </c>
      <c r="J293" s="97">
        <f t="shared" si="41"/>
        <v>12.52</v>
      </c>
      <c r="K293" s="97">
        <f t="shared" si="42"/>
        <v>0</v>
      </c>
      <c r="L293" s="97">
        <f t="shared" si="43"/>
        <v>0</v>
      </c>
      <c r="M293" s="97">
        <f t="shared" si="44"/>
        <v>0</v>
      </c>
      <c r="N293" s="387"/>
    </row>
    <row r="294" spans="1:14" s="287" customFormat="1">
      <c r="A294" s="668"/>
      <c r="B294" s="69" t="s">
        <v>65</v>
      </c>
      <c r="C294" s="71" t="s">
        <v>25</v>
      </c>
      <c r="D294" s="69">
        <v>11600141001</v>
      </c>
      <c r="E294" s="392" t="str">
        <f>IFERROR(VLOOKUP(D294,'ВИС-2025'!$E$17:$I$3751,3,0),"")</f>
        <v>Муфта соединительная равнопроходная 32 PX</v>
      </c>
      <c r="F294" s="286" t="str">
        <f>IFERROR(VLOOKUP(D294,'ВИС-2025'!$E$17:$I$3751,5,0),"")</f>
        <v>шт</v>
      </c>
      <c r="G294" s="451"/>
      <c r="H294" s="97">
        <f>IFERROR(VLOOKUP(D294,'ВИС-2025'!$E$17:$L$4285,8,0),"")</f>
        <v>19.100000000000001</v>
      </c>
      <c r="I294" s="97">
        <f t="shared" si="40"/>
        <v>0</v>
      </c>
      <c r="J294" s="97">
        <f t="shared" si="41"/>
        <v>19.100000000000001</v>
      </c>
      <c r="K294" s="97">
        <f t="shared" si="42"/>
        <v>0</v>
      </c>
      <c r="L294" s="97">
        <f t="shared" si="43"/>
        <v>0</v>
      </c>
      <c r="M294" s="97">
        <f t="shared" si="44"/>
        <v>0</v>
      </c>
      <c r="N294" s="387"/>
    </row>
    <row r="295" spans="1:14" s="287" customFormat="1">
      <c r="A295" s="683"/>
      <c r="B295" s="69" t="s">
        <v>65</v>
      </c>
      <c r="C295" s="71" t="s">
        <v>25</v>
      </c>
      <c r="D295" s="69">
        <v>11600151001</v>
      </c>
      <c r="E295" s="392" t="str">
        <f>IFERROR(VLOOKUP(D295,'ВИС-2025'!$E$17:$I$3751,3,0),"")</f>
        <v>Муфта соединительная равнопроходная 40 PX</v>
      </c>
      <c r="F295" s="286" t="str">
        <f>IFERROR(VLOOKUP(D295,'ВИС-2025'!$E$17:$I$3751,5,0),"")</f>
        <v>шт</v>
      </c>
      <c r="G295" s="451"/>
      <c r="H295" s="97">
        <f>IFERROR(VLOOKUP(D295,'ВИС-2025'!$E$17:$L$4285,8,0),"")</f>
        <v>32.39</v>
      </c>
      <c r="I295" s="97">
        <f t="shared" si="40"/>
        <v>0</v>
      </c>
      <c r="J295" s="97">
        <f t="shared" si="41"/>
        <v>32.39</v>
      </c>
      <c r="K295" s="97">
        <f t="shared" si="42"/>
        <v>0</v>
      </c>
      <c r="L295" s="97">
        <f t="shared" si="43"/>
        <v>0</v>
      </c>
      <c r="M295" s="97">
        <f t="shared" si="44"/>
        <v>0</v>
      </c>
      <c r="N295" s="387"/>
    </row>
    <row r="296" spans="1:14" s="287" customFormat="1">
      <c r="A296" s="683"/>
      <c r="B296" s="69" t="s">
        <v>65</v>
      </c>
      <c r="C296" s="113" t="s">
        <v>25</v>
      </c>
      <c r="D296" s="69">
        <v>14563021001</v>
      </c>
      <c r="E296" s="392" t="str">
        <f>IFERROR(VLOOKUP(D296,'ВИС-2025'!$E$17:$I$3751,3,0),"")</f>
        <v>Муфта соединительная равнопроходная 50 RX+</v>
      </c>
      <c r="F296" s="286" t="str">
        <f>IFERROR(VLOOKUP(D296,'ВИС-2025'!$E$17:$I$3751,5,0),"")</f>
        <v>шт</v>
      </c>
      <c r="G296" s="451"/>
      <c r="H296" s="97">
        <f>IFERROR(VLOOKUP(D296,'ВИС-2025'!$E$17:$L$4285,8,0),"")</f>
        <v>82.3</v>
      </c>
      <c r="I296" s="97">
        <f t="shared" si="40"/>
        <v>0</v>
      </c>
      <c r="J296" s="97">
        <f t="shared" si="41"/>
        <v>82.3</v>
      </c>
      <c r="K296" s="97">
        <f t="shared" si="42"/>
        <v>0</v>
      </c>
      <c r="L296" s="97">
        <f t="shared" si="43"/>
        <v>0</v>
      </c>
      <c r="M296" s="97">
        <f t="shared" si="44"/>
        <v>0</v>
      </c>
      <c r="N296" s="387"/>
    </row>
    <row r="297" spans="1:14">
      <c r="A297" s="683"/>
      <c r="B297" s="69" t="s">
        <v>65</v>
      </c>
      <c r="C297" s="113" t="s">
        <v>25</v>
      </c>
      <c r="D297" s="69">
        <v>14563031001</v>
      </c>
      <c r="E297" s="392" t="str">
        <f>IFERROR(VLOOKUP(D297,'ВИС-2025'!$E$17:$I$3751,3,0),"")</f>
        <v>Муфта соединительная равнопроходная 63 RX +</v>
      </c>
      <c r="F297" s="286" t="str">
        <f>IFERROR(VLOOKUP(D297,'ВИС-2025'!$E$17:$I$3751,5,0),"")</f>
        <v>шт</v>
      </c>
      <c r="G297" s="451"/>
      <c r="H297" s="97">
        <f>IFERROR(VLOOKUP(D297,'ВИС-2025'!$E$17:$L$4285,8,0),"")</f>
        <v>127.43</v>
      </c>
      <c r="I297" s="97">
        <f t="shared" si="40"/>
        <v>0</v>
      </c>
      <c r="J297" s="97">
        <f t="shared" si="41"/>
        <v>127.43</v>
      </c>
      <c r="K297" s="97">
        <f t="shared" si="42"/>
        <v>0</v>
      </c>
      <c r="L297" s="97">
        <f t="shared" si="43"/>
        <v>0</v>
      </c>
      <c r="M297" s="97">
        <f t="shared" si="44"/>
        <v>0</v>
      </c>
      <c r="N297" s="387"/>
    </row>
    <row r="298" spans="1:14" s="287" customFormat="1">
      <c r="A298" s="683"/>
      <c r="B298" s="110"/>
      <c r="C298" s="111"/>
      <c r="D298" s="69"/>
      <c r="E298" s="392" t="str">
        <f>IFERROR(VLOOKUP(D298,'ВИС-2025'!$E$17:$I$3751,3,0),"")</f>
        <v/>
      </c>
      <c r="F298" s="286" t="str">
        <f>IFERROR(VLOOKUP(D298,'ВИС-2025'!$E$17:$I$3751,5,0),"")</f>
        <v/>
      </c>
      <c r="G298" s="451"/>
      <c r="H298" s="97" t="str">
        <f>IFERROR(VLOOKUP(D298,'ВИС-2025'!$E$17:$L$4285,8,0),"")</f>
        <v/>
      </c>
      <c r="I298" s="97" t="str">
        <f t="shared" si="40"/>
        <v/>
      </c>
      <c r="J298" s="97" t="str">
        <f t="shared" si="41"/>
        <v/>
      </c>
      <c r="K298" s="97" t="str">
        <f t="shared" si="42"/>
        <v/>
      </c>
      <c r="L298" s="97" t="str">
        <f t="shared" si="43"/>
        <v/>
      </c>
      <c r="M298" s="97" t="str">
        <f t="shared" si="44"/>
        <v/>
      </c>
      <c r="N298" s="387"/>
    </row>
    <row r="299" spans="1:14" s="287" customFormat="1" ht="25.5">
      <c r="A299" s="683"/>
      <c r="B299" s="110"/>
      <c r="C299" s="71" t="s">
        <v>25</v>
      </c>
      <c r="D299" s="69">
        <v>13777121001</v>
      </c>
      <c r="E299" s="392" t="str">
        <f>IFERROR(VLOOKUP(D299,'ВИС-2025'!$E$17:$I$3751,3,0),"")</f>
        <v>Муфта соединительная равнопроходная 16 PLATINUM RX
АКЦИЯ! Цена снижена до 31.05.2025гг</v>
      </c>
      <c r="F299" s="286" t="str">
        <f>IFERROR(VLOOKUP(D299,'ВИС-2025'!$E$17:$I$3751,5,0),"")</f>
        <v>шт</v>
      </c>
      <c r="G299" s="451"/>
      <c r="H299" s="97">
        <f>IFERROR(VLOOKUP(D299,'ВИС-2025'!$E$17:$L$4285,8,0),"")</f>
        <v>6.38</v>
      </c>
      <c r="I299" s="97">
        <f t="shared" si="40"/>
        <v>0</v>
      </c>
      <c r="J299" s="97">
        <f t="shared" si="41"/>
        <v>6.38</v>
      </c>
      <c r="K299" s="97">
        <f t="shared" si="42"/>
        <v>0</v>
      </c>
      <c r="L299" s="97">
        <f t="shared" si="43"/>
        <v>0</v>
      </c>
      <c r="M299" s="97">
        <f t="shared" si="44"/>
        <v>0</v>
      </c>
      <c r="N299" s="387"/>
    </row>
    <row r="300" spans="1:14">
      <c r="A300" s="667"/>
      <c r="B300" s="102" t="s">
        <v>27</v>
      </c>
      <c r="C300" s="103" t="s">
        <v>25</v>
      </c>
      <c r="D300" s="102">
        <v>13777131001</v>
      </c>
      <c r="E300" s="391" t="str">
        <f>IFERROR(VLOOKUP(D300,'ВИС-2025'!$E$17:$I$3751,3,0),"")</f>
        <v>Муфта соединительная равнопроходная 20 PLATINUM RX</v>
      </c>
      <c r="F300" s="454" t="str">
        <f>IFERROR(VLOOKUP(D300,'ВИС-2025'!$E$17:$I$3751,5,0),"")</f>
        <v>шт</v>
      </c>
      <c r="G300" s="362"/>
      <c r="H300" s="175">
        <f>IFERROR(VLOOKUP(D300,'ВИС-2025'!$E$17:$L$4285,8,0),"")</f>
        <v>12.59</v>
      </c>
      <c r="I300" s="175">
        <f t="shared" si="40"/>
        <v>0</v>
      </c>
      <c r="J300" s="175">
        <f t="shared" si="41"/>
        <v>12.59</v>
      </c>
      <c r="K300" s="175">
        <f t="shared" si="42"/>
        <v>0</v>
      </c>
      <c r="L300" s="175">
        <f t="shared" si="43"/>
        <v>0</v>
      </c>
      <c r="M300" s="175">
        <f t="shared" si="44"/>
        <v>0</v>
      </c>
      <c r="N300" s="387"/>
    </row>
    <row r="301" spans="1:14" s="287" customFormat="1" ht="25.5">
      <c r="A301" s="683"/>
      <c r="B301" s="110"/>
      <c r="C301" s="71" t="s">
        <v>25</v>
      </c>
      <c r="D301" s="69">
        <v>13777141001</v>
      </c>
      <c r="E301" s="392" t="str">
        <f>IFERROR(VLOOKUP(D301,'ВИС-2025'!$E$17:$I$3751,3,0),"")</f>
        <v>Муфта соединительная равнопроходная 25 PLATINUM RX
АКЦИЯ! Цена снижена до 31.05.2025гг</v>
      </c>
      <c r="F301" s="286" t="str">
        <f>IFERROR(VLOOKUP(D301,'ВИС-2025'!$E$17:$I$3751,5,0),"")</f>
        <v>шт</v>
      </c>
      <c r="G301" s="451"/>
      <c r="H301" s="97">
        <f>IFERROR(VLOOKUP(D301,'ВИС-2025'!$E$17:$L$4285,8,0),"")</f>
        <v>12.52</v>
      </c>
      <c r="I301" s="97">
        <f t="shared" si="40"/>
        <v>0</v>
      </c>
      <c r="J301" s="97">
        <f t="shared" si="41"/>
        <v>12.52</v>
      </c>
      <c r="K301" s="97">
        <f t="shared" si="42"/>
        <v>0</v>
      </c>
      <c r="L301" s="97">
        <f t="shared" si="43"/>
        <v>0</v>
      </c>
      <c r="M301" s="97">
        <f t="shared" si="44"/>
        <v>0</v>
      </c>
      <c r="N301" s="387"/>
    </row>
    <row r="302" spans="1:14" s="287" customFormat="1">
      <c r="A302" s="667"/>
      <c r="B302" s="102" t="s">
        <v>27</v>
      </c>
      <c r="C302" s="103" t="s">
        <v>25</v>
      </c>
      <c r="D302" s="102">
        <v>13777161001</v>
      </c>
      <c r="E302" s="391" t="str">
        <f>IFERROR(VLOOKUP(D302,'ВИС-2025'!$E$17:$I$3751,3,0),"")</f>
        <v>Муфта соединительная равнопроходная 32 PLATINUM RX</v>
      </c>
      <c r="F302" s="454" t="str">
        <f>IFERROR(VLOOKUP(D302,'ВИС-2025'!$E$17:$I$3751,5,0),"")</f>
        <v>шт</v>
      </c>
      <c r="G302" s="362"/>
      <c r="H302" s="175">
        <f>IFERROR(VLOOKUP(D302,'ВИС-2025'!$E$17:$L$4285,8,0),"")</f>
        <v>27.35</v>
      </c>
      <c r="I302" s="175">
        <f t="shared" si="40"/>
        <v>0</v>
      </c>
      <c r="J302" s="175">
        <f t="shared" si="41"/>
        <v>27.35</v>
      </c>
      <c r="K302" s="175">
        <f t="shared" si="42"/>
        <v>0</v>
      </c>
      <c r="L302" s="175">
        <f t="shared" si="43"/>
        <v>0</v>
      </c>
      <c r="M302" s="175">
        <f t="shared" si="44"/>
        <v>0</v>
      </c>
      <c r="N302" s="387"/>
    </row>
    <row r="303" spans="1:14" s="288" customFormat="1">
      <c r="A303" s="667"/>
      <c r="B303" s="102" t="s">
        <v>27</v>
      </c>
      <c r="C303" s="103" t="s">
        <v>25</v>
      </c>
      <c r="D303" s="102">
        <v>14564421001</v>
      </c>
      <c r="E303" s="391" t="str">
        <f>IFERROR(VLOOKUP(D303,'ВИС-2025'!$E$17:$I$3751,3,0),"")</f>
        <v>Муфта соединительная равнопроходная 32 PLATINUM RX+</v>
      </c>
      <c r="F303" s="454" t="str">
        <f>IFERROR(VLOOKUP(D303,'ВИС-2025'!$E$17:$I$3751,5,0),"")</f>
        <v>шт</v>
      </c>
      <c r="G303" s="362"/>
      <c r="H303" s="175">
        <f>IFERROR(VLOOKUP(D303,'ВИС-2025'!$E$17:$L$4285,8,0),"")</f>
        <v>27.35</v>
      </c>
      <c r="I303" s="175">
        <f t="shared" si="40"/>
        <v>0</v>
      </c>
      <c r="J303" s="175">
        <f t="shared" si="41"/>
        <v>27.35</v>
      </c>
      <c r="K303" s="175">
        <f t="shared" si="42"/>
        <v>0</v>
      </c>
      <c r="L303" s="175">
        <f t="shared" si="43"/>
        <v>0</v>
      </c>
      <c r="M303" s="175">
        <f t="shared" si="44"/>
        <v>0</v>
      </c>
      <c r="N303" s="387"/>
    </row>
    <row r="304" spans="1:14">
      <c r="A304" s="683"/>
      <c r="B304" s="69"/>
      <c r="C304" s="88"/>
      <c r="D304" s="90"/>
      <c r="E304" s="392" t="str">
        <f>IFERROR(VLOOKUP(D304,'ВИС-2025'!$E$17:$I$3751,3,0),"")</f>
        <v/>
      </c>
      <c r="F304" s="286" t="str">
        <f>IFERROR(VLOOKUP(D304,'ВИС-2025'!$E$17:$I$3751,5,0),"")</f>
        <v/>
      </c>
      <c r="G304" s="451"/>
      <c r="H304" s="97" t="str">
        <f>IFERROR(VLOOKUP(D304,'ВИС-2025'!$E$17:$L$4285,8,0),"")</f>
        <v/>
      </c>
      <c r="I304" s="97" t="str">
        <f t="shared" si="40"/>
        <v/>
      </c>
      <c r="J304" s="97" t="str">
        <f t="shared" si="41"/>
        <v/>
      </c>
      <c r="K304" s="97" t="str">
        <f t="shared" si="42"/>
        <v/>
      </c>
      <c r="L304" s="97" t="str">
        <f t="shared" si="43"/>
        <v/>
      </c>
      <c r="M304" s="97" t="str">
        <f t="shared" si="44"/>
        <v/>
      </c>
      <c r="N304" s="387"/>
    </row>
    <row r="305" spans="1:14">
      <c r="A305" s="683"/>
      <c r="B305" s="69" t="s">
        <v>30</v>
      </c>
      <c r="C305" s="71" t="s">
        <v>25</v>
      </c>
      <c r="D305" s="665">
        <v>14570413001</v>
      </c>
      <c r="E305" s="392" t="str">
        <f>IFERROR(VLOOKUP(D305,'ВИС-2025'!$E$17:$I$3751,3,0),"")</f>
        <v>Муфта РЕХАУ соединительная переходная 20-16 RX+</v>
      </c>
      <c r="F305" s="286" t="str">
        <f>IFERROR(VLOOKUP(D305,'ВИС-2025'!$E$17:$I$3751,5,0),"")</f>
        <v>шт</v>
      </c>
      <c r="G305" s="451"/>
      <c r="H305" s="97">
        <f>IFERROR(VLOOKUP(D305,'ВИС-2025'!$E$17:$L$4285,8,0),"")</f>
        <v>6.9</v>
      </c>
      <c r="I305" s="97">
        <f t="shared" si="40"/>
        <v>0</v>
      </c>
      <c r="J305" s="97">
        <f t="shared" si="41"/>
        <v>6.9</v>
      </c>
      <c r="K305" s="97">
        <f t="shared" si="42"/>
        <v>0</v>
      </c>
      <c r="L305" s="97">
        <f t="shared" si="43"/>
        <v>0</v>
      </c>
      <c r="M305" s="97">
        <f t="shared" si="44"/>
        <v>0</v>
      </c>
      <c r="N305" s="387"/>
    </row>
    <row r="306" spans="1:14" ht="60">
      <c r="A306" s="683" t="s">
        <v>3087</v>
      </c>
      <c r="B306" s="69" t="s">
        <v>30</v>
      </c>
      <c r="C306" s="71" t="s">
        <v>25</v>
      </c>
      <c r="D306" s="665">
        <v>14570423001</v>
      </c>
      <c r="E306" s="392" t="str">
        <f>IFERROR(VLOOKUP(D306,'ВИС-2025'!$E$17:$I$3751,3,0),"")</f>
        <v>Муфта РЕХАУ соединительная переходная 25-16 RX+</v>
      </c>
      <c r="F306" s="286" t="str">
        <f>IFERROR(VLOOKUP(D306,'ВИС-2025'!$E$17:$I$3751,5,0),"")</f>
        <v>шт</v>
      </c>
      <c r="G306" s="451"/>
      <c r="H306" s="97">
        <f>IFERROR(VLOOKUP(D306,'ВИС-2025'!$E$17:$L$4285,8,0),"")</f>
        <v>9.7100000000000009</v>
      </c>
      <c r="I306" s="97">
        <f t="shared" si="40"/>
        <v>0</v>
      </c>
      <c r="J306" s="97">
        <f t="shared" si="41"/>
        <v>9.7100000000000009</v>
      </c>
      <c r="K306" s="97">
        <f t="shared" si="42"/>
        <v>0</v>
      </c>
      <c r="L306" s="97">
        <f t="shared" si="43"/>
        <v>0</v>
      </c>
      <c r="M306" s="97">
        <f t="shared" si="44"/>
        <v>0</v>
      </c>
      <c r="N306" s="387"/>
    </row>
    <row r="307" spans="1:14" s="287" customFormat="1">
      <c r="A307" s="683"/>
      <c r="B307" s="69" t="s">
        <v>30</v>
      </c>
      <c r="C307" s="71" t="s">
        <v>25</v>
      </c>
      <c r="D307" s="665">
        <v>14570433001</v>
      </c>
      <c r="E307" s="392" t="str">
        <f>IFERROR(VLOOKUP(D307,'ВИС-2025'!$E$17:$I$3751,3,0),"")</f>
        <v>Муфта РЕХАУ соединительная переходная 25-20 RX+</v>
      </c>
      <c r="F307" s="286" t="str">
        <f>IFERROR(VLOOKUP(D307,'ВИС-2025'!$E$17:$I$3751,5,0),"")</f>
        <v>шт</v>
      </c>
      <c r="G307" s="451"/>
      <c r="H307" s="97">
        <f>IFERROR(VLOOKUP(D307,'ВИС-2025'!$E$17:$L$4285,8,0),"")</f>
        <v>10.79</v>
      </c>
      <c r="I307" s="97">
        <f t="shared" si="40"/>
        <v>0</v>
      </c>
      <c r="J307" s="97">
        <f t="shared" si="41"/>
        <v>10.79</v>
      </c>
      <c r="K307" s="97">
        <f t="shared" si="42"/>
        <v>0</v>
      </c>
      <c r="L307" s="97">
        <f t="shared" si="43"/>
        <v>0</v>
      </c>
      <c r="M307" s="97">
        <f t="shared" si="44"/>
        <v>0</v>
      </c>
      <c r="N307" s="387"/>
    </row>
    <row r="308" spans="1:14" s="288" customFormat="1" ht="60">
      <c r="A308" s="683" t="s">
        <v>3087</v>
      </c>
      <c r="B308" s="69" t="s">
        <v>30</v>
      </c>
      <c r="C308" s="71" t="s">
        <v>25</v>
      </c>
      <c r="D308" s="665">
        <v>14570443001</v>
      </c>
      <c r="E308" s="392" t="str">
        <f>IFERROR(VLOOKUP(D308,'ВИС-2025'!$E$17:$I$3751,3,0),"")</f>
        <v>Муфта РЕХАУ соединительная переходная 32-25 RX+</v>
      </c>
      <c r="F308" s="286" t="str">
        <f>IFERROR(VLOOKUP(D308,'ВИС-2025'!$E$17:$I$3751,5,0),"")</f>
        <v>шт</v>
      </c>
      <c r="G308" s="451"/>
      <c r="H308" s="97">
        <f>IFERROR(VLOOKUP(D308,'ВИС-2025'!$E$17:$L$4285,8,0),"")</f>
        <v>18.38</v>
      </c>
      <c r="I308" s="97">
        <f t="shared" si="40"/>
        <v>0</v>
      </c>
      <c r="J308" s="97">
        <f t="shared" si="41"/>
        <v>18.38</v>
      </c>
      <c r="K308" s="97">
        <f t="shared" si="42"/>
        <v>0</v>
      </c>
      <c r="L308" s="97">
        <f t="shared" si="43"/>
        <v>0</v>
      </c>
      <c r="M308" s="97">
        <f t="shared" si="44"/>
        <v>0</v>
      </c>
      <c r="N308" s="387"/>
    </row>
    <row r="309" spans="1:14" s="288" customFormat="1">
      <c r="A309" s="683"/>
      <c r="B309" s="69" t="s">
        <v>30</v>
      </c>
      <c r="C309" s="71" t="s">
        <v>25</v>
      </c>
      <c r="D309" s="665">
        <v>14573953001</v>
      </c>
      <c r="E309" s="392" t="str">
        <f>IFERROR(VLOOKUP(D309,'ВИС-2025'!$E$17:$I$3751,3,0),"")</f>
        <v>Муфта РЕХАУ соединительная переходная 40-25 RX+</v>
      </c>
      <c r="F309" s="286" t="str">
        <f>IFERROR(VLOOKUP(D309,'ВИС-2025'!$E$17:$I$3751,5,0),"")</f>
        <v>шт</v>
      </c>
      <c r="G309" s="451"/>
      <c r="H309" s="97">
        <f>IFERROR(VLOOKUP(D309,'ВИС-2025'!$E$17:$L$4285,8,0),"")</f>
        <v>47.95</v>
      </c>
      <c r="I309" s="97">
        <f t="shared" si="40"/>
        <v>0</v>
      </c>
      <c r="J309" s="97">
        <f t="shared" si="41"/>
        <v>47.95</v>
      </c>
      <c r="K309" s="97">
        <f t="shared" si="42"/>
        <v>0</v>
      </c>
      <c r="L309" s="97">
        <f t="shared" si="43"/>
        <v>0</v>
      </c>
      <c r="M309" s="97">
        <f t="shared" si="44"/>
        <v>0</v>
      </c>
      <c r="N309" s="387"/>
    </row>
    <row r="310" spans="1:14" s="288" customFormat="1" ht="60">
      <c r="A310" s="668" t="s">
        <v>3086</v>
      </c>
      <c r="B310" s="69" t="s">
        <v>30</v>
      </c>
      <c r="C310" s="71" t="s">
        <v>25</v>
      </c>
      <c r="D310" s="665">
        <v>14570473001</v>
      </c>
      <c r="E310" s="392" t="str">
        <f>IFERROR(VLOOKUP(D310,'ВИС-2025'!$E$17:$I$3751,3,0),"")</f>
        <v>Муфта РЕХАУ соединительная переходная 40-32 RX+</v>
      </c>
      <c r="F310" s="286" t="str">
        <f>IFERROR(VLOOKUP(D310,'ВИС-2025'!$E$17:$I$3751,5,0),"")</f>
        <v>шт</v>
      </c>
      <c r="G310" s="451"/>
      <c r="H310" s="97">
        <f>IFERROR(VLOOKUP(D310,'ВИС-2025'!$E$17:$L$4285,8,0),"")</f>
        <v>59.68</v>
      </c>
      <c r="I310" s="97">
        <f t="shared" si="40"/>
        <v>0</v>
      </c>
      <c r="J310" s="97">
        <f t="shared" si="41"/>
        <v>59.68</v>
      </c>
      <c r="K310" s="97">
        <f t="shared" si="42"/>
        <v>0</v>
      </c>
      <c r="L310" s="97">
        <f t="shared" si="43"/>
        <v>0</v>
      </c>
      <c r="M310" s="97">
        <f t="shared" si="44"/>
        <v>0</v>
      </c>
      <c r="N310" s="387"/>
    </row>
    <row r="311" spans="1:14">
      <c r="A311" s="683"/>
      <c r="B311" s="69"/>
      <c r="C311" s="88"/>
      <c r="D311" s="90"/>
      <c r="E311" s="392" t="str">
        <f>IFERROR(VLOOKUP(D311,'ВИС-2025'!$E$17:$I$3751,3,0),"")</f>
        <v/>
      </c>
      <c r="F311" s="286" t="str">
        <f>IFERROR(VLOOKUP(D311,'ВИС-2025'!$E$17:$I$3751,5,0),"")</f>
        <v/>
      </c>
      <c r="G311" s="451"/>
      <c r="H311" s="97" t="str">
        <f>IFERROR(VLOOKUP(D311,'ВИС-2025'!$E$17:$L$4285,8,0),"")</f>
        <v/>
      </c>
      <c r="I311" s="97" t="str">
        <f t="shared" si="40"/>
        <v/>
      </c>
      <c r="J311" s="97" t="str">
        <f t="shared" si="41"/>
        <v/>
      </c>
      <c r="K311" s="97" t="str">
        <f t="shared" si="42"/>
        <v/>
      </c>
      <c r="L311" s="97" t="str">
        <f t="shared" si="43"/>
        <v/>
      </c>
      <c r="M311" s="97" t="str">
        <f t="shared" si="44"/>
        <v/>
      </c>
      <c r="N311" s="387"/>
    </row>
    <row r="312" spans="1:14" s="288" customFormat="1">
      <c r="A312" s="683"/>
      <c r="B312" s="69" t="s">
        <v>30</v>
      </c>
      <c r="C312" s="71" t="s">
        <v>25</v>
      </c>
      <c r="D312" s="69">
        <v>11080411001</v>
      </c>
      <c r="E312" s="392" t="str">
        <f>IFERROR(VLOOKUP(D312,'ВИС-2025'!$E$17:$I$3751,3,0),"")</f>
        <v>Муфта соединительная переходная 20-16 MX</v>
      </c>
      <c r="F312" s="286" t="str">
        <f>IFERROR(VLOOKUP(D312,'ВИС-2025'!$E$17:$I$3751,5,0),"")</f>
        <v>шт</v>
      </c>
      <c r="G312" s="451"/>
      <c r="H312" s="97">
        <f>IFERROR(VLOOKUP(D312,'ВИС-2025'!$E$17:$L$4285,8,0),"")</f>
        <v>3.88</v>
      </c>
      <c r="I312" s="97">
        <f t="shared" si="40"/>
        <v>0</v>
      </c>
      <c r="J312" s="97">
        <f t="shared" si="41"/>
        <v>3.88</v>
      </c>
      <c r="K312" s="97">
        <f t="shared" si="42"/>
        <v>0</v>
      </c>
      <c r="L312" s="97">
        <f t="shared" si="43"/>
        <v>0</v>
      </c>
      <c r="M312" s="97">
        <f t="shared" si="44"/>
        <v>0</v>
      </c>
      <c r="N312" s="387"/>
    </row>
    <row r="313" spans="1:14" s="288" customFormat="1">
      <c r="A313" s="683"/>
      <c r="B313" s="69" t="s">
        <v>30</v>
      </c>
      <c r="C313" s="71" t="s">
        <v>25</v>
      </c>
      <c r="D313" s="69">
        <v>11080421001</v>
      </c>
      <c r="E313" s="392" t="str">
        <f>IFERROR(VLOOKUP(D313,'ВИС-2025'!$E$17:$I$3751,3,0),"")</f>
        <v>Муфта соединительная переходная 25-16 MX</v>
      </c>
      <c r="F313" s="286" t="str">
        <f>IFERROR(VLOOKUP(D313,'ВИС-2025'!$E$17:$I$3751,5,0),"")</f>
        <v>шт</v>
      </c>
      <c r="G313" s="451"/>
      <c r="H313" s="97">
        <f>IFERROR(VLOOKUP(D313,'ВИС-2025'!$E$17:$L$4285,8,0),"")</f>
        <v>6.18</v>
      </c>
      <c r="I313" s="97">
        <f t="shared" si="40"/>
        <v>0</v>
      </c>
      <c r="J313" s="97">
        <f t="shared" si="41"/>
        <v>6.18</v>
      </c>
      <c r="K313" s="97">
        <f t="shared" si="42"/>
        <v>0</v>
      </c>
      <c r="L313" s="97">
        <f t="shared" si="43"/>
        <v>0</v>
      </c>
      <c r="M313" s="97">
        <f t="shared" si="44"/>
        <v>0</v>
      </c>
      <c r="N313" s="387"/>
    </row>
    <row r="314" spans="1:14">
      <c r="A314" s="683"/>
      <c r="B314" s="69" t="s">
        <v>30</v>
      </c>
      <c r="C314" s="71" t="s">
        <v>25</v>
      </c>
      <c r="D314" s="69">
        <v>11080431001</v>
      </c>
      <c r="E314" s="392" t="str">
        <f>IFERROR(VLOOKUP(D314,'ВИС-2025'!$E$17:$I$3751,3,0),"")</f>
        <v>Муфта соединительная переходная 25-20 MX</v>
      </c>
      <c r="F314" s="286" t="str">
        <f>IFERROR(VLOOKUP(D314,'ВИС-2025'!$E$17:$I$3751,5,0),"")</f>
        <v>шт</v>
      </c>
      <c r="G314" s="451"/>
      <c r="H314" s="97">
        <f>IFERROR(VLOOKUP(D314,'ВИС-2025'!$E$17:$L$4285,8,0),"")</f>
        <v>6.18</v>
      </c>
      <c r="I314" s="97">
        <f t="shared" si="40"/>
        <v>0</v>
      </c>
      <c r="J314" s="97">
        <f t="shared" si="41"/>
        <v>6.18</v>
      </c>
      <c r="K314" s="97">
        <f t="shared" si="42"/>
        <v>0</v>
      </c>
      <c r="L314" s="97">
        <f t="shared" si="43"/>
        <v>0</v>
      </c>
      <c r="M314" s="97">
        <f t="shared" si="44"/>
        <v>0</v>
      </c>
      <c r="N314" s="387"/>
    </row>
    <row r="315" spans="1:14" s="288" customFormat="1">
      <c r="A315" s="683"/>
      <c r="B315" s="69" t="s">
        <v>30</v>
      </c>
      <c r="C315" s="71" t="s">
        <v>25</v>
      </c>
      <c r="D315" s="69">
        <v>11080441001</v>
      </c>
      <c r="E315" s="392" t="str">
        <f>IFERROR(VLOOKUP(D315,'ВИС-2025'!$E$17:$I$3751,3,0),"")</f>
        <v>Муфта соединительная переходная 32-25 MX</v>
      </c>
      <c r="F315" s="286" t="str">
        <f>IFERROR(VLOOKUP(D315,'ВИС-2025'!$E$17:$I$3751,5,0),"")</f>
        <v>шт</v>
      </c>
      <c r="G315" s="451"/>
      <c r="H315" s="97">
        <f>IFERROR(VLOOKUP(D315,'ВИС-2025'!$E$17:$L$4285,8,0),"")</f>
        <v>11.71</v>
      </c>
      <c r="I315" s="97">
        <f t="shared" si="40"/>
        <v>0</v>
      </c>
      <c r="J315" s="97">
        <f t="shared" si="41"/>
        <v>11.71</v>
      </c>
      <c r="K315" s="97">
        <f t="shared" si="42"/>
        <v>0</v>
      </c>
      <c r="L315" s="97">
        <f t="shared" si="43"/>
        <v>0</v>
      </c>
      <c r="M315" s="97">
        <f t="shared" si="44"/>
        <v>0</v>
      </c>
      <c r="N315" s="387"/>
    </row>
    <row r="316" spans="1:14">
      <c r="A316" s="683"/>
      <c r="B316" s="69" t="s">
        <v>30</v>
      </c>
      <c r="C316" s="71" t="s">
        <v>25</v>
      </c>
      <c r="D316" s="69">
        <v>11093951001</v>
      </c>
      <c r="E316" s="392" t="str">
        <f>IFERROR(VLOOKUP(D316,'ВИС-2025'!$E$17:$I$3751,3,0),"")</f>
        <v>Муфта соединительная переходная 40-25 MX</v>
      </c>
      <c r="F316" s="286" t="str">
        <f>IFERROR(VLOOKUP(D316,'ВИС-2025'!$E$17:$I$3751,5,0),"")</f>
        <v>шт</v>
      </c>
      <c r="G316" s="451"/>
      <c r="H316" s="97">
        <f>IFERROR(VLOOKUP(D316,'ВИС-2025'!$E$17:$L$4285,8,0),"")</f>
        <v>35.520000000000003</v>
      </c>
      <c r="I316" s="97">
        <f t="shared" si="40"/>
        <v>0</v>
      </c>
      <c r="J316" s="97">
        <f t="shared" si="41"/>
        <v>35.520000000000003</v>
      </c>
      <c r="K316" s="97">
        <f t="shared" si="42"/>
        <v>0</v>
      </c>
      <c r="L316" s="97">
        <f t="shared" si="43"/>
        <v>0</v>
      </c>
      <c r="M316" s="97">
        <f t="shared" si="44"/>
        <v>0</v>
      </c>
      <c r="N316" s="387"/>
    </row>
    <row r="317" spans="1:14">
      <c r="A317" s="683"/>
      <c r="B317" s="69" t="s">
        <v>30</v>
      </c>
      <c r="C317" s="71" t="s">
        <v>25</v>
      </c>
      <c r="D317" s="69">
        <v>11080471001</v>
      </c>
      <c r="E317" s="392" t="str">
        <f>IFERROR(VLOOKUP(D317,'ВИС-2025'!$E$17:$I$3751,3,0),"")</f>
        <v>Муфта соединительная переходная 40-32 MX</v>
      </c>
      <c r="F317" s="286" t="str">
        <f>IFERROR(VLOOKUP(D317,'ВИС-2025'!$E$17:$I$3751,5,0),"")</f>
        <v>шт</v>
      </c>
      <c r="G317" s="451"/>
      <c r="H317" s="97">
        <f>IFERROR(VLOOKUP(D317,'ВИС-2025'!$E$17:$L$4285,8,0),"")</f>
        <v>44.21</v>
      </c>
      <c r="I317" s="97">
        <f t="shared" si="40"/>
        <v>0</v>
      </c>
      <c r="J317" s="97">
        <f t="shared" si="41"/>
        <v>44.21</v>
      </c>
      <c r="K317" s="97">
        <f t="shared" si="42"/>
        <v>0</v>
      </c>
      <c r="L317" s="97">
        <f t="shared" si="43"/>
        <v>0</v>
      </c>
      <c r="M317" s="97">
        <f t="shared" si="44"/>
        <v>0</v>
      </c>
      <c r="N317" s="387"/>
    </row>
    <row r="318" spans="1:14">
      <c r="A318" s="683"/>
      <c r="B318" s="69" t="s">
        <v>30</v>
      </c>
      <c r="C318" s="71" t="s">
        <v>25</v>
      </c>
      <c r="D318" s="69">
        <v>11093041001</v>
      </c>
      <c r="E318" s="392" t="str">
        <f>IFERROR(VLOOKUP(D318,'ВИС-2025'!$E$17:$I$3751,3,0),"")</f>
        <v>Муфта соединительная переходная 50-32 MX</v>
      </c>
      <c r="F318" s="286" t="str">
        <f>IFERROR(VLOOKUP(D318,'ВИС-2025'!$E$17:$I$3751,5,0),"")</f>
        <v>шт</v>
      </c>
      <c r="G318" s="451"/>
      <c r="H318" s="97">
        <f>IFERROR(VLOOKUP(D318,'ВИС-2025'!$E$17:$L$4285,8,0),"")</f>
        <v>69.239999999999995</v>
      </c>
      <c r="I318" s="97">
        <f t="shared" si="40"/>
        <v>0</v>
      </c>
      <c r="J318" s="97">
        <f t="shared" si="41"/>
        <v>69.239999999999995</v>
      </c>
      <c r="K318" s="97">
        <f t="shared" si="42"/>
        <v>0</v>
      </c>
      <c r="L318" s="97">
        <f t="shared" si="43"/>
        <v>0</v>
      </c>
      <c r="M318" s="97">
        <f t="shared" si="44"/>
        <v>0</v>
      </c>
      <c r="N318" s="387"/>
    </row>
    <row r="319" spans="1:14" s="287" customFormat="1">
      <c r="A319" s="683"/>
      <c r="B319" s="69" t="s">
        <v>30</v>
      </c>
      <c r="C319" s="71" t="s">
        <v>25</v>
      </c>
      <c r="D319" s="69">
        <v>11093051001</v>
      </c>
      <c r="E319" s="392" t="str">
        <f>IFERROR(VLOOKUP(D319,'ВИС-2025'!$E$17:$I$3751,3,0),"")</f>
        <v>Муфта соединительная переходная 50-40 MX</v>
      </c>
      <c r="F319" s="286" t="str">
        <f>IFERROR(VLOOKUP(D319,'ВИС-2025'!$E$17:$I$3751,5,0),"")</f>
        <v>шт</v>
      </c>
      <c r="G319" s="451"/>
      <c r="H319" s="97">
        <f>IFERROR(VLOOKUP(D319,'ВИС-2025'!$E$17:$L$4285,8,0),"")</f>
        <v>69.86</v>
      </c>
      <c r="I319" s="97">
        <f t="shared" si="40"/>
        <v>0</v>
      </c>
      <c r="J319" s="97">
        <f t="shared" si="41"/>
        <v>69.86</v>
      </c>
      <c r="K319" s="97">
        <f t="shared" si="42"/>
        <v>0</v>
      </c>
      <c r="L319" s="97">
        <f t="shared" si="43"/>
        <v>0</v>
      </c>
      <c r="M319" s="97">
        <f t="shared" si="44"/>
        <v>0</v>
      </c>
      <c r="N319" s="387"/>
    </row>
    <row r="320" spans="1:14" s="287" customFormat="1">
      <c r="A320" s="683"/>
      <c r="B320" s="69" t="s">
        <v>30</v>
      </c>
      <c r="C320" s="71" t="s">
        <v>25</v>
      </c>
      <c r="D320" s="69">
        <v>11093061001</v>
      </c>
      <c r="E320" s="392" t="str">
        <f>IFERROR(VLOOKUP(D320,'ВИС-2025'!$E$17:$I$3751,3,0),"")</f>
        <v>Муфта соединительная переходная 63-50 MX</v>
      </c>
      <c r="F320" s="286" t="str">
        <f>IFERROR(VLOOKUP(D320,'ВИС-2025'!$E$17:$I$3751,5,0),"")</f>
        <v>шт</v>
      </c>
      <c r="G320" s="451"/>
      <c r="H320" s="97">
        <f>IFERROR(VLOOKUP(D320,'ВИС-2025'!$E$17:$L$4285,8,0),"")</f>
        <v>94.74</v>
      </c>
      <c r="I320" s="97">
        <f t="shared" si="40"/>
        <v>0</v>
      </c>
      <c r="J320" s="97">
        <f t="shared" si="41"/>
        <v>94.74</v>
      </c>
      <c r="K320" s="97">
        <f t="shared" si="42"/>
        <v>0</v>
      </c>
      <c r="L320" s="97">
        <f t="shared" si="43"/>
        <v>0</v>
      </c>
      <c r="M320" s="97">
        <f t="shared" si="44"/>
        <v>0</v>
      </c>
      <c r="N320" s="387"/>
    </row>
    <row r="321" spans="1:14">
      <c r="A321" s="683"/>
      <c r="B321" s="69"/>
      <c r="C321" s="88"/>
      <c r="D321" s="90"/>
      <c r="E321" s="392" t="str">
        <f>IFERROR(VLOOKUP(D321,'ВИС-2025'!$E$17:$I$3751,3,0),"")</f>
        <v/>
      </c>
      <c r="F321" s="286" t="str">
        <f>IFERROR(VLOOKUP(D321,'ВИС-2025'!$E$17:$I$3751,5,0),"")</f>
        <v/>
      </c>
      <c r="G321" s="451"/>
      <c r="H321" s="97" t="str">
        <f>IFERROR(VLOOKUP(D321,'ВИС-2025'!$E$17:$L$4285,8,0),"")</f>
        <v/>
      </c>
      <c r="I321" s="97" t="str">
        <f t="shared" si="40"/>
        <v/>
      </c>
      <c r="J321" s="97" t="str">
        <f t="shared" si="41"/>
        <v/>
      </c>
      <c r="K321" s="97" t="str">
        <f t="shared" si="42"/>
        <v/>
      </c>
      <c r="L321" s="97" t="str">
        <f t="shared" si="43"/>
        <v/>
      </c>
      <c r="M321" s="97" t="str">
        <f t="shared" si="44"/>
        <v/>
      </c>
      <c r="N321" s="387"/>
    </row>
    <row r="322" spans="1:14" s="288" customFormat="1">
      <c r="A322" s="668"/>
      <c r="B322" s="69" t="s">
        <v>65</v>
      </c>
      <c r="C322" s="71" t="s">
        <v>25</v>
      </c>
      <c r="D322" s="69">
        <v>11600411001</v>
      </c>
      <c r="E322" s="392" t="str">
        <f>IFERROR(VLOOKUP(D322,'ВИС-2025'!$E$17:$I$3751,3,0),"")</f>
        <v>Муфта соединительная переходная 20-16 PX</v>
      </c>
      <c r="F322" s="286" t="str">
        <f>IFERROR(VLOOKUP(D322,'ВИС-2025'!$E$17:$I$3751,5,0),"")</f>
        <v>шт</v>
      </c>
      <c r="G322" s="451"/>
      <c r="H322" s="97">
        <f>IFERROR(VLOOKUP(D322,'ВИС-2025'!$E$17:$L$4285,8,0),"")</f>
        <v>9.23</v>
      </c>
      <c r="I322" s="97">
        <f t="shared" si="40"/>
        <v>0</v>
      </c>
      <c r="J322" s="97">
        <f t="shared" si="41"/>
        <v>9.23</v>
      </c>
      <c r="K322" s="97">
        <f t="shared" si="42"/>
        <v>0</v>
      </c>
      <c r="L322" s="97">
        <f t="shared" si="43"/>
        <v>0</v>
      </c>
      <c r="M322" s="97">
        <f t="shared" si="44"/>
        <v>0</v>
      </c>
      <c r="N322" s="387"/>
    </row>
    <row r="323" spans="1:14" s="288" customFormat="1">
      <c r="A323" s="683"/>
      <c r="B323" s="69" t="s">
        <v>65</v>
      </c>
      <c r="C323" s="71" t="s">
        <v>25</v>
      </c>
      <c r="D323" s="69">
        <v>11600421001</v>
      </c>
      <c r="E323" s="392" t="str">
        <f>IFERROR(VLOOKUP(D323,'ВИС-2025'!$E$17:$I$3751,3,0),"")</f>
        <v>Муфта соединительная переходная 25-16 PX</v>
      </c>
      <c r="F323" s="286" t="str">
        <f>IFERROR(VLOOKUP(D323,'ВИС-2025'!$E$17:$I$3751,5,0),"")</f>
        <v>шт</v>
      </c>
      <c r="G323" s="451"/>
      <c r="H323" s="97">
        <f>IFERROR(VLOOKUP(D323,'ВИС-2025'!$E$17:$L$4285,8,0),"")</f>
        <v>13.15</v>
      </c>
      <c r="I323" s="97">
        <f t="shared" si="40"/>
        <v>0</v>
      </c>
      <c r="J323" s="97">
        <f t="shared" si="41"/>
        <v>13.15</v>
      </c>
      <c r="K323" s="97">
        <f t="shared" si="42"/>
        <v>0</v>
      </c>
      <c r="L323" s="97">
        <f t="shared" si="43"/>
        <v>0</v>
      </c>
      <c r="M323" s="97">
        <f t="shared" si="44"/>
        <v>0</v>
      </c>
      <c r="N323" s="387"/>
    </row>
    <row r="324" spans="1:14" s="288" customFormat="1">
      <c r="A324" s="683"/>
      <c r="B324" s="69" t="s">
        <v>65</v>
      </c>
      <c r="C324" s="71" t="s">
        <v>25</v>
      </c>
      <c r="D324" s="69">
        <v>11600431001</v>
      </c>
      <c r="E324" s="392" t="str">
        <f>IFERROR(VLOOKUP(D324,'ВИС-2025'!$E$17:$I$3751,3,0),"")</f>
        <v>Муфта соединительная переходная 25-20 PX</v>
      </c>
      <c r="F324" s="286" t="str">
        <f>IFERROR(VLOOKUP(D324,'ВИС-2025'!$E$17:$I$3751,5,0),"")</f>
        <v>шт</v>
      </c>
      <c r="G324" s="451"/>
      <c r="H324" s="97">
        <f>IFERROR(VLOOKUP(D324,'ВИС-2025'!$E$17:$L$4285,8,0),"")</f>
        <v>13.15</v>
      </c>
      <c r="I324" s="97">
        <f t="shared" si="40"/>
        <v>0</v>
      </c>
      <c r="J324" s="97">
        <f t="shared" si="41"/>
        <v>13.15</v>
      </c>
      <c r="K324" s="97">
        <f t="shared" si="42"/>
        <v>0</v>
      </c>
      <c r="L324" s="97">
        <f t="shared" si="43"/>
        <v>0</v>
      </c>
      <c r="M324" s="97">
        <f t="shared" si="44"/>
        <v>0</v>
      </c>
      <c r="N324" s="387"/>
    </row>
    <row r="325" spans="1:14" s="288" customFormat="1">
      <c r="A325" s="668"/>
      <c r="B325" s="69" t="s">
        <v>65</v>
      </c>
      <c r="C325" s="71" t="s">
        <v>25</v>
      </c>
      <c r="D325" s="69">
        <v>11600441001</v>
      </c>
      <c r="E325" s="392" t="str">
        <f>IFERROR(VLOOKUP(D325,'ВИС-2025'!$E$17:$I$3751,3,0),"")</f>
        <v>Муфта соединительная переходная 32-25 PX</v>
      </c>
      <c r="F325" s="286" t="str">
        <f>IFERROR(VLOOKUP(D325,'ВИС-2025'!$E$17:$I$3751,5,0),"")</f>
        <v>шт</v>
      </c>
      <c r="G325" s="451"/>
      <c r="H325" s="97">
        <f>IFERROR(VLOOKUP(D325,'ВИС-2025'!$E$17:$L$4285,8,0),"")</f>
        <v>20.05</v>
      </c>
      <c r="I325" s="97">
        <f t="shared" si="40"/>
        <v>0</v>
      </c>
      <c r="J325" s="97">
        <f t="shared" si="41"/>
        <v>20.05</v>
      </c>
      <c r="K325" s="97">
        <f t="shared" si="42"/>
        <v>0</v>
      </c>
      <c r="L325" s="97">
        <f t="shared" si="43"/>
        <v>0</v>
      </c>
      <c r="M325" s="97">
        <f t="shared" si="44"/>
        <v>0</v>
      </c>
      <c r="N325" s="387"/>
    </row>
    <row r="326" spans="1:14">
      <c r="A326" s="683"/>
      <c r="B326" s="69" t="s">
        <v>65</v>
      </c>
      <c r="C326" s="71" t="s">
        <v>25</v>
      </c>
      <c r="D326" s="69">
        <v>11600471001</v>
      </c>
      <c r="E326" s="392" t="str">
        <f>IFERROR(VLOOKUP(D326,'ВИС-2025'!$E$17:$I$3751,3,0),"")</f>
        <v>Муфта соединительная переходная 40-32 PX</v>
      </c>
      <c r="F326" s="286" t="str">
        <f>IFERROR(VLOOKUP(D326,'ВИС-2025'!$E$17:$I$3751,5,0),"")</f>
        <v>шт</v>
      </c>
      <c r="G326" s="451"/>
      <c r="H326" s="97">
        <f>IFERROR(VLOOKUP(D326,'ВИС-2025'!$E$17:$L$4285,8,0),"")</f>
        <v>34.01</v>
      </c>
      <c r="I326" s="97">
        <f t="shared" ref="I326:I381" si="45">IFERROR(H326*G326,"")</f>
        <v>0</v>
      </c>
      <c r="J326" s="97">
        <f t="shared" ref="J326:J381" si="46">IFERROR((IF(H326="","",H326-H326*$D$7)),"")</f>
        <v>34.01</v>
      </c>
      <c r="K326" s="97">
        <f t="shared" ref="K326:K381" si="47">IFERROR(J326*G326, "")</f>
        <v>0</v>
      </c>
      <c r="L326" s="97">
        <f t="shared" ref="L326:L381" si="48">IFERROR(J326*$D$8, "")</f>
        <v>0</v>
      </c>
      <c r="M326" s="97">
        <f t="shared" ref="M326:M381" si="49">IFERROR(L326*G326, "")</f>
        <v>0</v>
      </c>
      <c r="N326" s="387"/>
    </row>
    <row r="327" spans="1:14" s="288" customFormat="1">
      <c r="A327" s="683"/>
      <c r="B327" s="69" t="s">
        <v>65</v>
      </c>
      <c r="C327" s="113" t="s">
        <v>25</v>
      </c>
      <c r="D327" s="69">
        <v>14563951001</v>
      </c>
      <c r="E327" s="392" t="str">
        <f>IFERROR(VLOOKUP(D327,'ВИС-2025'!$E$17:$I$3751,3,0),"")</f>
        <v>Муфта соединительная переходная 40-25 RX+</v>
      </c>
      <c r="F327" s="286" t="str">
        <f>IFERROR(VLOOKUP(D327,'ВИС-2025'!$E$17:$I$3751,5,0),"")</f>
        <v>шт</v>
      </c>
      <c r="G327" s="451"/>
      <c r="H327" s="97">
        <f>IFERROR(VLOOKUP(D327,'ВИС-2025'!$E$17:$L$4285,8,0),"")</f>
        <v>60.2</v>
      </c>
      <c r="I327" s="97">
        <f t="shared" si="45"/>
        <v>0</v>
      </c>
      <c r="J327" s="97">
        <f t="shared" si="46"/>
        <v>60.2</v>
      </c>
      <c r="K327" s="97">
        <f t="shared" si="47"/>
        <v>0</v>
      </c>
      <c r="L327" s="97">
        <f t="shared" si="48"/>
        <v>0</v>
      </c>
      <c r="M327" s="97">
        <f t="shared" si="49"/>
        <v>0</v>
      </c>
      <c r="N327" s="387"/>
    </row>
    <row r="328" spans="1:14">
      <c r="A328" s="683"/>
      <c r="B328" s="110" t="s">
        <v>65</v>
      </c>
      <c r="C328" s="113" t="s">
        <v>25</v>
      </c>
      <c r="D328" s="69">
        <v>14563041001</v>
      </c>
      <c r="E328" s="392" t="str">
        <f>IFERROR(VLOOKUP(D328,'ВИС-2025'!$E$17:$I$3751,3,0),"")</f>
        <v>Муфта соединительная переходная 50-32 RX+</v>
      </c>
      <c r="F328" s="286" t="str">
        <f>IFERROR(VLOOKUP(D328,'ВИС-2025'!$E$17:$I$3751,5,0),"")</f>
        <v>шт</v>
      </c>
      <c r="G328" s="451"/>
      <c r="H328" s="97">
        <f>IFERROR(VLOOKUP(D328,'ВИС-2025'!$E$17:$L$4285,8,0),"")</f>
        <v>96.17</v>
      </c>
      <c r="I328" s="97">
        <f t="shared" si="45"/>
        <v>0</v>
      </c>
      <c r="J328" s="97">
        <f t="shared" si="46"/>
        <v>96.17</v>
      </c>
      <c r="K328" s="97">
        <f t="shared" si="47"/>
        <v>0</v>
      </c>
      <c r="L328" s="97">
        <f t="shared" si="48"/>
        <v>0</v>
      </c>
      <c r="M328" s="97">
        <f t="shared" si="49"/>
        <v>0</v>
      </c>
      <c r="N328" s="387"/>
    </row>
    <row r="329" spans="1:14" s="288" customFormat="1">
      <c r="A329" s="668"/>
      <c r="B329" s="69" t="s">
        <v>65</v>
      </c>
      <c r="C329" s="113" t="s">
        <v>25</v>
      </c>
      <c r="D329" s="69">
        <v>14563051001</v>
      </c>
      <c r="E329" s="392" t="str">
        <f>IFERROR(VLOOKUP(D329,'ВИС-2025'!$E$17:$I$3751,3,0),"")</f>
        <v>Муфта соединительная переходная 50-40 RX+</v>
      </c>
      <c r="F329" s="286" t="str">
        <f>IFERROR(VLOOKUP(D329,'ВИС-2025'!$E$17:$I$3751,5,0),"")</f>
        <v>шт</v>
      </c>
      <c r="G329" s="451"/>
      <c r="H329" s="97">
        <f>IFERROR(VLOOKUP(D329,'ВИС-2025'!$E$17:$L$4285,8,0),"")</f>
        <v>87.32</v>
      </c>
      <c r="I329" s="97">
        <f t="shared" si="45"/>
        <v>0</v>
      </c>
      <c r="J329" s="97">
        <f t="shared" si="46"/>
        <v>87.32</v>
      </c>
      <c r="K329" s="97">
        <f t="shared" si="47"/>
        <v>0</v>
      </c>
      <c r="L329" s="97">
        <f t="shared" si="48"/>
        <v>0</v>
      </c>
      <c r="M329" s="97">
        <f t="shared" si="49"/>
        <v>0</v>
      </c>
      <c r="N329" s="387"/>
    </row>
    <row r="330" spans="1:14">
      <c r="A330" s="668"/>
      <c r="B330" s="69" t="s">
        <v>65</v>
      </c>
      <c r="C330" s="113" t="s">
        <v>25</v>
      </c>
      <c r="D330" s="69">
        <v>14563061001</v>
      </c>
      <c r="E330" s="392" t="str">
        <f>IFERROR(VLOOKUP(D330,'ВИС-2025'!$E$17:$I$3751,3,0),"")</f>
        <v>Муфта соединительная переходная 63-50 RX+</v>
      </c>
      <c r="F330" s="286" t="str">
        <f>IFERROR(VLOOKUP(D330,'ВИС-2025'!$E$17:$I$3751,5,0),"")</f>
        <v>шт</v>
      </c>
      <c r="G330" s="451"/>
      <c r="H330" s="97">
        <f>IFERROR(VLOOKUP(D330,'ВИС-2025'!$E$17:$L$4285,8,0),"")</f>
        <v>118.42</v>
      </c>
      <c r="I330" s="97">
        <f t="shared" si="45"/>
        <v>0</v>
      </c>
      <c r="J330" s="97">
        <f t="shared" si="46"/>
        <v>118.42</v>
      </c>
      <c r="K330" s="97">
        <f t="shared" si="47"/>
        <v>0</v>
      </c>
      <c r="L330" s="97">
        <f t="shared" si="48"/>
        <v>0</v>
      </c>
      <c r="M330" s="97">
        <f t="shared" si="49"/>
        <v>0</v>
      </c>
      <c r="N330" s="387"/>
    </row>
    <row r="331" spans="1:14" s="288" customFormat="1">
      <c r="A331" s="683"/>
      <c r="B331" s="110"/>
      <c r="C331" s="111"/>
      <c r="D331" s="69"/>
      <c r="E331" s="392" t="str">
        <f>IFERROR(VLOOKUP(D331,'ВИС-2025'!$E$17:$I$3751,3,0),"")</f>
        <v/>
      </c>
      <c r="F331" s="286" t="str">
        <f>IFERROR(VLOOKUP(D331,'ВИС-2025'!$E$17:$I$3751,5,0),"")</f>
        <v/>
      </c>
      <c r="G331" s="451"/>
      <c r="H331" s="97" t="str">
        <f>IFERROR(VLOOKUP(D331,'ВИС-2025'!$E$17:$L$4285,8,0),"")</f>
        <v/>
      </c>
      <c r="I331" s="97" t="str">
        <f t="shared" si="45"/>
        <v/>
      </c>
      <c r="J331" s="97" t="str">
        <f t="shared" si="46"/>
        <v/>
      </c>
      <c r="K331" s="97" t="str">
        <f t="shared" si="47"/>
        <v/>
      </c>
      <c r="L331" s="97" t="str">
        <f t="shared" si="48"/>
        <v/>
      </c>
      <c r="M331" s="97" t="str">
        <f t="shared" si="49"/>
        <v/>
      </c>
      <c r="N331" s="387"/>
    </row>
    <row r="332" spans="1:14" s="288" customFormat="1" ht="25.5">
      <c r="A332" s="683"/>
      <c r="B332" s="110"/>
      <c r="C332" s="71" t="s">
        <v>25</v>
      </c>
      <c r="D332" s="69">
        <v>13777181001</v>
      </c>
      <c r="E332" s="392" t="str">
        <f>IFERROR(VLOOKUP(D332,'ВИС-2025'!$E$17:$I$3751,3,0),"")</f>
        <v>Муфта соединительная переходная 20-16 PLATINUM RX
АКЦИЯ! Цена снижена до 31.05.2025гг</v>
      </c>
      <c r="F332" s="286" t="str">
        <f>IFERROR(VLOOKUP(D332,'ВИС-2025'!$E$17:$I$3751,5,0),"")</f>
        <v>шт</v>
      </c>
      <c r="G332" s="451"/>
      <c r="H332" s="97">
        <f>IFERROR(VLOOKUP(D332,'ВИС-2025'!$E$17:$L$4285,8,0),"")</f>
        <v>9.23</v>
      </c>
      <c r="I332" s="97">
        <f t="shared" si="45"/>
        <v>0</v>
      </c>
      <c r="J332" s="97">
        <f t="shared" si="46"/>
        <v>9.23</v>
      </c>
      <c r="K332" s="97">
        <f t="shared" si="47"/>
        <v>0</v>
      </c>
      <c r="L332" s="97">
        <f t="shared" si="48"/>
        <v>0</v>
      </c>
      <c r="M332" s="97">
        <f t="shared" si="49"/>
        <v>0</v>
      </c>
      <c r="N332" s="387"/>
    </row>
    <row r="333" spans="1:14" ht="25.5">
      <c r="A333" s="683"/>
      <c r="B333" s="110"/>
      <c r="C333" s="71" t="s">
        <v>25</v>
      </c>
      <c r="D333" s="69">
        <v>13777191001</v>
      </c>
      <c r="E333" s="392" t="str">
        <f>IFERROR(VLOOKUP(D333,'ВИС-2025'!$E$17:$I$3751,3,0),"")</f>
        <v>Муфта соединительная переходная 25-16 PLATINUM RX
АКЦИЯ! Цена снижена до 31.05.2025гг</v>
      </c>
      <c r="F333" s="286" t="str">
        <f>IFERROR(VLOOKUP(D333,'ВИС-2025'!$E$17:$I$3751,5,0),"")</f>
        <v>шт</v>
      </c>
      <c r="G333" s="451"/>
      <c r="H333" s="97">
        <f>IFERROR(VLOOKUP(D333,'ВИС-2025'!$E$17:$L$4285,8,0),"")</f>
        <v>13.15</v>
      </c>
      <c r="I333" s="97">
        <f t="shared" si="45"/>
        <v>0</v>
      </c>
      <c r="J333" s="97">
        <f t="shared" si="46"/>
        <v>13.15</v>
      </c>
      <c r="K333" s="97">
        <f t="shared" si="47"/>
        <v>0</v>
      </c>
      <c r="L333" s="97">
        <f t="shared" si="48"/>
        <v>0</v>
      </c>
      <c r="M333" s="97">
        <f t="shared" si="49"/>
        <v>0</v>
      </c>
      <c r="N333" s="387"/>
    </row>
    <row r="334" spans="1:14" s="288" customFormat="1" ht="25.5">
      <c r="A334" s="683"/>
      <c r="B334" s="110"/>
      <c r="C334" s="71" t="s">
        <v>25</v>
      </c>
      <c r="D334" s="69">
        <v>13777201001</v>
      </c>
      <c r="E334" s="392" t="str">
        <f>IFERROR(VLOOKUP(D334,'ВИС-2025'!$E$17:$I$3751,3,0),"")</f>
        <v>Муфта соединительная переходная 25-20 PLATINUM RX
АКЦИЯ! Цена снижена до 31.05.2025гг</v>
      </c>
      <c r="F334" s="286" t="str">
        <f>IFERROR(VLOOKUP(D334,'ВИС-2025'!$E$17:$I$3751,5,0),"")</f>
        <v>шт</v>
      </c>
      <c r="G334" s="451"/>
      <c r="H334" s="97">
        <f>IFERROR(VLOOKUP(D334,'ВИС-2025'!$E$17:$L$4285,8,0),"")</f>
        <v>13.15</v>
      </c>
      <c r="I334" s="97">
        <f t="shared" si="45"/>
        <v>0</v>
      </c>
      <c r="J334" s="97">
        <f t="shared" si="46"/>
        <v>13.15</v>
      </c>
      <c r="K334" s="97">
        <f t="shared" si="47"/>
        <v>0</v>
      </c>
      <c r="L334" s="97">
        <f t="shared" si="48"/>
        <v>0</v>
      </c>
      <c r="M334" s="97">
        <f t="shared" si="49"/>
        <v>0</v>
      </c>
      <c r="N334" s="387"/>
    </row>
    <row r="335" spans="1:14" ht="25.5">
      <c r="A335" s="683"/>
      <c r="B335" s="110"/>
      <c r="C335" s="71" t="s">
        <v>25</v>
      </c>
      <c r="D335" s="620">
        <v>13777221001</v>
      </c>
      <c r="E335" s="392" t="str">
        <f>IFERROR(VLOOKUP(D335,'ВИС-2025'!$E$17:$I$3751,3,0),"")</f>
        <v>Муфта соединительная переходная 32-25 PLATINUM RX
АКЦИЯ! Цена снижена до 31.05.2025гг</v>
      </c>
      <c r="F335" s="286" t="str">
        <f>IFERROR(VLOOKUP(D335,'ВИС-2025'!$E$17:$I$3751,5,0),"")</f>
        <v>шт</v>
      </c>
      <c r="G335" s="451"/>
      <c r="H335" s="97">
        <f>IFERROR(VLOOKUP(D335,'ВИС-2025'!$E$17:$L$4285,8,0),"")</f>
        <v>20.05</v>
      </c>
      <c r="I335" s="97">
        <f t="shared" si="45"/>
        <v>0</v>
      </c>
      <c r="J335" s="97">
        <f t="shared" si="46"/>
        <v>20.05</v>
      </c>
      <c r="K335" s="97">
        <f t="shared" si="47"/>
        <v>0</v>
      </c>
      <c r="L335" s="97">
        <f t="shared" si="48"/>
        <v>0</v>
      </c>
      <c r="M335" s="97">
        <f t="shared" si="49"/>
        <v>0</v>
      </c>
      <c r="N335" s="387"/>
    </row>
    <row r="336" spans="1:14" s="287" customFormat="1">
      <c r="A336" s="683"/>
      <c r="B336" s="69"/>
      <c r="C336" s="88"/>
      <c r="D336" s="624"/>
      <c r="E336" s="392" t="str">
        <f>IFERROR(VLOOKUP(D336,'ВИС-2025'!$E$17:$I$3751,3,0),"")</f>
        <v/>
      </c>
      <c r="F336" s="286" t="str">
        <f>IFERROR(VLOOKUP(D336,'ВИС-2025'!$E$17:$I$3751,5,0),"")</f>
        <v/>
      </c>
      <c r="G336" s="451"/>
      <c r="H336" s="97" t="str">
        <f>IFERROR(VLOOKUP(D336,'ВИС-2025'!$E$17:$L$4285,8,0),"")</f>
        <v/>
      </c>
      <c r="I336" s="97" t="str">
        <f t="shared" si="45"/>
        <v/>
      </c>
      <c r="J336" s="97" t="str">
        <f t="shared" si="46"/>
        <v/>
      </c>
      <c r="K336" s="97" t="str">
        <f t="shared" si="47"/>
        <v/>
      </c>
      <c r="L336" s="97" t="str">
        <f t="shared" si="48"/>
        <v/>
      </c>
      <c r="M336" s="97" t="str">
        <f t="shared" si="49"/>
        <v/>
      </c>
      <c r="N336" s="387"/>
    </row>
    <row r="337" spans="1:14" s="288" customFormat="1">
      <c r="A337" s="683"/>
      <c r="B337" s="69" t="s">
        <v>30</v>
      </c>
      <c r="C337" s="71" t="s">
        <v>25</v>
      </c>
      <c r="D337" s="665">
        <v>14563113001</v>
      </c>
      <c r="E337" s="392" t="str">
        <f>IFERROR(VLOOKUP(D337,'ВИС-2025'!$E$17:$I$3751,3,0),"")</f>
        <v>Переходник РЕХАУ с наружной резьбой 16-R 1/2 RX+</v>
      </c>
      <c r="F337" s="286" t="str">
        <f>IFERROR(VLOOKUP(D337,'ВИС-2025'!$E$17:$I$3751,5,0),"")</f>
        <v>шт</v>
      </c>
      <c r="G337" s="451"/>
      <c r="H337" s="97">
        <f>IFERROR(VLOOKUP(D337,'ВИС-2025'!$E$17:$L$4285,8,0),"")</f>
        <v>5.96</v>
      </c>
      <c r="I337" s="97">
        <f t="shared" si="45"/>
        <v>0</v>
      </c>
      <c r="J337" s="97">
        <f t="shared" si="46"/>
        <v>5.96</v>
      </c>
      <c r="K337" s="97">
        <f t="shared" si="47"/>
        <v>0</v>
      </c>
      <c r="L337" s="97">
        <f t="shared" si="48"/>
        <v>0</v>
      </c>
      <c r="M337" s="97">
        <f t="shared" si="49"/>
        <v>0</v>
      </c>
      <c r="N337" s="387"/>
    </row>
    <row r="338" spans="1:14" s="288" customFormat="1">
      <c r="A338" s="683"/>
      <c r="B338" s="69" t="s">
        <v>30</v>
      </c>
      <c r="C338" s="71" t="s">
        <v>25</v>
      </c>
      <c r="D338" s="665">
        <v>14563123001</v>
      </c>
      <c r="E338" s="392" t="str">
        <f>IFERROR(VLOOKUP(D338,'ВИС-2025'!$E$17:$I$3751,3,0),"")</f>
        <v>Переходник РЕХАУ с наружной резьбой 16-R 3/4 RX+</v>
      </c>
      <c r="F338" s="286" t="str">
        <f>IFERROR(VLOOKUP(D338,'ВИС-2025'!$E$17:$I$3751,5,0),"")</f>
        <v>шт</v>
      </c>
      <c r="G338" s="451"/>
      <c r="H338" s="97">
        <f>IFERROR(VLOOKUP(D338,'ВИС-2025'!$E$17:$L$4285,8,0),"")</f>
        <v>8.2899999999999991</v>
      </c>
      <c r="I338" s="97">
        <f t="shared" si="45"/>
        <v>0</v>
      </c>
      <c r="J338" s="97">
        <f t="shared" si="46"/>
        <v>8.2899999999999991</v>
      </c>
      <c r="K338" s="97">
        <f t="shared" si="47"/>
        <v>0</v>
      </c>
      <c r="L338" s="97">
        <f t="shared" si="48"/>
        <v>0</v>
      </c>
      <c r="M338" s="97">
        <f t="shared" si="49"/>
        <v>0</v>
      </c>
      <c r="N338" s="387"/>
    </row>
    <row r="339" spans="1:14">
      <c r="A339" s="683"/>
      <c r="B339" s="69" t="s">
        <v>30</v>
      </c>
      <c r="C339" s="71" t="s">
        <v>25</v>
      </c>
      <c r="D339" s="665">
        <v>14563133001</v>
      </c>
      <c r="E339" s="392" t="str">
        <f>IFERROR(VLOOKUP(D339,'ВИС-2025'!$E$17:$I$3751,3,0),"")</f>
        <v>Переходник РЕХАУ с наружной резьбой 16-R 1 RX+</v>
      </c>
      <c r="F339" s="286" t="str">
        <f>IFERROR(VLOOKUP(D339,'ВИС-2025'!$E$17:$I$3751,5,0),"")</f>
        <v>шт</v>
      </c>
      <c r="G339" s="451"/>
      <c r="H339" s="97">
        <f>IFERROR(VLOOKUP(D339,'ВИС-2025'!$E$17:$L$4285,8,0),"")</f>
        <v>17.87</v>
      </c>
      <c r="I339" s="97">
        <f t="shared" si="45"/>
        <v>0</v>
      </c>
      <c r="J339" s="97">
        <f t="shared" si="46"/>
        <v>17.87</v>
      </c>
      <c r="K339" s="97">
        <f t="shared" si="47"/>
        <v>0</v>
      </c>
      <c r="L339" s="97">
        <f t="shared" si="48"/>
        <v>0</v>
      </c>
      <c r="M339" s="97">
        <f t="shared" si="49"/>
        <v>0</v>
      </c>
      <c r="N339" s="387"/>
    </row>
    <row r="340" spans="1:14" s="287" customFormat="1">
      <c r="A340" s="683"/>
      <c r="B340" s="69" t="s">
        <v>30</v>
      </c>
      <c r="C340" s="71" t="s">
        <v>25</v>
      </c>
      <c r="D340" s="665">
        <v>14563143001</v>
      </c>
      <c r="E340" s="392" t="str">
        <f>IFERROR(VLOOKUP(D340,'ВИС-2025'!$E$17:$I$3751,3,0),"")</f>
        <v>Переходник РЕХАУ с наружной резьбой 20-R 1/2 RX+</v>
      </c>
      <c r="F340" s="286" t="str">
        <f>IFERROR(VLOOKUP(D340,'ВИС-2025'!$E$17:$I$3751,5,0),"")</f>
        <v>шт</v>
      </c>
      <c r="G340" s="451"/>
      <c r="H340" s="97">
        <f>IFERROR(VLOOKUP(D340,'ВИС-2025'!$E$17:$L$4285,8,0),"")</f>
        <v>7.07</v>
      </c>
      <c r="I340" s="97">
        <f t="shared" si="45"/>
        <v>0</v>
      </c>
      <c r="J340" s="97">
        <f t="shared" si="46"/>
        <v>7.07</v>
      </c>
      <c r="K340" s="97">
        <f t="shared" si="47"/>
        <v>0</v>
      </c>
      <c r="L340" s="97">
        <f t="shared" si="48"/>
        <v>0</v>
      </c>
      <c r="M340" s="97">
        <f t="shared" si="49"/>
        <v>0</v>
      </c>
      <c r="N340" s="387"/>
    </row>
    <row r="341" spans="1:14" s="287" customFormat="1">
      <c r="A341" s="683"/>
      <c r="B341" s="69" t="s">
        <v>30</v>
      </c>
      <c r="C341" s="71" t="s">
        <v>25</v>
      </c>
      <c r="D341" s="665">
        <v>14563153001</v>
      </c>
      <c r="E341" s="392" t="str">
        <f>IFERROR(VLOOKUP(D341,'ВИС-2025'!$E$17:$I$3751,3,0),"")</f>
        <v>Переходник РЕХАУ с наружной резьбой 20-R 3/4 RX+</v>
      </c>
      <c r="F341" s="286" t="str">
        <f>IFERROR(VLOOKUP(D341,'ВИС-2025'!$E$17:$I$3751,5,0),"")</f>
        <v>шт</v>
      </c>
      <c r="G341" s="451"/>
      <c r="H341" s="97">
        <f>IFERROR(VLOOKUP(D341,'ВИС-2025'!$E$17:$L$4285,8,0),"")</f>
        <v>9.9499999999999993</v>
      </c>
      <c r="I341" s="97">
        <f t="shared" si="45"/>
        <v>0</v>
      </c>
      <c r="J341" s="97">
        <f t="shared" si="46"/>
        <v>9.9499999999999993</v>
      </c>
      <c r="K341" s="97">
        <f t="shared" si="47"/>
        <v>0</v>
      </c>
      <c r="L341" s="97">
        <f t="shared" si="48"/>
        <v>0</v>
      </c>
      <c r="M341" s="97">
        <f t="shared" si="49"/>
        <v>0</v>
      </c>
      <c r="N341" s="387"/>
    </row>
    <row r="342" spans="1:14" s="287" customFormat="1">
      <c r="A342" s="683"/>
      <c r="B342" s="69" t="s">
        <v>30</v>
      </c>
      <c r="C342" s="71" t="s">
        <v>25</v>
      </c>
      <c r="D342" s="665">
        <v>14563163001</v>
      </c>
      <c r="E342" s="392" t="str">
        <f>IFERROR(VLOOKUP(D342,'ВИС-2025'!$E$17:$I$3751,3,0),"")</f>
        <v>Переходник РЕХАУ с наружной резьбой 20-R 1 RX+</v>
      </c>
      <c r="F342" s="286" t="str">
        <f>IFERROR(VLOOKUP(D342,'ВИС-2025'!$E$17:$I$3751,5,0),"")</f>
        <v>шт</v>
      </c>
      <c r="G342" s="451"/>
      <c r="H342" s="97">
        <f>IFERROR(VLOOKUP(D342,'ВИС-2025'!$E$17:$L$4285,8,0),"")</f>
        <v>18.399999999999999</v>
      </c>
      <c r="I342" s="97">
        <f t="shared" si="45"/>
        <v>0</v>
      </c>
      <c r="J342" s="97">
        <f t="shared" si="46"/>
        <v>18.399999999999999</v>
      </c>
      <c r="K342" s="97">
        <f t="shared" si="47"/>
        <v>0</v>
      </c>
      <c r="L342" s="97">
        <f t="shared" si="48"/>
        <v>0</v>
      </c>
      <c r="M342" s="97">
        <f t="shared" si="49"/>
        <v>0</v>
      </c>
      <c r="N342" s="387"/>
    </row>
    <row r="343" spans="1:14" s="287" customFormat="1">
      <c r="A343" s="683"/>
      <c r="B343" s="69" t="s">
        <v>30</v>
      </c>
      <c r="C343" s="71" t="s">
        <v>25</v>
      </c>
      <c r="D343" s="665">
        <v>14563193001</v>
      </c>
      <c r="E343" s="392" t="str">
        <f>IFERROR(VLOOKUP(D343,'ВИС-2025'!$E$17:$I$3751,3,0),"")</f>
        <v>Переходник РЕХАУ с наружной резьбой 25-R 1 RX+</v>
      </c>
      <c r="F343" s="286" t="str">
        <f>IFERROR(VLOOKUP(D343,'ВИС-2025'!$E$17:$I$3751,5,0),"")</f>
        <v>шт</v>
      </c>
      <c r="G343" s="451"/>
      <c r="H343" s="97">
        <f>IFERROR(VLOOKUP(D343,'ВИС-2025'!$E$17:$L$4285,8,0),"")</f>
        <v>16.850000000000001</v>
      </c>
      <c r="I343" s="97">
        <f t="shared" si="45"/>
        <v>0</v>
      </c>
      <c r="J343" s="97">
        <f t="shared" si="46"/>
        <v>16.850000000000001</v>
      </c>
      <c r="K343" s="97">
        <f t="shared" si="47"/>
        <v>0</v>
      </c>
      <c r="L343" s="97">
        <f t="shared" si="48"/>
        <v>0</v>
      </c>
      <c r="M343" s="97">
        <f t="shared" si="49"/>
        <v>0</v>
      </c>
      <c r="N343" s="387"/>
    </row>
    <row r="344" spans="1:14" s="287" customFormat="1">
      <c r="A344" s="683"/>
      <c r="B344" s="69" t="s">
        <v>30</v>
      </c>
      <c r="C344" s="71" t="s">
        <v>25</v>
      </c>
      <c r="D344" s="622">
        <v>14563173001</v>
      </c>
      <c r="E344" s="392" t="str">
        <f>IFERROR(VLOOKUP(D344,'ВИС-2025'!$E$17:$I$3751,3,0),"")</f>
        <v>Переходник РЕХАУ с наружной резьбой 25-R 1/2 RX+</v>
      </c>
      <c r="F344" s="286" t="str">
        <f>IFERROR(VLOOKUP(D344,'ВИС-2025'!$E$17:$I$3751,5,0),"")</f>
        <v>шт</v>
      </c>
      <c r="G344" s="451"/>
      <c r="H344" s="97">
        <f>IFERROR(VLOOKUP(D344,'ВИС-2025'!$E$17:$L$4285,8,0),"")</f>
        <v>10.34</v>
      </c>
      <c r="I344" s="97">
        <f t="shared" si="45"/>
        <v>0</v>
      </c>
      <c r="J344" s="97">
        <f t="shared" si="46"/>
        <v>10.34</v>
      </c>
      <c r="K344" s="97">
        <f t="shared" si="47"/>
        <v>0</v>
      </c>
      <c r="L344" s="97">
        <f t="shared" si="48"/>
        <v>0</v>
      </c>
      <c r="M344" s="97">
        <f t="shared" si="49"/>
        <v>0</v>
      </c>
      <c r="N344" s="387"/>
    </row>
    <row r="345" spans="1:14">
      <c r="A345" s="683"/>
      <c r="B345" s="69" t="s">
        <v>30</v>
      </c>
      <c r="C345" s="71" t="s">
        <v>25</v>
      </c>
      <c r="D345" s="665">
        <v>14563183001</v>
      </c>
      <c r="E345" s="392" t="str">
        <f>IFERROR(VLOOKUP(D345,'ВИС-2025'!$E$17:$I$3751,3,0),"")</f>
        <v>Переходник РЕХАУ с наружной резьбой 25-R 3/4 RX+</v>
      </c>
      <c r="F345" s="286" t="str">
        <f>IFERROR(VLOOKUP(D345,'ВИС-2025'!$E$17:$I$3751,5,0),"")</f>
        <v>шт</v>
      </c>
      <c r="G345" s="451"/>
      <c r="H345" s="97">
        <f>IFERROR(VLOOKUP(D345,'ВИС-2025'!$E$17:$L$4285,8,0),"")</f>
        <v>11.04</v>
      </c>
      <c r="I345" s="97">
        <f t="shared" si="45"/>
        <v>0</v>
      </c>
      <c r="J345" s="97">
        <f t="shared" si="46"/>
        <v>11.04</v>
      </c>
      <c r="K345" s="97">
        <f t="shared" si="47"/>
        <v>0</v>
      </c>
      <c r="L345" s="97">
        <f t="shared" si="48"/>
        <v>0</v>
      </c>
      <c r="M345" s="97">
        <f t="shared" si="49"/>
        <v>0</v>
      </c>
      <c r="N345" s="387"/>
    </row>
    <row r="346" spans="1:14">
      <c r="A346" s="683"/>
      <c r="B346" s="69" t="s">
        <v>30</v>
      </c>
      <c r="C346" s="71" t="s">
        <v>25</v>
      </c>
      <c r="D346" s="665">
        <v>14563203001</v>
      </c>
      <c r="E346" s="392" t="str">
        <f>IFERROR(VLOOKUP(D346,'ВИС-2025'!$E$17:$I$3751,3,0),"")</f>
        <v>Переходник РЕХАУ с наружной резьбой 32-R 3/4 RX+</v>
      </c>
      <c r="F346" s="286" t="str">
        <f>IFERROR(VLOOKUP(D346,'ВИС-2025'!$E$17:$I$3751,5,0),"")</f>
        <v>шт</v>
      </c>
      <c r="G346" s="451"/>
      <c r="H346" s="97">
        <f>IFERROR(VLOOKUP(D346,'ВИС-2025'!$E$17:$L$4285,8,0),"")</f>
        <v>19.48</v>
      </c>
      <c r="I346" s="97">
        <f t="shared" si="45"/>
        <v>0</v>
      </c>
      <c r="J346" s="97">
        <f t="shared" si="46"/>
        <v>19.48</v>
      </c>
      <c r="K346" s="97">
        <f t="shared" si="47"/>
        <v>0</v>
      </c>
      <c r="L346" s="97">
        <f t="shared" si="48"/>
        <v>0</v>
      </c>
      <c r="M346" s="97">
        <f t="shared" si="49"/>
        <v>0</v>
      </c>
      <c r="N346" s="387"/>
    </row>
    <row r="347" spans="1:14">
      <c r="A347" s="683"/>
      <c r="B347" s="69" t="s">
        <v>30</v>
      </c>
      <c r="C347" s="71" t="s">
        <v>25</v>
      </c>
      <c r="D347" s="665">
        <v>14563213001</v>
      </c>
      <c r="E347" s="392" t="str">
        <f>IFERROR(VLOOKUP(D347,'ВИС-2025'!$E$17:$I$3751,3,0),"")</f>
        <v>Переходник РЕХАУ с наружной резьбой 32-R 1 RX+</v>
      </c>
      <c r="F347" s="286" t="str">
        <f>IFERROR(VLOOKUP(D347,'ВИС-2025'!$E$17:$I$3751,5,0),"")</f>
        <v>шт</v>
      </c>
      <c r="G347" s="451"/>
      <c r="H347" s="97">
        <f>IFERROR(VLOOKUP(D347,'ВИС-2025'!$E$17:$L$4285,8,0),"")</f>
        <v>19.48</v>
      </c>
      <c r="I347" s="97">
        <f t="shared" si="45"/>
        <v>0</v>
      </c>
      <c r="J347" s="97">
        <f t="shared" si="46"/>
        <v>19.48</v>
      </c>
      <c r="K347" s="97">
        <f t="shared" si="47"/>
        <v>0</v>
      </c>
      <c r="L347" s="97">
        <f t="shared" si="48"/>
        <v>0</v>
      </c>
      <c r="M347" s="97">
        <f t="shared" si="49"/>
        <v>0</v>
      </c>
      <c r="N347" s="387"/>
    </row>
    <row r="348" spans="1:14">
      <c r="A348" s="683"/>
      <c r="B348" s="69" t="s">
        <v>30</v>
      </c>
      <c r="C348" s="71" t="s">
        <v>25</v>
      </c>
      <c r="D348" s="665">
        <v>14563223001</v>
      </c>
      <c r="E348" s="392" t="str">
        <f>IFERROR(VLOOKUP(D348,'ВИС-2025'!$E$17:$I$3751,3,0),"")</f>
        <v>Переходник РЕХАУ с наружной резьбой 32-R 1 1/4 RX+</v>
      </c>
      <c r="F348" s="286" t="str">
        <f>IFERROR(VLOOKUP(D348,'ВИС-2025'!$E$17:$I$3751,5,0),"")</f>
        <v>шт</v>
      </c>
      <c r="G348" s="451"/>
      <c r="H348" s="97">
        <f>IFERROR(VLOOKUP(D348,'ВИС-2025'!$E$17:$L$4285,8,0),"")</f>
        <v>28.61</v>
      </c>
      <c r="I348" s="97">
        <f t="shared" si="45"/>
        <v>0</v>
      </c>
      <c r="J348" s="97">
        <f t="shared" si="46"/>
        <v>28.61</v>
      </c>
      <c r="K348" s="97">
        <f t="shared" si="47"/>
        <v>0</v>
      </c>
      <c r="L348" s="97">
        <f t="shared" si="48"/>
        <v>0</v>
      </c>
      <c r="M348" s="97">
        <f t="shared" si="49"/>
        <v>0</v>
      </c>
      <c r="N348" s="387"/>
    </row>
    <row r="349" spans="1:14" s="288" customFormat="1">
      <c r="A349" s="683"/>
      <c r="B349" s="69" t="s">
        <v>30</v>
      </c>
      <c r="C349" s="71" t="s">
        <v>25</v>
      </c>
      <c r="D349" s="665">
        <v>14563233001</v>
      </c>
      <c r="E349" s="392" t="str">
        <f>IFERROR(VLOOKUP(D349,'ВИС-2025'!$E$17:$I$3751,3,0),"")</f>
        <v>Переходник РЕХАУ с наружной резьбой 40-R 1 1/4 RX+</v>
      </c>
      <c r="F349" s="286" t="str">
        <f>IFERROR(VLOOKUP(D349,'ВИС-2025'!$E$17:$I$3751,5,0),"")</f>
        <v>шт</v>
      </c>
      <c r="G349" s="451"/>
      <c r="H349" s="97">
        <f>IFERROR(VLOOKUP(D349,'ВИС-2025'!$E$17:$L$4285,8,0),"")</f>
        <v>39.409999999999997</v>
      </c>
      <c r="I349" s="97">
        <f t="shared" si="45"/>
        <v>0</v>
      </c>
      <c r="J349" s="97">
        <f t="shared" si="46"/>
        <v>39.409999999999997</v>
      </c>
      <c r="K349" s="97">
        <f t="shared" si="47"/>
        <v>0</v>
      </c>
      <c r="L349" s="97">
        <f t="shared" si="48"/>
        <v>0</v>
      </c>
      <c r="M349" s="97">
        <f t="shared" si="49"/>
        <v>0</v>
      </c>
      <c r="N349" s="387"/>
    </row>
    <row r="350" spans="1:14" s="288" customFormat="1">
      <c r="A350" s="683"/>
      <c r="B350" s="69"/>
      <c r="C350" s="71"/>
      <c r="D350" s="69"/>
      <c r="E350" s="392" t="str">
        <f>IFERROR(VLOOKUP(D350,'ВИС-2025'!$E$17:$I$3751,3,0),"")</f>
        <v/>
      </c>
      <c r="F350" s="286" t="str">
        <f>IFERROR(VLOOKUP(D350,'ВИС-2025'!$E$17:$I$3751,5,0),"")</f>
        <v/>
      </c>
      <c r="G350" s="451"/>
      <c r="H350" s="97" t="str">
        <f>IFERROR(VLOOKUP(D350,'ВИС-2025'!$E$17:$L$4285,8,0),"")</f>
        <v/>
      </c>
      <c r="I350" s="97" t="str">
        <f t="shared" si="45"/>
        <v/>
      </c>
      <c r="J350" s="97" t="str">
        <f t="shared" si="46"/>
        <v/>
      </c>
      <c r="K350" s="97" t="str">
        <f t="shared" si="47"/>
        <v/>
      </c>
      <c r="L350" s="97" t="str">
        <f t="shared" si="48"/>
        <v/>
      </c>
      <c r="M350" s="97" t="str">
        <f t="shared" si="49"/>
        <v/>
      </c>
      <c r="N350" s="387"/>
    </row>
    <row r="351" spans="1:14" s="288" customFormat="1">
      <c r="A351" s="683"/>
      <c r="B351" s="69" t="s">
        <v>30</v>
      </c>
      <c r="C351" s="71" t="s">
        <v>25</v>
      </c>
      <c r="D351" s="69">
        <v>11096731001</v>
      </c>
      <c r="E351" s="392" t="str">
        <f>IFERROR(VLOOKUP(D351,'ВИС-2025'!$E$17:$I$3751,3,0),"")</f>
        <v>Переходник с наружной резьбой 16-R 1/2 MX</v>
      </c>
      <c r="F351" s="286" t="str">
        <f>IFERROR(VLOOKUP(D351,'ВИС-2025'!$E$17:$I$3751,5,0),"")</f>
        <v>шт</v>
      </c>
      <c r="G351" s="451"/>
      <c r="H351" s="97">
        <f>IFERROR(VLOOKUP(D351,'ВИС-2025'!$E$17:$L$4285,8,0),"")</f>
        <v>3.66</v>
      </c>
      <c r="I351" s="97">
        <f t="shared" si="45"/>
        <v>0</v>
      </c>
      <c r="J351" s="97">
        <f t="shared" si="46"/>
        <v>3.66</v>
      </c>
      <c r="K351" s="97">
        <f t="shared" si="47"/>
        <v>0</v>
      </c>
      <c r="L351" s="97">
        <f t="shared" si="48"/>
        <v>0</v>
      </c>
      <c r="M351" s="97">
        <f t="shared" si="49"/>
        <v>0</v>
      </c>
      <c r="N351" s="387"/>
    </row>
    <row r="352" spans="1:14" s="288" customFormat="1">
      <c r="A352" s="683"/>
      <c r="B352" s="69" t="s">
        <v>30</v>
      </c>
      <c r="C352" s="71" t="s">
        <v>25</v>
      </c>
      <c r="D352" s="69">
        <v>11097141001</v>
      </c>
      <c r="E352" s="392" t="str">
        <f>IFERROR(VLOOKUP(D352,'ВИС-2025'!$E$17:$I$3751,3,0),"")</f>
        <v>Переходник с наружной резьбой 16-R 3/4 MX</v>
      </c>
      <c r="F352" s="286" t="str">
        <f>IFERROR(VLOOKUP(D352,'ВИС-2025'!$E$17:$I$3751,5,0),"")</f>
        <v>шт</v>
      </c>
      <c r="G352" s="451"/>
      <c r="H352" s="97">
        <f>IFERROR(VLOOKUP(D352,'ВИС-2025'!$E$17:$L$4285,8,0),"")</f>
        <v>4.91</v>
      </c>
      <c r="I352" s="97">
        <f t="shared" si="45"/>
        <v>0</v>
      </c>
      <c r="J352" s="97">
        <f t="shared" si="46"/>
        <v>4.91</v>
      </c>
      <c r="K352" s="97">
        <f t="shared" si="47"/>
        <v>0</v>
      </c>
      <c r="L352" s="97">
        <f t="shared" si="48"/>
        <v>0</v>
      </c>
      <c r="M352" s="97">
        <f t="shared" si="49"/>
        <v>0</v>
      </c>
      <c r="N352" s="387"/>
    </row>
    <row r="353" spans="1:14" s="288" customFormat="1">
      <c r="A353" s="683"/>
      <c r="B353" s="69" t="s">
        <v>30</v>
      </c>
      <c r="C353" s="71" t="s">
        <v>25</v>
      </c>
      <c r="D353" s="622">
        <v>11093131001</v>
      </c>
      <c r="E353" s="392" t="str">
        <f>IFERROR(VLOOKUP(D353,'ВИС-2025'!$E$17:$I$3751,3,0),"")</f>
        <v>Переходник с наружной резьбой 16-R 1 MX</v>
      </c>
      <c r="F353" s="286" t="str">
        <f>IFERROR(VLOOKUP(D353,'ВИС-2025'!$E$17:$I$3751,5,0),"")</f>
        <v>шт</v>
      </c>
      <c r="G353" s="451"/>
      <c r="H353" s="97">
        <f>IFERROR(VLOOKUP(D353,'ВИС-2025'!$E$17:$L$4285,8,0),"")</f>
        <v>12.07</v>
      </c>
      <c r="I353" s="97">
        <f t="shared" si="45"/>
        <v>0</v>
      </c>
      <c r="J353" s="97">
        <f t="shared" si="46"/>
        <v>12.07</v>
      </c>
      <c r="K353" s="97">
        <f t="shared" si="47"/>
        <v>0</v>
      </c>
      <c r="L353" s="97">
        <f t="shared" si="48"/>
        <v>0</v>
      </c>
      <c r="M353" s="97">
        <f t="shared" si="49"/>
        <v>0</v>
      </c>
      <c r="N353" s="387"/>
    </row>
    <row r="354" spans="1:14" s="288" customFormat="1">
      <c r="A354" s="683"/>
      <c r="B354" s="69" t="s">
        <v>30</v>
      </c>
      <c r="C354" s="71" t="s">
        <v>25</v>
      </c>
      <c r="D354" s="620">
        <v>11096741001</v>
      </c>
      <c r="E354" s="392" t="str">
        <f>IFERROR(VLOOKUP(D354,'ВИС-2025'!$E$17:$I$3751,3,0),"")</f>
        <v>Переходник с наружной резьбой 20-R 1/2 MX</v>
      </c>
      <c r="F354" s="286" t="str">
        <f>IFERROR(VLOOKUP(D354,'ВИС-2025'!$E$17:$I$3751,5,0),"")</f>
        <v>шт</v>
      </c>
      <c r="G354" s="451"/>
      <c r="H354" s="97">
        <f>IFERROR(VLOOKUP(D354,'ВИС-2025'!$E$17:$L$4285,8,0),"")</f>
        <v>4.5</v>
      </c>
      <c r="I354" s="97">
        <f t="shared" si="45"/>
        <v>0</v>
      </c>
      <c r="J354" s="97">
        <f t="shared" si="46"/>
        <v>4.5</v>
      </c>
      <c r="K354" s="97">
        <f t="shared" si="47"/>
        <v>0</v>
      </c>
      <c r="L354" s="97">
        <f t="shared" si="48"/>
        <v>0</v>
      </c>
      <c r="M354" s="97">
        <f t="shared" si="49"/>
        <v>0</v>
      </c>
      <c r="N354" s="387"/>
    </row>
    <row r="355" spans="1:14">
      <c r="A355" s="683"/>
      <c r="B355" s="69" t="s">
        <v>30</v>
      </c>
      <c r="C355" s="71" t="s">
        <v>25</v>
      </c>
      <c r="D355" s="69">
        <v>11096811001</v>
      </c>
      <c r="E355" s="392" t="str">
        <f>IFERROR(VLOOKUP(D355,'ВИС-2025'!$E$17:$I$3751,3,0),"")</f>
        <v>Переходник с наружной резьбой 20-R 3/4 MX</v>
      </c>
      <c r="F355" s="286" t="str">
        <f>IFERROR(VLOOKUP(D355,'ВИС-2025'!$E$17:$I$3751,5,0),"")</f>
        <v>шт</v>
      </c>
      <c r="G355" s="451"/>
      <c r="H355" s="97">
        <f>IFERROR(VLOOKUP(D355,'ВИС-2025'!$E$17:$L$4285,8,0),"")</f>
        <v>6.34</v>
      </c>
      <c r="I355" s="97">
        <f t="shared" si="45"/>
        <v>0</v>
      </c>
      <c r="J355" s="97">
        <f t="shared" si="46"/>
        <v>6.34</v>
      </c>
      <c r="K355" s="97">
        <f t="shared" si="47"/>
        <v>0</v>
      </c>
      <c r="L355" s="97">
        <f t="shared" si="48"/>
        <v>0</v>
      </c>
      <c r="M355" s="97">
        <f t="shared" si="49"/>
        <v>0</v>
      </c>
      <c r="N355" s="387"/>
    </row>
    <row r="356" spans="1:14" s="287" customFormat="1">
      <c r="A356" s="683"/>
      <c r="B356" s="69" t="s">
        <v>30</v>
      </c>
      <c r="C356" s="71" t="s">
        <v>25</v>
      </c>
      <c r="D356" s="69">
        <v>11097091001</v>
      </c>
      <c r="E356" s="392" t="str">
        <f>IFERROR(VLOOKUP(D356,'ВИС-2025'!$E$17:$I$3751,3,0),"")</f>
        <v>Переходник с наружной резьбой 25-R 1/2 MX</v>
      </c>
      <c r="F356" s="286" t="str">
        <f>IFERROR(VLOOKUP(D356,'ВИС-2025'!$E$17:$I$3751,5,0),"")</f>
        <v>шт</v>
      </c>
      <c r="G356" s="451"/>
      <c r="H356" s="97">
        <f>IFERROR(VLOOKUP(D356,'ВИС-2025'!$E$17:$L$4285,8,0),"")</f>
        <v>6.59</v>
      </c>
      <c r="I356" s="97">
        <f t="shared" si="45"/>
        <v>0</v>
      </c>
      <c r="J356" s="97">
        <f t="shared" si="46"/>
        <v>6.59</v>
      </c>
      <c r="K356" s="97">
        <f t="shared" si="47"/>
        <v>0</v>
      </c>
      <c r="L356" s="97">
        <f t="shared" si="48"/>
        <v>0</v>
      </c>
      <c r="M356" s="97">
        <f t="shared" si="49"/>
        <v>0</v>
      </c>
      <c r="N356" s="387"/>
    </row>
    <row r="357" spans="1:14">
      <c r="A357" s="683"/>
      <c r="B357" s="69" t="s">
        <v>30</v>
      </c>
      <c r="C357" s="71" t="s">
        <v>25</v>
      </c>
      <c r="D357" s="620">
        <v>11096821001</v>
      </c>
      <c r="E357" s="392" t="str">
        <f>IFERROR(VLOOKUP(D357,'ВИС-2025'!$E$17:$I$3751,3,0),"")</f>
        <v>Переходник с наружной резьбой 25-R 3/4 MX</v>
      </c>
      <c r="F357" s="286" t="str">
        <f>IFERROR(VLOOKUP(D357,'ВИС-2025'!$E$17:$I$3751,5,0),"")</f>
        <v>шт</v>
      </c>
      <c r="G357" s="451"/>
      <c r="H357" s="97">
        <f>IFERROR(VLOOKUP(D357,'ВИС-2025'!$E$17:$L$4285,8,0),"")</f>
        <v>7.03</v>
      </c>
      <c r="I357" s="97">
        <f t="shared" si="45"/>
        <v>0</v>
      </c>
      <c r="J357" s="97">
        <f t="shared" si="46"/>
        <v>7.03</v>
      </c>
      <c r="K357" s="97">
        <f t="shared" si="47"/>
        <v>0</v>
      </c>
      <c r="L357" s="97">
        <f t="shared" si="48"/>
        <v>0</v>
      </c>
      <c r="M357" s="97">
        <f t="shared" si="49"/>
        <v>0</v>
      </c>
      <c r="N357" s="387"/>
    </row>
    <row r="358" spans="1:14" s="287" customFormat="1">
      <c r="A358" s="683"/>
      <c r="B358" s="69" t="s">
        <v>30</v>
      </c>
      <c r="C358" s="71" t="s">
        <v>25</v>
      </c>
      <c r="D358" s="69">
        <v>11096861001</v>
      </c>
      <c r="E358" s="392" t="str">
        <f>IFERROR(VLOOKUP(D358,'ВИС-2025'!$E$17:$I$3751,3,0),"")</f>
        <v>Переходник с наружной резьбой 25-R 1 MX</v>
      </c>
      <c r="F358" s="286" t="str">
        <f>IFERROR(VLOOKUP(D358,'ВИС-2025'!$E$17:$I$3751,5,0),"")</f>
        <v>шт</v>
      </c>
      <c r="G358" s="451"/>
      <c r="H358" s="97">
        <f>IFERROR(VLOOKUP(D358,'ВИС-2025'!$E$17:$L$4285,8,0),"")</f>
        <v>10.73</v>
      </c>
      <c r="I358" s="97">
        <f t="shared" si="45"/>
        <v>0</v>
      </c>
      <c r="J358" s="97">
        <f t="shared" si="46"/>
        <v>10.73</v>
      </c>
      <c r="K358" s="97">
        <f t="shared" si="47"/>
        <v>0</v>
      </c>
      <c r="L358" s="97">
        <f t="shared" si="48"/>
        <v>0</v>
      </c>
      <c r="M358" s="97">
        <f t="shared" si="49"/>
        <v>0</v>
      </c>
      <c r="N358" s="387"/>
    </row>
    <row r="359" spans="1:14">
      <c r="A359" s="683"/>
      <c r="B359" s="69" t="s">
        <v>30</v>
      </c>
      <c r="C359" s="71" t="s">
        <v>25</v>
      </c>
      <c r="D359" s="69">
        <v>11093201001</v>
      </c>
      <c r="E359" s="392" t="str">
        <f>IFERROR(VLOOKUP(D359,'ВИС-2025'!$E$17:$I$3751,3,0),"")</f>
        <v>Переходник с наружной резьбой 32-R 3/4 MX</v>
      </c>
      <c r="F359" s="286" t="str">
        <f>IFERROR(VLOOKUP(D359,'ВИС-2025'!$E$17:$I$3751,5,0),"")</f>
        <v>шт</v>
      </c>
      <c r="G359" s="451"/>
      <c r="H359" s="97">
        <f>IFERROR(VLOOKUP(D359,'ВИС-2025'!$E$17:$L$4285,8,0),"")</f>
        <v>12.41</v>
      </c>
      <c r="I359" s="97">
        <f t="shared" si="45"/>
        <v>0</v>
      </c>
      <c r="J359" s="97">
        <f t="shared" si="46"/>
        <v>12.41</v>
      </c>
      <c r="K359" s="97">
        <f t="shared" si="47"/>
        <v>0</v>
      </c>
      <c r="L359" s="97">
        <f t="shared" si="48"/>
        <v>0</v>
      </c>
      <c r="M359" s="97">
        <f t="shared" si="49"/>
        <v>0</v>
      </c>
      <c r="N359" s="387"/>
    </row>
    <row r="360" spans="1:14" s="287" customFormat="1">
      <c r="A360" s="683"/>
      <c r="B360" s="69" t="s">
        <v>30</v>
      </c>
      <c r="C360" s="71" t="s">
        <v>25</v>
      </c>
      <c r="D360" s="69">
        <v>11096911001</v>
      </c>
      <c r="E360" s="392" t="str">
        <f>IFERROR(VLOOKUP(D360,'ВИС-2025'!$E$17:$I$3751,3,0),"")</f>
        <v>Переходник с наружной резьбой 32-R 1 MX</v>
      </c>
      <c r="F360" s="286" t="str">
        <f>IFERROR(VLOOKUP(D360,'ВИС-2025'!$E$17:$I$3751,5,0),"")</f>
        <v>шт</v>
      </c>
      <c r="G360" s="451"/>
      <c r="H360" s="97">
        <f>IFERROR(VLOOKUP(D360,'ВИС-2025'!$E$17:$L$4285,8,0),"")</f>
        <v>12.41</v>
      </c>
      <c r="I360" s="97">
        <f t="shared" si="45"/>
        <v>0</v>
      </c>
      <c r="J360" s="97">
        <f t="shared" si="46"/>
        <v>12.41</v>
      </c>
      <c r="K360" s="97">
        <f t="shared" si="47"/>
        <v>0</v>
      </c>
      <c r="L360" s="97">
        <f t="shared" si="48"/>
        <v>0</v>
      </c>
      <c r="M360" s="97">
        <f t="shared" si="49"/>
        <v>0</v>
      </c>
      <c r="N360" s="387"/>
    </row>
    <row r="361" spans="1:14">
      <c r="A361" s="683"/>
      <c r="B361" s="69" t="s">
        <v>30</v>
      </c>
      <c r="C361" s="71" t="s">
        <v>25</v>
      </c>
      <c r="D361" s="622">
        <v>11093231001</v>
      </c>
      <c r="E361" s="392" t="str">
        <f>IFERROR(VLOOKUP(D361,'ВИС-2025'!$E$17:$I$3751,3,0),"")</f>
        <v>Переходник с наружной резьбой 40-R 1 1/4 MX</v>
      </c>
      <c r="F361" s="286" t="str">
        <f>IFERROR(VLOOKUP(D361,'ВИС-2025'!$E$17:$I$3751,5,0),"")</f>
        <v>шт</v>
      </c>
      <c r="G361" s="451"/>
      <c r="H361" s="97">
        <f>IFERROR(VLOOKUP(D361,'ВИС-2025'!$E$17:$L$4285,8,0),"")</f>
        <v>32.340000000000003</v>
      </c>
      <c r="I361" s="97">
        <f t="shared" si="45"/>
        <v>0</v>
      </c>
      <c r="J361" s="97">
        <f t="shared" si="46"/>
        <v>32.340000000000003</v>
      </c>
      <c r="K361" s="97">
        <f t="shared" si="47"/>
        <v>0</v>
      </c>
      <c r="L361" s="97">
        <f t="shared" si="48"/>
        <v>0</v>
      </c>
      <c r="M361" s="97">
        <f t="shared" si="49"/>
        <v>0</v>
      </c>
      <c r="N361" s="387"/>
    </row>
    <row r="362" spans="1:14">
      <c r="A362" s="683"/>
      <c r="B362" s="69" t="s">
        <v>30</v>
      </c>
      <c r="C362" s="71" t="s">
        <v>25</v>
      </c>
      <c r="D362" s="622">
        <v>11093241001</v>
      </c>
      <c r="E362" s="392" t="str">
        <f>IFERROR(VLOOKUP(D362,'ВИС-2025'!$E$17:$I$3751,3,0),"")</f>
        <v>Переходник с наружной резьбой 50-R 1 1/4 MX</v>
      </c>
      <c r="F362" s="286" t="str">
        <f>IFERROR(VLOOKUP(D362,'ВИС-2025'!$E$17:$I$3751,5,0),"")</f>
        <v>шт</v>
      </c>
      <c r="G362" s="451"/>
      <c r="H362" s="97">
        <f>IFERROR(VLOOKUP(D362,'ВИС-2025'!$E$17:$L$4285,8,0),"")</f>
        <v>52.93</v>
      </c>
      <c r="I362" s="97">
        <f t="shared" si="45"/>
        <v>0</v>
      </c>
      <c r="J362" s="97">
        <f t="shared" si="46"/>
        <v>52.93</v>
      </c>
      <c r="K362" s="97">
        <f t="shared" si="47"/>
        <v>0</v>
      </c>
      <c r="L362" s="97">
        <f t="shared" si="48"/>
        <v>0</v>
      </c>
      <c r="M362" s="97">
        <f t="shared" si="49"/>
        <v>0</v>
      </c>
      <c r="N362" s="387"/>
    </row>
    <row r="363" spans="1:14">
      <c r="A363" s="683"/>
      <c r="B363" s="69" t="s">
        <v>30</v>
      </c>
      <c r="C363" s="71" t="s">
        <v>25</v>
      </c>
      <c r="D363" s="622">
        <v>11093251001</v>
      </c>
      <c r="E363" s="392" t="str">
        <f>IFERROR(VLOOKUP(D363,'ВИС-2025'!$E$17:$I$3751,3,0),"")</f>
        <v>Переходник с наружной резьбой 50-R 1 1/2 MX</v>
      </c>
      <c r="F363" s="286" t="str">
        <f>IFERROR(VLOOKUP(D363,'ВИС-2025'!$E$17:$I$3751,5,0),"")</f>
        <v>шт</v>
      </c>
      <c r="G363" s="451"/>
      <c r="H363" s="97">
        <f>IFERROR(VLOOKUP(D363,'ВИС-2025'!$E$17:$L$4285,8,0),"")</f>
        <v>53.29</v>
      </c>
      <c r="I363" s="97">
        <f t="shared" si="45"/>
        <v>0</v>
      </c>
      <c r="J363" s="97">
        <f t="shared" si="46"/>
        <v>53.29</v>
      </c>
      <c r="K363" s="97">
        <f t="shared" si="47"/>
        <v>0</v>
      </c>
      <c r="L363" s="97">
        <f t="shared" si="48"/>
        <v>0</v>
      </c>
      <c r="M363" s="97">
        <f t="shared" si="49"/>
        <v>0</v>
      </c>
      <c r="N363" s="387"/>
    </row>
    <row r="364" spans="1:14" s="287" customFormat="1">
      <c r="A364" s="683"/>
      <c r="B364" s="69" t="s">
        <v>30</v>
      </c>
      <c r="C364" s="71" t="s">
        <v>25</v>
      </c>
      <c r="D364" s="622">
        <v>11093261001</v>
      </c>
      <c r="E364" s="392" t="str">
        <f>IFERROR(VLOOKUP(D364,'ВИС-2025'!$E$17:$I$3751,3,0),"")</f>
        <v>Переходник с наружной резьбой 63-R 2 MX</v>
      </c>
      <c r="F364" s="286" t="str">
        <f>IFERROR(VLOOKUP(D364,'ВИС-2025'!$E$17:$I$3751,5,0),"")</f>
        <v>шт</v>
      </c>
      <c r="G364" s="451"/>
      <c r="H364" s="97">
        <f>IFERROR(VLOOKUP(D364,'ВИС-2025'!$E$17:$L$4285,8,0),"")</f>
        <v>79.8</v>
      </c>
      <c r="I364" s="97">
        <f t="shared" si="45"/>
        <v>0</v>
      </c>
      <c r="J364" s="97">
        <f t="shared" si="46"/>
        <v>79.8</v>
      </c>
      <c r="K364" s="97">
        <f t="shared" si="47"/>
        <v>0</v>
      </c>
      <c r="L364" s="97">
        <f t="shared" si="48"/>
        <v>0</v>
      </c>
      <c r="M364" s="97">
        <f t="shared" si="49"/>
        <v>0</v>
      </c>
      <c r="N364" s="387"/>
    </row>
    <row r="365" spans="1:14">
      <c r="A365" s="683"/>
      <c r="B365" s="110"/>
      <c r="C365" s="111"/>
      <c r="D365" s="69"/>
      <c r="E365" s="392" t="str">
        <f>IFERROR(VLOOKUP(D365,'ВИС-2025'!$E$17:$I$3751,3,0),"")</f>
        <v/>
      </c>
      <c r="F365" s="286" t="str">
        <f>IFERROR(VLOOKUP(D365,'ВИС-2025'!$E$17:$I$3751,5,0),"")</f>
        <v/>
      </c>
      <c r="G365" s="451"/>
      <c r="H365" s="97" t="str">
        <f>IFERROR(VLOOKUP(D365,'ВИС-2025'!$E$17:$L$4285,8,0),"")</f>
        <v/>
      </c>
      <c r="I365" s="97" t="str">
        <f t="shared" si="45"/>
        <v/>
      </c>
      <c r="J365" s="97" t="str">
        <f t="shared" si="46"/>
        <v/>
      </c>
      <c r="K365" s="97" t="str">
        <f t="shared" si="47"/>
        <v/>
      </c>
      <c r="L365" s="97" t="str">
        <f t="shared" si="48"/>
        <v/>
      </c>
      <c r="M365" s="97" t="str">
        <f t="shared" si="49"/>
        <v/>
      </c>
      <c r="N365" s="387"/>
    </row>
    <row r="366" spans="1:14" s="287" customFormat="1">
      <c r="A366" s="683"/>
      <c r="B366" s="110" t="s">
        <v>65</v>
      </c>
      <c r="C366" s="113" t="s">
        <v>25</v>
      </c>
      <c r="D366" s="69">
        <v>14563111001</v>
      </c>
      <c r="E366" s="392" t="str">
        <f>IFERROR(VLOOKUP(D366,'ВИС-2025'!$E$17:$I$3751,3,0),"")</f>
        <v>Переходник с наружной резьбой 16-R 1/2 RX+</v>
      </c>
      <c r="F366" s="286" t="str">
        <f>IFERROR(VLOOKUP(D366,'ВИС-2025'!$E$17:$I$3751,5,0),"")</f>
        <v>шт</v>
      </c>
      <c r="G366" s="451"/>
      <c r="H366" s="97">
        <f>IFERROR(VLOOKUP(D366,'ВИС-2025'!$E$17:$L$4285,8,0),"")</f>
        <v>13.15</v>
      </c>
      <c r="I366" s="97">
        <f t="shared" si="45"/>
        <v>0</v>
      </c>
      <c r="J366" s="97">
        <f t="shared" si="46"/>
        <v>13.15</v>
      </c>
      <c r="K366" s="97">
        <f t="shared" si="47"/>
        <v>0</v>
      </c>
      <c r="L366" s="97">
        <f t="shared" si="48"/>
        <v>0</v>
      </c>
      <c r="M366" s="97">
        <f t="shared" si="49"/>
        <v>0</v>
      </c>
      <c r="N366" s="387"/>
    </row>
    <row r="367" spans="1:14" s="287" customFormat="1">
      <c r="A367" s="668"/>
      <c r="B367" s="69" t="s">
        <v>65</v>
      </c>
      <c r="C367" s="113" t="s">
        <v>25</v>
      </c>
      <c r="D367" s="69">
        <v>14563121001</v>
      </c>
      <c r="E367" s="392" t="str">
        <f>IFERROR(VLOOKUP(D367,'ВИС-2025'!$E$17:$I$3751,3,0),"")</f>
        <v>Переходник с наружной резьбой 16-R 3/4 RX+</v>
      </c>
      <c r="F367" s="286" t="str">
        <f>IFERROR(VLOOKUP(D367,'ВИС-2025'!$E$17:$I$3751,5,0),"")</f>
        <v>шт</v>
      </c>
      <c r="G367" s="451"/>
      <c r="H367" s="97">
        <f>IFERROR(VLOOKUP(D367,'ВИС-2025'!$E$17:$L$4285,8,0),"")</f>
        <v>13.15</v>
      </c>
      <c r="I367" s="97">
        <f t="shared" si="45"/>
        <v>0</v>
      </c>
      <c r="J367" s="97">
        <f t="shared" si="46"/>
        <v>13.15</v>
      </c>
      <c r="K367" s="97">
        <f t="shared" si="47"/>
        <v>0</v>
      </c>
      <c r="L367" s="97">
        <f t="shared" si="48"/>
        <v>0</v>
      </c>
      <c r="M367" s="97">
        <f t="shared" si="49"/>
        <v>0</v>
      </c>
      <c r="N367" s="387"/>
    </row>
    <row r="368" spans="1:14" s="287" customFormat="1">
      <c r="A368" s="668"/>
      <c r="B368" s="110" t="s">
        <v>65</v>
      </c>
      <c r="C368" s="113" t="s">
        <v>25</v>
      </c>
      <c r="D368" s="69">
        <v>14563131001</v>
      </c>
      <c r="E368" s="392" t="str">
        <f>IFERROR(VLOOKUP(D368,'ВИС-2025'!$E$17:$I$3751,3,0),"")</f>
        <v>Переходник с наружной резьбой 16-R 1 RX+</v>
      </c>
      <c r="F368" s="286" t="str">
        <f>IFERROR(VLOOKUP(D368,'ВИС-2025'!$E$17:$I$3751,5,0),"")</f>
        <v>шт</v>
      </c>
      <c r="G368" s="451"/>
      <c r="H368" s="97">
        <f>IFERROR(VLOOKUP(D368,'ВИС-2025'!$E$17:$L$4285,8,0),"")</f>
        <v>21.95</v>
      </c>
      <c r="I368" s="97">
        <f t="shared" si="45"/>
        <v>0</v>
      </c>
      <c r="J368" s="97">
        <f t="shared" si="46"/>
        <v>21.95</v>
      </c>
      <c r="K368" s="97">
        <f t="shared" si="47"/>
        <v>0</v>
      </c>
      <c r="L368" s="97">
        <f t="shared" si="48"/>
        <v>0</v>
      </c>
      <c r="M368" s="97">
        <f t="shared" si="49"/>
        <v>0</v>
      </c>
      <c r="N368" s="387"/>
    </row>
    <row r="369" spans="1:14" s="287" customFormat="1">
      <c r="A369" s="668"/>
      <c r="B369" s="69" t="s">
        <v>65</v>
      </c>
      <c r="C369" s="113" t="s">
        <v>25</v>
      </c>
      <c r="D369" s="69">
        <v>14563141001</v>
      </c>
      <c r="E369" s="392" t="str">
        <f>IFERROR(VLOOKUP(D369,'ВИС-2025'!$E$17:$I$3751,3,0),"")</f>
        <v>Переходник с наружной резьбой 20-R 1/2 RX+</v>
      </c>
      <c r="F369" s="286" t="str">
        <f>IFERROR(VLOOKUP(D369,'ВИС-2025'!$E$17:$I$3751,5,0),"")</f>
        <v>шт</v>
      </c>
      <c r="G369" s="451"/>
      <c r="H369" s="97">
        <f>IFERROR(VLOOKUP(D369,'ВИС-2025'!$E$17:$L$4285,8,0),"")</f>
        <v>16.989999999999998</v>
      </c>
      <c r="I369" s="97">
        <f t="shared" si="45"/>
        <v>0</v>
      </c>
      <c r="J369" s="97">
        <f t="shared" si="46"/>
        <v>16.989999999999998</v>
      </c>
      <c r="K369" s="97">
        <f t="shared" si="47"/>
        <v>0</v>
      </c>
      <c r="L369" s="97">
        <f t="shared" si="48"/>
        <v>0</v>
      </c>
      <c r="M369" s="97">
        <f t="shared" si="49"/>
        <v>0</v>
      </c>
      <c r="N369" s="387"/>
    </row>
    <row r="370" spans="1:14" s="287" customFormat="1">
      <c r="A370" s="668"/>
      <c r="B370" s="69" t="s">
        <v>65</v>
      </c>
      <c r="C370" s="113" t="s">
        <v>25</v>
      </c>
      <c r="D370" s="69">
        <v>14563151001</v>
      </c>
      <c r="E370" s="392" t="str">
        <f>IFERROR(VLOOKUP(D370,'ВИС-2025'!$E$17:$I$3751,3,0),"")</f>
        <v>Переходник с наружной резьбой 20-R 3/4 RX+</v>
      </c>
      <c r="F370" s="286" t="str">
        <f>IFERROR(VLOOKUP(D370,'ВИС-2025'!$E$17:$I$3751,5,0),"")</f>
        <v>шт</v>
      </c>
      <c r="G370" s="451"/>
      <c r="H370" s="97">
        <f>IFERROR(VLOOKUP(D370,'ВИС-2025'!$E$17:$L$4285,8,0),"")</f>
        <v>16.989999999999998</v>
      </c>
      <c r="I370" s="97">
        <f t="shared" si="45"/>
        <v>0</v>
      </c>
      <c r="J370" s="97">
        <f t="shared" si="46"/>
        <v>16.989999999999998</v>
      </c>
      <c r="K370" s="97">
        <f t="shared" si="47"/>
        <v>0</v>
      </c>
      <c r="L370" s="97">
        <f t="shared" si="48"/>
        <v>0</v>
      </c>
      <c r="M370" s="97">
        <f t="shared" si="49"/>
        <v>0</v>
      </c>
      <c r="N370" s="387"/>
    </row>
    <row r="371" spans="1:14" s="287" customFormat="1">
      <c r="A371" s="668"/>
      <c r="B371" s="110" t="s">
        <v>65</v>
      </c>
      <c r="C371" s="113" t="s">
        <v>25</v>
      </c>
      <c r="D371" s="69">
        <v>14563161001</v>
      </c>
      <c r="E371" s="392" t="str">
        <f>IFERROR(VLOOKUP(D371,'ВИС-2025'!$E$17:$I$3751,3,0),"")</f>
        <v>Переходник с наружной резьбой 20-R 1 RX+</v>
      </c>
      <c r="F371" s="286" t="str">
        <f>IFERROR(VLOOKUP(D371,'ВИС-2025'!$E$17:$I$3751,5,0),"")</f>
        <v>шт</v>
      </c>
      <c r="G371" s="451"/>
      <c r="H371" s="97">
        <f>IFERROR(VLOOKUP(D371,'ВИС-2025'!$E$17:$L$4285,8,0),"")</f>
        <v>23.59</v>
      </c>
      <c r="I371" s="97">
        <f t="shared" si="45"/>
        <v>0</v>
      </c>
      <c r="J371" s="97">
        <f t="shared" si="46"/>
        <v>23.59</v>
      </c>
      <c r="K371" s="97">
        <f t="shared" si="47"/>
        <v>0</v>
      </c>
      <c r="L371" s="97">
        <f t="shared" si="48"/>
        <v>0</v>
      </c>
      <c r="M371" s="97">
        <f t="shared" si="49"/>
        <v>0</v>
      </c>
      <c r="N371" s="387"/>
    </row>
    <row r="372" spans="1:14" s="287" customFormat="1">
      <c r="A372" s="683"/>
      <c r="B372" s="110" t="s">
        <v>65</v>
      </c>
      <c r="C372" s="113" t="s">
        <v>25</v>
      </c>
      <c r="D372" s="69">
        <v>14563171001</v>
      </c>
      <c r="E372" s="392" t="str">
        <f>IFERROR(VLOOKUP(D372,'ВИС-2025'!$E$17:$I$3751,3,0),"")</f>
        <v>Переходник с наружной резьбой 25-R 1/2 RX+</v>
      </c>
      <c r="F372" s="286" t="str">
        <f>IFERROR(VLOOKUP(D372,'ВИС-2025'!$E$17:$I$3751,5,0),"")</f>
        <v>шт</v>
      </c>
      <c r="G372" s="451"/>
      <c r="H372" s="97">
        <f>IFERROR(VLOOKUP(D372,'ВИС-2025'!$E$17:$L$4285,8,0),"")</f>
        <v>16.989999999999998</v>
      </c>
      <c r="I372" s="97">
        <f t="shared" si="45"/>
        <v>0</v>
      </c>
      <c r="J372" s="97">
        <f t="shared" si="46"/>
        <v>16.989999999999998</v>
      </c>
      <c r="K372" s="97">
        <f t="shared" si="47"/>
        <v>0</v>
      </c>
      <c r="L372" s="97">
        <f t="shared" si="48"/>
        <v>0</v>
      </c>
      <c r="M372" s="97">
        <f t="shared" si="49"/>
        <v>0</v>
      </c>
      <c r="N372" s="387"/>
    </row>
    <row r="373" spans="1:14" s="287" customFormat="1">
      <c r="A373" s="683"/>
      <c r="B373" s="110" t="s">
        <v>65</v>
      </c>
      <c r="C373" s="113" t="s">
        <v>25</v>
      </c>
      <c r="D373" s="69">
        <v>14563181001</v>
      </c>
      <c r="E373" s="392" t="str">
        <f>IFERROR(VLOOKUP(D373,'ВИС-2025'!$E$17:$I$3751,3,0),"")</f>
        <v>Переходник с наружной резьбой 25-R 3/4 RX+</v>
      </c>
      <c r="F373" s="286" t="str">
        <f>IFERROR(VLOOKUP(D373,'ВИС-2025'!$E$17:$I$3751,5,0),"")</f>
        <v>шт</v>
      </c>
      <c r="G373" s="451"/>
      <c r="H373" s="97">
        <f>IFERROR(VLOOKUP(D373,'ВИС-2025'!$E$17:$L$4285,8,0),"")</f>
        <v>20.059999999999999</v>
      </c>
      <c r="I373" s="97">
        <f t="shared" si="45"/>
        <v>0</v>
      </c>
      <c r="J373" s="97">
        <f t="shared" si="46"/>
        <v>20.059999999999999</v>
      </c>
      <c r="K373" s="97">
        <f t="shared" si="47"/>
        <v>0</v>
      </c>
      <c r="L373" s="97">
        <f t="shared" si="48"/>
        <v>0</v>
      </c>
      <c r="M373" s="97">
        <f t="shared" si="49"/>
        <v>0</v>
      </c>
      <c r="N373" s="387"/>
    </row>
    <row r="374" spans="1:14" s="287" customFormat="1">
      <c r="A374" s="683"/>
      <c r="B374" s="110" t="s">
        <v>65</v>
      </c>
      <c r="C374" s="113" t="s">
        <v>25</v>
      </c>
      <c r="D374" s="69">
        <v>14563191001</v>
      </c>
      <c r="E374" s="392" t="str">
        <f>IFERROR(VLOOKUP(D374,'ВИС-2025'!$E$17:$I$3751,3,0),"")</f>
        <v>Переходник с наружной резьбой 25-R 1 RX+</v>
      </c>
      <c r="F374" s="286" t="str">
        <f>IFERROR(VLOOKUP(D374,'ВИС-2025'!$E$17:$I$3751,5,0),"")</f>
        <v>шт</v>
      </c>
      <c r="G374" s="451"/>
      <c r="H374" s="97">
        <f>IFERROR(VLOOKUP(D374,'ВИС-2025'!$E$17:$L$4285,8,0),"")</f>
        <v>16.989999999999998</v>
      </c>
      <c r="I374" s="97">
        <f t="shared" si="45"/>
        <v>0</v>
      </c>
      <c r="J374" s="97">
        <f t="shared" si="46"/>
        <v>16.989999999999998</v>
      </c>
      <c r="K374" s="97">
        <f t="shared" si="47"/>
        <v>0</v>
      </c>
      <c r="L374" s="97">
        <f t="shared" si="48"/>
        <v>0</v>
      </c>
      <c r="M374" s="97">
        <f t="shared" si="49"/>
        <v>0</v>
      </c>
      <c r="N374" s="387"/>
    </row>
    <row r="375" spans="1:14" s="287" customFormat="1">
      <c r="A375" s="668"/>
      <c r="B375" s="69" t="s">
        <v>65</v>
      </c>
      <c r="C375" s="113" t="s">
        <v>25</v>
      </c>
      <c r="D375" s="69">
        <v>14563201001</v>
      </c>
      <c r="E375" s="392" t="str">
        <f>IFERROR(VLOOKUP(D375,'ВИС-2025'!$E$17:$I$3751,3,0),"")</f>
        <v>Переходник с наружной резьбой 32-R 3/4 RX+</v>
      </c>
      <c r="F375" s="286" t="str">
        <f>IFERROR(VLOOKUP(D375,'ВИС-2025'!$E$17:$I$3751,5,0),"")</f>
        <v>шт</v>
      </c>
      <c r="G375" s="451"/>
      <c r="H375" s="97">
        <f>IFERROR(VLOOKUP(D375,'ВИС-2025'!$E$17:$L$4285,8,0),"")</f>
        <v>30.73</v>
      </c>
      <c r="I375" s="97">
        <f t="shared" si="45"/>
        <v>0</v>
      </c>
      <c r="J375" s="97">
        <f t="shared" si="46"/>
        <v>30.73</v>
      </c>
      <c r="K375" s="97">
        <f t="shared" si="47"/>
        <v>0</v>
      </c>
      <c r="L375" s="97">
        <f t="shared" si="48"/>
        <v>0</v>
      </c>
      <c r="M375" s="97">
        <f t="shared" si="49"/>
        <v>0</v>
      </c>
      <c r="N375" s="387"/>
    </row>
    <row r="376" spans="1:14" s="287" customFormat="1">
      <c r="A376" s="668"/>
      <c r="B376" s="69" t="s">
        <v>65</v>
      </c>
      <c r="C376" s="113" t="s">
        <v>25</v>
      </c>
      <c r="D376" s="69">
        <v>14563211001</v>
      </c>
      <c r="E376" s="392" t="str">
        <f>IFERROR(VLOOKUP(D376,'ВИС-2025'!$E$17:$I$3751,3,0),"")</f>
        <v>Переходник с наружной резьбой 32-R 1 RX+</v>
      </c>
      <c r="F376" s="286" t="str">
        <f>IFERROR(VLOOKUP(D376,'ВИС-2025'!$E$17:$I$3751,5,0),"")</f>
        <v>шт</v>
      </c>
      <c r="G376" s="451"/>
      <c r="H376" s="97">
        <f>IFERROR(VLOOKUP(D376,'ВИС-2025'!$E$17:$L$4285,8,0),"")</f>
        <v>30.73</v>
      </c>
      <c r="I376" s="97">
        <f t="shared" si="45"/>
        <v>0</v>
      </c>
      <c r="J376" s="97">
        <f t="shared" si="46"/>
        <v>30.73</v>
      </c>
      <c r="K376" s="97">
        <f t="shared" si="47"/>
        <v>0</v>
      </c>
      <c r="L376" s="97">
        <f t="shared" si="48"/>
        <v>0</v>
      </c>
      <c r="M376" s="97">
        <f t="shared" si="49"/>
        <v>0</v>
      </c>
      <c r="N376" s="387"/>
    </row>
    <row r="377" spans="1:14">
      <c r="A377" s="668"/>
      <c r="B377" s="69" t="s">
        <v>65</v>
      </c>
      <c r="C377" s="113" t="s">
        <v>25</v>
      </c>
      <c r="D377" s="69">
        <v>14563221001</v>
      </c>
      <c r="E377" s="392" t="str">
        <f>IFERROR(VLOOKUP(D377,'ВИС-2025'!$E$17:$I$3751,3,0),"")</f>
        <v>Переходник с наружной резьбой 32-R 1 1/4 RX+</v>
      </c>
      <c r="F377" s="286" t="str">
        <f>IFERROR(VLOOKUP(D377,'ВИС-2025'!$E$17:$I$3751,5,0),"")</f>
        <v>шт</v>
      </c>
      <c r="G377" s="451"/>
      <c r="H377" s="97">
        <f>IFERROR(VLOOKUP(D377,'ВИС-2025'!$E$17:$L$4285,8,0),"")</f>
        <v>36.67</v>
      </c>
      <c r="I377" s="97">
        <f t="shared" si="45"/>
        <v>0</v>
      </c>
      <c r="J377" s="97">
        <f t="shared" si="46"/>
        <v>36.67</v>
      </c>
      <c r="K377" s="97">
        <f t="shared" si="47"/>
        <v>0</v>
      </c>
      <c r="L377" s="97">
        <f t="shared" si="48"/>
        <v>0</v>
      </c>
      <c r="M377" s="97">
        <f t="shared" si="49"/>
        <v>0</v>
      </c>
      <c r="N377" s="387"/>
    </row>
    <row r="378" spans="1:14">
      <c r="A378" s="683"/>
      <c r="B378" s="69" t="s">
        <v>65</v>
      </c>
      <c r="C378" s="113" t="s">
        <v>25</v>
      </c>
      <c r="D378" s="69">
        <v>14563231001</v>
      </c>
      <c r="E378" s="392" t="str">
        <f>IFERROR(VLOOKUP(D378,'ВИС-2025'!$E$17:$I$3751,3,0),"")</f>
        <v>Переходник с наружной резьбой 40-R 1 1/4 RX+</v>
      </c>
      <c r="F378" s="286" t="str">
        <f>IFERROR(VLOOKUP(D378,'ВИС-2025'!$E$17:$I$3751,5,0),"")</f>
        <v>шт</v>
      </c>
      <c r="G378" s="451"/>
      <c r="H378" s="97">
        <f>IFERROR(VLOOKUP(D378,'ВИС-2025'!$E$17:$L$4285,8,0),"")</f>
        <v>40.42</v>
      </c>
      <c r="I378" s="97">
        <f t="shared" si="45"/>
        <v>0</v>
      </c>
      <c r="J378" s="97">
        <f t="shared" si="46"/>
        <v>40.42</v>
      </c>
      <c r="K378" s="97">
        <f t="shared" si="47"/>
        <v>0</v>
      </c>
      <c r="L378" s="97">
        <f t="shared" si="48"/>
        <v>0</v>
      </c>
      <c r="M378" s="97">
        <f t="shared" si="49"/>
        <v>0</v>
      </c>
      <c r="N378" s="387"/>
    </row>
    <row r="379" spans="1:14">
      <c r="A379" s="683"/>
      <c r="B379" s="110" t="s">
        <v>65</v>
      </c>
      <c r="C379" s="113" t="s">
        <v>25</v>
      </c>
      <c r="D379" s="69">
        <v>14563241001</v>
      </c>
      <c r="E379" s="392" t="str">
        <f>IFERROR(VLOOKUP(D379,'ВИС-2025'!$E$17:$I$3751,3,0),"")</f>
        <v>Переходник с наружной резьбой 50-R 1 1/4 RX+</v>
      </c>
      <c r="F379" s="286" t="str">
        <f>IFERROR(VLOOKUP(D379,'ВИС-2025'!$E$17:$I$3751,5,0),"")</f>
        <v>шт</v>
      </c>
      <c r="G379" s="451"/>
      <c r="H379" s="97">
        <f>IFERROR(VLOOKUP(D379,'ВИС-2025'!$E$17:$L$4285,8,0),"")</f>
        <v>66.61</v>
      </c>
      <c r="I379" s="97">
        <f t="shared" si="45"/>
        <v>0</v>
      </c>
      <c r="J379" s="97">
        <f t="shared" si="46"/>
        <v>66.61</v>
      </c>
      <c r="K379" s="97">
        <f t="shared" si="47"/>
        <v>0</v>
      </c>
      <c r="L379" s="97">
        <f t="shared" si="48"/>
        <v>0</v>
      </c>
      <c r="M379" s="97">
        <f t="shared" si="49"/>
        <v>0</v>
      </c>
      <c r="N379" s="387"/>
    </row>
    <row r="380" spans="1:14">
      <c r="A380" s="683"/>
      <c r="B380" s="110" t="s">
        <v>65</v>
      </c>
      <c r="C380" s="113" t="s">
        <v>25</v>
      </c>
      <c r="D380" s="69">
        <v>14563251001</v>
      </c>
      <c r="E380" s="392" t="str">
        <f>IFERROR(VLOOKUP(D380,'ВИС-2025'!$E$17:$I$3751,3,0),"")</f>
        <v>Переходник с наружной резьбой 50-R 1 1/2 RX+</v>
      </c>
      <c r="F380" s="286" t="str">
        <f>IFERROR(VLOOKUP(D380,'ВИС-2025'!$E$17:$I$3751,5,0),"")</f>
        <v>шт</v>
      </c>
      <c r="G380" s="451"/>
      <c r="H380" s="97">
        <f>IFERROR(VLOOKUP(D380,'ВИС-2025'!$E$17:$L$4285,8,0),"")</f>
        <v>66.16</v>
      </c>
      <c r="I380" s="97">
        <f t="shared" si="45"/>
        <v>0</v>
      </c>
      <c r="J380" s="97">
        <f t="shared" si="46"/>
        <v>66.16</v>
      </c>
      <c r="K380" s="97">
        <f t="shared" si="47"/>
        <v>0</v>
      </c>
      <c r="L380" s="97">
        <f t="shared" si="48"/>
        <v>0</v>
      </c>
      <c r="M380" s="97">
        <f t="shared" si="49"/>
        <v>0</v>
      </c>
      <c r="N380" s="387"/>
    </row>
    <row r="381" spans="1:14" s="287" customFormat="1">
      <c r="A381" s="683"/>
      <c r="B381" s="110" t="s">
        <v>65</v>
      </c>
      <c r="C381" s="113" t="s">
        <v>25</v>
      </c>
      <c r="D381" s="69">
        <v>14563261001</v>
      </c>
      <c r="E381" s="392" t="str">
        <f>IFERROR(VLOOKUP(D381,'ВИС-2025'!$E$17:$I$3751,3,0),"")</f>
        <v>Переходник с наружной резьбой 63-R 2 RX+</v>
      </c>
      <c r="F381" s="286" t="str">
        <f>IFERROR(VLOOKUP(D381,'ВИС-2025'!$E$17:$I$3751,5,0),"")</f>
        <v>шт</v>
      </c>
      <c r="G381" s="451"/>
      <c r="H381" s="97">
        <f>IFERROR(VLOOKUP(D381,'ВИС-2025'!$E$17:$L$4285,8,0),"")</f>
        <v>99.74</v>
      </c>
      <c r="I381" s="97">
        <f t="shared" si="45"/>
        <v>0</v>
      </c>
      <c r="J381" s="97">
        <f t="shared" si="46"/>
        <v>99.74</v>
      </c>
      <c r="K381" s="97">
        <f t="shared" si="47"/>
        <v>0</v>
      </c>
      <c r="L381" s="97">
        <f t="shared" si="48"/>
        <v>0</v>
      </c>
      <c r="M381" s="97">
        <f t="shared" si="49"/>
        <v>0</v>
      </c>
      <c r="N381" s="387"/>
    </row>
    <row r="382" spans="1:14">
      <c r="A382" s="683"/>
      <c r="B382" s="123"/>
      <c r="C382" s="111"/>
      <c r="D382" s="69"/>
      <c r="E382" s="392" t="str">
        <f>IFERROR(VLOOKUP(D382,'ВИС-2025'!$E$17:$I$3751,3,0),"")</f>
        <v/>
      </c>
      <c r="F382" s="286" t="str">
        <f>IFERROR(VLOOKUP(D382,'ВИС-2025'!$E$17:$I$3751,5,0),"")</f>
        <v/>
      </c>
      <c r="G382" s="451"/>
      <c r="H382" s="97" t="str">
        <f>IFERROR(VLOOKUP(D382,'ВИС-2025'!$E$17:$L$4285,8,0),"")</f>
        <v/>
      </c>
      <c r="I382" s="97" t="str">
        <f t="shared" ref="I382:I445" si="50">IFERROR(H382*G382,"")</f>
        <v/>
      </c>
      <c r="J382" s="97" t="str">
        <f t="shared" ref="J382:J445" si="51">IFERROR((IF(H382="","",H382-H382*$D$7)),"")</f>
        <v/>
      </c>
      <c r="K382" s="97" t="str">
        <f t="shared" ref="K382:K445" si="52">IFERROR(J382*G382, "")</f>
        <v/>
      </c>
      <c r="L382" s="97" t="str">
        <f t="shared" ref="L382:L445" si="53">IFERROR(J382*$D$8, "")</f>
        <v/>
      </c>
      <c r="M382" s="97" t="str">
        <f t="shared" ref="M382:M445" si="54">IFERROR(L382*G382, "")</f>
        <v/>
      </c>
      <c r="N382" s="387"/>
    </row>
    <row r="383" spans="1:14" s="287" customFormat="1">
      <c r="A383" s="683"/>
      <c r="B383" s="69" t="s">
        <v>30</v>
      </c>
      <c r="C383" s="71" t="s">
        <v>25</v>
      </c>
      <c r="D383" s="665">
        <v>14563273001</v>
      </c>
      <c r="E383" s="392" t="str">
        <f>IFERROR(VLOOKUP(D383,'ВИС-2025'!$E$17:$I$3751,3,0),"")</f>
        <v>Переходник РЕХАУ с внутренней резьбой 16-Rp 1/2 RX+</v>
      </c>
      <c r="F383" s="286" t="str">
        <f>IFERROR(VLOOKUP(D383,'ВИС-2025'!$E$17:$I$3751,5,0),"")</f>
        <v>шт</v>
      </c>
      <c r="G383" s="451"/>
      <c r="H383" s="97">
        <f>IFERROR(VLOOKUP(D383,'ВИС-2025'!$E$17:$L$4285,8,0),"")</f>
        <v>6.9</v>
      </c>
      <c r="I383" s="97">
        <f t="shared" si="50"/>
        <v>0</v>
      </c>
      <c r="J383" s="97">
        <f t="shared" si="51"/>
        <v>6.9</v>
      </c>
      <c r="K383" s="97">
        <f t="shared" si="52"/>
        <v>0</v>
      </c>
      <c r="L383" s="97">
        <f t="shared" si="53"/>
        <v>0</v>
      </c>
      <c r="M383" s="97">
        <f t="shared" si="54"/>
        <v>0</v>
      </c>
      <c r="N383" s="387"/>
    </row>
    <row r="384" spans="1:14" s="287" customFormat="1">
      <c r="A384" s="683"/>
      <c r="B384" s="69" t="s">
        <v>30</v>
      </c>
      <c r="C384" s="71" t="s">
        <v>25</v>
      </c>
      <c r="D384" s="665">
        <v>14563283001</v>
      </c>
      <c r="E384" s="392" t="str">
        <f>IFERROR(VLOOKUP(D384,'ВИС-2025'!$E$17:$I$3751,3,0),"")</f>
        <v>Переходник РЕХАУ с внутренней резьбой 20-Rp 1/2 RX+</v>
      </c>
      <c r="F384" s="286" t="str">
        <f>IFERROR(VLOOKUP(D384,'ВИС-2025'!$E$17:$I$3751,5,0),"")</f>
        <v>шт</v>
      </c>
      <c r="G384" s="451"/>
      <c r="H384" s="97">
        <f>IFERROR(VLOOKUP(D384,'ВИС-2025'!$E$17:$L$4285,8,0),"")</f>
        <v>7.63</v>
      </c>
      <c r="I384" s="97">
        <f t="shared" si="50"/>
        <v>0</v>
      </c>
      <c r="J384" s="97">
        <f t="shared" si="51"/>
        <v>7.63</v>
      </c>
      <c r="K384" s="97">
        <f t="shared" si="52"/>
        <v>0</v>
      </c>
      <c r="L384" s="97">
        <f t="shared" si="53"/>
        <v>0</v>
      </c>
      <c r="M384" s="97">
        <f t="shared" si="54"/>
        <v>0</v>
      </c>
      <c r="N384" s="387"/>
    </row>
    <row r="385" spans="1:14">
      <c r="A385" s="683"/>
      <c r="B385" s="69" t="s">
        <v>30</v>
      </c>
      <c r="C385" s="71" t="s">
        <v>25</v>
      </c>
      <c r="D385" s="665">
        <v>14563293001</v>
      </c>
      <c r="E385" s="392" t="str">
        <f>IFERROR(VLOOKUP(D385,'ВИС-2025'!$E$17:$I$3751,3,0),"")</f>
        <v>Переходник РЕХАУ с внутренней резьбой 20-Rp 3/4 RX+</v>
      </c>
      <c r="F385" s="286" t="str">
        <f>IFERROR(VLOOKUP(D385,'ВИС-2025'!$E$17:$I$3751,5,0),"")</f>
        <v>шт</v>
      </c>
      <c r="G385" s="451"/>
      <c r="H385" s="97">
        <f>IFERROR(VLOOKUP(D385,'ВИС-2025'!$E$17:$L$4285,8,0),"")</f>
        <v>11.3</v>
      </c>
      <c r="I385" s="97">
        <f t="shared" si="50"/>
        <v>0</v>
      </c>
      <c r="J385" s="97">
        <f t="shared" si="51"/>
        <v>11.3</v>
      </c>
      <c r="K385" s="97">
        <f t="shared" si="52"/>
        <v>0</v>
      </c>
      <c r="L385" s="97">
        <f t="shared" si="53"/>
        <v>0</v>
      </c>
      <c r="M385" s="97">
        <f t="shared" si="54"/>
        <v>0</v>
      </c>
      <c r="N385" s="387"/>
    </row>
    <row r="386" spans="1:14" s="287" customFormat="1">
      <c r="A386" s="683"/>
      <c r="B386" s="69" t="s">
        <v>30</v>
      </c>
      <c r="C386" s="71" t="s">
        <v>25</v>
      </c>
      <c r="D386" s="665">
        <v>14563303001</v>
      </c>
      <c r="E386" s="392" t="str">
        <f>IFERROR(VLOOKUP(D386,'ВИС-2025'!$E$17:$I$3751,3,0),"")</f>
        <v>Переходник РЕХАУ с внутренней резьбой 25-Rp 1/2 RX+</v>
      </c>
      <c r="F386" s="286" t="str">
        <f>IFERROR(VLOOKUP(D386,'ВИС-2025'!$E$17:$I$3751,5,0),"")</f>
        <v>шт</v>
      </c>
      <c r="G386" s="451"/>
      <c r="H386" s="97">
        <f>IFERROR(VLOOKUP(D386,'ВИС-2025'!$E$17:$L$4285,8,0),"")</f>
        <v>12.77</v>
      </c>
      <c r="I386" s="97">
        <f t="shared" si="50"/>
        <v>0</v>
      </c>
      <c r="J386" s="97">
        <f t="shared" si="51"/>
        <v>12.77</v>
      </c>
      <c r="K386" s="97">
        <f t="shared" si="52"/>
        <v>0</v>
      </c>
      <c r="L386" s="97">
        <f t="shared" si="53"/>
        <v>0</v>
      </c>
      <c r="M386" s="97">
        <f t="shared" si="54"/>
        <v>0</v>
      </c>
      <c r="N386" s="387"/>
    </row>
    <row r="387" spans="1:14" s="288" customFormat="1">
      <c r="A387" s="683"/>
      <c r="B387" s="69" t="s">
        <v>30</v>
      </c>
      <c r="C387" s="71" t="s">
        <v>25</v>
      </c>
      <c r="D387" s="665">
        <v>14563313001</v>
      </c>
      <c r="E387" s="392" t="str">
        <f>IFERROR(VLOOKUP(D387,'ВИС-2025'!$E$17:$I$3751,3,0),"")</f>
        <v>Переходник РЕХАУ с внутренней резьбой 25-Rp 3/4 RX+</v>
      </c>
      <c r="F387" s="286" t="str">
        <f>IFERROR(VLOOKUP(D387,'ВИС-2025'!$E$17:$I$3751,5,0),"")</f>
        <v>шт</v>
      </c>
      <c r="G387" s="451"/>
      <c r="H387" s="97">
        <f>IFERROR(VLOOKUP(D387,'ВИС-2025'!$E$17:$L$4285,8,0),"")</f>
        <v>12.77</v>
      </c>
      <c r="I387" s="97">
        <f t="shared" si="50"/>
        <v>0</v>
      </c>
      <c r="J387" s="97">
        <f t="shared" si="51"/>
        <v>12.77</v>
      </c>
      <c r="K387" s="97">
        <f t="shared" si="52"/>
        <v>0</v>
      </c>
      <c r="L387" s="97">
        <f t="shared" si="53"/>
        <v>0</v>
      </c>
      <c r="M387" s="97">
        <f t="shared" si="54"/>
        <v>0</v>
      </c>
      <c r="N387" s="387"/>
    </row>
    <row r="388" spans="1:14">
      <c r="A388" s="683"/>
      <c r="B388" s="69" t="s">
        <v>30</v>
      </c>
      <c r="C388" s="71" t="s">
        <v>25</v>
      </c>
      <c r="D388" s="665">
        <v>14564083001</v>
      </c>
      <c r="E388" s="392" t="str">
        <f>IFERROR(VLOOKUP(D388,'ВИС-2025'!$E$17:$I$3751,3,0),"")</f>
        <v>Переходник РЕХАУ с внутренней резьбой 25-Rp 1 RX+</v>
      </c>
      <c r="F388" s="286" t="str">
        <f>IFERROR(VLOOKUP(D388,'ВИС-2025'!$E$17:$I$3751,5,0),"")</f>
        <v>шт</v>
      </c>
      <c r="G388" s="451"/>
      <c r="H388" s="97">
        <f>IFERROR(VLOOKUP(D388,'ВИС-2025'!$E$17:$L$4285,8,0),"")</f>
        <v>16.690000000000001</v>
      </c>
      <c r="I388" s="97">
        <f t="shared" si="50"/>
        <v>0</v>
      </c>
      <c r="J388" s="97">
        <f t="shared" si="51"/>
        <v>16.690000000000001</v>
      </c>
      <c r="K388" s="97">
        <f t="shared" si="52"/>
        <v>0</v>
      </c>
      <c r="L388" s="97">
        <f t="shared" si="53"/>
        <v>0</v>
      </c>
      <c r="M388" s="97">
        <f t="shared" si="54"/>
        <v>0</v>
      </c>
      <c r="N388" s="387"/>
    </row>
    <row r="389" spans="1:14" s="287" customFormat="1">
      <c r="A389" s="683"/>
      <c r="B389" s="69" t="s">
        <v>30</v>
      </c>
      <c r="C389" s="71" t="s">
        <v>25</v>
      </c>
      <c r="D389" s="665">
        <v>14563323001</v>
      </c>
      <c r="E389" s="392" t="str">
        <f>IFERROR(VLOOKUP(D389,'ВИС-2025'!$E$17:$I$3751,3,0),"")</f>
        <v>Переходник РЕХАУ с внутренней резьбой 32-Rp 3/4 RX+</v>
      </c>
      <c r="F389" s="286" t="str">
        <f>IFERROR(VLOOKUP(D389,'ВИС-2025'!$E$17:$I$3751,5,0),"")</f>
        <v>шт</v>
      </c>
      <c r="G389" s="451"/>
      <c r="H389" s="97">
        <f>IFERROR(VLOOKUP(D389,'ВИС-2025'!$E$17:$L$4285,8,0),"")</f>
        <v>21.95</v>
      </c>
      <c r="I389" s="97">
        <f t="shared" si="50"/>
        <v>0</v>
      </c>
      <c r="J389" s="97">
        <f t="shared" si="51"/>
        <v>21.95</v>
      </c>
      <c r="K389" s="97">
        <f t="shared" si="52"/>
        <v>0</v>
      </c>
      <c r="L389" s="97">
        <f t="shared" si="53"/>
        <v>0</v>
      </c>
      <c r="M389" s="97">
        <f t="shared" si="54"/>
        <v>0</v>
      </c>
      <c r="N389" s="387"/>
    </row>
    <row r="390" spans="1:14" s="287" customFormat="1">
      <c r="A390" s="683"/>
      <c r="B390" s="69" t="s">
        <v>30</v>
      </c>
      <c r="C390" s="71" t="s">
        <v>25</v>
      </c>
      <c r="D390" s="665">
        <v>14563333001</v>
      </c>
      <c r="E390" s="392" t="str">
        <f>IFERROR(VLOOKUP(D390,'ВИС-2025'!$E$17:$I$3751,3,0),"")</f>
        <v>Переходник РЕХАУ с внутренней резьбой 32-Rр 1 RX+</v>
      </c>
      <c r="F390" s="286" t="str">
        <f>IFERROR(VLOOKUP(D390,'ВИС-2025'!$E$17:$I$3751,5,0),"")</f>
        <v>шт</v>
      </c>
      <c r="G390" s="451"/>
      <c r="H390" s="97">
        <f>IFERROR(VLOOKUP(D390,'ВИС-2025'!$E$17:$L$4285,8,0),"")</f>
        <v>21.95</v>
      </c>
      <c r="I390" s="97">
        <f t="shared" si="50"/>
        <v>0</v>
      </c>
      <c r="J390" s="97">
        <f t="shared" si="51"/>
        <v>21.95</v>
      </c>
      <c r="K390" s="97">
        <f t="shared" si="52"/>
        <v>0</v>
      </c>
      <c r="L390" s="97">
        <f t="shared" si="53"/>
        <v>0</v>
      </c>
      <c r="M390" s="97">
        <f t="shared" si="54"/>
        <v>0</v>
      </c>
      <c r="N390" s="387"/>
    </row>
    <row r="391" spans="1:14" s="287" customFormat="1">
      <c r="A391" s="683"/>
      <c r="B391" s="69" t="s">
        <v>30</v>
      </c>
      <c r="C391" s="71" t="s">
        <v>25</v>
      </c>
      <c r="D391" s="665">
        <v>14563343001</v>
      </c>
      <c r="E391" s="392" t="str">
        <f>IFERROR(VLOOKUP(D391,'ВИС-2025'!$E$17:$I$3751,3,0),"")</f>
        <v>Переходник РЕХАУ с внутренней резьбой 40-Rр 1 1/4 RX+</v>
      </c>
      <c r="F391" s="286" t="str">
        <f>IFERROR(VLOOKUP(D391,'ВИС-2025'!$E$17:$I$3751,5,0),"")</f>
        <v>шт</v>
      </c>
      <c r="G391" s="451"/>
      <c r="H391" s="97">
        <f>IFERROR(VLOOKUP(D391,'ВИС-2025'!$E$17:$L$4285,8,0),"")</f>
        <v>51.05</v>
      </c>
      <c r="I391" s="97">
        <f t="shared" si="50"/>
        <v>0</v>
      </c>
      <c r="J391" s="97">
        <f t="shared" si="51"/>
        <v>51.05</v>
      </c>
      <c r="K391" s="97">
        <f t="shared" si="52"/>
        <v>0</v>
      </c>
      <c r="L391" s="97">
        <f t="shared" si="53"/>
        <v>0</v>
      </c>
      <c r="M391" s="97">
        <f t="shared" si="54"/>
        <v>0</v>
      </c>
      <c r="N391" s="387"/>
    </row>
    <row r="392" spans="1:14" s="287" customFormat="1">
      <c r="A392" s="683"/>
      <c r="B392" s="123"/>
      <c r="C392" s="111"/>
      <c r="D392" s="69"/>
      <c r="E392" s="392" t="str">
        <f>IFERROR(VLOOKUP(D392,'ВИС-2025'!$E$17:$I$3751,3,0),"")</f>
        <v/>
      </c>
      <c r="F392" s="286" t="str">
        <f>IFERROR(VLOOKUP(D392,'ВИС-2025'!$E$17:$I$3751,5,0),"")</f>
        <v/>
      </c>
      <c r="G392" s="451"/>
      <c r="H392" s="97" t="str">
        <f>IFERROR(VLOOKUP(D392,'ВИС-2025'!$E$17:$L$4285,8,0),"")</f>
        <v/>
      </c>
      <c r="I392" s="97" t="str">
        <f t="shared" si="50"/>
        <v/>
      </c>
      <c r="J392" s="97" t="str">
        <f t="shared" si="51"/>
        <v/>
      </c>
      <c r="K392" s="97" t="str">
        <f t="shared" si="52"/>
        <v/>
      </c>
      <c r="L392" s="97" t="str">
        <f t="shared" si="53"/>
        <v/>
      </c>
      <c r="M392" s="97" t="str">
        <f t="shared" si="54"/>
        <v/>
      </c>
      <c r="N392" s="387"/>
    </row>
    <row r="393" spans="1:14" s="287" customFormat="1">
      <c r="A393" s="683"/>
      <c r="B393" s="69" t="s">
        <v>30</v>
      </c>
      <c r="C393" s="113" t="s">
        <v>25</v>
      </c>
      <c r="D393" s="69">
        <v>11096791001</v>
      </c>
      <c r="E393" s="392" t="str">
        <f>IFERROR(VLOOKUP(D393,'ВИС-2025'!$E$17:$I$3751,3,0),"")</f>
        <v>Переходник с внутренней резьбой 16-Rp 1/2 MX</v>
      </c>
      <c r="F393" s="286" t="str">
        <f>IFERROR(VLOOKUP(D393,'ВИС-2025'!$E$17:$I$3751,5,0),"")</f>
        <v>шт</v>
      </c>
      <c r="G393" s="451"/>
      <c r="H393" s="97">
        <f>IFERROR(VLOOKUP(D393,'ВИС-2025'!$E$17:$L$4285,8,0),"")</f>
        <v>4.3899999999999997</v>
      </c>
      <c r="I393" s="97">
        <f t="shared" si="50"/>
        <v>0</v>
      </c>
      <c r="J393" s="97">
        <f t="shared" si="51"/>
        <v>4.3899999999999997</v>
      </c>
      <c r="K393" s="97">
        <f t="shared" si="52"/>
        <v>0</v>
      </c>
      <c r="L393" s="97">
        <f t="shared" si="53"/>
        <v>0</v>
      </c>
      <c r="M393" s="97">
        <f t="shared" si="54"/>
        <v>0</v>
      </c>
      <c r="N393" s="387"/>
    </row>
    <row r="394" spans="1:14">
      <c r="A394" s="683"/>
      <c r="B394" s="69" t="s">
        <v>30</v>
      </c>
      <c r="C394" s="113" t="s">
        <v>25</v>
      </c>
      <c r="D394" s="69">
        <v>11096841001</v>
      </c>
      <c r="E394" s="392" t="str">
        <f>IFERROR(VLOOKUP(D394,'ВИС-2025'!$E$17:$I$3751,3,0),"")</f>
        <v>Переходник с внутренней резьбой 20-Rp 1/2 MX</v>
      </c>
      <c r="F394" s="286" t="str">
        <f>IFERROR(VLOOKUP(D394,'ВИС-2025'!$E$17:$I$3751,5,0),"")</f>
        <v>шт</v>
      </c>
      <c r="G394" s="451"/>
      <c r="H394" s="97">
        <f>IFERROR(VLOOKUP(D394,'ВИС-2025'!$E$17:$L$4285,8,0),"")</f>
        <v>4.8600000000000003</v>
      </c>
      <c r="I394" s="97">
        <f t="shared" si="50"/>
        <v>0</v>
      </c>
      <c r="J394" s="97">
        <f t="shared" si="51"/>
        <v>4.8600000000000003</v>
      </c>
      <c r="K394" s="97">
        <f t="shared" si="52"/>
        <v>0</v>
      </c>
      <c r="L394" s="97">
        <f t="shared" si="53"/>
        <v>0</v>
      </c>
      <c r="M394" s="97">
        <f t="shared" si="54"/>
        <v>0</v>
      </c>
      <c r="N394" s="387"/>
    </row>
    <row r="395" spans="1:14" s="287" customFormat="1">
      <c r="A395" s="683"/>
      <c r="B395" s="69" t="s">
        <v>30</v>
      </c>
      <c r="C395" s="113" t="s">
        <v>25</v>
      </c>
      <c r="D395" s="69">
        <v>11096921001</v>
      </c>
      <c r="E395" s="392" t="str">
        <f>IFERROR(VLOOKUP(D395,'ВИС-2025'!$E$17:$I$3751,3,0),"")</f>
        <v>Переходник с внутренней резьбой 20-Rp 3/4 MX</v>
      </c>
      <c r="F395" s="286" t="str">
        <f>IFERROR(VLOOKUP(D395,'ВИС-2025'!$E$17:$I$3751,5,0),"")</f>
        <v>шт</v>
      </c>
      <c r="G395" s="451"/>
      <c r="H395" s="97">
        <f>IFERROR(VLOOKUP(D395,'ВИС-2025'!$E$17:$L$4285,8,0),"")</f>
        <v>7.2</v>
      </c>
      <c r="I395" s="97">
        <f t="shared" si="50"/>
        <v>0</v>
      </c>
      <c r="J395" s="97">
        <f t="shared" si="51"/>
        <v>7.2</v>
      </c>
      <c r="K395" s="97">
        <f t="shared" si="52"/>
        <v>0</v>
      </c>
      <c r="L395" s="97">
        <f t="shared" si="53"/>
        <v>0</v>
      </c>
      <c r="M395" s="97">
        <f t="shared" si="54"/>
        <v>0</v>
      </c>
      <c r="N395" s="387"/>
    </row>
    <row r="396" spans="1:14" s="287" customFormat="1">
      <c r="A396" s="683"/>
      <c r="B396" s="69" t="s">
        <v>30</v>
      </c>
      <c r="C396" s="113" t="s">
        <v>25</v>
      </c>
      <c r="D396" s="69">
        <v>11093301001</v>
      </c>
      <c r="E396" s="392" t="str">
        <f>IFERROR(VLOOKUP(D396,'ВИС-2025'!$E$17:$I$3751,3,0),"")</f>
        <v>Переходник с внутренней резьбой 25-Rp 1/2 MX</v>
      </c>
      <c r="F396" s="286" t="str">
        <f>IFERROR(VLOOKUP(D396,'ВИС-2025'!$E$17:$I$3751,5,0),"")</f>
        <v>шт</v>
      </c>
      <c r="G396" s="451"/>
      <c r="H396" s="97">
        <f>IFERROR(VLOOKUP(D396,'ВИС-2025'!$E$17:$L$4285,8,0),"")</f>
        <v>8.14</v>
      </c>
      <c r="I396" s="97">
        <f t="shared" si="50"/>
        <v>0</v>
      </c>
      <c r="J396" s="97">
        <f t="shared" si="51"/>
        <v>8.14</v>
      </c>
      <c r="K396" s="97">
        <f t="shared" si="52"/>
        <v>0</v>
      </c>
      <c r="L396" s="97">
        <f t="shared" si="53"/>
        <v>0</v>
      </c>
      <c r="M396" s="97">
        <f t="shared" si="54"/>
        <v>0</v>
      </c>
      <c r="N396" s="387"/>
    </row>
    <row r="397" spans="1:14" s="287" customFormat="1">
      <c r="A397" s="683"/>
      <c r="B397" s="69" t="s">
        <v>30</v>
      </c>
      <c r="C397" s="113" t="s">
        <v>25</v>
      </c>
      <c r="D397" s="69">
        <v>11096941001</v>
      </c>
      <c r="E397" s="392" t="str">
        <f>IFERROR(VLOOKUP(D397,'ВИС-2025'!$E$17:$I$3751,3,0),"")</f>
        <v>Переходник с внутренней резьбой 25-Rp 3/4 MX</v>
      </c>
      <c r="F397" s="286" t="str">
        <f>IFERROR(VLOOKUP(D397,'ВИС-2025'!$E$17:$I$3751,5,0),"")</f>
        <v>шт</v>
      </c>
      <c r="G397" s="451"/>
      <c r="H397" s="97">
        <f>IFERROR(VLOOKUP(D397,'ВИС-2025'!$E$17:$L$4285,8,0),"")</f>
        <v>8.14</v>
      </c>
      <c r="I397" s="97">
        <f t="shared" si="50"/>
        <v>0</v>
      </c>
      <c r="J397" s="97">
        <f t="shared" si="51"/>
        <v>8.14</v>
      </c>
      <c r="K397" s="97">
        <f t="shared" si="52"/>
        <v>0</v>
      </c>
      <c r="L397" s="97">
        <f t="shared" si="53"/>
        <v>0</v>
      </c>
      <c r="M397" s="97">
        <f t="shared" si="54"/>
        <v>0</v>
      </c>
      <c r="N397" s="387"/>
    </row>
    <row r="398" spans="1:14" s="287" customFormat="1">
      <c r="A398" s="683"/>
      <c r="B398" s="69" t="s">
        <v>30</v>
      </c>
      <c r="C398" s="113" t="s">
        <v>25</v>
      </c>
      <c r="D398" s="69">
        <v>11097191001</v>
      </c>
      <c r="E398" s="392" t="str">
        <f>IFERROR(VLOOKUP(D398,'ВИС-2025'!$E$17:$I$3751,3,0),"")</f>
        <v>Переходник с внутренней резьбой 25-Rp 1 MX</v>
      </c>
      <c r="F398" s="286" t="str">
        <f>IFERROR(VLOOKUP(D398,'ВИС-2025'!$E$17:$I$3751,5,0),"")</f>
        <v>шт</v>
      </c>
      <c r="G398" s="451"/>
      <c r="H398" s="97">
        <f>IFERROR(VLOOKUP(D398,'ВИС-2025'!$E$17:$L$4285,8,0),"")</f>
        <v>9.02</v>
      </c>
      <c r="I398" s="97">
        <f t="shared" si="50"/>
        <v>0</v>
      </c>
      <c r="J398" s="97">
        <f t="shared" si="51"/>
        <v>9.02</v>
      </c>
      <c r="K398" s="97">
        <f t="shared" si="52"/>
        <v>0</v>
      </c>
      <c r="L398" s="97">
        <f t="shared" si="53"/>
        <v>0</v>
      </c>
      <c r="M398" s="97">
        <f t="shared" si="54"/>
        <v>0</v>
      </c>
      <c r="N398" s="387"/>
    </row>
    <row r="399" spans="1:14" s="287" customFormat="1">
      <c r="A399" s="683"/>
      <c r="B399" s="69" t="s">
        <v>30</v>
      </c>
      <c r="C399" s="113" t="s">
        <v>25</v>
      </c>
      <c r="D399" s="622">
        <v>11093321001</v>
      </c>
      <c r="E399" s="392" t="str">
        <f>IFERROR(VLOOKUP(D399,'ВИС-2025'!$E$17:$I$3751,3,0),"")</f>
        <v>Переходник с внутренней резьбой 32-Rp 3/4 MX</v>
      </c>
      <c r="F399" s="286" t="str">
        <f>IFERROR(VLOOKUP(D399,'ВИС-2025'!$E$17:$I$3751,5,0),"")</f>
        <v>шт</v>
      </c>
      <c r="G399" s="451"/>
      <c r="H399" s="97">
        <f>IFERROR(VLOOKUP(D399,'ВИС-2025'!$E$17:$L$4285,8,0),"")</f>
        <v>13.98</v>
      </c>
      <c r="I399" s="97">
        <f t="shared" si="50"/>
        <v>0</v>
      </c>
      <c r="J399" s="97">
        <f t="shared" si="51"/>
        <v>13.98</v>
      </c>
      <c r="K399" s="97">
        <f t="shared" si="52"/>
        <v>0</v>
      </c>
      <c r="L399" s="97">
        <f t="shared" si="53"/>
        <v>0</v>
      </c>
      <c r="M399" s="97">
        <f t="shared" si="54"/>
        <v>0</v>
      </c>
      <c r="N399" s="387"/>
    </row>
    <row r="400" spans="1:14">
      <c r="A400" s="683"/>
      <c r="B400" s="69" t="s">
        <v>30</v>
      </c>
      <c r="C400" s="113" t="s">
        <v>25</v>
      </c>
      <c r="D400" s="69">
        <v>11097171001</v>
      </c>
      <c r="E400" s="392" t="str">
        <f>IFERROR(VLOOKUP(D400,'ВИС-2025'!$E$17:$I$3751,3,0),"")</f>
        <v>Переходник с внутренней резьбой 32-Rр 1 MX</v>
      </c>
      <c r="F400" s="286" t="str">
        <f>IFERROR(VLOOKUP(D400,'ВИС-2025'!$E$17:$I$3751,5,0),"")</f>
        <v>шт</v>
      </c>
      <c r="G400" s="451"/>
      <c r="H400" s="97">
        <f>IFERROR(VLOOKUP(D400,'ВИС-2025'!$E$17:$L$4285,8,0),"")</f>
        <v>13.98</v>
      </c>
      <c r="I400" s="97">
        <f t="shared" si="50"/>
        <v>0</v>
      </c>
      <c r="J400" s="97">
        <f t="shared" si="51"/>
        <v>13.98</v>
      </c>
      <c r="K400" s="97">
        <f t="shared" si="52"/>
        <v>0</v>
      </c>
      <c r="L400" s="97">
        <f t="shared" si="53"/>
        <v>0</v>
      </c>
      <c r="M400" s="97">
        <f t="shared" si="54"/>
        <v>0</v>
      </c>
      <c r="N400" s="387"/>
    </row>
    <row r="401" spans="1:14" s="287" customFormat="1">
      <c r="A401" s="683"/>
      <c r="B401" s="69" t="s">
        <v>30</v>
      </c>
      <c r="C401" s="113" t="s">
        <v>25</v>
      </c>
      <c r="D401" s="622">
        <v>11093341001</v>
      </c>
      <c r="E401" s="392" t="str">
        <f>IFERROR(VLOOKUP(D401,'ВИС-2025'!$E$17:$I$3751,3,0),"")</f>
        <v>Переходник с внутренней резьбой 40-Rр 1 1/4 MX</v>
      </c>
      <c r="F401" s="286" t="str">
        <f>IFERROR(VLOOKUP(D401,'ВИС-2025'!$E$17:$I$3751,5,0),"")</f>
        <v>шт</v>
      </c>
      <c r="G401" s="451"/>
      <c r="H401" s="97">
        <f>IFERROR(VLOOKUP(D401,'ВИС-2025'!$E$17:$L$4285,8,0),"")</f>
        <v>39.36</v>
      </c>
      <c r="I401" s="97">
        <f t="shared" si="50"/>
        <v>0</v>
      </c>
      <c r="J401" s="97">
        <f t="shared" si="51"/>
        <v>39.36</v>
      </c>
      <c r="K401" s="97">
        <f t="shared" si="52"/>
        <v>0</v>
      </c>
      <c r="L401" s="97">
        <f t="shared" si="53"/>
        <v>0</v>
      </c>
      <c r="M401" s="97">
        <f t="shared" si="54"/>
        <v>0</v>
      </c>
      <c r="N401" s="387"/>
    </row>
    <row r="402" spans="1:14" s="287" customFormat="1">
      <c r="A402" s="683"/>
      <c r="B402" s="123"/>
      <c r="C402" s="111"/>
      <c r="D402" s="69"/>
      <c r="E402" s="392" t="str">
        <f>IFERROR(VLOOKUP(D402,'ВИС-2025'!$E$17:$I$3751,3,0),"")</f>
        <v/>
      </c>
      <c r="F402" s="286" t="str">
        <f>IFERROR(VLOOKUP(D402,'ВИС-2025'!$E$17:$I$3751,5,0),"")</f>
        <v/>
      </c>
      <c r="G402" s="451"/>
      <c r="H402" s="97" t="str">
        <f>IFERROR(VLOOKUP(D402,'ВИС-2025'!$E$17:$L$4285,8,0),"")</f>
        <v/>
      </c>
      <c r="I402" s="97" t="str">
        <f t="shared" si="50"/>
        <v/>
      </c>
      <c r="J402" s="97" t="str">
        <f t="shared" si="51"/>
        <v/>
      </c>
      <c r="K402" s="97" t="str">
        <f t="shared" si="52"/>
        <v/>
      </c>
      <c r="L402" s="97" t="str">
        <f t="shared" si="53"/>
        <v/>
      </c>
      <c r="M402" s="97" t="str">
        <f t="shared" si="54"/>
        <v/>
      </c>
      <c r="N402" s="387"/>
    </row>
    <row r="403" spans="1:14">
      <c r="A403" s="683"/>
      <c r="B403" s="110" t="s">
        <v>65</v>
      </c>
      <c r="C403" s="113" t="s">
        <v>25</v>
      </c>
      <c r="D403" s="69">
        <v>14563271001</v>
      </c>
      <c r="E403" s="392" t="str">
        <f>IFERROR(VLOOKUP(D403,'ВИС-2025'!$E$17:$I$3751,3,0),"")</f>
        <v>Переходник с внутренней резьбой 16-Rp 1/2 RX+</v>
      </c>
      <c r="F403" s="286" t="str">
        <f>IFERROR(VLOOKUP(D403,'ВИС-2025'!$E$17:$I$3751,5,0),"")</f>
        <v>шт</v>
      </c>
      <c r="G403" s="451"/>
      <c r="H403" s="97">
        <f>IFERROR(VLOOKUP(D403,'ВИС-2025'!$E$17:$L$4285,8,0),"")</f>
        <v>12.52</v>
      </c>
      <c r="I403" s="97">
        <f t="shared" si="50"/>
        <v>0</v>
      </c>
      <c r="J403" s="97">
        <f t="shared" si="51"/>
        <v>12.52</v>
      </c>
      <c r="K403" s="97">
        <f t="shared" si="52"/>
        <v>0</v>
      </c>
      <c r="L403" s="97">
        <f t="shared" si="53"/>
        <v>0</v>
      </c>
      <c r="M403" s="97">
        <f t="shared" si="54"/>
        <v>0</v>
      </c>
      <c r="N403" s="387"/>
    </row>
    <row r="404" spans="1:14" s="288" customFormat="1">
      <c r="A404" s="683"/>
      <c r="B404" s="110" t="s">
        <v>65</v>
      </c>
      <c r="C404" s="113" t="s">
        <v>25</v>
      </c>
      <c r="D404" s="69">
        <v>14563281001</v>
      </c>
      <c r="E404" s="392" t="str">
        <f>IFERROR(VLOOKUP(D404,'ВИС-2025'!$E$17:$I$3751,3,0),"")</f>
        <v>Переходник с внутренней резьбой 20-Rp 1/2 RX+</v>
      </c>
      <c r="F404" s="286" t="str">
        <f>IFERROR(VLOOKUP(D404,'ВИС-2025'!$E$17:$I$3751,5,0),"")</f>
        <v>шт</v>
      </c>
      <c r="G404" s="451"/>
      <c r="H404" s="97">
        <f>IFERROR(VLOOKUP(D404,'ВИС-2025'!$E$17:$L$4285,8,0),"")</f>
        <v>13.69</v>
      </c>
      <c r="I404" s="97">
        <f t="shared" si="50"/>
        <v>0</v>
      </c>
      <c r="J404" s="97">
        <f t="shared" si="51"/>
        <v>13.69</v>
      </c>
      <c r="K404" s="97">
        <f t="shared" si="52"/>
        <v>0</v>
      </c>
      <c r="L404" s="97">
        <f t="shared" si="53"/>
        <v>0</v>
      </c>
      <c r="M404" s="97">
        <f t="shared" si="54"/>
        <v>0</v>
      </c>
      <c r="N404" s="387"/>
    </row>
    <row r="405" spans="1:14" s="288" customFormat="1">
      <c r="A405" s="683"/>
      <c r="B405" s="110" t="s">
        <v>65</v>
      </c>
      <c r="C405" s="113" t="s">
        <v>25</v>
      </c>
      <c r="D405" s="69">
        <v>14563291001</v>
      </c>
      <c r="E405" s="392" t="str">
        <f>IFERROR(VLOOKUP(D405,'ВИС-2025'!$E$17:$I$3751,3,0),"")</f>
        <v>Переходник с внутренней резьбой 20-Rp 3/4 RX+</v>
      </c>
      <c r="F405" s="286" t="str">
        <f>IFERROR(VLOOKUP(D405,'ВИС-2025'!$E$17:$I$3751,5,0),"")</f>
        <v>шт</v>
      </c>
      <c r="G405" s="451"/>
      <c r="H405" s="97">
        <f>IFERROR(VLOOKUP(D405,'ВИС-2025'!$E$17:$L$4285,8,0),"")</f>
        <v>13.69</v>
      </c>
      <c r="I405" s="97">
        <f t="shared" si="50"/>
        <v>0</v>
      </c>
      <c r="J405" s="97">
        <f t="shared" si="51"/>
        <v>13.69</v>
      </c>
      <c r="K405" s="97">
        <f t="shared" si="52"/>
        <v>0</v>
      </c>
      <c r="L405" s="97">
        <f t="shared" si="53"/>
        <v>0</v>
      </c>
      <c r="M405" s="97">
        <f t="shared" si="54"/>
        <v>0</v>
      </c>
      <c r="N405" s="387"/>
    </row>
    <row r="406" spans="1:14" s="287" customFormat="1">
      <c r="A406" s="668"/>
      <c r="B406" s="69" t="s">
        <v>65</v>
      </c>
      <c r="C406" s="113" t="s">
        <v>25</v>
      </c>
      <c r="D406" s="69">
        <v>14563301001</v>
      </c>
      <c r="E406" s="392" t="str">
        <f>IFERROR(VLOOKUP(D406,'ВИС-2025'!$E$17:$I$3751,3,0),"")</f>
        <v>Переходник с внутренней резьбой 25-Rp 1/2 RX+</v>
      </c>
      <c r="F406" s="286" t="str">
        <f>IFERROR(VLOOKUP(D406,'ВИС-2025'!$E$17:$I$3751,5,0),"")</f>
        <v>шт</v>
      </c>
      <c r="G406" s="451"/>
      <c r="H406" s="97">
        <f>IFERROR(VLOOKUP(D406,'ВИС-2025'!$E$17:$L$4285,8,0),"")</f>
        <v>18.260000000000002</v>
      </c>
      <c r="I406" s="97">
        <f t="shared" si="50"/>
        <v>0</v>
      </c>
      <c r="J406" s="97">
        <f t="shared" si="51"/>
        <v>18.260000000000002</v>
      </c>
      <c r="K406" s="97">
        <f t="shared" si="52"/>
        <v>0</v>
      </c>
      <c r="L406" s="97">
        <f t="shared" si="53"/>
        <v>0</v>
      </c>
      <c r="M406" s="97">
        <f t="shared" si="54"/>
        <v>0</v>
      </c>
      <c r="N406" s="387"/>
    </row>
    <row r="407" spans="1:14" s="287" customFormat="1">
      <c r="A407" s="683"/>
      <c r="B407" s="110" t="s">
        <v>65</v>
      </c>
      <c r="C407" s="113" t="s">
        <v>25</v>
      </c>
      <c r="D407" s="69">
        <v>14563311001</v>
      </c>
      <c r="E407" s="392" t="str">
        <f>IFERROR(VLOOKUP(D407,'ВИС-2025'!$E$17:$I$3751,3,0),"")</f>
        <v>Переходник с внутренней резьбой 25-Rp 3/4 RX+</v>
      </c>
      <c r="F407" s="286" t="str">
        <f>IFERROR(VLOOKUP(D407,'ВИС-2025'!$E$17:$I$3751,5,0),"")</f>
        <v>шт</v>
      </c>
      <c r="G407" s="451"/>
      <c r="H407" s="97">
        <f>IFERROR(VLOOKUP(D407,'ВИС-2025'!$E$17:$L$4285,8,0),"")</f>
        <v>18.260000000000002</v>
      </c>
      <c r="I407" s="97">
        <f t="shared" si="50"/>
        <v>0</v>
      </c>
      <c r="J407" s="97">
        <f t="shared" si="51"/>
        <v>18.260000000000002</v>
      </c>
      <c r="K407" s="97">
        <f t="shared" si="52"/>
        <v>0</v>
      </c>
      <c r="L407" s="97">
        <f t="shared" si="53"/>
        <v>0</v>
      </c>
      <c r="M407" s="97">
        <f t="shared" si="54"/>
        <v>0</v>
      </c>
      <c r="N407" s="387"/>
    </row>
    <row r="408" spans="1:14" s="287" customFormat="1">
      <c r="A408" s="683"/>
      <c r="B408" s="110" t="s">
        <v>65</v>
      </c>
      <c r="C408" s="113" t="s">
        <v>25</v>
      </c>
      <c r="D408" s="69">
        <v>14564081001</v>
      </c>
      <c r="E408" s="392" t="str">
        <f>IFERROR(VLOOKUP(D408,'ВИС-2025'!$E$17:$I$3751,3,0),"")</f>
        <v>Переходник с внутренней резьбой 25-Rp 1 RX+</v>
      </c>
      <c r="F408" s="286" t="str">
        <f>IFERROR(VLOOKUP(D408,'ВИС-2025'!$E$17:$I$3751,5,0),"")</f>
        <v>шт</v>
      </c>
      <c r="G408" s="451"/>
      <c r="H408" s="97">
        <f>IFERROR(VLOOKUP(D408,'ВИС-2025'!$E$17:$L$4285,8,0),"")</f>
        <v>31.75</v>
      </c>
      <c r="I408" s="97">
        <f t="shared" si="50"/>
        <v>0</v>
      </c>
      <c r="J408" s="97">
        <f t="shared" si="51"/>
        <v>31.75</v>
      </c>
      <c r="K408" s="97">
        <f t="shared" si="52"/>
        <v>0</v>
      </c>
      <c r="L408" s="97">
        <f t="shared" si="53"/>
        <v>0</v>
      </c>
      <c r="M408" s="97">
        <f t="shared" si="54"/>
        <v>0</v>
      </c>
      <c r="N408" s="387"/>
    </row>
    <row r="409" spans="1:14" s="287" customFormat="1">
      <c r="A409" s="668"/>
      <c r="B409" s="69" t="s">
        <v>65</v>
      </c>
      <c r="C409" s="113" t="s">
        <v>25</v>
      </c>
      <c r="D409" s="69">
        <v>14563321001</v>
      </c>
      <c r="E409" s="392" t="str">
        <f>IFERROR(VLOOKUP(D409,'ВИС-2025'!$E$17:$I$3751,3,0),"")</f>
        <v>Переходник с внутренней резьбой 32-Rp 3/4 RX+</v>
      </c>
      <c r="F409" s="286" t="str">
        <f>IFERROR(VLOOKUP(D409,'ВИС-2025'!$E$17:$I$3751,5,0),"")</f>
        <v>шт</v>
      </c>
      <c r="G409" s="451"/>
      <c r="H409" s="97">
        <f>IFERROR(VLOOKUP(D409,'ВИС-2025'!$E$17:$L$4285,8,0),"")</f>
        <v>27</v>
      </c>
      <c r="I409" s="97">
        <f t="shared" si="50"/>
        <v>0</v>
      </c>
      <c r="J409" s="97">
        <f t="shared" si="51"/>
        <v>27</v>
      </c>
      <c r="K409" s="97">
        <f t="shared" si="52"/>
        <v>0</v>
      </c>
      <c r="L409" s="97">
        <f t="shared" si="53"/>
        <v>0</v>
      </c>
      <c r="M409" s="97">
        <f t="shared" si="54"/>
        <v>0</v>
      </c>
      <c r="N409" s="387"/>
    </row>
    <row r="410" spans="1:14" s="287" customFormat="1">
      <c r="A410" s="683"/>
      <c r="B410" s="110" t="s">
        <v>65</v>
      </c>
      <c r="C410" s="113" t="s">
        <v>25</v>
      </c>
      <c r="D410" s="69">
        <v>14563331001</v>
      </c>
      <c r="E410" s="392" t="str">
        <f>IFERROR(VLOOKUP(D410,'ВИС-2025'!$E$17:$I$3751,3,0),"")</f>
        <v>Переходник с внутренней резьбой 32-Rр 1 RX+</v>
      </c>
      <c r="F410" s="286" t="str">
        <f>IFERROR(VLOOKUP(D410,'ВИС-2025'!$E$17:$I$3751,5,0),"")</f>
        <v>шт</v>
      </c>
      <c r="G410" s="451"/>
      <c r="H410" s="97">
        <f>IFERROR(VLOOKUP(D410,'ВИС-2025'!$E$17:$L$4285,8,0),"")</f>
        <v>27</v>
      </c>
      <c r="I410" s="97">
        <f t="shared" si="50"/>
        <v>0</v>
      </c>
      <c r="J410" s="97">
        <f t="shared" si="51"/>
        <v>27</v>
      </c>
      <c r="K410" s="97">
        <f t="shared" si="52"/>
        <v>0</v>
      </c>
      <c r="L410" s="97">
        <f t="shared" si="53"/>
        <v>0</v>
      </c>
      <c r="M410" s="97">
        <f t="shared" si="54"/>
        <v>0</v>
      </c>
      <c r="N410" s="387"/>
    </row>
    <row r="411" spans="1:14" s="287" customFormat="1">
      <c r="A411" s="683"/>
      <c r="B411" s="69" t="s">
        <v>65</v>
      </c>
      <c r="C411" s="113" t="s">
        <v>25</v>
      </c>
      <c r="D411" s="69">
        <v>14563341001</v>
      </c>
      <c r="E411" s="392" t="str">
        <f>IFERROR(VLOOKUP(D411,'ВИС-2025'!$E$17:$I$3751,3,0),"")</f>
        <v>Переходник с внутренней резьбой 40-Rр 1 1/4 RX+</v>
      </c>
      <c r="F411" s="286" t="str">
        <f>IFERROR(VLOOKUP(D411,'ВИС-2025'!$E$17:$I$3751,5,0),"")</f>
        <v>шт</v>
      </c>
      <c r="G411" s="451"/>
      <c r="H411" s="97">
        <f>IFERROR(VLOOKUP(D411,'ВИС-2025'!$E$17:$L$4285,8,0),"")</f>
        <v>53.2</v>
      </c>
      <c r="I411" s="97">
        <f t="shared" si="50"/>
        <v>0</v>
      </c>
      <c r="J411" s="97">
        <f t="shared" si="51"/>
        <v>53.2</v>
      </c>
      <c r="K411" s="97">
        <f t="shared" si="52"/>
        <v>0</v>
      </c>
      <c r="L411" s="97">
        <f t="shared" si="53"/>
        <v>0</v>
      </c>
      <c r="M411" s="97">
        <f t="shared" si="54"/>
        <v>0</v>
      </c>
      <c r="N411" s="387"/>
    </row>
    <row r="412" spans="1:14" s="287" customFormat="1">
      <c r="A412" s="683"/>
      <c r="B412" s="110"/>
      <c r="C412" s="111"/>
      <c r="D412" s="69"/>
      <c r="E412" s="392" t="str">
        <f>IFERROR(VLOOKUP(D412,'ВИС-2025'!$E$17:$I$3751,3,0),"")</f>
        <v/>
      </c>
      <c r="F412" s="286" t="str">
        <f>IFERROR(VLOOKUP(D412,'ВИС-2025'!$E$17:$I$3751,5,0),"")</f>
        <v/>
      </c>
      <c r="G412" s="451"/>
      <c r="H412" s="97" t="str">
        <f>IFERROR(VLOOKUP(D412,'ВИС-2025'!$E$17:$L$4285,8,0),"")</f>
        <v/>
      </c>
      <c r="I412" s="97" t="str">
        <f t="shared" si="50"/>
        <v/>
      </c>
      <c r="J412" s="97" t="str">
        <f t="shared" si="51"/>
        <v/>
      </c>
      <c r="K412" s="97" t="str">
        <f t="shared" si="52"/>
        <v/>
      </c>
      <c r="L412" s="97" t="str">
        <f t="shared" si="53"/>
        <v/>
      </c>
      <c r="M412" s="97" t="str">
        <f t="shared" si="54"/>
        <v/>
      </c>
      <c r="N412" s="387"/>
    </row>
    <row r="413" spans="1:14" s="287" customFormat="1">
      <c r="A413" s="683"/>
      <c r="B413" s="69" t="s">
        <v>30</v>
      </c>
      <c r="C413" s="71" t="s">
        <v>25</v>
      </c>
      <c r="D413" s="622">
        <v>14563353001</v>
      </c>
      <c r="E413" s="392" t="str">
        <f>IFERROR(VLOOKUP(D413,'ВИС-2025'!$E$17:$I$3751,3,0),"")</f>
        <v>Переходник РЕХАУ с накидной гайкой 16-G 1/2 RX+</v>
      </c>
      <c r="F413" s="286" t="str">
        <f>IFERROR(VLOOKUP(D413,'ВИС-2025'!$E$17:$I$3751,5,0),"")</f>
        <v>шт</v>
      </c>
      <c r="G413" s="451"/>
      <c r="H413" s="97">
        <f>IFERROR(VLOOKUP(D413,'ВИС-2025'!$E$17:$L$4285,8,0),"")</f>
        <v>7.84</v>
      </c>
      <c r="I413" s="97">
        <f t="shared" si="50"/>
        <v>0</v>
      </c>
      <c r="J413" s="97">
        <f t="shared" si="51"/>
        <v>7.84</v>
      </c>
      <c r="K413" s="97">
        <f t="shared" si="52"/>
        <v>0</v>
      </c>
      <c r="L413" s="97">
        <f t="shared" si="53"/>
        <v>0</v>
      </c>
      <c r="M413" s="97">
        <f t="shared" si="54"/>
        <v>0</v>
      </c>
      <c r="N413" s="387"/>
    </row>
    <row r="414" spans="1:14" s="287" customFormat="1">
      <c r="A414" s="683"/>
      <c r="B414" s="69" t="s">
        <v>30</v>
      </c>
      <c r="C414" s="71" t="s">
        <v>25</v>
      </c>
      <c r="D414" s="665">
        <v>14563363001</v>
      </c>
      <c r="E414" s="392" t="str">
        <f>IFERROR(VLOOKUP(D414,'ВИС-2025'!$E$17:$I$3751,3,0),"")</f>
        <v>Переходник РЕХАУ с накидной гайкой 16-G 3/4 RX+</v>
      </c>
      <c r="F414" s="286" t="str">
        <f>IFERROR(VLOOKUP(D414,'ВИС-2025'!$E$17:$I$3751,5,0),"")</f>
        <v>шт</v>
      </c>
      <c r="G414" s="451"/>
      <c r="H414" s="97">
        <f>IFERROR(VLOOKUP(D414,'ВИС-2025'!$E$17:$L$4285,8,0),"")</f>
        <v>9.7200000000000006</v>
      </c>
      <c r="I414" s="97">
        <f t="shared" si="50"/>
        <v>0</v>
      </c>
      <c r="J414" s="97">
        <f t="shared" si="51"/>
        <v>9.7200000000000006</v>
      </c>
      <c r="K414" s="97">
        <f t="shared" si="52"/>
        <v>0</v>
      </c>
      <c r="L414" s="97">
        <f t="shared" si="53"/>
        <v>0</v>
      </c>
      <c r="M414" s="97">
        <f t="shared" si="54"/>
        <v>0</v>
      </c>
      <c r="N414" s="387"/>
    </row>
    <row r="415" spans="1:14" s="287" customFormat="1">
      <c r="A415" s="683"/>
      <c r="B415" s="69" t="s">
        <v>30</v>
      </c>
      <c r="C415" s="71" t="s">
        <v>25</v>
      </c>
      <c r="D415" s="665">
        <v>14563373001</v>
      </c>
      <c r="E415" s="392" t="str">
        <f>IFERROR(VLOOKUP(D415,'ВИС-2025'!$E$17:$I$3751,3,0),"")</f>
        <v>Переходник РЕХАУ с накидной гайкой 20-G 1/2 RX+</v>
      </c>
      <c r="F415" s="286" t="str">
        <f>IFERROR(VLOOKUP(D415,'ВИС-2025'!$E$17:$I$3751,5,0),"")</f>
        <v>шт</v>
      </c>
      <c r="G415" s="451"/>
      <c r="H415" s="97">
        <f>IFERROR(VLOOKUP(D415,'ВИС-2025'!$E$17:$L$4285,8,0),"")</f>
        <v>9.77</v>
      </c>
      <c r="I415" s="97">
        <f t="shared" si="50"/>
        <v>0</v>
      </c>
      <c r="J415" s="97">
        <f t="shared" si="51"/>
        <v>9.77</v>
      </c>
      <c r="K415" s="97">
        <f t="shared" si="52"/>
        <v>0</v>
      </c>
      <c r="L415" s="97">
        <f t="shared" si="53"/>
        <v>0</v>
      </c>
      <c r="M415" s="97">
        <f t="shared" si="54"/>
        <v>0</v>
      </c>
      <c r="N415" s="387"/>
    </row>
    <row r="416" spans="1:14" s="287" customFormat="1">
      <c r="A416" s="683"/>
      <c r="B416" s="69" t="s">
        <v>30</v>
      </c>
      <c r="C416" s="71" t="s">
        <v>25</v>
      </c>
      <c r="D416" s="665">
        <v>14563383001</v>
      </c>
      <c r="E416" s="392" t="str">
        <f>IFERROR(VLOOKUP(D416,'ВИС-2025'!$E$17:$I$3751,3,0),"")</f>
        <v>Переходник РЕХАУ с накидной гайкой 20-G 3/4 RX+</v>
      </c>
      <c r="F416" s="286" t="str">
        <f>IFERROR(VLOOKUP(D416,'ВИС-2025'!$E$17:$I$3751,5,0),"")</f>
        <v>шт</v>
      </c>
      <c r="G416" s="451"/>
      <c r="H416" s="97">
        <f>IFERROR(VLOOKUP(D416,'ВИС-2025'!$E$17:$L$4285,8,0),"")</f>
        <v>10.64</v>
      </c>
      <c r="I416" s="97">
        <f t="shared" si="50"/>
        <v>0</v>
      </c>
      <c r="J416" s="97">
        <f t="shared" si="51"/>
        <v>10.64</v>
      </c>
      <c r="K416" s="97">
        <f t="shared" si="52"/>
        <v>0</v>
      </c>
      <c r="L416" s="97">
        <f t="shared" si="53"/>
        <v>0</v>
      </c>
      <c r="M416" s="97">
        <f t="shared" si="54"/>
        <v>0</v>
      </c>
      <c r="N416" s="387"/>
    </row>
    <row r="417" spans="1:14" s="287" customFormat="1">
      <c r="A417" s="683"/>
      <c r="B417" s="69" t="s">
        <v>30</v>
      </c>
      <c r="C417" s="71" t="s">
        <v>25</v>
      </c>
      <c r="D417" s="665">
        <v>14563393001</v>
      </c>
      <c r="E417" s="392" t="str">
        <f>IFERROR(VLOOKUP(D417,'ВИС-2025'!$E$17:$I$3751,3,0),"")</f>
        <v>Переходник РЕХАУ с накидной гайкой 25-G 3/4 RX+</v>
      </c>
      <c r="F417" s="286" t="str">
        <f>IFERROR(VLOOKUP(D417,'ВИС-2025'!$E$17:$I$3751,5,0),"")</f>
        <v>шт</v>
      </c>
      <c r="G417" s="451"/>
      <c r="H417" s="97">
        <f>IFERROR(VLOOKUP(D417,'ВИС-2025'!$E$17:$L$4285,8,0),"")</f>
        <v>14.33</v>
      </c>
      <c r="I417" s="97">
        <f t="shared" si="50"/>
        <v>0</v>
      </c>
      <c r="J417" s="97">
        <f t="shared" si="51"/>
        <v>14.33</v>
      </c>
      <c r="K417" s="97">
        <f t="shared" si="52"/>
        <v>0</v>
      </c>
      <c r="L417" s="97">
        <f t="shared" si="53"/>
        <v>0</v>
      </c>
      <c r="M417" s="97">
        <f t="shared" si="54"/>
        <v>0</v>
      </c>
      <c r="N417" s="387"/>
    </row>
    <row r="418" spans="1:14" s="287" customFormat="1">
      <c r="A418" s="683"/>
      <c r="B418" s="69" t="s">
        <v>30</v>
      </c>
      <c r="C418" s="71" t="s">
        <v>25</v>
      </c>
      <c r="D418" s="665">
        <v>14563403001</v>
      </c>
      <c r="E418" s="392" t="str">
        <f>IFERROR(VLOOKUP(D418,'ВИС-2025'!$E$17:$I$3751,3,0),"")</f>
        <v>Переходник РЕХАУ с накидной гайкой 25-G 1 RX+</v>
      </c>
      <c r="F418" s="286" t="str">
        <f>IFERROR(VLOOKUP(D418,'ВИС-2025'!$E$17:$I$3751,5,0),"")</f>
        <v>шт</v>
      </c>
      <c r="G418" s="451"/>
      <c r="H418" s="97">
        <f>IFERROR(VLOOKUP(D418,'ВИС-2025'!$E$17:$L$4285,8,0),"")</f>
        <v>17.84</v>
      </c>
      <c r="I418" s="97">
        <f t="shared" si="50"/>
        <v>0</v>
      </c>
      <c r="J418" s="97">
        <f t="shared" si="51"/>
        <v>17.84</v>
      </c>
      <c r="K418" s="97">
        <f t="shared" si="52"/>
        <v>0</v>
      </c>
      <c r="L418" s="97">
        <f t="shared" si="53"/>
        <v>0</v>
      </c>
      <c r="M418" s="97">
        <f t="shared" si="54"/>
        <v>0</v>
      </c>
      <c r="N418" s="387"/>
    </row>
    <row r="419" spans="1:14" s="287" customFormat="1">
      <c r="A419" s="683"/>
      <c r="B419" s="69" t="s">
        <v>30</v>
      </c>
      <c r="C419" s="71" t="s">
        <v>25</v>
      </c>
      <c r="D419" s="665">
        <v>14563413001</v>
      </c>
      <c r="E419" s="392" t="str">
        <f>IFERROR(VLOOKUP(D419,'ВИС-2025'!$E$17:$I$3751,3,0),"")</f>
        <v>Переходник РЕХАУ с накидной гайкой 32-G 1 RX+</v>
      </c>
      <c r="F419" s="286" t="str">
        <f>IFERROR(VLOOKUP(D419,'ВИС-2025'!$E$17:$I$3751,5,0),"")</f>
        <v>шт</v>
      </c>
      <c r="G419" s="451"/>
      <c r="H419" s="97">
        <f>IFERROR(VLOOKUP(D419,'ВИС-2025'!$E$17:$L$4285,8,0),"")</f>
        <v>29.83</v>
      </c>
      <c r="I419" s="97">
        <f t="shared" si="50"/>
        <v>0</v>
      </c>
      <c r="J419" s="97">
        <f t="shared" si="51"/>
        <v>29.83</v>
      </c>
      <c r="K419" s="97">
        <f t="shared" si="52"/>
        <v>0</v>
      </c>
      <c r="L419" s="97">
        <f t="shared" si="53"/>
        <v>0</v>
      </c>
      <c r="M419" s="97">
        <f t="shared" si="54"/>
        <v>0</v>
      </c>
      <c r="N419" s="387"/>
    </row>
    <row r="420" spans="1:14" s="287" customFormat="1">
      <c r="A420" s="683"/>
      <c r="B420" s="69" t="s">
        <v>30</v>
      </c>
      <c r="C420" s="71" t="s">
        <v>25</v>
      </c>
      <c r="D420" s="665">
        <v>14563423001</v>
      </c>
      <c r="E420" s="392" t="str">
        <f>IFERROR(VLOOKUP(D420,'ВИС-2025'!$E$17:$I$3751,3,0),"")</f>
        <v>Переходник РЕХАУ с накидной гайкой 32-G 1 1/4 RX+</v>
      </c>
      <c r="F420" s="286" t="str">
        <f>IFERROR(VLOOKUP(D420,'ВИС-2025'!$E$17:$I$3751,5,0),"")</f>
        <v>шт</v>
      </c>
      <c r="G420" s="451"/>
      <c r="H420" s="97">
        <f>IFERROR(VLOOKUP(D420,'ВИС-2025'!$E$17:$L$4285,8,0),"")</f>
        <v>46.99</v>
      </c>
      <c r="I420" s="97">
        <f t="shared" si="50"/>
        <v>0</v>
      </c>
      <c r="J420" s="97">
        <f t="shared" si="51"/>
        <v>46.99</v>
      </c>
      <c r="K420" s="97">
        <f t="shared" si="52"/>
        <v>0</v>
      </c>
      <c r="L420" s="97">
        <f t="shared" si="53"/>
        <v>0</v>
      </c>
      <c r="M420" s="97">
        <f t="shared" si="54"/>
        <v>0</v>
      </c>
      <c r="N420" s="387"/>
    </row>
    <row r="421" spans="1:14" s="287" customFormat="1">
      <c r="A421" s="683"/>
      <c r="B421" s="69" t="s">
        <v>30</v>
      </c>
      <c r="C421" s="71" t="s">
        <v>25</v>
      </c>
      <c r="D421" s="665">
        <v>14563443001</v>
      </c>
      <c r="E421" s="392" t="str">
        <f>IFERROR(VLOOKUP(D421,'ВИС-2025'!$E$17:$I$3751,3,0),"")</f>
        <v>Переходник РЕХАУ с накидной гайкой 40-G 1 1/2 RX+</v>
      </c>
      <c r="F421" s="286" t="str">
        <f>IFERROR(VLOOKUP(D421,'ВИС-2025'!$E$17:$I$3751,5,0),"")</f>
        <v>шт</v>
      </c>
      <c r="G421" s="451"/>
      <c r="H421" s="97">
        <f>IFERROR(VLOOKUP(D421,'ВИС-2025'!$E$17:$L$4285,8,0),"")</f>
        <v>55.82</v>
      </c>
      <c r="I421" s="97">
        <f t="shared" si="50"/>
        <v>0</v>
      </c>
      <c r="J421" s="97">
        <f t="shared" si="51"/>
        <v>55.82</v>
      </c>
      <c r="K421" s="97">
        <f t="shared" si="52"/>
        <v>0</v>
      </c>
      <c r="L421" s="97">
        <f t="shared" si="53"/>
        <v>0</v>
      </c>
      <c r="M421" s="97">
        <f t="shared" si="54"/>
        <v>0</v>
      </c>
      <c r="N421" s="387"/>
    </row>
    <row r="422" spans="1:14" s="287" customFormat="1">
      <c r="A422" s="683"/>
      <c r="B422" s="110"/>
      <c r="C422" s="111"/>
      <c r="D422" s="69"/>
      <c r="E422" s="392" t="str">
        <f>IFERROR(VLOOKUP(D422,'ВИС-2025'!$E$17:$I$3751,3,0),"")</f>
        <v/>
      </c>
      <c r="F422" s="286" t="str">
        <f>IFERROR(VLOOKUP(D422,'ВИС-2025'!$E$17:$I$3751,5,0),"")</f>
        <v/>
      </c>
      <c r="G422" s="451"/>
      <c r="H422" s="97" t="str">
        <f>IFERROR(VLOOKUP(D422,'ВИС-2025'!$E$17:$L$4285,8,0),"")</f>
        <v/>
      </c>
      <c r="I422" s="97" t="str">
        <f t="shared" si="50"/>
        <v/>
      </c>
      <c r="J422" s="97" t="str">
        <f t="shared" si="51"/>
        <v/>
      </c>
      <c r="K422" s="97" t="str">
        <f t="shared" si="52"/>
        <v/>
      </c>
      <c r="L422" s="97" t="str">
        <f t="shared" si="53"/>
        <v/>
      </c>
      <c r="M422" s="97" t="str">
        <f t="shared" si="54"/>
        <v/>
      </c>
      <c r="N422" s="387"/>
    </row>
    <row r="423" spans="1:14" s="287" customFormat="1">
      <c r="A423" s="683"/>
      <c r="B423" s="69" t="s">
        <v>30</v>
      </c>
      <c r="C423" s="113" t="s">
        <v>25</v>
      </c>
      <c r="D423" s="69">
        <v>11096721001</v>
      </c>
      <c r="E423" s="392" t="str">
        <f>IFERROR(VLOOKUP(D423,'ВИС-2025'!$E$17:$I$3751,3,0),"")</f>
        <v>Переходник с накидной гайкой 16-G 1/2 MX</v>
      </c>
      <c r="F423" s="286" t="str">
        <f>IFERROR(VLOOKUP(D423,'ВИС-2025'!$E$17:$I$3751,5,0),"")</f>
        <v>шт</v>
      </c>
      <c r="G423" s="451"/>
      <c r="H423" s="97">
        <f>IFERROR(VLOOKUP(D423,'ВИС-2025'!$E$17:$L$4285,8,0),"")</f>
        <v>4.99</v>
      </c>
      <c r="I423" s="97">
        <f t="shared" si="50"/>
        <v>0</v>
      </c>
      <c r="J423" s="97">
        <f t="shared" si="51"/>
        <v>4.99</v>
      </c>
      <c r="K423" s="97">
        <f t="shared" si="52"/>
        <v>0</v>
      </c>
      <c r="L423" s="97">
        <f t="shared" si="53"/>
        <v>0</v>
      </c>
      <c r="M423" s="97">
        <f t="shared" si="54"/>
        <v>0</v>
      </c>
      <c r="N423" s="387"/>
    </row>
    <row r="424" spans="1:14" s="287" customFormat="1">
      <c r="A424" s="683"/>
      <c r="B424" s="69" t="s">
        <v>30</v>
      </c>
      <c r="C424" s="113" t="s">
        <v>25</v>
      </c>
      <c r="D424" s="69">
        <v>11096871001</v>
      </c>
      <c r="E424" s="392" t="str">
        <f>IFERROR(VLOOKUP(D424,'ВИС-2025'!$E$17:$I$3751,3,0),"")</f>
        <v>Переходник с накидной гайкой 16-G 3/4 MX</v>
      </c>
      <c r="F424" s="286" t="str">
        <f>IFERROR(VLOOKUP(D424,'ВИС-2025'!$E$17:$I$3751,5,0),"")</f>
        <v>шт</v>
      </c>
      <c r="G424" s="451"/>
      <c r="H424" s="97">
        <f>IFERROR(VLOOKUP(D424,'ВИС-2025'!$E$17:$L$4285,8,0),"")</f>
        <v>6.19</v>
      </c>
      <c r="I424" s="97">
        <f t="shared" si="50"/>
        <v>0</v>
      </c>
      <c r="J424" s="97">
        <f t="shared" si="51"/>
        <v>6.19</v>
      </c>
      <c r="K424" s="97">
        <f t="shared" si="52"/>
        <v>0</v>
      </c>
      <c r="L424" s="97">
        <f t="shared" si="53"/>
        <v>0</v>
      </c>
      <c r="M424" s="97">
        <f t="shared" si="54"/>
        <v>0</v>
      </c>
      <c r="N424" s="387"/>
    </row>
    <row r="425" spans="1:14" s="287" customFormat="1">
      <c r="A425" s="683"/>
      <c r="B425" s="69" t="s">
        <v>30</v>
      </c>
      <c r="C425" s="113" t="s">
        <v>25</v>
      </c>
      <c r="D425" s="69">
        <v>11096851001</v>
      </c>
      <c r="E425" s="392" t="str">
        <f>IFERROR(VLOOKUP(D425,'ВИС-2025'!$E$17:$I$3751,3,0),"")</f>
        <v>Переходник с накидной гайкой 20-G 1/2 MX</v>
      </c>
      <c r="F425" s="286" t="str">
        <f>IFERROR(VLOOKUP(D425,'ВИС-2025'!$E$17:$I$3751,5,0),"")</f>
        <v>шт</v>
      </c>
      <c r="G425" s="451"/>
      <c r="H425" s="97">
        <f>IFERROR(VLOOKUP(D425,'ВИС-2025'!$E$17:$L$4285,8,0),"")</f>
        <v>6.18</v>
      </c>
      <c r="I425" s="97">
        <f t="shared" si="50"/>
        <v>0</v>
      </c>
      <c r="J425" s="97">
        <f t="shared" si="51"/>
        <v>6.18</v>
      </c>
      <c r="K425" s="97">
        <f t="shared" si="52"/>
        <v>0</v>
      </c>
      <c r="L425" s="97">
        <f t="shared" si="53"/>
        <v>0</v>
      </c>
      <c r="M425" s="97">
        <f t="shared" si="54"/>
        <v>0</v>
      </c>
      <c r="N425" s="387"/>
    </row>
    <row r="426" spans="1:14" s="287" customFormat="1">
      <c r="A426" s="683"/>
      <c r="B426" s="69" t="s">
        <v>30</v>
      </c>
      <c r="C426" s="113" t="s">
        <v>25</v>
      </c>
      <c r="D426" s="69">
        <v>11096891001</v>
      </c>
      <c r="E426" s="392" t="str">
        <f>IFERROR(VLOOKUP(D426,'ВИС-2025'!$E$17:$I$3751,3,0),"")</f>
        <v>Переходник с накидной гайкой 20-G 3/4 MX</v>
      </c>
      <c r="F426" s="286" t="str">
        <f>IFERROR(VLOOKUP(D426,'ВИС-2025'!$E$17:$I$3751,5,0),"")</f>
        <v>шт</v>
      </c>
      <c r="G426" s="451"/>
      <c r="H426" s="97">
        <f>IFERROR(VLOOKUP(D426,'ВИС-2025'!$E$17:$L$4285,8,0),"")</f>
        <v>6.53</v>
      </c>
      <c r="I426" s="97">
        <f t="shared" si="50"/>
        <v>0</v>
      </c>
      <c r="J426" s="97">
        <f t="shared" si="51"/>
        <v>6.53</v>
      </c>
      <c r="K426" s="97">
        <f t="shared" si="52"/>
        <v>0</v>
      </c>
      <c r="L426" s="97">
        <f t="shared" si="53"/>
        <v>0</v>
      </c>
      <c r="M426" s="97">
        <f t="shared" si="54"/>
        <v>0</v>
      </c>
      <c r="N426" s="387"/>
    </row>
    <row r="427" spans="1:14" s="287" customFormat="1">
      <c r="A427" s="683"/>
      <c r="B427" s="69" t="s">
        <v>30</v>
      </c>
      <c r="C427" s="113" t="s">
        <v>25</v>
      </c>
      <c r="D427" s="69">
        <v>11097131001</v>
      </c>
      <c r="E427" s="392" t="str">
        <f>IFERROR(VLOOKUP(D427,'ВИС-2025'!$E$17:$I$3751,3,0),"")</f>
        <v>Переходник с накидной гайкой 25-G 3/4 MX</v>
      </c>
      <c r="F427" s="286" t="str">
        <f>IFERROR(VLOOKUP(D427,'ВИС-2025'!$E$17:$I$3751,5,0),"")</f>
        <v>шт</v>
      </c>
      <c r="G427" s="451"/>
      <c r="H427" s="97">
        <f>IFERROR(VLOOKUP(D427,'ВИС-2025'!$E$17:$L$4285,8,0),"")</f>
        <v>8.0500000000000007</v>
      </c>
      <c r="I427" s="97">
        <f t="shared" si="50"/>
        <v>0</v>
      </c>
      <c r="J427" s="97">
        <f t="shared" si="51"/>
        <v>8.0500000000000007</v>
      </c>
      <c r="K427" s="97">
        <f t="shared" si="52"/>
        <v>0</v>
      </c>
      <c r="L427" s="97">
        <f t="shared" si="53"/>
        <v>0</v>
      </c>
      <c r="M427" s="97">
        <f t="shared" si="54"/>
        <v>0</v>
      </c>
      <c r="N427" s="387"/>
    </row>
    <row r="428" spans="1:14" s="287" customFormat="1">
      <c r="A428" s="683"/>
      <c r="B428" s="69" t="s">
        <v>30</v>
      </c>
      <c r="C428" s="113" t="s">
        <v>25</v>
      </c>
      <c r="D428" s="69">
        <v>11097181001</v>
      </c>
      <c r="E428" s="392" t="str">
        <f>IFERROR(VLOOKUP(D428,'ВИС-2025'!$E$17:$I$3751,3,0),"")</f>
        <v>Переходник с накидной гайкой 25-G 1 MX</v>
      </c>
      <c r="F428" s="286" t="str">
        <f>IFERROR(VLOOKUP(D428,'ВИС-2025'!$E$17:$I$3751,5,0),"")</f>
        <v>шт</v>
      </c>
      <c r="G428" s="451"/>
      <c r="H428" s="97">
        <f>IFERROR(VLOOKUP(D428,'ВИС-2025'!$E$17:$L$4285,8,0),"")</f>
        <v>10.81</v>
      </c>
      <c r="I428" s="97">
        <f t="shared" si="50"/>
        <v>0</v>
      </c>
      <c r="J428" s="97">
        <f t="shared" si="51"/>
        <v>10.81</v>
      </c>
      <c r="K428" s="97">
        <f t="shared" si="52"/>
        <v>0</v>
      </c>
      <c r="L428" s="97">
        <f t="shared" si="53"/>
        <v>0</v>
      </c>
      <c r="M428" s="97">
        <f t="shared" si="54"/>
        <v>0</v>
      </c>
      <c r="N428" s="387"/>
    </row>
    <row r="429" spans="1:14" s="287" customFormat="1">
      <c r="A429" s="683"/>
      <c r="B429" s="69" t="s">
        <v>30</v>
      </c>
      <c r="C429" s="113" t="s">
        <v>25</v>
      </c>
      <c r="D429" s="69">
        <v>11093411001</v>
      </c>
      <c r="E429" s="392" t="str">
        <f>IFERROR(VLOOKUP(D429,'ВИС-2025'!$E$17:$I$3751,3,0),"")</f>
        <v>Переходник с накидной гайкой 32-G 1 MX</v>
      </c>
      <c r="F429" s="286" t="str">
        <f>IFERROR(VLOOKUP(D429,'ВИС-2025'!$E$17:$I$3751,5,0),"")</f>
        <v>шт</v>
      </c>
      <c r="G429" s="451"/>
      <c r="H429" s="97">
        <f>IFERROR(VLOOKUP(D429,'ВИС-2025'!$E$17:$L$4285,8,0),"")</f>
        <v>21.31</v>
      </c>
      <c r="I429" s="97">
        <f t="shared" si="50"/>
        <v>0</v>
      </c>
      <c r="J429" s="97">
        <f t="shared" si="51"/>
        <v>21.31</v>
      </c>
      <c r="K429" s="97">
        <f t="shared" si="52"/>
        <v>0</v>
      </c>
      <c r="L429" s="97">
        <f t="shared" si="53"/>
        <v>0</v>
      </c>
      <c r="M429" s="97">
        <f t="shared" si="54"/>
        <v>0</v>
      </c>
      <c r="N429" s="387"/>
    </row>
    <row r="430" spans="1:14" s="287" customFormat="1">
      <c r="A430" s="683"/>
      <c r="B430" s="69" t="s">
        <v>30</v>
      </c>
      <c r="C430" s="113" t="s">
        <v>25</v>
      </c>
      <c r="D430" s="69">
        <v>11093421001</v>
      </c>
      <c r="E430" s="392" t="str">
        <f>IFERROR(VLOOKUP(D430,'ВИС-2025'!$E$17:$I$3751,3,0),"")</f>
        <v>Переходник с накидной гайкой 32-G 1 1/4 MX</v>
      </c>
      <c r="F430" s="286" t="str">
        <f>IFERROR(VLOOKUP(D430,'ВИС-2025'!$E$17:$I$3751,5,0),"")</f>
        <v>шт</v>
      </c>
      <c r="G430" s="451"/>
      <c r="H430" s="97">
        <f>IFERROR(VLOOKUP(D430,'ВИС-2025'!$E$17:$L$4285,8,0),"")</f>
        <v>38.36</v>
      </c>
      <c r="I430" s="97">
        <f t="shared" si="50"/>
        <v>0</v>
      </c>
      <c r="J430" s="97">
        <f t="shared" si="51"/>
        <v>38.36</v>
      </c>
      <c r="K430" s="97">
        <f t="shared" si="52"/>
        <v>0</v>
      </c>
      <c r="L430" s="97">
        <f t="shared" si="53"/>
        <v>0</v>
      </c>
      <c r="M430" s="97">
        <f t="shared" si="54"/>
        <v>0</v>
      </c>
      <c r="N430" s="387"/>
    </row>
    <row r="431" spans="1:14" s="287" customFormat="1">
      <c r="A431" s="683"/>
      <c r="B431" s="69" t="s">
        <v>30</v>
      </c>
      <c r="C431" s="113" t="s">
        <v>25</v>
      </c>
      <c r="D431" s="622">
        <v>11093441001</v>
      </c>
      <c r="E431" s="392" t="str">
        <f>IFERROR(VLOOKUP(D431,'ВИС-2025'!$E$17:$I$3751,3,0),"")</f>
        <v>Переходник с накидной гайкой 40-G 1 1/2 MX</v>
      </c>
      <c r="F431" s="286" t="str">
        <f>IFERROR(VLOOKUP(D431,'ВИС-2025'!$E$17:$I$3751,5,0),"")</f>
        <v>шт</v>
      </c>
      <c r="G431" s="451"/>
      <c r="H431" s="97">
        <f>IFERROR(VLOOKUP(D431,'ВИС-2025'!$E$17:$L$4285,8,0),"")</f>
        <v>45.56</v>
      </c>
      <c r="I431" s="97">
        <f t="shared" si="50"/>
        <v>0</v>
      </c>
      <c r="J431" s="97">
        <f t="shared" si="51"/>
        <v>45.56</v>
      </c>
      <c r="K431" s="97">
        <f t="shared" si="52"/>
        <v>0</v>
      </c>
      <c r="L431" s="97">
        <f t="shared" si="53"/>
        <v>0</v>
      </c>
      <c r="M431" s="97">
        <f t="shared" si="54"/>
        <v>0</v>
      </c>
      <c r="N431" s="387"/>
    </row>
    <row r="432" spans="1:14" s="287" customFormat="1">
      <c r="A432" s="683"/>
      <c r="B432" s="110"/>
      <c r="C432" s="111"/>
      <c r="D432" s="69"/>
      <c r="E432" s="392" t="str">
        <f>IFERROR(VLOOKUP(D432,'ВИС-2025'!$E$17:$I$3751,3,0),"")</f>
        <v/>
      </c>
      <c r="F432" s="286" t="str">
        <f>IFERROR(VLOOKUP(D432,'ВИС-2025'!$E$17:$I$3751,5,0),"")</f>
        <v/>
      </c>
      <c r="G432" s="451"/>
      <c r="H432" s="97" t="str">
        <f>IFERROR(VLOOKUP(D432,'ВИС-2025'!$E$17:$L$4285,8,0),"")</f>
        <v/>
      </c>
      <c r="I432" s="97" t="str">
        <f t="shared" si="50"/>
        <v/>
      </c>
      <c r="J432" s="97" t="str">
        <f t="shared" si="51"/>
        <v/>
      </c>
      <c r="K432" s="97" t="str">
        <f t="shared" si="52"/>
        <v/>
      </c>
      <c r="L432" s="97" t="str">
        <f t="shared" si="53"/>
        <v/>
      </c>
      <c r="M432" s="97" t="str">
        <f t="shared" si="54"/>
        <v/>
      </c>
      <c r="N432" s="387"/>
    </row>
    <row r="433" spans="1:14" s="287" customFormat="1">
      <c r="A433" s="683"/>
      <c r="B433" s="110" t="s">
        <v>65</v>
      </c>
      <c r="C433" s="113" t="s">
        <v>25</v>
      </c>
      <c r="D433" s="69">
        <v>14563351001</v>
      </c>
      <c r="E433" s="392" t="str">
        <f>IFERROR(VLOOKUP(D433,'ВИС-2025'!$E$17:$I$3751,3,0),"")</f>
        <v>Переходник с накидной гайкой 16-G 1/2 RX+</v>
      </c>
      <c r="F433" s="286" t="str">
        <f>IFERROR(VLOOKUP(D433,'ВИС-2025'!$E$17:$I$3751,5,0),"")</f>
        <v>шт</v>
      </c>
      <c r="G433" s="451"/>
      <c r="H433" s="97">
        <f>IFERROR(VLOOKUP(D433,'ВИС-2025'!$E$17:$L$4285,8,0),"")</f>
        <v>13.13</v>
      </c>
      <c r="I433" s="97">
        <f t="shared" si="50"/>
        <v>0</v>
      </c>
      <c r="J433" s="97">
        <f t="shared" si="51"/>
        <v>13.13</v>
      </c>
      <c r="K433" s="97">
        <f t="shared" si="52"/>
        <v>0</v>
      </c>
      <c r="L433" s="97">
        <f t="shared" si="53"/>
        <v>0</v>
      </c>
      <c r="M433" s="97">
        <f t="shared" si="54"/>
        <v>0</v>
      </c>
      <c r="N433" s="387"/>
    </row>
    <row r="434" spans="1:14" s="287" customFormat="1">
      <c r="A434" s="683"/>
      <c r="B434" s="110" t="s">
        <v>65</v>
      </c>
      <c r="C434" s="113" t="s">
        <v>25</v>
      </c>
      <c r="D434" s="69">
        <v>14563361001</v>
      </c>
      <c r="E434" s="392" t="str">
        <f>IFERROR(VLOOKUP(D434,'ВИС-2025'!$E$17:$I$3751,3,0),"")</f>
        <v>Переходник с накидной гайкой 16-G 3/4 RX+</v>
      </c>
      <c r="F434" s="286" t="str">
        <f>IFERROR(VLOOKUP(D434,'ВИС-2025'!$E$17:$I$3751,5,0),"")</f>
        <v>шт</v>
      </c>
      <c r="G434" s="451"/>
      <c r="H434" s="97">
        <f>IFERROR(VLOOKUP(D434,'ВИС-2025'!$E$17:$L$4285,8,0),"")</f>
        <v>13.13</v>
      </c>
      <c r="I434" s="97">
        <f t="shared" si="50"/>
        <v>0</v>
      </c>
      <c r="J434" s="97">
        <f t="shared" si="51"/>
        <v>13.13</v>
      </c>
      <c r="K434" s="97">
        <f t="shared" si="52"/>
        <v>0</v>
      </c>
      <c r="L434" s="97">
        <f t="shared" si="53"/>
        <v>0</v>
      </c>
      <c r="M434" s="97">
        <f t="shared" si="54"/>
        <v>0</v>
      </c>
      <c r="N434" s="387"/>
    </row>
    <row r="435" spans="1:14" s="287" customFormat="1">
      <c r="A435" s="668"/>
      <c r="B435" s="69" t="s">
        <v>65</v>
      </c>
      <c r="C435" s="113" t="s">
        <v>25</v>
      </c>
      <c r="D435" s="69">
        <v>14563371001</v>
      </c>
      <c r="E435" s="392" t="str">
        <f>IFERROR(VLOOKUP(D435,'ВИС-2025'!$E$17:$I$3751,3,0),"")</f>
        <v>Переходник с накидной гайкой 20-G 1/2 RX+</v>
      </c>
      <c r="F435" s="286" t="str">
        <f>IFERROR(VLOOKUP(D435,'ВИС-2025'!$E$17:$I$3751,5,0),"")</f>
        <v>шт</v>
      </c>
      <c r="G435" s="451"/>
      <c r="H435" s="97">
        <f>IFERROR(VLOOKUP(D435,'ВИС-2025'!$E$17:$L$4285,8,0),"")</f>
        <v>17.59</v>
      </c>
      <c r="I435" s="97">
        <f t="shared" si="50"/>
        <v>0</v>
      </c>
      <c r="J435" s="97">
        <f t="shared" si="51"/>
        <v>17.59</v>
      </c>
      <c r="K435" s="97">
        <f t="shared" si="52"/>
        <v>0</v>
      </c>
      <c r="L435" s="97">
        <f t="shared" si="53"/>
        <v>0</v>
      </c>
      <c r="M435" s="97">
        <f t="shared" si="54"/>
        <v>0</v>
      </c>
      <c r="N435" s="387"/>
    </row>
    <row r="436" spans="1:14" s="287" customFormat="1">
      <c r="A436" s="683"/>
      <c r="B436" s="110" t="s">
        <v>65</v>
      </c>
      <c r="C436" s="113" t="s">
        <v>25</v>
      </c>
      <c r="D436" s="69">
        <v>14563381001</v>
      </c>
      <c r="E436" s="392" t="str">
        <f>IFERROR(VLOOKUP(D436,'ВИС-2025'!$E$17:$I$3751,3,0),"")</f>
        <v>Переходник с накидной гайкой 20-G 3/4 RX+</v>
      </c>
      <c r="F436" s="286" t="str">
        <f>IFERROR(VLOOKUP(D436,'ВИС-2025'!$E$17:$I$3751,5,0),"")</f>
        <v>шт</v>
      </c>
      <c r="G436" s="451"/>
      <c r="H436" s="97">
        <f>IFERROR(VLOOKUP(D436,'ВИС-2025'!$E$17:$L$4285,8,0),"")</f>
        <v>18.55</v>
      </c>
      <c r="I436" s="97">
        <f t="shared" si="50"/>
        <v>0</v>
      </c>
      <c r="J436" s="97">
        <f t="shared" si="51"/>
        <v>18.55</v>
      </c>
      <c r="K436" s="97">
        <f t="shared" si="52"/>
        <v>0</v>
      </c>
      <c r="L436" s="97">
        <f t="shared" si="53"/>
        <v>0</v>
      </c>
      <c r="M436" s="97">
        <f t="shared" si="54"/>
        <v>0</v>
      </c>
      <c r="N436" s="387"/>
    </row>
    <row r="437" spans="1:14" s="287" customFormat="1">
      <c r="A437" s="668"/>
      <c r="B437" s="69" t="s">
        <v>65</v>
      </c>
      <c r="C437" s="113" t="s">
        <v>25</v>
      </c>
      <c r="D437" s="69">
        <v>14563391001</v>
      </c>
      <c r="E437" s="392" t="str">
        <f>IFERROR(VLOOKUP(D437,'ВИС-2025'!$E$17:$I$3751,3,0),"")</f>
        <v>Переходник с накидной гайкой 25-G 3/4 RX+</v>
      </c>
      <c r="F437" s="286" t="str">
        <f>IFERROR(VLOOKUP(D437,'ВИС-2025'!$E$17:$I$3751,5,0),"")</f>
        <v>шт</v>
      </c>
      <c r="G437" s="451"/>
      <c r="H437" s="97">
        <f>IFERROR(VLOOKUP(D437,'ВИС-2025'!$E$17:$L$4285,8,0),"")</f>
        <v>31.22</v>
      </c>
      <c r="I437" s="97">
        <f t="shared" si="50"/>
        <v>0</v>
      </c>
      <c r="J437" s="97">
        <f t="shared" si="51"/>
        <v>31.22</v>
      </c>
      <c r="K437" s="97">
        <f t="shared" si="52"/>
        <v>0</v>
      </c>
      <c r="L437" s="97">
        <f t="shared" si="53"/>
        <v>0</v>
      </c>
      <c r="M437" s="97">
        <f t="shared" si="54"/>
        <v>0</v>
      </c>
      <c r="N437" s="387"/>
    </row>
    <row r="438" spans="1:14" s="287" customFormat="1">
      <c r="A438" s="683"/>
      <c r="B438" s="110" t="s">
        <v>65</v>
      </c>
      <c r="C438" s="113" t="s">
        <v>25</v>
      </c>
      <c r="D438" s="69">
        <v>14563401001</v>
      </c>
      <c r="E438" s="392" t="str">
        <f>IFERROR(VLOOKUP(D438,'ВИС-2025'!$E$17:$I$3751,3,0),"")</f>
        <v>Переходник с накидной гайкой 25-G 1 RX+</v>
      </c>
      <c r="F438" s="286" t="str">
        <f>IFERROR(VLOOKUP(D438,'ВИС-2025'!$E$17:$I$3751,5,0),"")</f>
        <v>шт</v>
      </c>
      <c r="G438" s="451"/>
      <c r="H438" s="97">
        <f>IFERROR(VLOOKUP(D438,'ВИС-2025'!$E$17:$L$4285,8,0),"")</f>
        <v>33.479999999999997</v>
      </c>
      <c r="I438" s="97">
        <f t="shared" si="50"/>
        <v>0</v>
      </c>
      <c r="J438" s="97">
        <f t="shared" si="51"/>
        <v>33.479999999999997</v>
      </c>
      <c r="K438" s="97">
        <f t="shared" si="52"/>
        <v>0</v>
      </c>
      <c r="L438" s="97">
        <f t="shared" si="53"/>
        <v>0</v>
      </c>
      <c r="M438" s="97">
        <f t="shared" si="54"/>
        <v>0</v>
      </c>
      <c r="N438" s="387"/>
    </row>
    <row r="439" spans="1:14" s="287" customFormat="1">
      <c r="A439" s="668"/>
      <c r="B439" s="69" t="s">
        <v>65</v>
      </c>
      <c r="C439" s="113" t="s">
        <v>25</v>
      </c>
      <c r="D439" s="69">
        <v>14563411001</v>
      </c>
      <c r="E439" s="392" t="str">
        <f>IFERROR(VLOOKUP(D439,'ВИС-2025'!$E$17:$I$3751,3,0),"")</f>
        <v>Переходник с накидной гайкой 32-G 1 RX+</v>
      </c>
      <c r="F439" s="286" t="str">
        <f>IFERROR(VLOOKUP(D439,'ВИС-2025'!$E$17:$I$3751,5,0),"")</f>
        <v>шт</v>
      </c>
      <c r="G439" s="451"/>
      <c r="H439" s="97">
        <f>IFERROR(VLOOKUP(D439,'ВИС-2025'!$E$17:$L$4285,8,0),"")</f>
        <v>47.35</v>
      </c>
      <c r="I439" s="97">
        <f t="shared" si="50"/>
        <v>0</v>
      </c>
      <c r="J439" s="97">
        <f t="shared" si="51"/>
        <v>47.35</v>
      </c>
      <c r="K439" s="97">
        <f t="shared" si="52"/>
        <v>0</v>
      </c>
      <c r="L439" s="97">
        <f t="shared" si="53"/>
        <v>0</v>
      </c>
      <c r="M439" s="97">
        <f t="shared" si="54"/>
        <v>0</v>
      </c>
      <c r="N439" s="387"/>
    </row>
    <row r="440" spans="1:14" s="287" customFormat="1">
      <c r="A440" s="668"/>
      <c r="B440" s="69" t="s">
        <v>65</v>
      </c>
      <c r="C440" s="113" t="s">
        <v>25</v>
      </c>
      <c r="D440" s="69">
        <v>14563421001</v>
      </c>
      <c r="E440" s="392" t="str">
        <f>IFERROR(VLOOKUP(D440,'ВИС-2025'!$E$17:$I$3751,3,0),"")</f>
        <v>Переходник с накидной гайкой 32-G 1 1/4 RX+</v>
      </c>
      <c r="F440" s="286" t="str">
        <f>IFERROR(VLOOKUP(D440,'ВИС-2025'!$E$17:$I$3751,5,0),"")</f>
        <v>шт</v>
      </c>
      <c r="G440" s="451"/>
      <c r="H440" s="97">
        <f>IFERROR(VLOOKUP(D440,'ВИС-2025'!$E$17:$L$4285,8,0),"")</f>
        <v>51.14</v>
      </c>
      <c r="I440" s="97">
        <f t="shared" si="50"/>
        <v>0</v>
      </c>
      <c r="J440" s="97">
        <f t="shared" si="51"/>
        <v>51.14</v>
      </c>
      <c r="K440" s="97">
        <f t="shared" si="52"/>
        <v>0</v>
      </c>
      <c r="L440" s="97">
        <f t="shared" si="53"/>
        <v>0</v>
      </c>
      <c r="M440" s="97">
        <f t="shared" si="54"/>
        <v>0</v>
      </c>
      <c r="N440" s="387"/>
    </row>
    <row r="441" spans="1:14" s="287" customFormat="1">
      <c r="A441" s="667"/>
      <c r="B441" s="102" t="s">
        <v>27</v>
      </c>
      <c r="C441" s="130" t="s">
        <v>25</v>
      </c>
      <c r="D441" s="102">
        <v>14563431001</v>
      </c>
      <c r="E441" s="391" t="str">
        <f>IFERROR(VLOOKUP(D441,'ВИС-2025'!$E$17:$I$3751,3,0),"")</f>
        <v>Переходник с накидной гайкой 32-G 1 1/2 RX+</v>
      </c>
      <c r="F441" s="454" t="str">
        <f>IFERROR(VLOOKUP(D441,'ВИС-2025'!$E$17:$I$3751,5,0),"")</f>
        <v>шт</v>
      </c>
      <c r="G441" s="362"/>
      <c r="H441" s="175">
        <f>IFERROR(VLOOKUP(D441,'ВИС-2025'!$E$17:$L$4285,8,0),"")</f>
        <v>59.6</v>
      </c>
      <c r="I441" s="175">
        <f t="shared" si="50"/>
        <v>0</v>
      </c>
      <c r="J441" s="175">
        <f t="shared" si="51"/>
        <v>59.6</v>
      </c>
      <c r="K441" s="175">
        <f t="shared" si="52"/>
        <v>0</v>
      </c>
      <c r="L441" s="175">
        <f t="shared" si="53"/>
        <v>0</v>
      </c>
      <c r="M441" s="175">
        <f t="shared" si="54"/>
        <v>0</v>
      </c>
      <c r="N441" s="387"/>
    </row>
    <row r="442" spans="1:14" s="287" customFormat="1">
      <c r="A442" s="683"/>
      <c r="B442" s="69" t="s">
        <v>65</v>
      </c>
      <c r="C442" s="113" t="s">
        <v>25</v>
      </c>
      <c r="D442" s="69">
        <v>14563441001</v>
      </c>
      <c r="E442" s="392" t="str">
        <f>IFERROR(VLOOKUP(D442,'ВИС-2025'!$E$17:$I$3751,3,0),"")</f>
        <v>Переходник с накидной гайкой 40-G 1 1/2 RX+</v>
      </c>
      <c r="F442" s="286" t="str">
        <f>IFERROR(VLOOKUP(D442,'ВИС-2025'!$E$17:$I$3751,5,0),"")</f>
        <v>шт</v>
      </c>
      <c r="G442" s="451"/>
      <c r="H442" s="97">
        <f>IFERROR(VLOOKUP(D442,'ВИС-2025'!$E$17:$L$4285,8,0),"")</f>
        <v>60.74</v>
      </c>
      <c r="I442" s="97">
        <f t="shared" si="50"/>
        <v>0</v>
      </c>
      <c r="J442" s="97">
        <f t="shared" si="51"/>
        <v>60.74</v>
      </c>
      <c r="K442" s="97">
        <f t="shared" si="52"/>
        <v>0</v>
      </c>
      <c r="L442" s="97">
        <f t="shared" si="53"/>
        <v>0</v>
      </c>
      <c r="M442" s="97">
        <f t="shared" si="54"/>
        <v>0</v>
      </c>
      <c r="N442" s="387"/>
    </row>
    <row r="443" spans="1:14" s="287" customFormat="1">
      <c r="A443" s="667"/>
      <c r="B443" s="109" t="s">
        <v>27</v>
      </c>
      <c r="C443" s="130" t="s">
        <v>25</v>
      </c>
      <c r="D443" s="102">
        <v>14563451001</v>
      </c>
      <c r="E443" s="391" t="str">
        <f>IFERROR(VLOOKUP(D443,'ВИС-2025'!$E$17:$I$3751,3,0),"")</f>
        <v>Переходник с накидной гайкой 50-G 1 3/4 RX+</v>
      </c>
      <c r="F443" s="454" t="str">
        <f>IFERROR(VLOOKUP(D443,'ВИС-2025'!$E$17:$I$3751,5,0),"")</f>
        <v>шт</v>
      </c>
      <c r="G443" s="362"/>
      <c r="H443" s="175">
        <f>IFERROR(VLOOKUP(D443,'ВИС-2025'!$E$17:$L$4285,8,0),"")</f>
        <v>100.96</v>
      </c>
      <c r="I443" s="175">
        <f t="shared" si="50"/>
        <v>0</v>
      </c>
      <c r="J443" s="175">
        <f t="shared" si="51"/>
        <v>100.96</v>
      </c>
      <c r="K443" s="175">
        <f t="shared" si="52"/>
        <v>0</v>
      </c>
      <c r="L443" s="175">
        <f t="shared" si="53"/>
        <v>0</v>
      </c>
      <c r="M443" s="175">
        <f t="shared" si="54"/>
        <v>0</v>
      </c>
      <c r="N443" s="387"/>
    </row>
    <row r="444" spans="1:14" s="287" customFormat="1">
      <c r="A444" s="667"/>
      <c r="B444" s="109" t="s">
        <v>27</v>
      </c>
      <c r="C444" s="130" t="s">
        <v>25</v>
      </c>
      <c r="D444" s="102">
        <v>14563461001</v>
      </c>
      <c r="E444" s="391" t="str">
        <f>IFERROR(VLOOKUP(D444,'ВИС-2025'!$E$17:$I$3751,3,0),"")</f>
        <v>Переходник с накидной гайкой 63-G 2 3/8 RX+</v>
      </c>
      <c r="F444" s="454" t="str">
        <f>IFERROR(VLOOKUP(D444,'ВИС-2025'!$E$17:$I$3751,5,0),"")</f>
        <v>шт</v>
      </c>
      <c r="G444" s="362"/>
      <c r="H444" s="175">
        <f>IFERROR(VLOOKUP(D444,'ВИС-2025'!$E$17:$L$4285,8,0),"")</f>
        <v>201.37</v>
      </c>
      <c r="I444" s="175">
        <f t="shared" si="50"/>
        <v>0</v>
      </c>
      <c r="J444" s="175">
        <f t="shared" si="51"/>
        <v>201.37</v>
      </c>
      <c r="K444" s="175">
        <f t="shared" si="52"/>
        <v>0</v>
      </c>
      <c r="L444" s="175">
        <f t="shared" si="53"/>
        <v>0</v>
      </c>
      <c r="M444" s="175">
        <f t="shared" si="54"/>
        <v>0</v>
      </c>
      <c r="N444" s="387"/>
    </row>
    <row r="445" spans="1:14" s="287" customFormat="1">
      <c r="A445" s="683"/>
      <c r="B445" s="110"/>
      <c r="C445" s="111"/>
      <c r="D445" s="69"/>
      <c r="E445" s="392" t="str">
        <f>IFERROR(VLOOKUP(D445,'ВИС-2025'!$E$17:$I$3751,3,0),"")</f>
        <v/>
      </c>
      <c r="F445" s="286" t="str">
        <f>IFERROR(VLOOKUP(D445,'ВИС-2025'!$E$17:$I$3751,5,0),"")</f>
        <v/>
      </c>
      <c r="G445" s="451"/>
      <c r="H445" s="97" t="str">
        <f>IFERROR(VLOOKUP(D445,'ВИС-2025'!$E$17:$L$4285,8,0),"")</f>
        <v/>
      </c>
      <c r="I445" s="97" t="str">
        <f t="shared" si="50"/>
        <v/>
      </c>
      <c r="J445" s="97" t="str">
        <f t="shared" si="51"/>
        <v/>
      </c>
      <c r="K445" s="97" t="str">
        <f t="shared" si="52"/>
        <v/>
      </c>
      <c r="L445" s="97" t="str">
        <f t="shared" si="53"/>
        <v/>
      </c>
      <c r="M445" s="97" t="str">
        <f t="shared" si="54"/>
        <v/>
      </c>
      <c r="N445" s="387"/>
    </row>
    <row r="446" spans="1:14" s="287" customFormat="1">
      <c r="A446" s="683"/>
      <c r="B446" s="110" t="s">
        <v>30</v>
      </c>
      <c r="C446" s="113" t="s">
        <v>25</v>
      </c>
      <c r="D446" s="69">
        <v>11096091001</v>
      </c>
      <c r="E446" s="392" t="str">
        <f>IFERROR(VLOOKUP(D446,'ВИС-2025'!$E$17:$I$3751,3,0),"")</f>
        <v xml:space="preserve">Переходник на евроконус РЕХАУ 16-G 3/4 </v>
      </c>
      <c r="F446" s="286" t="str">
        <f>IFERROR(VLOOKUP(D446,'ВИС-2025'!$E$17:$I$3751,5,0),"")</f>
        <v>шт</v>
      </c>
      <c r="G446" s="451"/>
      <c r="H446" s="97">
        <f>IFERROR(VLOOKUP(D446,'ВИС-2025'!$E$17:$L$4285,8,0),"")</f>
        <v>10.94</v>
      </c>
      <c r="I446" s="97">
        <f t="shared" ref="I446:I507" si="55">IFERROR(H446*G446,"")</f>
        <v>0</v>
      </c>
      <c r="J446" s="97">
        <f t="shared" ref="J446:J507" si="56">IFERROR((IF(H446="","",H446-H446*$D$7)),"")</f>
        <v>10.94</v>
      </c>
      <c r="K446" s="97">
        <f t="shared" ref="K446:K507" si="57">IFERROR(J446*G446, "")</f>
        <v>0</v>
      </c>
      <c r="L446" s="97">
        <f t="shared" ref="L446:L507" si="58">IFERROR(J446*$D$8, "")</f>
        <v>0</v>
      </c>
      <c r="M446" s="97">
        <f t="shared" ref="M446:M507" si="59">IFERROR(L446*G446, "")</f>
        <v>0</v>
      </c>
      <c r="N446" s="387"/>
    </row>
    <row r="447" spans="1:14" s="287" customFormat="1">
      <c r="A447" s="683"/>
      <c r="B447" s="110" t="s">
        <v>30</v>
      </c>
      <c r="C447" s="113" t="s">
        <v>25</v>
      </c>
      <c r="D447" s="69">
        <v>11096111001</v>
      </c>
      <c r="E447" s="392" t="str">
        <f>IFERROR(VLOOKUP(D447,'ВИС-2025'!$E$17:$I$3751,3,0),"")</f>
        <v xml:space="preserve">Переходник на евроконус РЕХАУ 20-G 3/4 </v>
      </c>
      <c r="F447" s="286" t="str">
        <f>IFERROR(VLOOKUP(D447,'ВИС-2025'!$E$17:$I$3751,5,0),"")</f>
        <v>шт</v>
      </c>
      <c r="G447" s="451"/>
      <c r="H447" s="97">
        <f>IFERROR(VLOOKUP(D447,'ВИС-2025'!$E$17:$L$4285,8,0),"")</f>
        <v>13.6</v>
      </c>
      <c r="I447" s="97">
        <f t="shared" ref="I447" si="60">IFERROR(H447*G447,"")</f>
        <v>0</v>
      </c>
      <c r="J447" s="97">
        <f t="shared" ref="J447" si="61">IFERROR((IF(H447="","",H447-H447*$D$7)),"")</f>
        <v>13.6</v>
      </c>
      <c r="K447" s="97">
        <f t="shared" ref="K447" si="62">IFERROR(J447*G447, "")</f>
        <v>0</v>
      </c>
      <c r="L447" s="97">
        <f t="shared" ref="L447" si="63">IFERROR(J447*$D$8, "")</f>
        <v>0</v>
      </c>
      <c r="M447" s="97">
        <f t="shared" ref="M447" si="64">IFERROR(L447*G447, "")</f>
        <v>0</v>
      </c>
      <c r="N447" s="387"/>
    </row>
    <row r="448" spans="1:14" s="287" customFormat="1">
      <c r="A448" s="683"/>
      <c r="B448" s="110"/>
      <c r="C448" s="111"/>
      <c r="D448" s="69"/>
      <c r="E448" s="392" t="str">
        <f>IFERROR(VLOOKUP(D448,'ВИС-2025'!$E$17:$I$3751,3,0),"")</f>
        <v/>
      </c>
      <c r="F448" s="286" t="str">
        <f>IFERROR(VLOOKUP(D448,'ВИС-2025'!$E$17:$I$3751,5,0),"")</f>
        <v/>
      </c>
      <c r="G448" s="451"/>
      <c r="H448" s="97" t="str">
        <f>IFERROR(VLOOKUP(D448,'ВИС-2025'!$E$17:$L$4285,8,0),"")</f>
        <v/>
      </c>
      <c r="I448" s="97" t="str">
        <f t="shared" si="55"/>
        <v/>
      </c>
      <c r="J448" s="97" t="str">
        <f t="shared" si="56"/>
        <v/>
      </c>
      <c r="K448" s="97" t="str">
        <f t="shared" si="57"/>
        <v/>
      </c>
      <c r="L448" s="97" t="str">
        <f t="shared" si="58"/>
        <v/>
      </c>
      <c r="M448" s="97" t="str">
        <f t="shared" si="59"/>
        <v/>
      </c>
      <c r="N448" s="387"/>
    </row>
    <row r="449" spans="1:14" s="287" customFormat="1" ht="60">
      <c r="A449" s="683" t="s">
        <v>3087</v>
      </c>
      <c r="B449" s="69" t="s">
        <v>30</v>
      </c>
      <c r="C449" s="71" t="s">
        <v>25</v>
      </c>
      <c r="D449" s="665">
        <v>14563963001</v>
      </c>
      <c r="E449" s="392" t="str">
        <f>IFERROR(VLOOKUP(D449,'ВИС-2025'!$E$17:$I$3751,3,0),"")</f>
        <v>Угольник-переходник РЕХАУ с накидной гайкой 16-G 1/2 RX+</v>
      </c>
      <c r="F449" s="286" t="str">
        <f>IFERROR(VLOOKUP(D449,'ВИС-2025'!$E$17:$I$3751,5,0),"")</f>
        <v>шт</v>
      </c>
      <c r="G449" s="451"/>
      <c r="H449" s="97">
        <f>IFERROR(VLOOKUP(D449,'ВИС-2025'!$E$17:$L$4285,8,0),"")</f>
        <v>12.17</v>
      </c>
      <c r="I449" s="97">
        <f t="shared" si="55"/>
        <v>0</v>
      </c>
      <c r="J449" s="97">
        <f t="shared" si="56"/>
        <v>12.17</v>
      </c>
      <c r="K449" s="97">
        <f t="shared" si="57"/>
        <v>0</v>
      </c>
      <c r="L449" s="97">
        <f t="shared" si="58"/>
        <v>0</v>
      </c>
      <c r="M449" s="97">
        <f t="shared" si="59"/>
        <v>0</v>
      </c>
      <c r="N449" s="387"/>
    </row>
    <row r="450" spans="1:14" s="287" customFormat="1">
      <c r="A450" s="683"/>
      <c r="B450" s="69" t="s">
        <v>30</v>
      </c>
      <c r="C450" s="71" t="s">
        <v>25</v>
      </c>
      <c r="D450" s="665">
        <v>14564133001</v>
      </c>
      <c r="E450" s="392" t="str">
        <f>IFERROR(VLOOKUP(D450,'ВИС-2025'!$E$17:$I$3751,3,0),"")</f>
        <v>Угольник-переходник РЕХАУ с накидной гайкой 20-G 1/2 RX+</v>
      </c>
      <c r="F450" s="286" t="str">
        <f>IFERROR(VLOOKUP(D450,'ВИС-2025'!$E$17:$I$3751,5,0),"")</f>
        <v>шт</v>
      </c>
      <c r="G450" s="451"/>
      <c r="H450" s="97">
        <f>IFERROR(VLOOKUP(D450,'ВИС-2025'!$E$17:$L$4285,8,0),"")</f>
        <v>15.22</v>
      </c>
      <c r="I450" s="97">
        <f t="shared" si="55"/>
        <v>0</v>
      </c>
      <c r="J450" s="97">
        <f t="shared" si="56"/>
        <v>15.22</v>
      </c>
      <c r="K450" s="97">
        <f t="shared" si="57"/>
        <v>0</v>
      </c>
      <c r="L450" s="97">
        <f t="shared" si="58"/>
        <v>0</v>
      </c>
      <c r="M450" s="97">
        <f t="shared" si="59"/>
        <v>0</v>
      </c>
      <c r="N450" s="387"/>
    </row>
    <row r="451" spans="1:14" s="287" customFormat="1">
      <c r="A451" s="683"/>
      <c r="B451" s="69"/>
      <c r="C451" s="88"/>
      <c r="D451" s="90"/>
      <c r="E451" s="392" t="str">
        <f>IFERROR(VLOOKUP(D451,'ВИС-2025'!$E$17:$I$3751,3,0),"")</f>
        <v/>
      </c>
      <c r="F451" s="286" t="str">
        <f>IFERROR(VLOOKUP(D451,'ВИС-2025'!$E$17:$I$3751,5,0),"")</f>
        <v/>
      </c>
      <c r="G451" s="451"/>
      <c r="H451" s="97" t="str">
        <f>IFERROR(VLOOKUP(D451,'ВИС-2025'!$E$17:$L$4285,8,0),"")</f>
        <v/>
      </c>
      <c r="I451" s="97" t="str">
        <f t="shared" si="55"/>
        <v/>
      </c>
      <c r="J451" s="97" t="str">
        <f t="shared" si="56"/>
        <v/>
      </c>
      <c r="K451" s="97" t="str">
        <f t="shared" si="57"/>
        <v/>
      </c>
      <c r="L451" s="97" t="str">
        <f t="shared" si="58"/>
        <v/>
      </c>
      <c r="M451" s="97" t="str">
        <f t="shared" si="59"/>
        <v/>
      </c>
      <c r="N451" s="387"/>
    </row>
    <row r="452" spans="1:14" s="287" customFormat="1">
      <c r="A452" s="683"/>
      <c r="B452" s="69" t="s">
        <v>30</v>
      </c>
      <c r="C452" s="113" t="s">
        <v>25</v>
      </c>
      <c r="D452" s="69">
        <v>11097221001</v>
      </c>
      <c r="E452" s="392" t="str">
        <f>IFERROR(VLOOKUP(D452,'ВИС-2025'!$E$17:$I$3751,3,0),"")</f>
        <v>Угольник-переходник с накидной гайкой 16-G 1/2 MX</v>
      </c>
      <c r="F452" s="286" t="str">
        <f>IFERROR(VLOOKUP(D452,'ВИС-2025'!$E$17:$I$3751,5,0),"")</f>
        <v>шт</v>
      </c>
      <c r="G452" s="451"/>
      <c r="H452" s="97">
        <f>IFERROR(VLOOKUP(D452,'ВИС-2025'!$E$17:$L$4285,8,0),"")</f>
        <v>7.61</v>
      </c>
      <c r="I452" s="97">
        <f t="shared" si="55"/>
        <v>0</v>
      </c>
      <c r="J452" s="97">
        <f t="shared" si="56"/>
        <v>7.61</v>
      </c>
      <c r="K452" s="97">
        <f t="shared" si="57"/>
        <v>0</v>
      </c>
      <c r="L452" s="97">
        <f t="shared" si="58"/>
        <v>0</v>
      </c>
      <c r="M452" s="97">
        <f t="shared" si="59"/>
        <v>0</v>
      </c>
      <c r="N452" s="387"/>
    </row>
    <row r="453" spans="1:14" s="287" customFormat="1">
      <c r="A453" s="683"/>
      <c r="B453" s="69"/>
      <c r="C453" s="88"/>
      <c r="D453" s="90"/>
      <c r="E453" s="392" t="str">
        <f>IFERROR(VLOOKUP(D453,'ВИС-2025'!$E$17:$I$3751,3,0),"")</f>
        <v/>
      </c>
      <c r="F453" s="286" t="str">
        <f>IFERROR(VLOOKUP(D453,'ВИС-2025'!$E$17:$I$3751,5,0),"")</f>
        <v/>
      </c>
      <c r="G453" s="451"/>
      <c r="H453" s="97" t="str">
        <f>IFERROR(VLOOKUP(D453,'ВИС-2025'!$E$17:$L$4285,8,0),"")</f>
        <v/>
      </c>
      <c r="I453" s="97" t="str">
        <f t="shared" si="55"/>
        <v/>
      </c>
      <c r="J453" s="97" t="str">
        <f t="shared" si="56"/>
        <v/>
      </c>
      <c r="K453" s="97" t="str">
        <f t="shared" si="57"/>
        <v/>
      </c>
      <c r="L453" s="97" t="str">
        <f t="shared" si="58"/>
        <v/>
      </c>
      <c r="M453" s="97" t="str">
        <f t="shared" si="59"/>
        <v/>
      </c>
      <c r="N453" s="387"/>
    </row>
    <row r="454" spans="1:14" s="287" customFormat="1">
      <c r="A454" s="683"/>
      <c r="B454" s="110" t="s">
        <v>65</v>
      </c>
      <c r="C454" s="113" t="s">
        <v>25</v>
      </c>
      <c r="D454" s="69">
        <v>14563961001</v>
      </c>
      <c r="E454" s="392" t="str">
        <f>IFERROR(VLOOKUP(D454,'ВИС-2025'!$E$17:$I$3751,3,0),"")</f>
        <v>Угольник-переходник с накидной гайкой 16-G 1/2 RX+</v>
      </c>
      <c r="F454" s="286" t="str">
        <f>IFERROR(VLOOKUP(D454,'ВИС-2025'!$E$17:$I$3751,5,0),"")</f>
        <v>шт</v>
      </c>
      <c r="G454" s="451"/>
      <c r="H454" s="97">
        <f>IFERROR(VLOOKUP(D454,'ВИС-2025'!$E$17:$L$4285,8,0),"")</f>
        <v>25.18</v>
      </c>
      <c r="I454" s="97">
        <f t="shared" si="55"/>
        <v>0</v>
      </c>
      <c r="J454" s="97">
        <f t="shared" si="56"/>
        <v>25.18</v>
      </c>
      <c r="K454" s="97">
        <f t="shared" si="57"/>
        <v>0</v>
      </c>
      <c r="L454" s="97">
        <f t="shared" si="58"/>
        <v>0</v>
      </c>
      <c r="M454" s="97">
        <f t="shared" si="59"/>
        <v>0</v>
      </c>
      <c r="N454" s="387"/>
    </row>
    <row r="455" spans="1:14" s="287" customFormat="1">
      <c r="A455" s="668"/>
      <c r="B455" s="110" t="s">
        <v>65</v>
      </c>
      <c r="C455" s="113" t="s">
        <v>25</v>
      </c>
      <c r="D455" s="69">
        <v>14564131001</v>
      </c>
      <c r="E455" s="392" t="str">
        <f>IFERROR(VLOOKUP(D455,'ВИС-2025'!$E$17:$I$3751,3,0),"")</f>
        <v>Угольник-переходник с накидной гайкой 20-G 1/2 RX+</v>
      </c>
      <c r="F455" s="286" t="str">
        <f>IFERROR(VLOOKUP(D455,'ВИС-2025'!$E$17:$I$3751,5,0),"")</f>
        <v>шт</v>
      </c>
      <c r="G455" s="451"/>
      <c r="H455" s="97">
        <f>IFERROR(VLOOKUP(D455,'ВИС-2025'!$E$17:$L$4285,8,0),"")</f>
        <v>25.37</v>
      </c>
      <c r="I455" s="97">
        <f t="shared" si="55"/>
        <v>0</v>
      </c>
      <c r="J455" s="97">
        <f t="shared" si="56"/>
        <v>25.37</v>
      </c>
      <c r="K455" s="97">
        <f t="shared" si="57"/>
        <v>0</v>
      </c>
      <c r="L455" s="97">
        <f t="shared" si="58"/>
        <v>0</v>
      </c>
      <c r="M455" s="97">
        <f t="shared" si="59"/>
        <v>0</v>
      </c>
      <c r="N455" s="387"/>
    </row>
    <row r="456" spans="1:14" s="287" customFormat="1">
      <c r="A456" s="683"/>
      <c r="B456" s="110"/>
      <c r="C456" s="111"/>
      <c r="D456" s="69"/>
      <c r="E456" s="392" t="str">
        <f>IFERROR(VLOOKUP(D456,'ВИС-2025'!$E$17:$I$3751,3,0),"")</f>
        <v/>
      </c>
      <c r="F456" s="286" t="str">
        <f>IFERROR(VLOOKUP(D456,'ВИС-2025'!$E$17:$I$3751,5,0),"")</f>
        <v/>
      </c>
      <c r="G456" s="451"/>
      <c r="H456" s="97" t="str">
        <f>IFERROR(VLOOKUP(D456,'ВИС-2025'!$E$17:$L$4285,8,0),"")</f>
        <v/>
      </c>
      <c r="I456" s="97" t="str">
        <f t="shared" si="55"/>
        <v/>
      </c>
      <c r="J456" s="97" t="str">
        <f t="shared" si="56"/>
        <v/>
      </c>
      <c r="K456" s="97" t="str">
        <f t="shared" si="57"/>
        <v/>
      </c>
      <c r="L456" s="97" t="str">
        <f t="shared" si="58"/>
        <v/>
      </c>
      <c r="M456" s="97" t="str">
        <f t="shared" si="59"/>
        <v/>
      </c>
      <c r="N456" s="387"/>
    </row>
    <row r="457" spans="1:14" s="287" customFormat="1">
      <c r="A457" s="683"/>
      <c r="B457" s="69" t="s">
        <v>30</v>
      </c>
      <c r="C457" s="71" t="s">
        <v>25</v>
      </c>
      <c r="D457" s="665">
        <v>14570213001</v>
      </c>
      <c r="E457" s="392" t="str">
        <f>IFERROR(VLOOKUP(D457,'ВИС-2025'!$E$17:$I$3751,3,0),"")</f>
        <v>Угольник РЕХАУ 90°, 16 RX+</v>
      </c>
      <c r="F457" s="286" t="str">
        <f>IFERROR(VLOOKUP(D457,'ВИС-2025'!$E$17:$I$3751,5,0),"")</f>
        <v>шт</v>
      </c>
      <c r="G457" s="451"/>
      <c r="H457" s="97">
        <f>IFERROR(VLOOKUP(D457,'ВИС-2025'!$E$17:$L$4285,8,0),"")</f>
        <v>8.6</v>
      </c>
      <c r="I457" s="97">
        <f t="shared" si="55"/>
        <v>0</v>
      </c>
      <c r="J457" s="97">
        <f t="shared" si="56"/>
        <v>8.6</v>
      </c>
      <c r="K457" s="97">
        <f t="shared" si="57"/>
        <v>0</v>
      </c>
      <c r="L457" s="97">
        <f t="shared" si="58"/>
        <v>0</v>
      </c>
      <c r="M457" s="97">
        <f t="shared" si="59"/>
        <v>0</v>
      </c>
      <c r="N457" s="387"/>
    </row>
    <row r="458" spans="1:14" s="287" customFormat="1">
      <c r="A458" s="683"/>
      <c r="B458" s="69" t="s">
        <v>30</v>
      </c>
      <c r="C458" s="71" t="s">
        <v>25</v>
      </c>
      <c r="D458" s="665">
        <v>14570223001</v>
      </c>
      <c r="E458" s="392" t="str">
        <f>IFERROR(VLOOKUP(D458,'ВИС-2025'!$E$17:$I$3751,3,0),"")</f>
        <v>Угольник РЕХАУ 90°, 20 RX+</v>
      </c>
      <c r="F458" s="286" t="str">
        <f>IFERROR(VLOOKUP(D458,'ВИС-2025'!$E$17:$I$3751,5,0),"")</f>
        <v>шт</v>
      </c>
      <c r="G458" s="451"/>
      <c r="H458" s="97">
        <f>IFERROR(VLOOKUP(D458,'ВИС-2025'!$E$17:$L$4285,8,0),"")</f>
        <v>11.68</v>
      </c>
      <c r="I458" s="97">
        <f t="shared" si="55"/>
        <v>0</v>
      </c>
      <c r="J458" s="97">
        <f t="shared" si="56"/>
        <v>11.68</v>
      </c>
      <c r="K458" s="97">
        <f t="shared" si="57"/>
        <v>0</v>
      </c>
      <c r="L458" s="97">
        <f t="shared" si="58"/>
        <v>0</v>
      </c>
      <c r="M458" s="97">
        <f t="shared" si="59"/>
        <v>0</v>
      </c>
      <c r="N458" s="387"/>
    </row>
    <row r="459" spans="1:14" s="287" customFormat="1">
      <c r="A459" s="683"/>
      <c r="B459" s="69" t="s">
        <v>30</v>
      </c>
      <c r="C459" s="71" t="s">
        <v>25</v>
      </c>
      <c r="D459" s="665">
        <v>14570233001</v>
      </c>
      <c r="E459" s="392" t="str">
        <f>IFERROR(VLOOKUP(D459,'ВИС-2025'!$E$17:$I$3751,3,0),"")</f>
        <v>Угольник РЕХАУ 90°, 25 RX+</v>
      </c>
      <c r="F459" s="286" t="str">
        <f>IFERROR(VLOOKUP(D459,'ВИС-2025'!$E$17:$I$3751,5,0),"")</f>
        <v>шт</v>
      </c>
      <c r="G459" s="451"/>
      <c r="H459" s="97">
        <f>IFERROR(VLOOKUP(D459,'ВИС-2025'!$E$17:$L$4285,8,0),"")</f>
        <v>19.84</v>
      </c>
      <c r="I459" s="97">
        <f t="shared" si="55"/>
        <v>0</v>
      </c>
      <c r="J459" s="97">
        <f t="shared" si="56"/>
        <v>19.84</v>
      </c>
      <c r="K459" s="97">
        <f t="shared" si="57"/>
        <v>0</v>
      </c>
      <c r="L459" s="97">
        <f t="shared" si="58"/>
        <v>0</v>
      </c>
      <c r="M459" s="97">
        <f t="shared" si="59"/>
        <v>0</v>
      </c>
      <c r="N459" s="387"/>
    </row>
    <row r="460" spans="1:14" s="287" customFormat="1">
      <c r="A460" s="683"/>
      <c r="B460" s="69" t="s">
        <v>30</v>
      </c>
      <c r="C460" s="71" t="s">
        <v>25</v>
      </c>
      <c r="D460" s="665">
        <v>14570243001</v>
      </c>
      <c r="E460" s="392" t="str">
        <f>IFERROR(VLOOKUP(D460,'ВИС-2025'!$E$17:$I$3751,3,0),"")</f>
        <v>Угольник РЕХАУ 90°, 32 RX+</v>
      </c>
      <c r="F460" s="286" t="str">
        <f>IFERROR(VLOOKUP(D460,'ВИС-2025'!$E$17:$I$3751,5,0),"")</f>
        <v>шт</v>
      </c>
      <c r="G460" s="451"/>
      <c r="H460" s="97">
        <f>IFERROR(VLOOKUP(D460,'ВИС-2025'!$E$17:$L$4285,8,0),"")</f>
        <v>35.11</v>
      </c>
      <c r="I460" s="97">
        <f t="shared" si="55"/>
        <v>0</v>
      </c>
      <c r="J460" s="97">
        <f t="shared" si="56"/>
        <v>35.11</v>
      </c>
      <c r="K460" s="97">
        <f t="shared" si="57"/>
        <v>0</v>
      </c>
      <c r="L460" s="97">
        <f t="shared" si="58"/>
        <v>0</v>
      </c>
      <c r="M460" s="97">
        <f t="shared" si="59"/>
        <v>0</v>
      </c>
      <c r="N460" s="387"/>
    </row>
    <row r="461" spans="1:14" s="287" customFormat="1" ht="60">
      <c r="A461" s="668" t="s">
        <v>3086</v>
      </c>
      <c r="B461" s="69" t="s">
        <v>30</v>
      </c>
      <c r="C461" s="71" t="s">
        <v>25</v>
      </c>
      <c r="D461" s="665">
        <v>14570253001</v>
      </c>
      <c r="E461" s="392" t="str">
        <f>IFERROR(VLOOKUP(D461,'ВИС-2025'!$E$17:$I$3751,3,0),"")</f>
        <v>Угольник РЕХАУ 90°, 40 RX+</v>
      </c>
      <c r="F461" s="286" t="str">
        <f>IFERROR(VLOOKUP(D461,'ВИС-2025'!$E$17:$I$3751,5,0),"")</f>
        <v>шт</v>
      </c>
      <c r="G461" s="451"/>
      <c r="H461" s="97">
        <f>IFERROR(VLOOKUP(D461,'ВИС-2025'!$E$17:$L$4285,8,0),"")</f>
        <v>57.07</v>
      </c>
      <c r="I461" s="97">
        <f t="shared" si="55"/>
        <v>0</v>
      </c>
      <c r="J461" s="97">
        <f t="shared" si="56"/>
        <v>57.07</v>
      </c>
      <c r="K461" s="97">
        <f t="shared" si="57"/>
        <v>0</v>
      </c>
      <c r="L461" s="97">
        <f t="shared" si="58"/>
        <v>0</v>
      </c>
      <c r="M461" s="97">
        <f t="shared" si="59"/>
        <v>0</v>
      </c>
      <c r="N461" s="387"/>
    </row>
    <row r="462" spans="1:14" s="287" customFormat="1">
      <c r="A462" s="683"/>
      <c r="B462" s="110"/>
      <c r="C462" s="111"/>
      <c r="D462" s="69"/>
      <c r="E462" s="392" t="str">
        <f>IFERROR(VLOOKUP(D462,'ВИС-2025'!$E$17:$I$3751,3,0),"")</f>
        <v/>
      </c>
      <c r="F462" s="286" t="str">
        <f>IFERROR(VLOOKUP(D462,'ВИС-2025'!$E$17:$I$3751,5,0),"")</f>
        <v/>
      </c>
      <c r="G462" s="451"/>
      <c r="H462" s="97" t="str">
        <f>IFERROR(VLOOKUP(D462,'ВИС-2025'!$E$17:$L$4285,8,0),"")</f>
        <v/>
      </c>
      <c r="I462" s="97" t="str">
        <f t="shared" si="55"/>
        <v/>
      </c>
      <c r="J462" s="97" t="str">
        <f t="shared" si="56"/>
        <v/>
      </c>
      <c r="K462" s="97" t="str">
        <f t="shared" si="57"/>
        <v/>
      </c>
      <c r="L462" s="97" t="str">
        <f t="shared" si="58"/>
        <v/>
      </c>
      <c r="M462" s="97" t="str">
        <f t="shared" si="59"/>
        <v/>
      </c>
      <c r="N462" s="387"/>
    </row>
    <row r="463" spans="1:14" s="287" customFormat="1">
      <c r="A463" s="683"/>
      <c r="B463" s="69" t="s">
        <v>30</v>
      </c>
      <c r="C463" s="71" t="s">
        <v>25</v>
      </c>
      <c r="D463" s="69">
        <v>11080211001</v>
      </c>
      <c r="E463" s="392" t="str">
        <f>IFERROR(VLOOKUP(D463,'ВИС-2025'!$E$17:$I$3751,3,0),"")</f>
        <v>Угольник 90°, 16 MX</v>
      </c>
      <c r="F463" s="286" t="str">
        <f>IFERROR(VLOOKUP(D463,'ВИС-2025'!$E$17:$I$3751,5,0),"")</f>
        <v>шт</v>
      </c>
      <c r="G463" s="451"/>
      <c r="H463" s="97">
        <f>IFERROR(VLOOKUP(D463,'ВИС-2025'!$E$17:$L$4285,8,0),"")</f>
        <v>5.48</v>
      </c>
      <c r="I463" s="97">
        <f t="shared" si="55"/>
        <v>0</v>
      </c>
      <c r="J463" s="97">
        <f t="shared" si="56"/>
        <v>5.48</v>
      </c>
      <c r="K463" s="97">
        <f t="shared" si="57"/>
        <v>0</v>
      </c>
      <c r="L463" s="97">
        <f t="shared" si="58"/>
        <v>0</v>
      </c>
      <c r="M463" s="97">
        <f t="shared" si="59"/>
        <v>0</v>
      </c>
      <c r="N463" s="387"/>
    </row>
    <row r="464" spans="1:14" s="287" customFormat="1">
      <c r="A464" s="683"/>
      <c r="B464" s="69" t="s">
        <v>30</v>
      </c>
      <c r="C464" s="71" t="s">
        <v>25</v>
      </c>
      <c r="D464" s="69">
        <v>11080221001</v>
      </c>
      <c r="E464" s="392" t="str">
        <f>IFERROR(VLOOKUP(D464,'ВИС-2025'!$E$17:$I$3751,3,0),"")</f>
        <v>Угольник 90°, 20 MX</v>
      </c>
      <c r="F464" s="286" t="str">
        <f>IFERROR(VLOOKUP(D464,'ВИС-2025'!$E$17:$I$3751,5,0),"")</f>
        <v>шт</v>
      </c>
      <c r="G464" s="451"/>
      <c r="H464" s="97">
        <f>IFERROR(VLOOKUP(D464,'ВИС-2025'!$E$17:$L$4285,8,0),"")</f>
        <v>7.44</v>
      </c>
      <c r="I464" s="97">
        <f t="shared" si="55"/>
        <v>0</v>
      </c>
      <c r="J464" s="97">
        <f t="shared" si="56"/>
        <v>7.44</v>
      </c>
      <c r="K464" s="97">
        <f t="shared" si="57"/>
        <v>0</v>
      </c>
      <c r="L464" s="97">
        <f t="shared" si="58"/>
        <v>0</v>
      </c>
      <c r="M464" s="97">
        <f t="shared" si="59"/>
        <v>0</v>
      </c>
      <c r="N464" s="387"/>
    </row>
    <row r="465" spans="1:14" s="287" customFormat="1">
      <c r="A465" s="683"/>
      <c r="B465" s="69" t="s">
        <v>30</v>
      </c>
      <c r="C465" s="71" t="s">
        <v>25</v>
      </c>
      <c r="D465" s="69">
        <v>11080231001</v>
      </c>
      <c r="E465" s="392" t="str">
        <f>IFERROR(VLOOKUP(D465,'ВИС-2025'!$E$17:$I$3751,3,0),"")</f>
        <v>Угольник 90°, 25 MX</v>
      </c>
      <c r="F465" s="286" t="str">
        <f>IFERROR(VLOOKUP(D465,'ВИС-2025'!$E$17:$I$3751,5,0),"")</f>
        <v>шт</v>
      </c>
      <c r="G465" s="451"/>
      <c r="H465" s="97">
        <f>IFERROR(VLOOKUP(D465,'ВИС-2025'!$E$17:$L$4285,8,0),"")</f>
        <v>12.64</v>
      </c>
      <c r="I465" s="97">
        <f t="shared" si="55"/>
        <v>0</v>
      </c>
      <c r="J465" s="97">
        <f t="shared" si="56"/>
        <v>12.64</v>
      </c>
      <c r="K465" s="97">
        <f t="shared" si="57"/>
        <v>0</v>
      </c>
      <c r="L465" s="97">
        <f t="shared" si="58"/>
        <v>0</v>
      </c>
      <c r="M465" s="97">
        <f t="shared" si="59"/>
        <v>0</v>
      </c>
      <c r="N465" s="387"/>
    </row>
    <row r="466" spans="1:14" s="287" customFormat="1">
      <c r="A466" s="683"/>
      <c r="B466" s="69" t="s">
        <v>30</v>
      </c>
      <c r="C466" s="71" t="s">
        <v>25</v>
      </c>
      <c r="D466" s="69">
        <v>11080241001</v>
      </c>
      <c r="E466" s="392" t="str">
        <f>IFERROR(VLOOKUP(D466,'ВИС-2025'!$E$17:$I$3751,3,0),"")</f>
        <v>Угольник 90°, 32 MX</v>
      </c>
      <c r="F466" s="286" t="str">
        <f>IFERROR(VLOOKUP(D466,'ВИС-2025'!$E$17:$I$3751,5,0),"")</f>
        <v>шт</v>
      </c>
      <c r="G466" s="451"/>
      <c r="H466" s="97">
        <f>IFERROR(VLOOKUP(D466,'ВИС-2025'!$E$17:$L$4285,8,0),"")</f>
        <v>22.37</v>
      </c>
      <c r="I466" s="97">
        <f t="shared" si="55"/>
        <v>0</v>
      </c>
      <c r="J466" s="97">
        <f t="shared" si="56"/>
        <v>22.37</v>
      </c>
      <c r="K466" s="97">
        <f t="shared" si="57"/>
        <v>0</v>
      </c>
      <c r="L466" s="97">
        <f t="shared" si="58"/>
        <v>0</v>
      </c>
      <c r="M466" s="97">
        <f t="shared" si="59"/>
        <v>0</v>
      </c>
      <c r="N466" s="387"/>
    </row>
    <row r="467" spans="1:14" s="287" customFormat="1">
      <c r="A467" s="683"/>
      <c r="B467" s="69" t="s">
        <v>30</v>
      </c>
      <c r="C467" s="71" t="s">
        <v>25</v>
      </c>
      <c r="D467" s="69">
        <v>11080251001</v>
      </c>
      <c r="E467" s="392" t="str">
        <f>IFERROR(VLOOKUP(D467,'ВИС-2025'!$E$17:$I$3751,3,0),"")</f>
        <v>Угольник 90°, 40 MX</v>
      </c>
      <c r="F467" s="286" t="str">
        <f>IFERROR(VLOOKUP(D467,'ВИС-2025'!$E$17:$I$3751,5,0),"")</f>
        <v>шт</v>
      </c>
      <c r="G467" s="451"/>
      <c r="H467" s="97">
        <f>IFERROR(VLOOKUP(D467,'ВИС-2025'!$E$17:$L$4285,8,0),"")</f>
        <v>36.35</v>
      </c>
      <c r="I467" s="97">
        <f t="shared" si="55"/>
        <v>0</v>
      </c>
      <c r="J467" s="97">
        <f t="shared" si="56"/>
        <v>36.35</v>
      </c>
      <c r="K467" s="97">
        <f t="shared" si="57"/>
        <v>0</v>
      </c>
      <c r="L467" s="97">
        <f t="shared" si="58"/>
        <v>0</v>
      </c>
      <c r="M467" s="97">
        <f t="shared" si="59"/>
        <v>0</v>
      </c>
      <c r="N467" s="387"/>
    </row>
    <row r="468" spans="1:14" s="287" customFormat="1">
      <c r="A468" s="683"/>
      <c r="B468" s="69" t="s">
        <v>30</v>
      </c>
      <c r="C468" s="71" t="s">
        <v>25</v>
      </c>
      <c r="D468" s="69">
        <v>11093071001</v>
      </c>
      <c r="E468" s="392" t="str">
        <f>IFERROR(VLOOKUP(D468,'ВИС-2025'!$E$17:$I$3751,3,0),"")</f>
        <v>Угольник 90°, 50 MX</v>
      </c>
      <c r="F468" s="286" t="str">
        <f>IFERROR(VLOOKUP(D468,'ВИС-2025'!$E$17:$I$3751,5,0),"")</f>
        <v>шт</v>
      </c>
      <c r="G468" s="451"/>
      <c r="H468" s="97">
        <f>IFERROR(VLOOKUP(D468,'ВИС-2025'!$E$17:$L$4285,8,0),"")</f>
        <v>77.39</v>
      </c>
      <c r="I468" s="97">
        <f t="shared" si="55"/>
        <v>0</v>
      </c>
      <c r="J468" s="97">
        <f t="shared" si="56"/>
        <v>77.39</v>
      </c>
      <c r="K468" s="97">
        <f t="shared" si="57"/>
        <v>0</v>
      </c>
      <c r="L468" s="97">
        <f t="shared" si="58"/>
        <v>0</v>
      </c>
      <c r="M468" s="97">
        <f t="shared" si="59"/>
        <v>0</v>
      </c>
      <c r="N468" s="387"/>
    </row>
    <row r="469" spans="1:14" s="287" customFormat="1">
      <c r="A469" s="683"/>
      <c r="B469" s="69" t="s">
        <v>30</v>
      </c>
      <c r="C469" s="71" t="s">
        <v>25</v>
      </c>
      <c r="D469" s="69">
        <v>11093081001</v>
      </c>
      <c r="E469" s="392" t="str">
        <f>IFERROR(VLOOKUP(D469,'ВИС-2025'!$E$17:$I$3751,3,0),"")</f>
        <v>Угольник 90°, 63 MX</v>
      </c>
      <c r="F469" s="286" t="str">
        <f>IFERROR(VLOOKUP(D469,'ВИС-2025'!$E$17:$I$3751,5,0),"")</f>
        <v>шт</v>
      </c>
      <c r="G469" s="451"/>
      <c r="H469" s="97">
        <f>IFERROR(VLOOKUP(D469,'ВИС-2025'!$E$17:$L$4285,8,0),"")</f>
        <v>151.54</v>
      </c>
      <c r="I469" s="97">
        <f t="shared" si="55"/>
        <v>0</v>
      </c>
      <c r="J469" s="97">
        <f t="shared" si="56"/>
        <v>151.54</v>
      </c>
      <c r="K469" s="97">
        <f t="shared" si="57"/>
        <v>0</v>
      </c>
      <c r="L469" s="97">
        <f t="shared" si="58"/>
        <v>0</v>
      </c>
      <c r="M469" s="97">
        <f t="shared" si="59"/>
        <v>0</v>
      </c>
      <c r="N469" s="387"/>
    </row>
    <row r="470" spans="1:14" s="287" customFormat="1">
      <c r="A470" s="683"/>
      <c r="B470" s="110"/>
      <c r="C470" s="111"/>
      <c r="D470" s="69"/>
      <c r="E470" s="392" t="str">
        <f>IFERROR(VLOOKUP(D470,'ВИС-2025'!$E$17:$I$3751,3,0),"")</f>
        <v/>
      </c>
      <c r="F470" s="286" t="str">
        <f>IFERROR(VLOOKUP(D470,'ВИС-2025'!$E$17:$I$3751,5,0),"")</f>
        <v/>
      </c>
      <c r="G470" s="451"/>
      <c r="H470" s="97" t="str">
        <f>IFERROR(VLOOKUP(D470,'ВИС-2025'!$E$17:$L$4285,8,0),"")</f>
        <v/>
      </c>
      <c r="I470" s="97" t="str">
        <f t="shared" si="55"/>
        <v/>
      </c>
      <c r="J470" s="97" t="str">
        <f t="shared" si="56"/>
        <v/>
      </c>
      <c r="K470" s="97" t="str">
        <f t="shared" si="57"/>
        <v/>
      </c>
      <c r="L470" s="97" t="str">
        <f t="shared" si="58"/>
        <v/>
      </c>
      <c r="M470" s="97" t="str">
        <f t="shared" si="59"/>
        <v/>
      </c>
      <c r="N470" s="387"/>
    </row>
    <row r="471" spans="1:14" s="287" customFormat="1">
      <c r="A471" s="683"/>
      <c r="B471" s="69" t="s">
        <v>65</v>
      </c>
      <c r="C471" s="71" t="s">
        <v>25</v>
      </c>
      <c r="D471" s="69">
        <v>11600211001</v>
      </c>
      <c r="E471" s="392" t="str">
        <f>IFERROR(VLOOKUP(D471,'ВИС-2025'!$E$17:$I$3751,3,0),"")</f>
        <v>Угольник 90°, 16 PX</v>
      </c>
      <c r="F471" s="286" t="str">
        <f>IFERROR(VLOOKUP(D471,'ВИС-2025'!$E$17:$I$3751,5,0),"")</f>
        <v>шт</v>
      </c>
      <c r="G471" s="451"/>
      <c r="H471" s="97">
        <f>IFERROR(VLOOKUP(D471,'ВИС-2025'!$E$17:$L$4285,8,0),"")</f>
        <v>8.39</v>
      </c>
      <c r="I471" s="97">
        <f t="shared" si="55"/>
        <v>0</v>
      </c>
      <c r="J471" s="97">
        <f t="shared" si="56"/>
        <v>8.39</v>
      </c>
      <c r="K471" s="97">
        <f t="shared" si="57"/>
        <v>0</v>
      </c>
      <c r="L471" s="97">
        <f t="shared" si="58"/>
        <v>0</v>
      </c>
      <c r="M471" s="97">
        <f t="shared" si="59"/>
        <v>0</v>
      </c>
      <c r="N471" s="387"/>
    </row>
    <row r="472" spans="1:14" s="287" customFormat="1">
      <c r="A472" s="683"/>
      <c r="B472" s="69" t="s">
        <v>65</v>
      </c>
      <c r="C472" s="71" t="s">
        <v>25</v>
      </c>
      <c r="D472" s="69">
        <v>11600221001</v>
      </c>
      <c r="E472" s="392" t="str">
        <f>IFERROR(VLOOKUP(D472,'ВИС-2025'!$E$17:$I$3751,3,0),"")</f>
        <v>Угольник 90°, 20 PX</v>
      </c>
      <c r="F472" s="286" t="str">
        <f>IFERROR(VLOOKUP(D472,'ВИС-2025'!$E$17:$I$3751,5,0),"")</f>
        <v>шт</v>
      </c>
      <c r="G472" s="451"/>
      <c r="H472" s="97">
        <f>IFERROR(VLOOKUP(D472,'ВИС-2025'!$E$17:$L$4285,8,0),"")</f>
        <v>10.94</v>
      </c>
      <c r="I472" s="97">
        <f t="shared" si="55"/>
        <v>0</v>
      </c>
      <c r="J472" s="97">
        <f t="shared" si="56"/>
        <v>10.94</v>
      </c>
      <c r="K472" s="97">
        <f t="shared" si="57"/>
        <v>0</v>
      </c>
      <c r="L472" s="97">
        <f t="shared" si="58"/>
        <v>0</v>
      </c>
      <c r="M472" s="97">
        <f t="shared" si="59"/>
        <v>0</v>
      </c>
      <c r="N472" s="387"/>
    </row>
    <row r="473" spans="1:14" s="287" customFormat="1">
      <c r="A473" s="668"/>
      <c r="B473" s="69" t="s">
        <v>65</v>
      </c>
      <c r="C473" s="71" t="s">
        <v>25</v>
      </c>
      <c r="D473" s="69">
        <v>11600231001</v>
      </c>
      <c r="E473" s="392" t="str">
        <f>IFERROR(VLOOKUP(D473,'ВИС-2025'!$E$17:$I$3751,3,0),"")</f>
        <v>Угольник 90°, 25 PX</v>
      </c>
      <c r="F473" s="286" t="str">
        <f>IFERROR(VLOOKUP(D473,'ВИС-2025'!$E$17:$I$3751,5,0),"")</f>
        <v>шт</v>
      </c>
      <c r="G473" s="451"/>
      <c r="H473" s="97">
        <f>IFERROR(VLOOKUP(D473,'ВИС-2025'!$E$17:$L$4285,8,0),"")</f>
        <v>14.7</v>
      </c>
      <c r="I473" s="97">
        <f t="shared" si="55"/>
        <v>0</v>
      </c>
      <c r="J473" s="97">
        <f t="shared" si="56"/>
        <v>14.7</v>
      </c>
      <c r="K473" s="97">
        <f t="shared" si="57"/>
        <v>0</v>
      </c>
      <c r="L473" s="97">
        <f t="shared" si="58"/>
        <v>0</v>
      </c>
      <c r="M473" s="97">
        <f t="shared" si="59"/>
        <v>0</v>
      </c>
      <c r="N473" s="387"/>
    </row>
    <row r="474" spans="1:14" s="287" customFormat="1">
      <c r="A474" s="668"/>
      <c r="B474" s="69" t="s">
        <v>65</v>
      </c>
      <c r="C474" s="71" t="s">
        <v>25</v>
      </c>
      <c r="D474" s="69">
        <v>11600241001</v>
      </c>
      <c r="E474" s="392" t="str">
        <f>IFERROR(VLOOKUP(D474,'ВИС-2025'!$E$17:$I$3751,3,0),"")</f>
        <v>Угольник 90°, 32 PX</v>
      </c>
      <c r="F474" s="286" t="str">
        <f>IFERROR(VLOOKUP(D474,'ВИС-2025'!$E$17:$I$3751,5,0),"")</f>
        <v>шт</v>
      </c>
      <c r="G474" s="451"/>
      <c r="H474" s="97">
        <f>IFERROR(VLOOKUP(D474,'ВИС-2025'!$E$17:$L$4285,8,0),"")</f>
        <v>23.54</v>
      </c>
      <c r="I474" s="97">
        <f t="shared" si="55"/>
        <v>0</v>
      </c>
      <c r="J474" s="97">
        <f t="shared" si="56"/>
        <v>23.54</v>
      </c>
      <c r="K474" s="97">
        <f t="shared" si="57"/>
        <v>0</v>
      </c>
      <c r="L474" s="97">
        <f t="shared" si="58"/>
        <v>0</v>
      </c>
      <c r="M474" s="97">
        <f t="shared" si="59"/>
        <v>0</v>
      </c>
      <c r="N474" s="387"/>
    </row>
    <row r="475" spans="1:14" s="287" customFormat="1">
      <c r="A475" s="683"/>
      <c r="B475" s="69" t="s">
        <v>65</v>
      </c>
      <c r="C475" s="71" t="s">
        <v>25</v>
      </c>
      <c r="D475" s="69">
        <v>11600251001</v>
      </c>
      <c r="E475" s="392" t="str">
        <f>IFERROR(VLOOKUP(D475,'ВИС-2025'!$E$17:$I$3751,3,0),"")</f>
        <v>Угольник 90°, 40 PX</v>
      </c>
      <c r="F475" s="286" t="str">
        <f>IFERROR(VLOOKUP(D475,'ВИС-2025'!$E$17:$I$3751,5,0),"")</f>
        <v>шт</v>
      </c>
      <c r="G475" s="451"/>
      <c r="H475" s="97">
        <f>IFERROR(VLOOKUP(D475,'ВИС-2025'!$E$17:$L$4285,8,0),"")</f>
        <v>40.380000000000003</v>
      </c>
      <c r="I475" s="97">
        <f t="shared" si="55"/>
        <v>0</v>
      </c>
      <c r="J475" s="97">
        <f t="shared" si="56"/>
        <v>40.380000000000003</v>
      </c>
      <c r="K475" s="97">
        <f t="shared" si="57"/>
        <v>0</v>
      </c>
      <c r="L475" s="97">
        <f t="shared" si="58"/>
        <v>0</v>
      </c>
      <c r="M475" s="97">
        <f t="shared" si="59"/>
        <v>0</v>
      </c>
      <c r="N475" s="387"/>
    </row>
    <row r="476" spans="1:14" s="287" customFormat="1">
      <c r="A476" s="668"/>
      <c r="B476" s="110" t="s">
        <v>65</v>
      </c>
      <c r="C476" s="113" t="s">
        <v>25</v>
      </c>
      <c r="D476" s="69">
        <v>14563071001</v>
      </c>
      <c r="E476" s="392" t="str">
        <f>IFERROR(VLOOKUP(D476,'ВИС-2025'!$E$17:$I$3751,3,0),"")</f>
        <v>Угольник 90°, 50 RX+</v>
      </c>
      <c r="F476" s="286" t="str">
        <f>IFERROR(VLOOKUP(D476,'ВИС-2025'!$E$17:$I$3751,5,0),"")</f>
        <v>шт</v>
      </c>
      <c r="G476" s="451"/>
      <c r="H476" s="97">
        <f>IFERROR(VLOOKUP(D476,'ВИС-2025'!$E$17:$L$4285,8,0),"")</f>
        <v>96.73</v>
      </c>
      <c r="I476" s="97">
        <f t="shared" si="55"/>
        <v>0</v>
      </c>
      <c r="J476" s="97">
        <f t="shared" si="56"/>
        <v>96.73</v>
      </c>
      <c r="K476" s="97">
        <f t="shared" si="57"/>
        <v>0</v>
      </c>
      <c r="L476" s="97">
        <f t="shared" si="58"/>
        <v>0</v>
      </c>
      <c r="M476" s="97">
        <f t="shared" si="59"/>
        <v>0</v>
      </c>
      <c r="N476" s="387"/>
    </row>
    <row r="477" spans="1:14" s="287" customFormat="1">
      <c r="A477" s="668"/>
      <c r="B477" s="110" t="s">
        <v>65</v>
      </c>
      <c r="C477" s="113" t="s">
        <v>25</v>
      </c>
      <c r="D477" s="69">
        <v>14563081001</v>
      </c>
      <c r="E477" s="392" t="str">
        <f>IFERROR(VLOOKUP(D477,'ВИС-2025'!$E$17:$I$3751,3,0),"")</f>
        <v>Угольник 90°, 63 RX+</v>
      </c>
      <c r="F477" s="286" t="str">
        <f>IFERROR(VLOOKUP(D477,'ВИС-2025'!$E$17:$I$3751,5,0),"")</f>
        <v>шт</v>
      </c>
      <c r="G477" s="451"/>
      <c r="H477" s="97">
        <f>IFERROR(VLOOKUP(D477,'ВИС-2025'!$E$17:$L$4285,8,0),"")</f>
        <v>189.41</v>
      </c>
      <c r="I477" s="97">
        <f t="shared" si="55"/>
        <v>0</v>
      </c>
      <c r="J477" s="97">
        <f t="shared" si="56"/>
        <v>189.41</v>
      </c>
      <c r="K477" s="97">
        <f t="shared" si="57"/>
        <v>0</v>
      </c>
      <c r="L477" s="97">
        <f t="shared" si="58"/>
        <v>0</v>
      </c>
      <c r="M477" s="97">
        <f t="shared" si="59"/>
        <v>0</v>
      </c>
      <c r="N477" s="387"/>
    </row>
    <row r="478" spans="1:14" s="287" customFormat="1">
      <c r="A478" s="683"/>
      <c r="B478" s="119"/>
      <c r="C478" s="88"/>
      <c r="D478" s="90"/>
      <c r="E478" s="392" t="str">
        <f>IFERROR(VLOOKUP(D478,'ВИС-2025'!$E$17:$I$3751,3,0),"")</f>
        <v/>
      </c>
      <c r="F478" s="286" t="str">
        <f>IFERROR(VLOOKUP(D478,'ВИС-2025'!$E$17:$I$3751,5,0),"")</f>
        <v/>
      </c>
      <c r="G478" s="451"/>
      <c r="H478" s="97" t="str">
        <f>IFERROR(VLOOKUP(D478,'ВИС-2025'!$E$17:$L$4285,8,0),"")</f>
        <v/>
      </c>
      <c r="I478" s="97" t="str">
        <f t="shared" si="55"/>
        <v/>
      </c>
      <c r="J478" s="97" t="str">
        <f t="shared" si="56"/>
        <v/>
      </c>
      <c r="K478" s="97" t="str">
        <f t="shared" si="57"/>
        <v/>
      </c>
      <c r="L478" s="97" t="str">
        <f t="shared" si="58"/>
        <v/>
      </c>
      <c r="M478" s="97" t="str">
        <f t="shared" si="59"/>
        <v/>
      </c>
      <c r="N478" s="387"/>
    </row>
    <row r="479" spans="1:14" s="287" customFormat="1" ht="25.5">
      <c r="A479" s="683"/>
      <c r="B479" s="110"/>
      <c r="C479" s="71" t="s">
        <v>25</v>
      </c>
      <c r="D479" s="69">
        <v>13777011001</v>
      </c>
      <c r="E479" s="392" t="str">
        <f>IFERROR(VLOOKUP(D479,'ВИС-2025'!$E$17:$I$3751,3,0),"")</f>
        <v>Угольник 90° 16 PLATINUM RX
АКЦИЯ! Цена снижена до 31.05.2025гг</v>
      </c>
      <c r="F479" s="286" t="str">
        <f>IFERROR(VLOOKUP(D479,'ВИС-2025'!$E$17:$I$3751,5,0),"")</f>
        <v>шт</v>
      </c>
      <c r="G479" s="451"/>
      <c r="H479" s="97">
        <f>IFERROR(VLOOKUP(D479,'ВИС-2025'!$E$17:$L$4285,8,0),"")</f>
        <v>8.39</v>
      </c>
      <c r="I479" s="97">
        <f t="shared" si="55"/>
        <v>0</v>
      </c>
      <c r="J479" s="97">
        <f t="shared" si="56"/>
        <v>8.39</v>
      </c>
      <c r="K479" s="97">
        <f t="shared" si="57"/>
        <v>0</v>
      </c>
      <c r="L479" s="97">
        <f t="shared" si="58"/>
        <v>0</v>
      </c>
      <c r="M479" s="97">
        <f t="shared" si="59"/>
        <v>0</v>
      </c>
      <c r="N479" s="387"/>
    </row>
    <row r="480" spans="1:14" s="287" customFormat="1" ht="25.5">
      <c r="A480" s="683"/>
      <c r="B480" s="110"/>
      <c r="C480" s="71" t="s">
        <v>25</v>
      </c>
      <c r="D480" s="69">
        <v>13777021001</v>
      </c>
      <c r="E480" s="392" t="str">
        <f>IFERROR(VLOOKUP(D480,'ВИС-2025'!$E$17:$I$3751,3,0),"")</f>
        <v>Угольник 90° 20 PLATINUM RX
АКЦИЯ! Цена снижена до 31.05.2025гг</v>
      </c>
      <c r="F480" s="286" t="str">
        <f>IFERROR(VLOOKUP(D480,'ВИС-2025'!$E$17:$I$3751,5,0),"")</f>
        <v>шт</v>
      </c>
      <c r="G480" s="451"/>
      <c r="H480" s="97">
        <f>IFERROR(VLOOKUP(D480,'ВИС-2025'!$E$17:$L$4285,8,0),"")</f>
        <v>10.94</v>
      </c>
      <c r="I480" s="97">
        <f t="shared" si="55"/>
        <v>0</v>
      </c>
      <c r="J480" s="97">
        <f t="shared" si="56"/>
        <v>10.94</v>
      </c>
      <c r="K480" s="97">
        <f t="shared" si="57"/>
        <v>0</v>
      </c>
      <c r="L480" s="97">
        <f t="shared" si="58"/>
        <v>0</v>
      </c>
      <c r="M480" s="97">
        <f t="shared" si="59"/>
        <v>0</v>
      </c>
      <c r="N480" s="387"/>
    </row>
    <row r="481" spans="1:14" s="287" customFormat="1">
      <c r="A481" s="667"/>
      <c r="B481" s="102" t="s">
        <v>27</v>
      </c>
      <c r="C481" s="103" t="s">
        <v>25</v>
      </c>
      <c r="D481" s="102">
        <v>13777031001</v>
      </c>
      <c r="E481" s="391" t="str">
        <f>IFERROR(VLOOKUP(D481,'ВИС-2025'!$E$17:$I$3751,3,0),"")</f>
        <v>Угольник 90° 25 PLATINUM RX</v>
      </c>
      <c r="F481" s="454" t="str">
        <f>IFERROR(VLOOKUP(D481,'ВИС-2025'!$E$17:$I$3751,5,0),"")</f>
        <v>шт</v>
      </c>
      <c r="G481" s="362"/>
      <c r="H481" s="175">
        <f>IFERROR(VLOOKUP(D481,'ВИС-2025'!$E$17:$L$4285,8,0),"")</f>
        <v>22.9</v>
      </c>
      <c r="I481" s="175">
        <f t="shared" si="55"/>
        <v>0</v>
      </c>
      <c r="J481" s="175">
        <f t="shared" si="56"/>
        <v>22.9</v>
      </c>
      <c r="K481" s="175">
        <f t="shared" si="57"/>
        <v>0</v>
      </c>
      <c r="L481" s="175">
        <f t="shared" si="58"/>
        <v>0</v>
      </c>
      <c r="M481" s="175">
        <f t="shared" si="59"/>
        <v>0</v>
      </c>
      <c r="N481" s="387"/>
    </row>
    <row r="482" spans="1:14" s="287" customFormat="1">
      <c r="A482" s="667"/>
      <c r="B482" s="102" t="s">
        <v>27</v>
      </c>
      <c r="C482" s="103" t="s">
        <v>25</v>
      </c>
      <c r="D482" s="102">
        <v>14564311001</v>
      </c>
      <c r="E482" s="391" t="str">
        <f>IFERROR(VLOOKUP(D482,'ВИС-2025'!$E$17:$I$3751,3,0),"")</f>
        <v>Угольник 90° 25 PLATINUM RX+</v>
      </c>
      <c r="F482" s="454" t="str">
        <f>IFERROR(VLOOKUP(D482,'ВИС-2025'!$E$17:$I$3751,5,0),"")</f>
        <v>шт</v>
      </c>
      <c r="G482" s="362"/>
      <c r="H482" s="175">
        <f>IFERROR(VLOOKUP(D482,'ВИС-2025'!$E$17:$L$4285,8,0),"")</f>
        <v>22.9</v>
      </c>
      <c r="I482" s="175">
        <f t="shared" si="55"/>
        <v>0</v>
      </c>
      <c r="J482" s="175">
        <f t="shared" si="56"/>
        <v>22.9</v>
      </c>
      <c r="K482" s="175">
        <f t="shared" si="57"/>
        <v>0</v>
      </c>
      <c r="L482" s="175">
        <f t="shared" si="58"/>
        <v>0</v>
      </c>
      <c r="M482" s="175">
        <f t="shared" si="59"/>
        <v>0</v>
      </c>
      <c r="N482" s="387"/>
    </row>
    <row r="483" spans="1:14" s="287" customFormat="1">
      <c r="A483" s="667"/>
      <c r="B483" s="102" t="s">
        <v>27</v>
      </c>
      <c r="C483" s="103" t="s">
        <v>25</v>
      </c>
      <c r="D483" s="102">
        <v>13777041001</v>
      </c>
      <c r="E483" s="391" t="str">
        <f>IFERROR(VLOOKUP(D483,'ВИС-2025'!$E$17:$I$3751,3,0),"")</f>
        <v>Угольник 90° 32 PLATINUM RX</v>
      </c>
      <c r="F483" s="454" t="str">
        <f>IFERROR(VLOOKUP(D483,'ВИС-2025'!$E$17:$I$3751,5,0),"")</f>
        <v>шт</v>
      </c>
      <c r="G483" s="362"/>
      <c r="H483" s="175">
        <f>IFERROR(VLOOKUP(D483,'ВИС-2025'!$E$17:$L$4285,8,0),"")</f>
        <v>36.24</v>
      </c>
      <c r="I483" s="175">
        <f t="shared" si="55"/>
        <v>0</v>
      </c>
      <c r="J483" s="175">
        <f t="shared" si="56"/>
        <v>36.24</v>
      </c>
      <c r="K483" s="175">
        <f t="shared" si="57"/>
        <v>0</v>
      </c>
      <c r="L483" s="175">
        <f t="shared" si="58"/>
        <v>0</v>
      </c>
      <c r="M483" s="175">
        <f t="shared" si="59"/>
        <v>0</v>
      </c>
      <c r="N483" s="387"/>
    </row>
    <row r="484" spans="1:14" s="287" customFormat="1">
      <c r="A484" s="667"/>
      <c r="B484" s="102" t="s">
        <v>27</v>
      </c>
      <c r="C484" s="103" t="s">
        <v>25</v>
      </c>
      <c r="D484" s="102">
        <v>14564321001</v>
      </c>
      <c r="E484" s="391" t="str">
        <f>IFERROR(VLOOKUP(D484,'ВИС-2025'!$E$17:$I$3751,3,0),"")</f>
        <v>Угольник 90° 32 PLATINUM RX+</v>
      </c>
      <c r="F484" s="454" t="str">
        <f>IFERROR(VLOOKUP(D484,'ВИС-2025'!$E$17:$I$3751,5,0),"")</f>
        <v>шт</v>
      </c>
      <c r="G484" s="362"/>
      <c r="H484" s="175">
        <f>IFERROR(VLOOKUP(D484,'ВИС-2025'!$E$17:$L$4285,8,0),"")</f>
        <v>36.24</v>
      </c>
      <c r="I484" s="175">
        <f t="shared" si="55"/>
        <v>0</v>
      </c>
      <c r="J484" s="175">
        <f t="shared" si="56"/>
        <v>36.24</v>
      </c>
      <c r="K484" s="175">
        <f t="shared" si="57"/>
        <v>0</v>
      </c>
      <c r="L484" s="175">
        <f t="shared" si="58"/>
        <v>0</v>
      </c>
      <c r="M484" s="175">
        <f t="shared" si="59"/>
        <v>0</v>
      </c>
      <c r="N484" s="387"/>
    </row>
    <row r="485" spans="1:14" s="287" customFormat="1">
      <c r="A485" s="683"/>
      <c r="B485" s="69"/>
      <c r="C485" s="88"/>
      <c r="D485" s="90"/>
      <c r="E485" s="392" t="str">
        <f>IFERROR(VLOOKUP(D485,'ВИС-2025'!$E$17:$I$3751,3,0),"")</f>
        <v/>
      </c>
      <c r="F485" s="286" t="str">
        <f>IFERROR(VLOOKUP(D485,'ВИС-2025'!$E$17:$I$3751,5,0),"")</f>
        <v/>
      </c>
      <c r="G485" s="451"/>
      <c r="H485" s="97" t="str">
        <f>IFERROR(VLOOKUP(D485,'ВИС-2025'!$E$17:$L$4285,8,0),"")</f>
        <v/>
      </c>
      <c r="I485" s="97" t="str">
        <f t="shared" si="55"/>
        <v/>
      </c>
      <c r="J485" s="97" t="str">
        <f t="shared" si="56"/>
        <v/>
      </c>
      <c r="K485" s="97" t="str">
        <f t="shared" si="57"/>
        <v/>
      </c>
      <c r="L485" s="97" t="str">
        <f t="shared" si="58"/>
        <v/>
      </c>
      <c r="M485" s="97" t="str">
        <f t="shared" si="59"/>
        <v/>
      </c>
      <c r="N485" s="387"/>
    </row>
    <row r="486" spans="1:14" s="287" customFormat="1" ht="60">
      <c r="A486" s="668" t="s">
        <v>3086</v>
      </c>
      <c r="B486" s="69" t="s">
        <v>30</v>
      </c>
      <c r="C486" s="71" t="s">
        <v>25</v>
      </c>
      <c r="D486" s="665">
        <v>14570523001</v>
      </c>
      <c r="E486" s="392" t="str">
        <f>IFERROR(VLOOKUP(D486,'ВИС-2025'!$E$17:$I$3751,3,0),"")</f>
        <v>Угольник РЕХАУ 45°, 20 RX+</v>
      </c>
      <c r="F486" s="286" t="str">
        <f>IFERROR(VLOOKUP(D486,'ВИС-2025'!$E$17:$I$3751,5,0),"")</f>
        <v>шт</v>
      </c>
      <c r="G486" s="451"/>
      <c r="H486" s="97">
        <f>IFERROR(VLOOKUP(D486,'ВИС-2025'!$E$17:$L$4285,8,0),"")</f>
        <v>21.22</v>
      </c>
      <c r="I486" s="97">
        <f t="shared" si="55"/>
        <v>0</v>
      </c>
      <c r="J486" s="97">
        <f t="shared" si="56"/>
        <v>21.22</v>
      </c>
      <c r="K486" s="97">
        <f t="shared" si="57"/>
        <v>0</v>
      </c>
      <c r="L486" s="97">
        <f t="shared" si="58"/>
        <v>0</v>
      </c>
      <c r="M486" s="97">
        <f t="shared" si="59"/>
        <v>0</v>
      </c>
      <c r="N486" s="387"/>
    </row>
    <row r="487" spans="1:14" s="287" customFormat="1" ht="60">
      <c r="A487" s="668" t="s">
        <v>3086</v>
      </c>
      <c r="B487" s="69" t="s">
        <v>30</v>
      </c>
      <c r="C487" s="71" t="s">
        <v>25</v>
      </c>
      <c r="D487" s="665">
        <v>14570533001</v>
      </c>
      <c r="E487" s="392" t="str">
        <f>IFERROR(VLOOKUP(D487,'ВИС-2025'!$E$17:$I$3751,3,0),"")</f>
        <v>Угольник РЕХАУ 45°, 25 RX+</v>
      </c>
      <c r="F487" s="286" t="str">
        <f>IFERROR(VLOOKUP(D487,'ВИС-2025'!$E$17:$I$3751,5,0),"")</f>
        <v>шт</v>
      </c>
      <c r="G487" s="451"/>
      <c r="H487" s="97">
        <f>IFERROR(VLOOKUP(D487,'ВИС-2025'!$E$17:$L$4285,8,0),"")</f>
        <v>27.2</v>
      </c>
      <c r="I487" s="97">
        <f t="shared" si="55"/>
        <v>0</v>
      </c>
      <c r="J487" s="97">
        <f t="shared" si="56"/>
        <v>27.2</v>
      </c>
      <c r="K487" s="97">
        <f t="shared" si="57"/>
        <v>0</v>
      </c>
      <c r="L487" s="97">
        <f t="shared" si="58"/>
        <v>0</v>
      </c>
      <c r="M487" s="97">
        <f t="shared" si="59"/>
        <v>0</v>
      </c>
      <c r="N487" s="387"/>
    </row>
    <row r="488" spans="1:14" s="287" customFormat="1" ht="60">
      <c r="A488" s="668" t="s">
        <v>3086</v>
      </c>
      <c r="B488" s="69" t="s">
        <v>30</v>
      </c>
      <c r="C488" s="71" t="s">
        <v>25</v>
      </c>
      <c r="D488" s="665">
        <v>14570543001</v>
      </c>
      <c r="E488" s="392" t="str">
        <f>IFERROR(VLOOKUP(D488,'ВИС-2025'!$E$17:$I$3751,3,0),"")</f>
        <v>Угольник РЕХАУ 45°, 32 RX+</v>
      </c>
      <c r="F488" s="286" t="str">
        <f>IFERROR(VLOOKUP(D488,'ВИС-2025'!$E$17:$I$3751,5,0),"")</f>
        <v>шт</v>
      </c>
      <c r="G488" s="451"/>
      <c r="H488" s="97">
        <f>IFERROR(VLOOKUP(D488,'ВИС-2025'!$E$17:$L$4285,8,0),"")</f>
        <v>44.29</v>
      </c>
      <c r="I488" s="97">
        <f t="shared" si="55"/>
        <v>0</v>
      </c>
      <c r="J488" s="97">
        <f t="shared" si="56"/>
        <v>44.29</v>
      </c>
      <c r="K488" s="97">
        <f t="shared" si="57"/>
        <v>0</v>
      </c>
      <c r="L488" s="97">
        <f t="shared" si="58"/>
        <v>0</v>
      </c>
      <c r="M488" s="97">
        <f t="shared" si="59"/>
        <v>0</v>
      </c>
      <c r="N488" s="387"/>
    </row>
    <row r="489" spans="1:14" s="287" customFormat="1" ht="60">
      <c r="A489" s="668" t="s">
        <v>3086</v>
      </c>
      <c r="B489" s="69" t="s">
        <v>30</v>
      </c>
      <c r="C489" s="71" t="s">
        <v>25</v>
      </c>
      <c r="D489" s="665">
        <v>14570553001</v>
      </c>
      <c r="E489" s="392" t="str">
        <f>IFERROR(VLOOKUP(D489,'ВИС-2025'!$E$17:$I$3751,3,0),"")</f>
        <v>Угольник РЕХАУ 45°, 40 RX+</v>
      </c>
      <c r="F489" s="286" t="str">
        <f>IFERROR(VLOOKUP(D489,'ВИС-2025'!$E$17:$I$3751,5,0),"")</f>
        <v>шт</v>
      </c>
      <c r="G489" s="451"/>
      <c r="H489" s="97">
        <f>IFERROR(VLOOKUP(D489,'ВИС-2025'!$E$17:$L$4285,8,0),"")</f>
        <v>69.36</v>
      </c>
      <c r="I489" s="97">
        <f t="shared" si="55"/>
        <v>0</v>
      </c>
      <c r="J489" s="97">
        <f t="shared" si="56"/>
        <v>69.36</v>
      </c>
      <c r="K489" s="97">
        <f t="shared" si="57"/>
        <v>0</v>
      </c>
      <c r="L489" s="97">
        <f t="shared" si="58"/>
        <v>0</v>
      </c>
      <c r="M489" s="97">
        <f t="shared" si="59"/>
        <v>0</v>
      </c>
      <c r="N489" s="387"/>
    </row>
    <row r="490" spans="1:14" s="287" customFormat="1">
      <c r="A490" s="683"/>
      <c r="B490" s="69"/>
      <c r="C490" s="88"/>
      <c r="D490" s="90"/>
      <c r="E490" s="392" t="str">
        <f>IFERROR(VLOOKUP(D490,'ВИС-2025'!$E$17:$I$3751,3,0),"")</f>
        <v/>
      </c>
      <c r="F490" s="286" t="str">
        <f>IFERROR(VLOOKUP(D490,'ВИС-2025'!$E$17:$I$3751,5,0),"")</f>
        <v/>
      </c>
      <c r="G490" s="451"/>
      <c r="H490" s="97" t="str">
        <f>IFERROR(VLOOKUP(D490,'ВИС-2025'!$E$17:$L$4285,8,0),"")</f>
        <v/>
      </c>
      <c r="I490" s="97" t="str">
        <f t="shared" si="55"/>
        <v/>
      </c>
      <c r="J490" s="97" t="str">
        <f t="shared" si="56"/>
        <v/>
      </c>
      <c r="K490" s="97" t="str">
        <f t="shared" si="57"/>
        <v/>
      </c>
      <c r="L490" s="97" t="str">
        <f t="shared" si="58"/>
        <v/>
      </c>
      <c r="M490" s="97" t="str">
        <f t="shared" si="59"/>
        <v/>
      </c>
      <c r="N490" s="387"/>
    </row>
    <row r="491" spans="1:14" s="287" customFormat="1">
      <c r="A491" s="683"/>
      <c r="B491" s="119" t="s">
        <v>30</v>
      </c>
      <c r="C491" s="71" t="s">
        <v>25</v>
      </c>
      <c r="D491" s="69">
        <v>11080521001</v>
      </c>
      <c r="E491" s="392" t="str">
        <f>IFERROR(VLOOKUP(D491,'ВИС-2025'!$E$17:$I$3751,3,0),"")</f>
        <v>Угольник 45°, 20 MX</v>
      </c>
      <c r="F491" s="286" t="str">
        <f>IFERROR(VLOOKUP(D491,'ВИС-2025'!$E$17:$I$3751,5,0),"")</f>
        <v>шт</v>
      </c>
      <c r="G491" s="451"/>
      <c r="H491" s="97">
        <f>IFERROR(VLOOKUP(D491,'ВИС-2025'!$E$17:$L$4285,8,0),"")</f>
        <v>13.51</v>
      </c>
      <c r="I491" s="97">
        <f t="shared" si="55"/>
        <v>0</v>
      </c>
      <c r="J491" s="97">
        <f t="shared" si="56"/>
        <v>13.51</v>
      </c>
      <c r="K491" s="97">
        <f t="shared" si="57"/>
        <v>0</v>
      </c>
      <c r="L491" s="97">
        <f t="shared" si="58"/>
        <v>0</v>
      </c>
      <c r="M491" s="97">
        <f t="shared" si="59"/>
        <v>0</v>
      </c>
      <c r="N491" s="387"/>
    </row>
    <row r="492" spans="1:14" s="287" customFormat="1">
      <c r="A492" s="683"/>
      <c r="B492" s="119" t="s">
        <v>30</v>
      </c>
      <c r="C492" s="71" t="s">
        <v>25</v>
      </c>
      <c r="D492" s="69">
        <v>11080531001</v>
      </c>
      <c r="E492" s="392" t="str">
        <f>IFERROR(VLOOKUP(D492,'ВИС-2025'!$E$17:$I$3751,3,0),"")</f>
        <v>Угольник 45°, 25 MX</v>
      </c>
      <c r="F492" s="286" t="str">
        <f>IFERROR(VLOOKUP(D492,'ВИС-2025'!$E$17:$I$3751,5,0),"")</f>
        <v>шт</v>
      </c>
      <c r="G492" s="451"/>
      <c r="H492" s="97">
        <f>IFERROR(VLOOKUP(D492,'ВИС-2025'!$E$17:$L$4285,8,0),"")</f>
        <v>17.329999999999998</v>
      </c>
      <c r="I492" s="97">
        <f t="shared" si="55"/>
        <v>0</v>
      </c>
      <c r="J492" s="97">
        <f t="shared" si="56"/>
        <v>17.329999999999998</v>
      </c>
      <c r="K492" s="97">
        <f t="shared" si="57"/>
        <v>0</v>
      </c>
      <c r="L492" s="97">
        <f t="shared" si="58"/>
        <v>0</v>
      </c>
      <c r="M492" s="97">
        <f t="shared" si="59"/>
        <v>0</v>
      </c>
      <c r="N492" s="387"/>
    </row>
    <row r="493" spans="1:14" s="287" customFormat="1">
      <c r="A493" s="683"/>
      <c r="B493" s="119" t="s">
        <v>30</v>
      </c>
      <c r="C493" s="71" t="s">
        <v>25</v>
      </c>
      <c r="D493" s="69">
        <v>11080541001</v>
      </c>
      <c r="E493" s="392" t="str">
        <f>IFERROR(VLOOKUP(D493,'ВИС-2025'!$E$17:$I$3751,3,0),"")</f>
        <v>Угольник 45°, 32 MX</v>
      </c>
      <c r="F493" s="286" t="str">
        <f>IFERROR(VLOOKUP(D493,'ВИС-2025'!$E$17:$I$3751,5,0),"")</f>
        <v>шт</v>
      </c>
      <c r="G493" s="451"/>
      <c r="H493" s="97">
        <f>IFERROR(VLOOKUP(D493,'ВИС-2025'!$E$17:$L$4285,8,0),"")</f>
        <v>28.21</v>
      </c>
      <c r="I493" s="97">
        <f t="shared" si="55"/>
        <v>0</v>
      </c>
      <c r="J493" s="97">
        <f t="shared" si="56"/>
        <v>28.21</v>
      </c>
      <c r="K493" s="97">
        <f t="shared" si="57"/>
        <v>0</v>
      </c>
      <c r="L493" s="97">
        <f t="shared" si="58"/>
        <v>0</v>
      </c>
      <c r="M493" s="97">
        <f t="shared" si="59"/>
        <v>0</v>
      </c>
      <c r="N493" s="387"/>
    </row>
    <row r="494" spans="1:14" s="287" customFormat="1">
      <c r="A494" s="683"/>
      <c r="B494" s="119" t="s">
        <v>30</v>
      </c>
      <c r="C494" s="71" t="s">
        <v>25</v>
      </c>
      <c r="D494" s="69">
        <v>11080551001</v>
      </c>
      <c r="E494" s="392" t="str">
        <f>IFERROR(VLOOKUP(D494,'ВИС-2025'!$E$17:$I$3751,3,0),"")</f>
        <v>Угольник 45°, 40 MX</v>
      </c>
      <c r="F494" s="286" t="str">
        <f>IFERROR(VLOOKUP(D494,'ВИС-2025'!$E$17:$I$3751,5,0),"")</f>
        <v>шт</v>
      </c>
      <c r="G494" s="451"/>
      <c r="H494" s="97">
        <f>IFERROR(VLOOKUP(D494,'ВИС-2025'!$E$17:$L$4285,8,0),"")</f>
        <v>47.83</v>
      </c>
      <c r="I494" s="97">
        <f t="shared" si="55"/>
        <v>0</v>
      </c>
      <c r="J494" s="97">
        <f t="shared" si="56"/>
        <v>47.83</v>
      </c>
      <c r="K494" s="97">
        <f t="shared" si="57"/>
        <v>0</v>
      </c>
      <c r="L494" s="97">
        <f t="shared" si="58"/>
        <v>0</v>
      </c>
      <c r="M494" s="97">
        <f t="shared" si="59"/>
        <v>0</v>
      </c>
      <c r="N494" s="387"/>
    </row>
    <row r="495" spans="1:14" s="287" customFormat="1">
      <c r="A495" s="683"/>
      <c r="B495" s="604"/>
      <c r="C495" s="605"/>
      <c r="D495" s="605"/>
      <c r="E495" s="392" t="str">
        <f>IFERROR(VLOOKUP(D495,'ВИС-2025'!$E$17:$I$3751,3,0),"")</f>
        <v/>
      </c>
      <c r="F495" s="286" t="str">
        <f>IFERROR(VLOOKUP(D495,'ВИС-2025'!$E$17:$I$3751,5,0),"")</f>
        <v/>
      </c>
      <c r="G495" s="451"/>
      <c r="H495" s="97" t="str">
        <f>IFERROR(VLOOKUP(D495,'ВИС-2025'!$E$17:$L$4285,8,0),"")</f>
        <v/>
      </c>
      <c r="I495" s="97" t="str">
        <f t="shared" si="55"/>
        <v/>
      </c>
      <c r="J495" s="97" t="str">
        <f t="shared" si="56"/>
        <v/>
      </c>
      <c r="K495" s="97" t="str">
        <f t="shared" si="57"/>
        <v/>
      </c>
      <c r="L495" s="97" t="str">
        <f t="shared" si="58"/>
        <v/>
      </c>
      <c r="M495" s="97" t="str">
        <f t="shared" si="59"/>
        <v/>
      </c>
      <c r="N495" s="387"/>
    </row>
    <row r="496" spans="1:14" s="287" customFormat="1">
      <c r="A496" s="683"/>
      <c r="B496" s="69" t="s">
        <v>65</v>
      </c>
      <c r="C496" s="71" t="s">
        <v>25</v>
      </c>
      <c r="D496" s="69">
        <v>11600521001</v>
      </c>
      <c r="E496" s="392" t="str">
        <f>IFERROR(VLOOKUP(D496,'ВИС-2025'!$E$17:$I$3751,3,0),"")</f>
        <v>Угольник 45°, 20 PX</v>
      </c>
      <c r="F496" s="286" t="str">
        <f>IFERROR(VLOOKUP(D496,'ВИС-2025'!$E$17:$I$3751,5,0),"")</f>
        <v>шт</v>
      </c>
      <c r="G496" s="451"/>
      <c r="H496" s="97">
        <f>IFERROR(VLOOKUP(D496,'ВИС-2025'!$E$17:$L$4285,8,0),"")</f>
        <v>15.01</v>
      </c>
      <c r="I496" s="97">
        <f t="shared" si="55"/>
        <v>0</v>
      </c>
      <c r="J496" s="97">
        <f t="shared" si="56"/>
        <v>15.01</v>
      </c>
      <c r="K496" s="97">
        <f t="shared" si="57"/>
        <v>0</v>
      </c>
      <c r="L496" s="97">
        <f t="shared" si="58"/>
        <v>0</v>
      </c>
      <c r="M496" s="97">
        <f t="shared" si="59"/>
        <v>0</v>
      </c>
      <c r="N496" s="387"/>
    </row>
    <row r="497" spans="1:14" s="287" customFormat="1">
      <c r="A497" s="683"/>
      <c r="B497" s="69" t="s">
        <v>65</v>
      </c>
      <c r="C497" s="71" t="s">
        <v>25</v>
      </c>
      <c r="D497" s="69">
        <v>11600531001</v>
      </c>
      <c r="E497" s="392" t="str">
        <f>IFERROR(VLOOKUP(D497,'ВИС-2025'!$E$17:$I$3751,3,0),"")</f>
        <v>Угольник 45°, 25 PX</v>
      </c>
      <c r="F497" s="286" t="str">
        <f>IFERROR(VLOOKUP(D497,'ВИС-2025'!$E$17:$I$3751,5,0),"")</f>
        <v>шт</v>
      </c>
      <c r="G497" s="451"/>
      <c r="H497" s="97">
        <f>IFERROR(VLOOKUP(D497,'ВИС-2025'!$E$17:$L$4285,8,0),"")</f>
        <v>19.25</v>
      </c>
      <c r="I497" s="97">
        <f t="shared" si="55"/>
        <v>0</v>
      </c>
      <c r="J497" s="97">
        <f t="shared" si="56"/>
        <v>19.25</v>
      </c>
      <c r="K497" s="97">
        <f t="shared" si="57"/>
        <v>0</v>
      </c>
      <c r="L497" s="97">
        <f t="shared" si="58"/>
        <v>0</v>
      </c>
      <c r="M497" s="97">
        <f t="shared" si="59"/>
        <v>0</v>
      </c>
      <c r="N497" s="387"/>
    </row>
    <row r="498" spans="1:14" s="287" customFormat="1">
      <c r="A498" s="683"/>
      <c r="B498" s="69" t="s">
        <v>65</v>
      </c>
      <c r="C498" s="71" t="s">
        <v>25</v>
      </c>
      <c r="D498" s="69">
        <v>11600541001</v>
      </c>
      <c r="E498" s="392" t="str">
        <f>IFERROR(VLOOKUP(D498,'ВИС-2025'!$E$17:$I$3751,3,0),"")</f>
        <v>Угольник 45°, 32 PX</v>
      </c>
      <c r="F498" s="286" t="str">
        <f>IFERROR(VLOOKUP(D498,'ВИС-2025'!$E$17:$I$3751,5,0),"")</f>
        <v>шт</v>
      </c>
      <c r="G498" s="451"/>
      <c r="H498" s="97">
        <f>IFERROR(VLOOKUP(D498,'ВИС-2025'!$E$17:$L$4285,8,0),"")</f>
        <v>28.21</v>
      </c>
      <c r="I498" s="97">
        <f t="shared" si="55"/>
        <v>0</v>
      </c>
      <c r="J498" s="97">
        <f t="shared" si="56"/>
        <v>28.21</v>
      </c>
      <c r="K498" s="97">
        <f t="shared" si="57"/>
        <v>0</v>
      </c>
      <c r="L498" s="97">
        <f t="shared" si="58"/>
        <v>0</v>
      </c>
      <c r="M498" s="97">
        <f t="shared" si="59"/>
        <v>0</v>
      </c>
      <c r="N498" s="387"/>
    </row>
    <row r="499" spans="1:14" s="287" customFormat="1">
      <c r="A499" s="683"/>
      <c r="B499" s="69" t="s">
        <v>65</v>
      </c>
      <c r="C499" s="71" t="s">
        <v>25</v>
      </c>
      <c r="D499" s="69">
        <v>11600551001</v>
      </c>
      <c r="E499" s="392" t="str">
        <f>IFERROR(VLOOKUP(D499,'ВИС-2025'!$E$17:$I$3751,3,0),"")</f>
        <v>Угольник 45°, 40 PX</v>
      </c>
      <c r="F499" s="286" t="str">
        <f>IFERROR(VLOOKUP(D499,'ВИС-2025'!$E$17:$I$3751,5,0),"")</f>
        <v>шт</v>
      </c>
      <c r="G499" s="451"/>
      <c r="H499" s="97">
        <f>IFERROR(VLOOKUP(D499,'ВИС-2025'!$E$17:$L$4285,8,0),"")</f>
        <v>53.14</v>
      </c>
      <c r="I499" s="97">
        <f t="shared" si="55"/>
        <v>0</v>
      </c>
      <c r="J499" s="97">
        <f t="shared" si="56"/>
        <v>53.14</v>
      </c>
      <c r="K499" s="97">
        <f t="shared" si="57"/>
        <v>0</v>
      </c>
      <c r="L499" s="97">
        <f t="shared" si="58"/>
        <v>0</v>
      </c>
      <c r="M499" s="97">
        <f t="shared" si="59"/>
        <v>0</v>
      </c>
      <c r="N499" s="387"/>
    </row>
    <row r="500" spans="1:14" s="287" customFormat="1">
      <c r="A500" s="667"/>
      <c r="B500" s="109" t="s">
        <v>27</v>
      </c>
      <c r="C500" s="130" t="s">
        <v>25</v>
      </c>
      <c r="D500" s="102">
        <v>14563091001</v>
      </c>
      <c r="E500" s="391" t="str">
        <f>IFERROR(VLOOKUP(D500,'ВИС-2025'!$E$17:$I$3751,3,0),"")</f>
        <v>Угольник 45°, 50 RX+</v>
      </c>
      <c r="F500" s="454" t="str">
        <f>IFERROR(VLOOKUP(D500,'ВИС-2025'!$E$17:$I$3751,5,0),"")</f>
        <v>шт</v>
      </c>
      <c r="G500" s="362"/>
      <c r="H500" s="175">
        <f>IFERROR(VLOOKUP(D500,'ВИС-2025'!$E$17:$L$4285,8,0),"")</f>
        <v>100.13</v>
      </c>
      <c r="I500" s="175">
        <f t="shared" si="55"/>
        <v>0</v>
      </c>
      <c r="J500" s="175">
        <f t="shared" si="56"/>
        <v>100.13</v>
      </c>
      <c r="K500" s="175">
        <f t="shared" si="57"/>
        <v>0</v>
      </c>
      <c r="L500" s="175">
        <f t="shared" si="58"/>
        <v>0</v>
      </c>
      <c r="M500" s="175">
        <f t="shared" si="59"/>
        <v>0</v>
      </c>
      <c r="N500" s="387"/>
    </row>
    <row r="501" spans="1:14" s="287" customFormat="1">
      <c r="A501" s="667"/>
      <c r="B501" s="109" t="s">
        <v>27</v>
      </c>
      <c r="C501" s="130" t="s">
        <v>25</v>
      </c>
      <c r="D501" s="102">
        <v>14563101001</v>
      </c>
      <c r="E501" s="391" t="str">
        <f>IFERROR(VLOOKUP(D501,'ВИС-2025'!$E$17:$I$3751,3,0),"")</f>
        <v>Угольник 45°, 63 RX+</v>
      </c>
      <c r="F501" s="454" t="str">
        <f>IFERROR(VLOOKUP(D501,'ВИС-2025'!$E$17:$I$3751,5,0),"")</f>
        <v>шт</v>
      </c>
      <c r="G501" s="362"/>
      <c r="H501" s="175">
        <f>IFERROR(VLOOKUP(D501,'ВИС-2025'!$E$17:$L$4285,8,0),"")</f>
        <v>152.41999999999999</v>
      </c>
      <c r="I501" s="175">
        <f t="shared" si="55"/>
        <v>0</v>
      </c>
      <c r="J501" s="175">
        <f t="shared" si="56"/>
        <v>152.41999999999999</v>
      </c>
      <c r="K501" s="175">
        <f t="shared" si="57"/>
        <v>0</v>
      </c>
      <c r="L501" s="175">
        <f t="shared" si="58"/>
        <v>0</v>
      </c>
      <c r="M501" s="175">
        <f t="shared" si="59"/>
        <v>0</v>
      </c>
      <c r="N501" s="387"/>
    </row>
    <row r="502" spans="1:14" s="287" customFormat="1">
      <c r="A502" s="683"/>
      <c r="B502" s="119"/>
      <c r="C502" s="88"/>
      <c r="D502" s="625"/>
      <c r="E502" s="392" t="str">
        <f>IFERROR(VLOOKUP(D502,'ВИС-2025'!$E$17:$I$3751,3,0),"")</f>
        <v/>
      </c>
      <c r="F502" s="286" t="str">
        <f>IFERROR(VLOOKUP(D502,'ВИС-2025'!$E$17:$I$3751,5,0),"")</f>
        <v/>
      </c>
      <c r="G502" s="451"/>
      <c r="H502" s="97" t="str">
        <f>IFERROR(VLOOKUP(D502,'ВИС-2025'!$E$17:$L$4285,8,0),"")</f>
        <v/>
      </c>
      <c r="I502" s="97" t="str">
        <f t="shared" si="55"/>
        <v/>
      </c>
      <c r="J502" s="97" t="str">
        <f t="shared" si="56"/>
        <v/>
      </c>
      <c r="K502" s="97" t="str">
        <f t="shared" si="57"/>
        <v/>
      </c>
      <c r="L502" s="97" t="str">
        <f t="shared" si="58"/>
        <v/>
      </c>
      <c r="M502" s="97" t="str">
        <f t="shared" si="59"/>
        <v/>
      </c>
      <c r="N502" s="387"/>
    </row>
    <row r="503" spans="1:14" s="287" customFormat="1">
      <c r="A503" s="683"/>
      <c r="B503" s="119" t="s">
        <v>30</v>
      </c>
      <c r="C503" s="71" t="s">
        <v>25</v>
      </c>
      <c r="D503" s="69">
        <v>12717111001</v>
      </c>
      <c r="E503" s="392" t="str">
        <f>IFERROR(VLOOKUP(D503,'ВИС-2025'!$E$17:$I$3751,3,0),"")</f>
        <v>Защитная втулка РЕХАУ на теплоизоляцию, 16 мм, красная</v>
      </c>
      <c r="F503" s="286" t="str">
        <f>IFERROR(VLOOKUP(D503,'ВИС-2025'!$E$17:$I$3751,5,0),"")</f>
        <v>шт</v>
      </c>
      <c r="G503" s="451"/>
      <c r="H503" s="97">
        <f>IFERROR(VLOOKUP(D503,'ВИС-2025'!$E$17:$L$4285,8,0),"")</f>
        <v>0.8</v>
      </c>
      <c r="I503" s="97">
        <f t="shared" si="55"/>
        <v>0</v>
      </c>
      <c r="J503" s="97">
        <f t="shared" si="56"/>
        <v>0.8</v>
      </c>
      <c r="K503" s="97">
        <f t="shared" si="57"/>
        <v>0</v>
      </c>
      <c r="L503" s="97">
        <f t="shared" si="58"/>
        <v>0</v>
      </c>
      <c r="M503" s="97">
        <f t="shared" si="59"/>
        <v>0</v>
      </c>
      <c r="N503" s="387"/>
    </row>
    <row r="504" spans="1:14" s="287" customFormat="1">
      <c r="A504" s="683"/>
      <c r="B504" s="119" t="s">
        <v>30</v>
      </c>
      <c r="C504" s="71" t="s">
        <v>25</v>
      </c>
      <c r="D504" s="69">
        <v>12717121001</v>
      </c>
      <c r="E504" s="392" t="str">
        <f>IFERROR(VLOOKUP(D504,'ВИС-2025'!$E$17:$I$3751,3,0),"")</f>
        <v>Защитная втулка РЕХАУ на теплоизоляцию, 16 мм, синяя</v>
      </c>
      <c r="F504" s="286" t="str">
        <f>IFERROR(VLOOKUP(D504,'ВИС-2025'!$E$17:$I$3751,5,0),"")</f>
        <v>шт</v>
      </c>
      <c r="G504" s="451"/>
      <c r="H504" s="97">
        <f>IFERROR(VLOOKUP(D504,'ВИС-2025'!$E$17:$L$4285,8,0),"")</f>
        <v>0.8</v>
      </c>
      <c r="I504" s="97">
        <f t="shared" si="55"/>
        <v>0</v>
      </c>
      <c r="J504" s="97">
        <f t="shared" si="56"/>
        <v>0.8</v>
      </c>
      <c r="K504" s="97">
        <f t="shared" si="57"/>
        <v>0</v>
      </c>
      <c r="L504" s="97">
        <f t="shared" si="58"/>
        <v>0</v>
      </c>
      <c r="M504" s="97">
        <f t="shared" si="59"/>
        <v>0</v>
      </c>
      <c r="N504" s="387"/>
    </row>
    <row r="505" spans="1:14" s="287" customFormat="1">
      <c r="A505" s="683"/>
      <c r="B505" s="119" t="s">
        <v>30</v>
      </c>
      <c r="C505" s="71" t="s">
        <v>25</v>
      </c>
      <c r="D505" s="69">
        <v>12717131001</v>
      </c>
      <c r="E505" s="392" t="str">
        <f>IFERROR(VLOOKUP(D505,'ВИС-2025'!$E$17:$I$3751,3,0),"")</f>
        <v>Защитная втулка РЕХАУ на теплоизоляцию, 20 мм, красная</v>
      </c>
      <c r="F505" s="286" t="str">
        <f>IFERROR(VLOOKUP(D505,'ВИС-2025'!$E$17:$I$3751,5,0),"")</f>
        <v>шт</v>
      </c>
      <c r="G505" s="451"/>
      <c r="H505" s="97">
        <f>IFERROR(VLOOKUP(D505,'ВИС-2025'!$E$17:$L$4285,8,0),"")</f>
        <v>0.92</v>
      </c>
      <c r="I505" s="97">
        <f t="shared" si="55"/>
        <v>0</v>
      </c>
      <c r="J505" s="97">
        <f t="shared" si="56"/>
        <v>0.92</v>
      </c>
      <c r="K505" s="97">
        <f t="shared" si="57"/>
        <v>0</v>
      </c>
      <c r="L505" s="97">
        <f t="shared" si="58"/>
        <v>0</v>
      </c>
      <c r="M505" s="97">
        <f t="shared" si="59"/>
        <v>0</v>
      </c>
      <c r="N505" s="387"/>
    </row>
    <row r="506" spans="1:14" s="287" customFormat="1">
      <c r="A506" s="683"/>
      <c r="B506" s="119" t="s">
        <v>30</v>
      </c>
      <c r="C506" s="71" t="s">
        <v>25</v>
      </c>
      <c r="D506" s="69">
        <v>12717141001</v>
      </c>
      <c r="E506" s="392" t="str">
        <f>IFERROR(VLOOKUP(D506,'ВИС-2025'!$E$17:$I$3751,3,0),"")</f>
        <v>Защитная втулка РЕХАУ на теплоизоляцию, 20 мм, синяя</v>
      </c>
      <c r="F506" s="286" t="str">
        <f>IFERROR(VLOOKUP(D506,'ВИС-2025'!$E$17:$I$3751,5,0),"")</f>
        <v>шт</v>
      </c>
      <c r="G506" s="451"/>
      <c r="H506" s="97">
        <f>IFERROR(VLOOKUP(D506,'ВИС-2025'!$E$17:$L$4285,8,0),"")</f>
        <v>0.92</v>
      </c>
      <c r="I506" s="97">
        <f t="shared" si="55"/>
        <v>0</v>
      </c>
      <c r="J506" s="97">
        <f t="shared" si="56"/>
        <v>0.92</v>
      </c>
      <c r="K506" s="97">
        <f t="shared" si="57"/>
        <v>0</v>
      </c>
      <c r="L506" s="97">
        <f t="shared" si="58"/>
        <v>0</v>
      </c>
      <c r="M506" s="97">
        <f t="shared" si="59"/>
        <v>0</v>
      </c>
      <c r="N506" s="387"/>
    </row>
    <row r="507" spans="1:14" s="287" customFormat="1">
      <c r="A507" s="683"/>
      <c r="B507" s="119"/>
      <c r="C507" s="71"/>
      <c r="D507" s="90"/>
      <c r="E507" s="392" t="str">
        <f>IFERROR(VLOOKUP(D507,'ВИС-2025'!$E$17:$I$3751,3,0),"")</f>
        <v/>
      </c>
      <c r="F507" s="286" t="str">
        <f>IFERROR(VLOOKUP(D507,'ВИС-2025'!$E$17:$I$3751,5,0),"")</f>
        <v/>
      </c>
      <c r="G507" s="451"/>
      <c r="H507" s="97" t="str">
        <f>IFERROR(VLOOKUP(D507,'ВИС-2025'!$E$17:$L$4285,8,0),"")</f>
        <v/>
      </c>
      <c r="I507" s="97" t="str">
        <f t="shared" si="55"/>
        <v/>
      </c>
      <c r="J507" s="97" t="str">
        <f t="shared" si="56"/>
        <v/>
      </c>
      <c r="K507" s="97" t="str">
        <f t="shared" si="57"/>
        <v/>
      </c>
      <c r="L507" s="97" t="str">
        <f t="shared" si="58"/>
        <v/>
      </c>
      <c r="M507" s="97" t="str">
        <f t="shared" si="59"/>
        <v/>
      </c>
      <c r="N507" s="387"/>
    </row>
    <row r="508" spans="1:14" s="287" customFormat="1">
      <c r="A508" s="683"/>
      <c r="B508" s="119" t="s">
        <v>30</v>
      </c>
      <c r="C508" s="71" t="s">
        <v>25</v>
      </c>
      <c r="D508" s="69">
        <v>12393333001</v>
      </c>
      <c r="E508" s="392" t="str">
        <f>IFERROR(VLOOKUP(D508,'ВИС-2025'!$E$17:$I$3751,3,0),"")</f>
        <v>Фиксатор поворота РЕХАУ пластмас. на 90° для трубы 16/17</v>
      </c>
      <c r="F508" s="286" t="str">
        <f>IFERROR(VLOOKUP(D508,'ВИС-2025'!$E$17:$I$3751,5,0),"")</f>
        <v>шт</v>
      </c>
      <c r="G508" s="451"/>
      <c r="H508" s="97">
        <f>IFERROR(VLOOKUP(D508,'ВИС-2025'!$E$17:$L$4285,8,0),"")</f>
        <v>2.12</v>
      </c>
      <c r="I508" s="97">
        <f t="shared" ref="I508:I571" si="65">IFERROR(H508*G508,"")</f>
        <v>0</v>
      </c>
      <c r="J508" s="97">
        <f t="shared" ref="J508:J571" si="66">IFERROR((IF(H508="","",H508-H508*$D$7)),"")</f>
        <v>2.12</v>
      </c>
      <c r="K508" s="97">
        <f t="shared" ref="K508:K571" si="67">IFERROR(J508*G508, "")</f>
        <v>0</v>
      </c>
      <c r="L508" s="97">
        <f t="shared" ref="L508:L571" si="68">IFERROR(J508*$D$8, "")</f>
        <v>0</v>
      </c>
      <c r="M508" s="97">
        <f t="shared" ref="M508:M571" si="69">IFERROR(L508*G508, "")</f>
        <v>0</v>
      </c>
      <c r="N508" s="387"/>
    </row>
    <row r="509" spans="1:14" s="287" customFormat="1">
      <c r="A509" s="683"/>
      <c r="B509" s="119" t="s">
        <v>30</v>
      </c>
      <c r="C509" s="71" t="s">
        <v>25</v>
      </c>
      <c r="D509" s="69">
        <v>12393433001</v>
      </c>
      <c r="E509" s="392" t="str">
        <f>IFERROR(VLOOKUP(D509,'ВИС-2025'!$E$17:$I$3751,3,0),"")</f>
        <v>Фиксатор поворота РЕХАУ пластмас. на 90° для трубы 20</v>
      </c>
      <c r="F509" s="286" t="str">
        <f>IFERROR(VLOOKUP(D509,'ВИС-2025'!$E$17:$I$3751,5,0),"")</f>
        <v>шт</v>
      </c>
      <c r="G509" s="451"/>
      <c r="H509" s="97">
        <f>IFERROR(VLOOKUP(D509,'ВИС-2025'!$E$17:$L$4285,8,0),"")</f>
        <v>2.68</v>
      </c>
      <c r="I509" s="97">
        <f t="shared" si="65"/>
        <v>0</v>
      </c>
      <c r="J509" s="97">
        <f t="shared" si="66"/>
        <v>2.68</v>
      </c>
      <c r="K509" s="97">
        <f t="shared" si="67"/>
        <v>0</v>
      </c>
      <c r="L509" s="97">
        <f t="shared" si="68"/>
        <v>0</v>
      </c>
      <c r="M509" s="97">
        <f t="shared" si="69"/>
        <v>0</v>
      </c>
      <c r="N509" s="387"/>
    </row>
    <row r="510" spans="1:14" s="287" customFormat="1">
      <c r="A510" s="683"/>
      <c r="B510" s="119" t="s">
        <v>30</v>
      </c>
      <c r="C510" s="71" t="s">
        <v>25</v>
      </c>
      <c r="D510" s="69">
        <v>12391933001</v>
      </c>
      <c r="E510" s="392" t="str">
        <f>IFERROR(VLOOKUP(D510,'ВИС-2025'!$E$17:$I$3751,3,0),"")</f>
        <v>Фиксатор поворота РЕХАУ пластмас. на 90° для трубы 25</v>
      </c>
      <c r="F510" s="286" t="str">
        <f>IFERROR(VLOOKUP(D510,'ВИС-2025'!$E$17:$I$3751,5,0),"")</f>
        <v>шт</v>
      </c>
      <c r="G510" s="451"/>
      <c r="H510" s="97">
        <f>IFERROR(VLOOKUP(D510,'ВИС-2025'!$E$17:$L$4285,8,0),"")</f>
        <v>4.5199999999999996</v>
      </c>
      <c r="I510" s="97">
        <f t="shared" si="65"/>
        <v>0</v>
      </c>
      <c r="J510" s="97">
        <f t="shared" si="66"/>
        <v>4.5199999999999996</v>
      </c>
      <c r="K510" s="97">
        <f t="shared" si="67"/>
        <v>0</v>
      </c>
      <c r="L510" s="97">
        <f t="shared" si="68"/>
        <v>0</v>
      </c>
      <c r="M510" s="97">
        <f t="shared" si="69"/>
        <v>0</v>
      </c>
      <c r="N510" s="387"/>
    </row>
    <row r="511" spans="1:14" s="287" customFormat="1">
      <c r="A511" s="683"/>
      <c r="B511" s="119"/>
      <c r="C511" s="88"/>
      <c r="D511" s="90"/>
      <c r="E511" s="392" t="str">
        <f>IFERROR(VLOOKUP(D511,'ВИС-2025'!$E$17:$I$3751,3,0),"")</f>
        <v/>
      </c>
      <c r="F511" s="286" t="str">
        <f>IFERROR(VLOOKUP(D511,'ВИС-2025'!$E$17:$I$3751,5,0),"")</f>
        <v/>
      </c>
      <c r="G511" s="451"/>
      <c r="H511" s="97" t="str">
        <f>IFERROR(VLOOKUP(D511,'ВИС-2025'!$E$17:$L$4285,8,0),"")</f>
        <v/>
      </c>
      <c r="I511" s="97" t="str">
        <f t="shared" si="65"/>
        <v/>
      </c>
      <c r="J511" s="97" t="str">
        <f t="shared" si="66"/>
        <v/>
      </c>
      <c r="K511" s="97" t="str">
        <f t="shared" si="67"/>
        <v/>
      </c>
      <c r="L511" s="97" t="str">
        <f t="shared" si="68"/>
        <v/>
      </c>
      <c r="M511" s="97" t="str">
        <f t="shared" si="69"/>
        <v/>
      </c>
      <c r="N511" s="387"/>
    </row>
    <row r="512" spans="1:14" s="287" customFormat="1">
      <c r="A512" s="667"/>
      <c r="B512" s="102" t="s">
        <v>27</v>
      </c>
      <c r="C512" s="103" t="s">
        <v>25</v>
      </c>
      <c r="D512" s="102">
        <v>11388811002</v>
      </c>
      <c r="E512" s="391" t="str">
        <f>IFERROR(VLOOKUP(D512,'ВИС-2025'!$E$17:$I$3751,3,0),"")</f>
        <v>Фиксатор поворота с кольцами 90°, 16</v>
      </c>
      <c r="F512" s="454" t="str">
        <f>IFERROR(VLOOKUP(D512,'ВИС-2025'!$E$17:$I$3751,5,0),"")</f>
        <v>шт</v>
      </c>
      <c r="G512" s="362"/>
      <c r="H512" s="175">
        <f>IFERROR(VLOOKUP(D512,'ВИС-2025'!$E$17:$L$4285,8,0),"")</f>
        <v>2.2799999999999998</v>
      </c>
      <c r="I512" s="175">
        <f t="shared" si="65"/>
        <v>0</v>
      </c>
      <c r="J512" s="175">
        <f t="shared" si="66"/>
        <v>2.2799999999999998</v>
      </c>
      <c r="K512" s="175">
        <f t="shared" si="67"/>
        <v>0</v>
      </c>
      <c r="L512" s="175">
        <f t="shared" si="68"/>
        <v>0</v>
      </c>
      <c r="M512" s="175">
        <f t="shared" si="69"/>
        <v>0</v>
      </c>
      <c r="N512" s="387"/>
    </row>
    <row r="513" spans="1:14" s="287" customFormat="1">
      <c r="A513" s="667"/>
      <c r="B513" s="102" t="s">
        <v>27</v>
      </c>
      <c r="C513" s="103" t="s">
        <v>25</v>
      </c>
      <c r="D513" s="102">
        <v>11388911002</v>
      </c>
      <c r="E513" s="391" t="str">
        <f>IFERROR(VLOOKUP(D513,'ВИС-2025'!$E$17:$I$3751,3,0),"")</f>
        <v>Фиксатор поворота с кольцами 90°, 20</v>
      </c>
      <c r="F513" s="454" t="str">
        <f>IFERROR(VLOOKUP(D513,'ВИС-2025'!$E$17:$I$3751,5,0),"")</f>
        <v>шт</v>
      </c>
      <c r="G513" s="362"/>
      <c r="H513" s="175">
        <f>IFERROR(VLOOKUP(D513,'ВИС-2025'!$E$17:$L$4285,8,0),"")</f>
        <v>2.86</v>
      </c>
      <c r="I513" s="175">
        <f t="shared" si="65"/>
        <v>0</v>
      </c>
      <c r="J513" s="175">
        <f t="shared" si="66"/>
        <v>2.86</v>
      </c>
      <c r="K513" s="175">
        <f t="shared" si="67"/>
        <v>0</v>
      </c>
      <c r="L513" s="175">
        <f t="shared" si="68"/>
        <v>0</v>
      </c>
      <c r="M513" s="175">
        <f t="shared" si="69"/>
        <v>0</v>
      </c>
      <c r="N513" s="387"/>
    </row>
    <row r="514" spans="1:14" s="287" customFormat="1">
      <c r="A514" s="667"/>
      <c r="B514" s="102" t="s">
        <v>27</v>
      </c>
      <c r="C514" s="103" t="s">
        <v>25</v>
      </c>
      <c r="D514" s="102">
        <v>11383511002</v>
      </c>
      <c r="E514" s="391" t="str">
        <f>IFERROR(VLOOKUP(D514,'ВИС-2025'!$E$17:$I$3751,3,0),"")</f>
        <v>Фиксатор поворота с кольцами 90°, 25</v>
      </c>
      <c r="F514" s="454" t="str">
        <f>IFERROR(VLOOKUP(D514,'ВИС-2025'!$E$17:$I$3751,5,0),"")</f>
        <v>шт</v>
      </c>
      <c r="G514" s="362"/>
      <c r="H514" s="175">
        <f>IFERROR(VLOOKUP(D514,'ВИС-2025'!$E$17:$L$4285,8,0),"")</f>
        <v>4.8600000000000003</v>
      </c>
      <c r="I514" s="175">
        <f t="shared" si="65"/>
        <v>0</v>
      </c>
      <c r="J514" s="175">
        <f t="shared" si="66"/>
        <v>4.8600000000000003</v>
      </c>
      <c r="K514" s="175">
        <f t="shared" si="67"/>
        <v>0</v>
      </c>
      <c r="L514" s="175">
        <f t="shared" si="68"/>
        <v>0</v>
      </c>
      <c r="M514" s="175">
        <f t="shared" si="69"/>
        <v>0</v>
      </c>
      <c r="N514" s="387"/>
    </row>
    <row r="515" spans="1:14" s="287" customFormat="1">
      <c r="A515" s="667"/>
      <c r="B515" s="102" t="s">
        <v>27</v>
      </c>
      <c r="C515" s="103" t="s">
        <v>25</v>
      </c>
      <c r="D515" s="102">
        <v>11386411002</v>
      </c>
      <c r="E515" s="391" t="str">
        <f>IFERROR(VLOOKUP(D515,'ВИС-2025'!$E$17:$I$3751,3,0),"")</f>
        <v>Фиксатор поворота с кольцами 90°, 32</v>
      </c>
      <c r="F515" s="454" t="str">
        <f>IFERROR(VLOOKUP(D515,'ВИС-2025'!$E$17:$I$3751,5,0),"")</f>
        <v>шт</v>
      </c>
      <c r="G515" s="362"/>
      <c r="H515" s="175">
        <f>IFERROR(VLOOKUP(D515,'ВИС-2025'!$E$17:$L$4285,8,0),"")</f>
        <v>7.8</v>
      </c>
      <c r="I515" s="175">
        <f t="shared" si="65"/>
        <v>0</v>
      </c>
      <c r="J515" s="175">
        <f t="shared" si="66"/>
        <v>7.8</v>
      </c>
      <c r="K515" s="175">
        <f t="shared" si="67"/>
        <v>0</v>
      </c>
      <c r="L515" s="175">
        <f t="shared" si="68"/>
        <v>0</v>
      </c>
      <c r="M515" s="175">
        <f t="shared" si="69"/>
        <v>0</v>
      </c>
      <c r="N515" s="387"/>
    </row>
    <row r="516" spans="1:14" s="287" customFormat="1">
      <c r="A516" s="667"/>
      <c r="B516" s="102"/>
      <c r="C516" s="103"/>
      <c r="D516" s="102"/>
      <c r="E516" s="392" t="str">
        <f>IFERROR(VLOOKUP(D516,'ВИС-2025'!$E$17:$I$3751,3,0),"")</f>
        <v/>
      </c>
      <c r="F516" s="286" t="str">
        <f>IFERROR(VLOOKUP(D516,'ВИС-2025'!$E$17:$I$3751,5,0),"")</f>
        <v/>
      </c>
      <c r="G516" s="451"/>
      <c r="H516" s="97" t="str">
        <f>IFERROR(VLOOKUP(D516,'ВИС-2025'!$E$17:$L$4285,8,0),"")</f>
        <v/>
      </c>
      <c r="I516" s="97" t="str">
        <f t="shared" si="65"/>
        <v/>
      </c>
      <c r="J516" s="97" t="str">
        <f t="shared" si="66"/>
        <v/>
      </c>
      <c r="K516" s="97" t="str">
        <f t="shared" si="67"/>
        <v/>
      </c>
      <c r="L516" s="97" t="str">
        <f t="shared" si="68"/>
        <v/>
      </c>
      <c r="M516" s="97" t="str">
        <f t="shared" si="69"/>
        <v/>
      </c>
      <c r="N516" s="387"/>
    </row>
    <row r="517" spans="1:14" s="287" customFormat="1">
      <c r="A517" s="667"/>
      <c r="B517" s="102" t="s">
        <v>27</v>
      </c>
      <c r="C517" s="103" t="s">
        <v>25</v>
      </c>
      <c r="D517" s="102">
        <v>11391211002</v>
      </c>
      <c r="E517" s="391" t="str">
        <f>IFERROR(VLOOKUP(D517,'ВИС-2025'!$E$17:$I$3751,3,0),"")</f>
        <v>Фиксатор поворота с кольцами 45°, 16</v>
      </c>
      <c r="F517" s="454" t="str">
        <f>IFERROR(VLOOKUP(D517,'ВИС-2025'!$E$17:$I$3751,5,0),"")</f>
        <v>шт</v>
      </c>
      <c r="G517" s="362"/>
      <c r="H517" s="175">
        <f>IFERROR(VLOOKUP(D517,'ВИС-2025'!$E$17:$L$4285,8,0),"")</f>
        <v>2.2799999999999998</v>
      </c>
      <c r="I517" s="175">
        <f t="shared" si="65"/>
        <v>0</v>
      </c>
      <c r="J517" s="175">
        <f t="shared" si="66"/>
        <v>2.2799999999999998</v>
      </c>
      <c r="K517" s="175">
        <f t="shared" si="67"/>
        <v>0</v>
      </c>
      <c r="L517" s="175">
        <f t="shared" si="68"/>
        <v>0</v>
      </c>
      <c r="M517" s="175">
        <f t="shared" si="69"/>
        <v>0</v>
      </c>
      <c r="N517" s="387"/>
    </row>
    <row r="518" spans="1:14" s="287" customFormat="1">
      <c r="A518" s="667"/>
      <c r="B518" s="102" t="s">
        <v>27</v>
      </c>
      <c r="C518" s="103" t="s">
        <v>25</v>
      </c>
      <c r="D518" s="102">
        <v>11391311002</v>
      </c>
      <c r="E518" s="391" t="str">
        <f>IFERROR(VLOOKUP(D518,'ВИС-2025'!$E$17:$I$3751,3,0),"")</f>
        <v>Фиксатор поворота с кольцами 45°, 20</v>
      </c>
      <c r="F518" s="454" t="str">
        <f>IFERROR(VLOOKUP(D518,'ВИС-2025'!$E$17:$I$3751,5,0),"")</f>
        <v>шт</v>
      </c>
      <c r="G518" s="362"/>
      <c r="H518" s="175">
        <f>IFERROR(VLOOKUP(D518,'ВИС-2025'!$E$17:$L$4285,8,0),"")</f>
        <v>2.86</v>
      </c>
      <c r="I518" s="175">
        <f t="shared" si="65"/>
        <v>0</v>
      </c>
      <c r="J518" s="175">
        <f t="shared" si="66"/>
        <v>2.86</v>
      </c>
      <c r="K518" s="175">
        <f t="shared" si="67"/>
        <v>0</v>
      </c>
      <c r="L518" s="175">
        <f t="shared" si="68"/>
        <v>0</v>
      </c>
      <c r="M518" s="175">
        <f t="shared" si="69"/>
        <v>0</v>
      </c>
      <c r="N518" s="387"/>
    </row>
    <row r="519" spans="1:14" s="287" customFormat="1">
      <c r="A519" s="667"/>
      <c r="B519" s="102" t="s">
        <v>27</v>
      </c>
      <c r="C519" s="103" t="s">
        <v>25</v>
      </c>
      <c r="D519" s="102">
        <v>11389111002</v>
      </c>
      <c r="E519" s="391" t="str">
        <f>IFERROR(VLOOKUP(D519,'ВИС-2025'!$E$17:$I$3751,3,0),"")</f>
        <v>Фиксатор поворота с кольцами 45°, 25</v>
      </c>
      <c r="F519" s="454" t="str">
        <f>IFERROR(VLOOKUP(D519,'ВИС-2025'!$E$17:$I$3751,5,0),"")</f>
        <v>шт</v>
      </c>
      <c r="G519" s="362"/>
      <c r="H519" s="175">
        <f>IFERROR(VLOOKUP(D519,'ВИС-2025'!$E$17:$L$4285,8,0),"")</f>
        <v>4.8600000000000003</v>
      </c>
      <c r="I519" s="175">
        <f t="shared" si="65"/>
        <v>0</v>
      </c>
      <c r="J519" s="175">
        <f t="shared" si="66"/>
        <v>4.8600000000000003</v>
      </c>
      <c r="K519" s="175">
        <f t="shared" si="67"/>
        <v>0</v>
      </c>
      <c r="L519" s="175">
        <f t="shared" si="68"/>
        <v>0</v>
      </c>
      <c r="M519" s="175">
        <f t="shared" si="69"/>
        <v>0</v>
      </c>
      <c r="N519" s="387"/>
    </row>
    <row r="520" spans="1:14" s="287" customFormat="1">
      <c r="A520" s="667"/>
      <c r="B520" s="102" t="s">
        <v>27</v>
      </c>
      <c r="C520" s="103" t="s">
        <v>25</v>
      </c>
      <c r="D520" s="102">
        <v>11389211002</v>
      </c>
      <c r="E520" s="391" t="str">
        <f>IFERROR(VLOOKUP(D520,'ВИС-2025'!$E$17:$I$3751,3,0),"")</f>
        <v>Фиксатор поворота с кольцами 45°, 32</v>
      </c>
      <c r="F520" s="454" t="str">
        <f>IFERROR(VLOOKUP(D520,'ВИС-2025'!$E$17:$I$3751,5,0),"")</f>
        <v>шт</v>
      </c>
      <c r="G520" s="362"/>
      <c r="H520" s="175">
        <f>IFERROR(VLOOKUP(D520,'ВИС-2025'!$E$17:$L$4285,8,0),"")</f>
        <v>7.8</v>
      </c>
      <c r="I520" s="175">
        <f t="shared" si="65"/>
        <v>0</v>
      </c>
      <c r="J520" s="175">
        <f t="shared" si="66"/>
        <v>7.8</v>
      </c>
      <c r="K520" s="175">
        <f t="shared" si="67"/>
        <v>0</v>
      </c>
      <c r="L520" s="175">
        <f t="shared" si="68"/>
        <v>0</v>
      </c>
      <c r="M520" s="175">
        <f t="shared" si="69"/>
        <v>0</v>
      </c>
      <c r="N520" s="387"/>
    </row>
    <row r="521" spans="1:14" s="287" customFormat="1">
      <c r="A521" s="683"/>
      <c r="B521" s="69"/>
      <c r="C521" s="101"/>
      <c r="D521" s="69"/>
      <c r="E521" s="392" t="str">
        <f>IFERROR(VLOOKUP(D521,'ВИС-2025'!$E$17:$I$3751,3,0),"")</f>
        <v/>
      </c>
      <c r="F521" s="286" t="str">
        <f>IFERROR(VLOOKUP(D521,'ВИС-2025'!$E$17:$I$3751,5,0),"")</f>
        <v/>
      </c>
      <c r="G521" s="451"/>
      <c r="H521" s="97" t="str">
        <f>IFERROR(VLOOKUP(D521,'ВИС-2025'!$E$17:$L$4285,8,0),"")</f>
        <v/>
      </c>
      <c r="I521" s="97" t="str">
        <f t="shared" si="65"/>
        <v/>
      </c>
      <c r="J521" s="97" t="str">
        <f t="shared" si="66"/>
        <v/>
      </c>
      <c r="K521" s="97" t="str">
        <f t="shared" si="67"/>
        <v/>
      </c>
      <c r="L521" s="97" t="str">
        <f t="shared" si="68"/>
        <v/>
      </c>
      <c r="M521" s="97" t="str">
        <f t="shared" si="69"/>
        <v/>
      </c>
      <c r="N521" s="387"/>
    </row>
    <row r="522" spans="1:14" s="287" customFormat="1">
      <c r="A522" s="683"/>
      <c r="B522" s="69" t="s">
        <v>30</v>
      </c>
      <c r="C522" s="71" t="s">
        <v>25</v>
      </c>
      <c r="D522" s="665">
        <v>14563473001</v>
      </c>
      <c r="E522" s="392" t="str">
        <f>IFERROR(VLOOKUP(D522,'ВИС-2025'!$E$17:$I$3751,3,0),"")</f>
        <v>Угольник-переходник РЕХАУ с наружной резьбой 16-R 1/2 RX+</v>
      </c>
      <c r="F522" s="286" t="str">
        <f>IFERROR(VLOOKUP(D522,'ВИС-2025'!$E$17:$I$3751,5,0),"")</f>
        <v>шт</v>
      </c>
      <c r="G522" s="451"/>
      <c r="H522" s="97">
        <f>IFERROR(VLOOKUP(D522,'ВИС-2025'!$E$17:$L$4285,8,0),"")</f>
        <v>9.5500000000000007</v>
      </c>
      <c r="I522" s="97">
        <f t="shared" si="65"/>
        <v>0</v>
      </c>
      <c r="J522" s="97">
        <f t="shared" si="66"/>
        <v>9.5500000000000007</v>
      </c>
      <c r="K522" s="97">
        <f t="shared" si="67"/>
        <v>0</v>
      </c>
      <c r="L522" s="97">
        <f t="shared" si="68"/>
        <v>0</v>
      </c>
      <c r="M522" s="97">
        <f t="shared" si="69"/>
        <v>0</v>
      </c>
      <c r="N522" s="387"/>
    </row>
    <row r="523" spans="1:14" s="287" customFormat="1">
      <c r="A523" s="683"/>
      <c r="B523" s="69" t="s">
        <v>30</v>
      </c>
      <c r="C523" s="71" t="s">
        <v>25</v>
      </c>
      <c r="D523" s="622">
        <v>14563483001</v>
      </c>
      <c r="E523" s="392" t="str">
        <f>IFERROR(VLOOKUP(D523,'ВИС-2025'!$E$17:$I$3751,3,0),"")</f>
        <v>Угольник-переходник РЕХАУ с наружной резьбой 20-R 1/2 RX+</v>
      </c>
      <c r="F523" s="286" t="str">
        <f>IFERROR(VLOOKUP(D523,'ВИС-2025'!$E$17:$I$3751,5,0),"")</f>
        <v>шт</v>
      </c>
      <c r="G523" s="451"/>
      <c r="H523" s="97">
        <f>IFERROR(VLOOKUP(D523,'ВИС-2025'!$E$17:$L$4285,8,0),"")</f>
        <v>11.89</v>
      </c>
      <c r="I523" s="97">
        <f t="shared" si="65"/>
        <v>0</v>
      </c>
      <c r="J523" s="97">
        <f t="shared" si="66"/>
        <v>11.89</v>
      </c>
      <c r="K523" s="97">
        <f t="shared" si="67"/>
        <v>0</v>
      </c>
      <c r="L523" s="97">
        <f t="shared" si="68"/>
        <v>0</v>
      </c>
      <c r="M523" s="97">
        <f t="shared" si="69"/>
        <v>0</v>
      </c>
      <c r="N523" s="387"/>
    </row>
    <row r="524" spans="1:14" s="287" customFormat="1">
      <c r="A524" s="683"/>
      <c r="B524" s="69" t="s">
        <v>30</v>
      </c>
      <c r="C524" s="71" t="s">
        <v>25</v>
      </c>
      <c r="D524" s="665">
        <v>14563493001</v>
      </c>
      <c r="E524" s="392" t="str">
        <f>IFERROR(VLOOKUP(D524,'ВИС-2025'!$E$17:$I$3751,3,0),"")</f>
        <v>Угольник-переходник РЕХАУ с наружной резьбой 20-R 3/4 RX+</v>
      </c>
      <c r="F524" s="286" t="str">
        <f>IFERROR(VLOOKUP(D524,'ВИС-2025'!$E$17:$I$3751,5,0),"")</f>
        <v>шт</v>
      </c>
      <c r="G524" s="451"/>
      <c r="H524" s="97">
        <f>IFERROR(VLOOKUP(D524,'ВИС-2025'!$E$17:$L$4285,8,0),"")</f>
        <v>14.38</v>
      </c>
      <c r="I524" s="97">
        <f t="shared" si="65"/>
        <v>0</v>
      </c>
      <c r="J524" s="97">
        <f t="shared" si="66"/>
        <v>14.38</v>
      </c>
      <c r="K524" s="97">
        <f t="shared" si="67"/>
        <v>0</v>
      </c>
      <c r="L524" s="97">
        <f t="shared" si="68"/>
        <v>0</v>
      </c>
      <c r="M524" s="97">
        <f t="shared" si="69"/>
        <v>0</v>
      </c>
      <c r="N524" s="387"/>
    </row>
    <row r="525" spans="1:14" s="287" customFormat="1">
      <c r="A525" s="683"/>
      <c r="B525" s="69" t="s">
        <v>30</v>
      </c>
      <c r="C525" s="71" t="s">
        <v>25</v>
      </c>
      <c r="D525" s="665">
        <v>14563503001</v>
      </c>
      <c r="E525" s="392" t="str">
        <f>IFERROR(VLOOKUP(D525,'ВИС-2025'!$E$17:$I$3751,3,0),"")</f>
        <v>Угольник-переходник РЕХАУ с наружной резьбой 25-R 3/4 RX+</v>
      </c>
      <c r="F525" s="286" t="str">
        <f>IFERROR(VLOOKUP(D525,'ВИС-2025'!$E$17:$I$3751,5,0),"")</f>
        <v>шт</v>
      </c>
      <c r="G525" s="451"/>
      <c r="H525" s="97">
        <f>IFERROR(VLOOKUP(D525,'ВИС-2025'!$E$17:$L$4285,8,0),"")</f>
        <v>18.55</v>
      </c>
      <c r="I525" s="97">
        <f t="shared" si="65"/>
        <v>0</v>
      </c>
      <c r="J525" s="97">
        <f t="shared" si="66"/>
        <v>18.55</v>
      </c>
      <c r="K525" s="97">
        <f t="shared" si="67"/>
        <v>0</v>
      </c>
      <c r="L525" s="97">
        <f t="shared" si="68"/>
        <v>0</v>
      </c>
      <c r="M525" s="97">
        <f t="shared" si="69"/>
        <v>0</v>
      </c>
      <c r="N525" s="387"/>
    </row>
    <row r="526" spans="1:14" s="287" customFormat="1">
      <c r="A526" s="683"/>
      <c r="B526" s="69" t="s">
        <v>30</v>
      </c>
      <c r="C526" s="71" t="s">
        <v>25</v>
      </c>
      <c r="D526" s="665">
        <v>14563523001</v>
      </c>
      <c r="E526" s="392" t="str">
        <f>IFERROR(VLOOKUP(D526,'ВИС-2025'!$E$17:$I$3751,3,0),"")</f>
        <v>Угольник-переходник РЕХАУ с наружной резьбой 32-R 1 RX+</v>
      </c>
      <c r="F526" s="286" t="str">
        <f>IFERROR(VLOOKUP(D526,'ВИС-2025'!$E$17:$I$3751,5,0),"")</f>
        <v>шт</v>
      </c>
      <c r="G526" s="451"/>
      <c r="H526" s="97">
        <f>IFERROR(VLOOKUP(D526,'ВИС-2025'!$E$17:$L$4285,8,0),"")</f>
        <v>41.54</v>
      </c>
      <c r="I526" s="97">
        <f t="shared" si="65"/>
        <v>0</v>
      </c>
      <c r="J526" s="97">
        <f t="shared" si="66"/>
        <v>41.54</v>
      </c>
      <c r="K526" s="97">
        <f t="shared" si="67"/>
        <v>0</v>
      </c>
      <c r="L526" s="97">
        <f t="shared" si="68"/>
        <v>0</v>
      </c>
      <c r="M526" s="97">
        <f t="shared" si="69"/>
        <v>0</v>
      </c>
      <c r="N526" s="387"/>
    </row>
    <row r="527" spans="1:14" s="287" customFormat="1">
      <c r="A527" s="683"/>
      <c r="B527" s="69"/>
      <c r="C527" s="101"/>
      <c r="D527" s="69"/>
      <c r="E527" s="392" t="str">
        <f>IFERROR(VLOOKUP(D527,'ВИС-2025'!$E$17:$I$3751,3,0),"")</f>
        <v/>
      </c>
      <c r="F527" s="286" t="str">
        <f>IFERROR(VLOOKUP(D527,'ВИС-2025'!$E$17:$I$3751,5,0),"")</f>
        <v/>
      </c>
      <c r="G527" s="451"/>
      <c r="H527" s="97" t="str">
        <f>IFERROR(VLOOKUP(D527,'ВИС-2025'!$E$17:$L$4285,8,0),"")</f>
        <v/>
      </c>
      <c r="I527" s="97" t="str">
        <f t="shared" si="65"/>
        <v/>
      </c>
      <c r="J527" s="97" t="str">
        <f t="shared" si="66"/>
        <v/>
      </c>
      <c r="K527" s="97" t="str">
        <f t="shared" si="67"/>
        <v/>
      </c>
      <c r="L527" s="97" t="str">
        <f t="shared" si="68"/>
        <v/>
      </c>
      <c r="M527" s="97" t="str">
        <f t="shared" si="69"/>
        <v/>
      </c>
      <c r="N527" s="387"/>
    </row>
    <row r="528" spans="1:14" s="287" customFormat="1">
      <c r="A528" s="683"/>
      <c r="B528" s="69" t="s">
        <v>30</v>
      </c>
      <c r="C528" s="113" t="s">
        <v>25</v>
      </c>
      <c r="D528" s="69">
        <v>11096751001</v>
      </c>
      <c r="E528" s="392" t="str">
        <f>IFERROR(VLOOKUP(D528,'ВИС-2025'!$E$17:$I$3751,3,0),"")</f>
        <v>Угольник-переходник с наружной резьбой 16-R 1/2 MX</v>
      </c>
      <c r="F528" s="286" t="str">
        <f>IFERROR(VLOOKUP(D528,'ВИС-2025'!$E$17:$I$3751,5,0),"")</f>
        <v>шт</v>
      </c>
      <c r="G528" s="451"/>
      <c r="H528" s="97">
        <f>IFERROR(VLOOKUP(D528,'ВИС-2025'!$E$17:$L$4285,8,0),"")</f>
        <v>6.08</v>
      </c>
      <c r="I528" s="97">
        <f t="shared" si="65"/>
        <v>0</v>
      </c>
      <c r="J528" s="97">
        <f t="shared" si="66"/>
        <v>6.08</v>
      </c>
      <c r="K528" s="97">
        <f t="shared" si="67"/>
        <v>0</v>
      </c>
      <c r="L528" s="97">
        <f t="shared" si="68"/>
        <v>0</v>
      </c>
      <c r="M528" s="97">
        <f t="shared" si="69"/>
        <v>0</v>
      </c>
      <c r="N528" s="387"/>
    </row>
    <row r="529" spans="1:14" s="287" customFormat="1">
      <c r="A529" s="683"/>
      <c r="B529" s="69" t="s">
        <v>30</v>
      </c>
      <c r="C529" s="113" t="s">
        <v>25</v>
      </c>
      <c r="D529" s="69">
        <v>11096931001</v>
      </c>
      <c r="E529" s="392" t="str">
        <f>IFERROR(VLOOKUP(D529,'ВИС-2025'!$E$17:$I$3751,3,0),"")</f>
        <v>Угольник-переходник с наружной резьбой 20-R 1/2 MX</v>
      </c>
      <c r="F529" s="286" t="str">
        <f>IFERROR(VLOOKUP(D529,'ВИС-2025'!$E$17:$I$3751,5,0),"")</f>
        <v>шт</v>
      </c>
      <c r="G529" s="451"/>
      <c r="H529" s="97">
        <f>IFERROR(VLOOKUP(D529,'ВИС-2025'!$E$17:$L$4285,8,0),"")</f>
        <v>7.57</v>
      </c>
      <c r="I529" s="97">
        <f t="shared" si="65"/>
        <v>0</v>
      </c>
      <c r="J529" s="97">
        <f t="shared" si="66"/>
        <v>7.57</v>
      </c>
      <c r="K529" s="97">
        <f t="shared" si="67"/>
        <v>0</v>
      </c>
      <c r="L529" s="97">
        <f t="shared" si="68"/>
        <v>0</v>
      </c>
      <c r="M529" s="97">
        <f t="shared" si="69"/>
        <v>0</v>
      </c>
      <c r="N529" s="387"/>
    </row>
    <row r="530" spans="1:14" s="287" customFormat="1">
      <c r="A530" s="683"/>
      <c r="B530" s="69" t="s">
        <v>30</v>
      </c>
      <c r="C530" s="113" t="s">
        <v>25</v>
      </c>
      <c r="D530" s="69">
        <v>11097081001</v>
      </c>
      <c r="E530" s="392" t="str">
        <f>IFERROR(VLOOKUP(D530,'ВИС-2025'!$E$17:$I$3751,3,0),"")</f>
        <v>Угольник-переходник с наружной резьбой 20-R 3/4 MX</v>
      </c>
      <c r="F530" s="286" t="str">
        <f>IFERROR(VLOOKUP(D530,'ВИС-2025'!$E$17:$I$3751,5,0),"")</f>
        <v>шт</v>
      </c>
      <c r="G530" s="451"/>
      <c r="H530" s="97">
        <f>IFERROR(VLOOKUP(D530,'ВИС-2025'!$E$17:$L$4285,8,0),"")</f>
        <v>9.61</v>
      </c>
      <c r="I530" s="97">
        <f t="shared" si="65"/>
        <v>0</v>
      </c>
      <c r="J530" s="97">
        <f t="shared" si="66"/>
        <v>9.61</v>
      </c>
      <c r="K530" s="97">
        <f t="shared" si="67"/>
        <v>0</v>
      </c>
      <c r="L530" s="97">
        <f t="shared" si="68"/>
        <v>0</v>
      </c>
      <c r="M530" s="97">
        <f t="shared" si="69"/>
        <v>0</v>
      </c>
      <c r="N530" s="387"/>
    </row>
    <row r="531" spans="1:14" s="287" customFormat="1">
      <c r="A531" s="683"/>
      <c r="B531" s="69" t="s">
        <v>30</v>
      </c>
      <c r="C531" s="113" t="s">
        <v>25</v>
      </c>
      <c r="D531" s="69">
        <v>11097161001</v>
      </c>
      <c r="E531" s="392" t="str">
        <f>IFERROR(VLOOKUP(D531,'ВИС-2025'!$E$17:$I$3751,3,0),"")</f>
        <v>Угольник-переходник с наружной резьбой 25-R 3/4 MX</v>
      </c>
      <c r="F531" s="286" t="str">
        <f>IFERROR(VLOOKUP(D531,'ВИС-2025'!$E$17:$I$3751,5,0),"")</f>
        <v>шт</v>
      </c>
      <c r="G531" s="451"/>
      <c r="H531" s="97">
        <f>IFERROR(VLOOKUP(D531,'ВИС-2025'!$E$17:$L$4285,8,0),"")</f>
        <v>13.34</v>
      </c>
      <c r="I531" s="97">
        <f t="shared" si="65"/>
        <v>0</v>
      </c>
      <c r="J531" s="97">
        <f t="shared" si="66"/>
        <v>13.34</v>
      </c>
      <c r="K531" s="97">
        <f t="shared" si="67"/>
        <v>0</v>
      </c>
      <c r="L531" s="97">
        <f t="shared" si="68"/>
        <v>0</v>
      </c>
      <c r="M531" s="97">
        <f t="shared" si="69"/>
        <v>0</v>
      </c>
      <c r="N531" s="387"/>
    </row>
    <row r="532" spans="1:14" s="287" customFormat="1">
      <c r="A532" s="683"/>
      <c r="B532" s="69" t="s">
        <v>30</v>
      </c>
      <c r="C532" s="113" t="s">
        <v>25</v>
      </c>
      <c r="D532" s="69">
        <v>11093521001</v>
      </c>
      <c r="E532" s="392" t="str">
        <f>IFERROR(VLOOKUP(D532,'ВИС-2025'!$E$17:$I$3751,3,0),"")</f>
        <v>Угольник-переходник с наружной резьбой 32-R 1 MX</v>
      </c>
      <c r="F532" s="286" t="str">
        <f>IFERROR(VLOOKUP(D532,'ВИС-2025'!$E$17:$I$3751,5,0),"")</f>
        <v>шт</v>
      </c>
      <c r="G532" s="451"/>
      <c r="H532" s="97">
        <f>IFERROR(VLOOKUP(D532,'ВИС-2025'!$E$17:$L$4285,8,0),"")</f>
        <v>26.46</v>
      </c>
      <c r="I532" s="97">
        <f t="shared" si="65"/>
        <v>0</v>
      </c>
      <c r="J532" s="97">
        <f t="shared" si="66"/>
        <v>26.46</v>
      </c>
      <c r="K532" s="97">
        <f t="shared" si="67"/>
        <v>0</v>
      </c>
      <c r="L532" s="97">
        <f t="shared" si="68"/>
        <v>0</v>
      </c>
      <c r="M532" s="97">
        <f t="shared" si="69"/>
        <v>0</v>
      </c>
      <c r="N532" s="387"/>
    </row>
    <row r="533" spans="1:14" s="287" customFormat="1">
      <c r="A533" s="683"/>
      <c r="B533" s="69"/>
      <c r="C533" s="101"/>
      <c r="D533" s="69"/>
      <c r="E533" s="392" t="str">
        <f>IFERROR(VLOOKUP(D533,'ВИС-2025'!$E$17:$I$3751,3,0),"")</f>
        <v/>
      </c>
      <c r="F533" s="286" t="str">
        <f>IFERROR(VLOOKUP(D533,'ВИС-2025'!$E$17:$I$3751,5,0),"")</f>
        <v/>
      </c>
      <c r="G533" s="451"/>
      <c r="H533" s="97" t="str">
        <f>IFERROR(VLOOKUP(D533,'ВИС-2025'!$E$17:$L$4285,8,0),"")</f>
        <v/>
      </c>
      <c r="I533" s="97" t="str">
        <f t="shared" si="65"/>
        <v/>
      </c>
      <c r="J533" s="97" t="str">
        <f t="shared" si="66"/>
        <v/>
      </c>
      <c r="K533" s="97" t="str">
        <f t="shared" si="67"/>
        <v/>
      </c>
      <c r="L533" s="97" t="str">
        <f t="shared" si="68"/>
        <v/>
      </c>
      <c r="M533" s="97" t="str">
        <f t="shared" si="69"/>
        <v/>
      </c>
      <c r="N533" s="387"/>
    </row>
    <row r="534" spans="1:14" s="287" customFormat="1">
      <c r="A534" s="668"/>
      <c r="B534" s="110" t="s">
        <v>65</v>
      </c>
      <c r="C534" s="113" t="s">
        <v>25</v>
      </c>
      <c r="D534" s="69">
        <v>14563471001</v>
      </c>
      <c r="E534" s="392" t="str">
        <f>IFERROR(VLOOKUP(D534,'ВИС-2025'!$E$17:$I$3751,3,0),"")</f>
        <v>Угольник-переходник с наружной резьбой 16-R 1/2 RX+</v>
      </c>
      <c r="F534" s="286" t="str">
        <f>IFERROR(VLOOKUP(D534,'ВИС-2025'!$E$17:$I$3751,5,0),"")</f>
        <v>шт</v>
      </c>
      <c r="G534" s="451"/>
      <c r="H534" s="97">
        <f>IFERROR(VLOOKUP(D534,'ВИС-2025'!$E$17:$L$4285,8,0),"")</f>
        <v>12.52</v>
      </c>
      <c r="I534" s="97">
        <f t="shared" si="65"/>
        <v>0</v>
      </c>
      <c r="J534" s="97">
        <f t="shared" si="66"/>
        <v>12.52</v>
      </c>
      <c r="K534" s="97">
        <f t="shared" si="67"/>
        <v>0</v>
      </c>
      <c r="L534" s="97">
        <f t="shared" si="68"/>
        <v>0</v>
      </c>
      <c r="M534" s="97">
        <f t="shared" si="69"/>
        <v>0</v>
      </c>
      <c r="N534" s="387"/>
    </row>
    <row r="535" spans="1:14" s="287" customFormat="1">
      <c r="A535" s="668"/>
      <c r="B535" s="110" t="s">
        <v>65</v>
      </c>
      <c r="C535" s="113" t="s">
        <v>25</v>
      </c>
      <c r="D535" s="69">
        <v>14563481001</v>
      </c>
      <c r="E535" s="392" t="str">
        <f>IFERROR(VLOOKUP(D535,'ВИС-2025'!$E$17:$I$3751,3,0),"")</f>
        <v>Угольник-переходник с наружной резьбой 20-R 1/2 RX+</v>
      </c>
      <c r="F535" s="286" t="str">
        <f>IFERROR(VLOOKUP(D535,'ВИС-2025'!$E$17:$I$3751,5,0),"")</f>
        <v>шт</v>
      </c>
      <c r="G535" s="451"/>
      <c r="H535" s="97">
        <f>IFERROR(VLOOKUP(D535,'ВИС-2025'!$E$17:$L$4285,8,0),"")</f>
        <v>14.41</v>
      </c>
      <c r="I535" s="97">
        <f t="shared" si="65"/>
        <v>0</v>
      </c>
      <c r="J535" s="97">
        <f t="shared" si="66"/>
        <v>14.41</v>
      </c>
      <c r="K535" s="97">
        <f t="shared" si="67"/>
        <v>0</v>
      </c>
      <c r="L535" s="97">
        <f t="shared" si="68"/>
        <v>0</v>
      </c>
      <c r="M535" s="97">
        <f t="shared" si="69"/>
        <v>0</v>
      </c>
      <c r="N535" s="387"/>
    </row>
    <row r="536" spans="1:14" s="287" customFormat="1">
      <c r="A536" s="683"/>
      <c r="B536" s="110" t="s">
        <v>65</v>
      </c>
      <c r="C536" s="113" t="s">
        <v>25</v>
      </c>
      <c r="D536" s="69">
        <v>14563491001</v>
      </c>
      <c r="E536" s="392" t="str">
        <f>IFERROR(VLOOKUP(D536,'ВИС-2025'!$E$17:$I$3751,3,0),"")</f>
        <v>Угольник-переходник с наружной резьбой 20-R 3/4 RX+</v>
      </c>
      <c r="F536" s="286" t="str">
        <f>IFERROR(VLOOKUP(D536,'ВИС-2025'!$E$17:$I$3751,5,0),"")</f>
        <v>шт</v>
      </c>
      <c r="G536" s="451"/>
      <c r="H536" s="97">
        <f>IFERROR(VLOOKUP(D536,'ВИС-2025'!$E$17:$L$4285,8,0),"")</f>
        <v>14.41</v>
      </c>
      <c r="I536" s="97">
        <f t="shared" si="65"/>
        <v>0</v>
      </c>
      <c r="J536" s="97">
        <f t="shared" si="66"/>
        <v>14.41</v>
      </c>
      <c r="K536" s="97">
        <f t="shared" si="67"/>
        <v>0</v>
      </c>
      <c r="L536" s="97">
        <f t="shared" si="68"/>
        <v>0</v>
      </c>
      <c r="M536" s="97">
        <f t="shared" si="69"/>
        <v>0</v>
      </c>
      <c r="N536" s="387"/>
    </row>
    <row r="537" spans="1:14" s="287" customFormat="1">
      <c r="A537" s="683"/>
      <c r="B537" s="110" t="s">
        <v>65</v>
      </c>
      <c r="C537" s="113" t="s">
        <v>25</v>
      </c>
      <c r="D537" s="69">
        <v>14563501001</v>
      </c>
      <c r="E537" s="392" t="str">
        <f>IFERROR(VLOOKUP(D537,'ВИС-2025'!$E$17:$I$3751,3,0),"")</f>
        <v>Угольник-переходник с наружной резьбой 25-R 3/4 RX+</v>
      </c>
      <c r="F537" s="286" t="str">
        <f>IFERROR(VLOOKUP(D537,'ВИС-2025'!$E$17:$I$3751,5,0),"")</f>
        <v>шт</v>
      </c>
      <c r="G537" s="451"/>
      <c r="H537" s="97">
        <f>IFERROR(VLOOKUP(D537,'ВИС-2025'!$E$17:$L$4285,8,0),"")</f>
        <v>19.899999999999999</v>
      </c>
      <c r="I537" s="97">
        <f t="shared" si="65"/>
        <v>0</v>
      </c>
      <c r="J537" s="97">
        <f t="shared" si="66"/>
        <v>19.899999999999999</v>
      </c>
      <c r="K537" s="97">
        <f t="shared" si="67"/>
        <v>0</v>
      </c>
      <c r="L537" s="97">
        <f t="shared" si="68"/>
        <v>0</v>
      </c>
      <c r="M537" s="97">
        <f t="shared" si="69"/>
        <v>0</v>
      </c>
      <c r="N537" s="387"/>
    </row>
    <row r="538" spans="1:14" s="287" customFormat="1">
      <c r="A538" s="667"/>
      <c r="B538" s="102" t="s">
        <v>27</v>
      </c>
      <c r="C538" s="130" t="s">
        <v>25</v>
      </c>
      <c r="D538" s="102">
        <v>14563511001</v>
      </c>
      <c r="E538" s="391" t="str">
        <f>IFERROR(VLOOKUP(D538,'ВИС-2025'!$E$17:$I$3751,3,0),"")</f>
        <v>Угольник-переходник с наружной резьбой 32-R 3/4 RX+</v>
      </c>
      <c r="F538" s="454" t="str">
        <f>IFERROR(VLOOKUP(D538,'ВИС-2025'!$E$17:$I$3751,5,0),"")</f>
        <v>шт</v>
      </c>
      <c r="G538" s="362"/>
      <c r="H538" s="175">
        <f>IFERROR(VLOOKUP(D538,'ВИС-2025'!$E$17:$L$4285,8,0),"")</f>
        <v>34.549999999999997</v>
      </c>
      <c r="I538" s="175">
        <f t="shared" si="65"/>
        <v>0</v>
      </c>
      <c r="J538" s="175">
        <f t="shared" si="66"/>
        <v>34.549999999999997</v>
      </c>
      <c r="K538" s="175">
        <f t="shared" si="67"/>
        <v>0</v>
      </c>
      <c r="L538" s="175">
        <f t="shared" si="68"/>
        <v>0</v>
      </c>
      <c r="M538" s="175">
        <f t="shared" si="69"/>
        <v>0</v>
      </c>
      <c r="N538" s="387"/>
    </row>
    <row r="539" spans="1:14" s="287" customFormat="1">
      <c r="A539" s="668"/>
      <c r="B539" s="110" t="s">
        <v>65</v>
      </c>
      <c r="C539" s="113" t="s">
        <v>25</v>
      </c>
      <c r="D539" s="69">
        <v>14563521001</v>
      </c>
      <c r="E539" s="392" t="str">
        <f>IFERROR(VLOOKUP(D539,'ВИС-2025'!$E$17:$I$3751,3,0),"")</f>
        <v>Угольник-переходник с наружной резьбой 32-R 1 RX+</v>
      </c>
      <c r="F539" s="286" t="str">
        <f>IFERROR(VLOOKUP(D539,'ВИС-2025'!$E$17:$I$3751,5,0),"")</f>
        <v>шт</v>
      </c>
      <c r="G539" s="451"/>
      <c r="H539" s="97">
        <f>IFERROR(VLOOKUP(D539,'ВИС-2025'!$E$17:$L$4285,8,0),"")</f>
        <v>44.09</v>
      </c>
      <c r="I539" s="97">
        <f t="shared" si="65"/>
        <v>0</v>
      </c>
      <c r="J539" s="97">
        <f t="shared" si="66"/>
        <v>44.09</v>
      </c>
      <c r="K539" s="97">
        <f t="shared" si="67"/>
        <v>0</v>
      </c>
      <c r="L539" s="97">
        <f t="shared" si="68"/>
        <v>0</v>
      </c>
      <c r="M539" s="97">
        <f t="shared" si="69"/>
        <v>0</v>
      </c>
      <c r="N539" s="387"/>
    </row>
    <row r="540" spans="1:14" s="287" customFormat="1">
      <c r="A540" s="683"/>
      <c r="B540" s="121"/>
      <c r="C540" s="120"/>
      <c r="D540" s="90"/>
      <c r="E540" s="392" t="str">
        <f>IFERROR(VLOOKUP(D540,'ВИС-2025'!$E$17:$I$3751,3,0),"")</f>
        <v/>
      </c>
      <c r="F540" s="286" t="str">
        <f>IFERROR(VLOOKUP(D540,'ВИС-2025'!$E$17:$I$3751,5,0),"")</f>
        <v/>
      </c>
      <c r="G540" s="451"/>
      <c r="H540" s="97" t="str">
        <f>IFERROR(VLOOKUP(D540,'ВИС-2025'!$E$17:$L$4285,8,0),"")</f>
        <v/>
      </c>
      <c r="I540" s="97" t="str">
        <f t="shared" si="65"/>
        <v/>
      </c>
      <c r="J540" s="97" t="str">
        <f t="shared" si="66"/>
        <v/>
      </c>
      <c r="K540" s="97" t="str">
        <f t="shared" si="67"/>
        <v/>
      </c>
      <c r="L540" s="97" t="str">
        <f t="shared" si="68"/>
        <v/>
      </c>
      <c r="M540" s="97" t="str">
        <f t="shared" si="69"/>
        <v/>
      </c>
      <c r="N540" s="387"/>
    </row>
    <row r="541" spans="1:14" s="287" customFormat="1">
      <c r="A541" s="683"/>
      <c r="B541" s="69" t="s">
        <v>30</v>
      </c>
      <c r="C541" s="71" t="s">
        <v>25</v>
      </c>
      <c r="D541" s="665">
        <v>14563533001</v>
      </c>
      <c r="E541" s="392" t="str">
        <f>IFERROR(VLOOKUP(D541,'ВИС-2025'!$E$17:$I$3751,3,0),"")</f>
        <v>Угольник-переходник РЕХАУ с внутренней резьбой 16-Rp 1/2 RX+</v>
      </c>
      <c r="F541" s="286" t="str">
        <f>IFERROR(VLOOKUP(D541,'ВИС-2025'!$E$17:$I$3751,5,0),"")</f>
        <v>шт</v>
      </c>
      <c r="G541" s="451"/>
      <c r="H541" s="97">
        <f>IFERROR(VLOOKUP(D541,'ВИС-2025'!$E$17:$L$4285,8,0),"")</f>
        <v>9.86</v>
      </c>
      <c r="I541" s="97">
        <f t="shared" si="65"/>
        <v>0</v>
      </c>
      <c r="J541" s="97">
        <f t="shared" si="66"/>
        <v>9.86</v>
      </c>
      <c r="K541" s="97">
        <f t="shared" si="67"/>
        <v>0</v>
      </c>
      <c r="L541" s="97">
        <f t="shared" si="68"/>
        <v>0</v>
      </c>
      <c r="M541" s="97">
        <f t="shared" si="69"/>
        <v>0</v>
      </c>
      <c r="N541" s="387"/>
    </row>
    <row r="542" spans="1:14" s="287" customFormat="1">
      <c r="A542" s="683"/>
      <c r="B542" s="69" t="s">
        <v>30</v>
      </c>
      <c r="C542" s="71" t="s">
        <v>25</v>
      </c>
      <c r="D542" s="665">
        <v>14563543001</v>
      </c>
      <c r="E542" s="392" t="str">
        <f>IFERROR(VLOOKUP(D542,'ВИС-2025'!$E$17:$I$3751,3,0),"")</f>
        <v>Угольник-переходник РЕХАУ с внутренней резьбой 16-Rp 3/4 RX+</v>
      </c>
      <c r="F542" s="286" t="str">
        <f>IFERROR(VLOOKUP(D542,'ВИС-2025'!$E$17:$I$3751,5,0),"")</f>
        <v>шт</v>
      </c>
      <c r="G542" s="451"/>
      <c r="H542" s="97">
        <f>IFERROR(VLOOKUP(D542,'ВИС-2025'!$E$17:$L$4285,8,0),"")</f>
        <v>13.44</v>
      </c>
      <c r="I542" s="97">
        <f t="shared" si="65"/>
        <v>0</v>
      </c>
      <c r="J542" s="97">
        <f t="shared" si="66"/>
        <v>13.44</v>
      </c>
      <c r="K542" s="97">
        <f t="shared" si="67"/>
        <v>0</v>
      </c>
      <c r="L542" s="97">
        <f t="shared" si="68"/>
        <v>0</v>
      </c>
      <c r="M542" s="97">
        <f t="shared" si="69"/>
        <v>0</v>
      </c>
      <c r="N542" s="387"/>
    </row>
    <row r="543" spans="1:14" s="287" customFormat="1">
      <c r="A543" s="683"/>
      <c r="B543" s="69" t="s">
        <v>30</v>
      </c>
      <c r="C543" s="71" t="s">
        <v>25</v>
      </c>
      <c r="D543" s="665">
        <v>14563553001</v>
      </c>
      <c r="E543" s="392" t="str">
        <f>IFERROR(VLOOKUP(D543,'ВИС-2025'!$E$17:$I$3751,3,0),"")</f>
        <v>Угольник-переходник РЕХАУ с внутренней резьбой 20-Rp 1/2 RX+</v>
      </c>
      <c r="F543" s="286" t="str">
        <f>IFERROR(VLOOKUP(D543,'ВИС-2025'!$E$17:$I$3751,5,0),"")</f>
        <v>шт</v>
      </c>
      <c r="G543" s="451"/>
      <c r="H543" s="97">
        <f>IFERROR(VLOOKUP(D543,'ВИС-2025'!$E$17:$L$4285,8,0),"")</f>
        <v>12.19</v>
      </c>
      <c r="I543" s="97">
        <f t="shared" si="65"/>
        <v>0</v>
      </c>
      <c r="J543" s="97">
        <f t="shared" si="66"/>
        <v>12.19</v>
      </c>
      <c r="K543" s="97">
        <f t="shared" si="67"/>
        <v>0</v>
      </c>
      <c r="L543" s="97">
        <f t="shared" si="68"/>
        <v>0</v>
      </c>
      <c r="M543" s="97">
        <f t="shared" si="69"/>
        <v>0</v>
      </c>
      <c r="N543" s="387"/>
    </row>
    <row r="544" spans="1:14" s="287" customFormat="1">
      <c r="A544" s="683"/>
      <c r="B544" s="69" t="s">
        <v>30</v>
      </c>
      <c r="C544" s="71" t="s">
        <v>25</v>
      </c>
      <c r="D544" s="665">
        <v>14563563001</v>
      </c>
      <c r="E544" s="392" t="str">
        <f>IFERROR(VLOOKUP(D544,'ВИС-2025'!$E$17:$I$3751,3,0),"")</f>
        <v>Угольник-переходник РЕХАУ с внутренней резьбой 20-Rp 3/4 RX+</v>
      </c>
      <c r="F544" s="286" t="str">
        <f>IFERROR(VLOOKUP(D544,'ВИС-2025'!$E$17:$I$3751,5,0),"")</f>
        <v>шт</v>
      </c>
      <c r="G544" s="451"/>
      <c r="H544" s="97">
        <f>IFERROR(VLOOKUP(D544,'ВИС-2025'!$E$17:$L$4285,8,0),"")</f>
        <v>16.34</v>
      </c>
      <c r="I544" s="97">
        <f t="shared" si="65"/>
        <v>0</v>
      </c>
      <c r="J544" s="97">
        <f t="shared" si="66"/>
        <v>16.34</v>
      </c>
      <c r="K544" s="97">
        <f t="shared" si="67"/>
        <v>0</v>
      </c>
      <c r="L544" s="97">
        <f t="shared" si="68"/>
        <v>0</v>
      </c>
      <c r="M544" s="97">
        <f t="shared" si="69"/>
        <v>0</v>
      </c>
      <c r="N544" s="387"/>
    </row>
    <row r="545" spans="1:14" s="287" customFormat="1">
      <c r="A545" s="683"/>
      <c r="B545" s="69" t="s">
        <v>30</v>
      </c>
      <c r="C545" s="71" t="s">
        <v>25</v>
      </c>
      <c r="D545" s="665">
        <v>14563573001</v>
      </c>
      <c r="E545" s="392" t="str">
        <f>IFERROR(VLOOKUP(D545,'ВИС-2025'!$E$17:$I$3751,3,0),"")</f>
        <v>Угольник-переходник РЕХАУ с внутренней резьбой 25-Rp 1 RX+</v>
      </c>
      <c r="F545" s="286" t="str">
        <f>IFERROR(VLOOKUP(D545,'ВИС-2025'!$E$17:$I$3751,5,0),"")</f>
        <v>шт</v>
      </c>
      <c r="G545" s="451"/>
      <c r="H545" s="97">
        <f>IFERROR(VLOOKUP(D545,'ВИС-2025'!$E$17:$L$4285,8,0),"")</f>
        <v>27.36</v>
      </c>
      <c r="I545" s="97">
        <f t="shared" si="65"/>
        <v>0</v>
      </c>
      <c r="J545" s="97">
        <f t="shared" si="66"/>
        <v>27.36</v>
      </c>
      <c r="K545" s="97">
        <f t="shared" si="67"/>
        <v>0</v>
      </c>
      <c r="L545" s="97">
        <f t="shared" si="68"/>
        <v>0</v>
      </c>
      <c r="M545" s="97">
        <f t="shared" si="69"/>
        <v>0</v>
      </c>
      <c r="N545" s="387"/>
    </row>
    <row r="546" spans="1:14" s="287" customFormat="1">
      <c r="A546" s="683"/>
      <c r="B546" s="121"/>
      <c r="C546" s="120"/>
      <c r="D546" s="90"/>
      <c r="E546" s="392" t="str">
        <f>IFERROR(VLOOKUP(D546,'ВИС-2025'!$E$17:$I$3751,3,0),"")</f>
        <v/>
      </c>
      <c r="F546" s="286" t="str">
        <f>IFERROR(VLOOKUP(D546,'ВИС-2025'!$E$17:$I$3751,5,0),"")</f>
        <v/>
      </c>
      <c r="G546" s="451"/>
      <c r="H546" s="97" t="str">
        <f>IFERROR(VLOOKUP(D546,'ВИС-2025'!$E$17:$L$4285,8,0),"")</f>
        <v/>
      </c>
      <c r="I546" s="97" t="str">
        <f t="shared" si="65"/>
        <v/>
      </c>
      <c r="J546" s="97" t="str">
        <f t="shared" si="66"/>
        <v/>
      </c>
      <c r="K546" s="97" t="str">
        <f t="shared" si="67"/>
        <v/>
      </c>
      <c r="L546" s="97" t="str">
        <f t="shared" si="68"/>
        <v/>
      </c>
      <c r="M546" s="97" t="str">
        <f t="shared" si="69"/>
        <v/>
      </c>
      <c r="N546" s="387"/>
    </row>
    <row r="547" spans="1:14" s="287" customFormat="1">
      <c r="A547" s="683"/>
      <c r="B547" s="69" t="s">
        <v>30</v>
      </c>
      <c r="C547" s="113" t="s">
        <v>25</v>
      </c>
      <c r="D547" s="69">
        <v>11096831001</v>
      </c>
      <c r="E547" s="392" t="str">
        <f>IFERROR(VLOOKUP(D547,'ВИС-2025'!$E$17:$I$3751,3,0),"")</f>
        <v>Угольник-переходник с внутренней резьбой 16-Rp 1/2 MX</v>
      </c>
      <c r="F547" s="286" t="str">
        <f>IFERROR(VLOOKUP(D547,'ВИС-2025'!$E$17:$I$3751,5,0),"")</f>
        <v>шт</v>
      </c>
      <c r="G547" s="451"/>
      <c r="H547" s="97">
        <f>IFERROR(VLOOKUP(D547,'ВИС-2025'!$E$17:$L$4285,8,0),"")</f>
        <v>6.17</v>
      </c>
      <c r="I547" s="97">
        <f t="shared" si="65"/>
        <v>0</v>
      </c>
      <c r="J547" s="97">
        <f t="shared" si="66"/>
        <v>6.17</v>
      </c>
      <c r="K547" s="97">
        <f t="shared" si="67"/>
        <v>0</v>
      </c>
      <c r="L547" s="97">
        <f t="shared" si="68"/>
        <v>0</v>
      </c>
      <c r="M547" s="97">
        <f t="shared" si="69"/>
        <v>0</v>
      </c>
      <c r="N547" s="387"/>
    </row>
    <row r="548" spans="1:14" s="287" customFormat="1">
      <c r="A548" s="683"/>
      <c r="B548" s="69" t="s">
        <v>30</v>
      </c>
      <c r="C548" s="113" t="s">
        <v>25</v>
      </c>
      <c r="D548" s="69">
        <v>11093541001</v>
      </c>
      <c r="E548" s="392" t="str">
        <f>IFERROR(VLOOKUP(D548,'ВИС-2025'!$E$17:$I$3751,3,0),"")</f>
        <v>Угольник-переходник с внутренней резьбой 16-Rp 3/4 MX</v>
      </c>
      <c r="F548" s="286" t="str">
        <f>IFERROR(VLOOKUP(D548,'ВИС-2025'!$E$17:$I$3751,5,0),"")</f>
        <v>шт</v>
      </c>
      <c r="G548" s="451"/>
      <c r="H548" s="97">
        <f>IFERROR(VLOOKUP(D548,'ВИС-2025'!$E$17:$L$4285,8,0),"")</f>
        <v>11.42</v>
      </c>
      <c r="I548" s="97">
        <f t="shared" si="65"/>
        <v>0</v>
      </c>
      <c r="J548" s="97">
        <f t="shared" si="66"/>
        <v>11.42</v>
      </c>
      <c r="K548" s="97">
        <f t="shared" si="67"/>
        <v>0</v>
      </c>
      <c r="L548" s="97">
        <f t="shared" si="68"/>
        <v>0</v>
      </c>
      <c r="M548" s="97">
        <f t="shared" si="69"/>
        <v>0</v>
      </c>
      <c r="N548" s="387"/>
    </row>
    <row r="549" spans="1:14" s="287" customFormat="1">
      <c r="A549" s="683"/>
      <c r="B549" s="69" t="s">
        <v>30</v>
      </c>
      <c r="C549" s="113" t="s">
        <v>25</v>
      </c>
      <c r="D549" s="69">
        <v>11097121001</v>
      </c>
      <c r="E549" s="392" t="str">
        <f>IFERROR(VLOOKUP(D549,'ВИС-2025'!$E$17:$I$3751,3,0),"")</f>
        <v>Угольник-переходник с внутренней резьбой 20-Rp 1/2 MX</v>
      </c>
      <c r="F549" s="286" t="str">
        <f>IFERROR(VLOOKUP(D549,'ВИС-2025'!$E$17:$I$3751,5,0),"")</f>
        <v>шт</v>
      </c>
      <c r="G549" s="451"/>
      <c r="H549" s="97">
        <f>IFERROR(VLOOKUP(D549,'ВИС-2025'!$E$17:$L$4285,8,0),"")</f>
        <v>7.76</v>
      </c>
      <c r="I549" s="97">
        <f t="shared" si="65"/>
        <v>0</v>
      </c>
      <c r="J549" s="97">
        <f t="shared" si="66"/>
        <v>7.76</v>
      </c>
      <c r="K549" s="97">
        <f t="shared" si="67"/>
        <v>0</v>
      </c>
      <c r="L549" s="97">
        <f t="shared" si="68"/>
        <v>0</v>
      </c>
      <c r="M549" s="97">
        <f t="shared" si="69"/>
        <v>0</v>
      </c>
      <c r="N549" s="387"/>
    </row>
    <row r="550" spans="1:14" s="287" customFormat="1">
      <c r="A550" s="683"/>
      <c r="B550" s="69" t="s">
        <v>30</v>
      </c>
      <c r="C550" s="113" t="s">
        <v>25</v>
      </c>
      <c r="D550" s="69">
        <v>11097151001</v>
      </c>
      <c r="E550" s="392" t="str">
        <f>IFERROR(VLOOKUP(D550,'ВИС-2025'!$E$17:$I$3751,3,0),"")</f>
        <v>Угольник-переходник с внутренней резьбой 20-Rp 3/4 MX</v>
      </c>
      <c r="F550" s="286" t="str">
        <f>IFERROR(VLOOKUP(D550,'ВИС-2025'!$E$17:$I$3751,5,0),"")</f>
        <v>шт</v>
      </c>
      <c r="G550" s="451"/>
      <c r="H550" s="97">
        <f>IFERROR(VLOOKUP(D550,'ВИС-2025'!$E$17:$L$4285,8,0),"")</f>
        <v>11.52</v>
      </c>
      <c r="I550" s="97">
        <f t="shared" si="65"/>
        <v>0</v>
      </c>
      <c r="J550" s="97">
        <f t="shared" si="66"/>
        <v>11.52</v>
      </c>
      <c r="K550" s="97">
        <f t="shared" si="67"/>
        <v>0</v>
      </c>
      <c r="L550" s="97">
        <f t="shared" si="68"/>
        <v>0</v>
      </c>
      <c r="M550" s="97">
        <f t="shared" si="69"/>
        <v>0</v>
      </c>
      <c r="N550" s="387"/>
    </row>
    <row r="551" spans="1:14" s="287" customFormat="1">
      <c r="A551" s="683"/>
      <c r="B551" s="110" t="s">
        <v>30</v>
      </c>
      <c r="C551" s="113" t="s">
        <v>25</v>
      </c>
      <c r="D551" s="617">
        <v>11093571001</v>
      </c>
      <c r="E551" s="392" t="str">
        <f>IFERROR(VLOOKUP(D551,'ВИС-2025'!$E$17:$I$3751,3,0),"")</f>
        <v>Угольник-переходник с внутренней резьбой 25-Rp 1 MX</v>
      </c>
      <c r="F551" s="286" t="str">
        <f>IFERROR(VLOOKUP(D551,'ВИС-2025'!$E$17:$I$3751,5,0),"")</f>
        <v>шт</v>
      </c>
      <c r="G551" s="451"/>
      <c r="H551" s="97">
        <f>IFERROR(VLOOKUP(D551,'ВИС-2025'!$E$17:$L$4285,8,0),"")</f>
        <v>22.7</v>
      </c>
      <c r="I551" s="97">
        <f t="shared" si="65"/>
        <v>0</v>
      </c>
      <c r="J551" s="97">
        <f t="shared" si="66"/>
        <v>22.7</v>
      </c>
      <c r="K551" s="97">
        <f t="shared" si="67"/>
        <v>0</v>
      </c>
      <c r="L551" s="97">
        <f t="shared" si="68"/>
        <v>0</v>
      </c>
      <c r="M551" s="97">
        <f t="shared" si="69"/>
        <v>0</v>
      </c>
      <c r="N551" s="387"/>
    </row>
    <row r="552" spans="1:14" s="287" customFormat="1">
      <c r="A552" s="683"/>
      <c r="B552" s="121"/>
      <c r="C552" s="120"/>
      <c r="D552" s="90"/>
      <c r="E552" s="392" t="str">
        <f>IFERROR(VLOOKUP(D552,'ВИС-2025'!$E$17:$I$3751,3,0),"")</f>
        <v/>
      </c>
      <c r="F552" s="286" t="str">
        <f>IFERROR(VLOOKUP(D552,'ВИС-2025'!$E$17:$I$3751,5,0),"")</f>
        <v/>
      </c>
      <c r="G552" s="451"/>
      <c r="H552" s="97" t="str">
        <f>IFERROR(VLOOKUP(D552,'ВИС-2025'!$E$17:$L$4285,8,0),"")</f>
        <v/>
      </c>
      <c r="I552" s="97" t="str">
        <f t="shared" si="65"/>
        <v/>
      </c>
      <c r="J552" s="97" t="str">
        <f t="shared" si="66"/>
        <v/>
      </c>
      <c r="K552" s="97" t="str">
        <f t="shared" si="67"/>
        <v/>
      </c>
      <c r="L552" s="97" t="str">
        <f t="shared" si="68"/>
        <v/>
      </c>
      <c r="M552" s="97" t="str">
        <f t="shared" si="69"/>
        <v/>
      </c>
      <c r="N552" s="387"/>
    </row>
    <row r="553" spans="1:14" s="287" customFormat="1">
      <c r="A553" s="668"/>
      <c r="B553" s="110" t="s">
        <v>65</v>
      </c>
      <c r="C553" s="113" t="s">
        <v>25</v>
      </c>
      <c r="D553" s="69">
        <v>14563531001</v>
      </c>
      <c r="E553" s="392" t="str">
        <f>IFERROR(VLOOKUP(D553,'ВИС-2025'!$E$17:$I$3751,3,0),"")</f>
        <v>Угольник-переходник с внутренней резьбой 16-Rp 1/2 RX+</v>
      </c>
      <c r="F553" s="286" t="str">
        <f>IFERROR(VLOOKUP(D553,'ВИС-2025'!$E$17:$I$3751,5,0),"")</f>
        <v>шт</v>
      </c>
      <c r="G553" s="451"/>
      <c r="H553" s="97">
        <f>IFERROR(VLOOKUP(D553,'ВИС-2025'!$E$17:$L$4285,8,0),"")</f>
        <v>13.44</v>
      </c>
      <c r="I553" s="97">
        <f t="shared" si="65"/>
        <v>0</v>
      </c>
      <c r="J553" s="97">
        <f t="shared" si="66"/>
        <v>13.44</v>
      </c>
      <c r="K553" s="97">
        <f t="shared" si="67"/>
        <v>0</v>
      </c>
      <c r="L553" s="97">
        <f t="shared" si="68"/>
        <v>0</v>
      </c>
      <c r="M553" s="97">
        <f t="shared" si="69"/>
        <v>0</v>
      </c>
      <c r="N553" s="387"/>
    </row>
    <row r="554" spans="1:14" s="287" customFormat="1">
      <c r="A554" s="668"/>
      <c r="B554" s="110" t="s">
        <v>65</v>
      </c>
      <c r="C554" s="113" t="s">
        <v>25</v>
      </c>
      <c r="D554" s="69">
        <v>14563541001</v>
      </c>
      <c r="E554" s="392" t="str">
        <f>IFERROR(VLOOKUP(D554,'ВИС-2025'!$E$17:$I$3751,3,0),"")</f>
        <v>Угольник-переходник с внутренней резьбой 16-Rp 3/4 RX+</v>
      </c>
      <c r="F554" s="286" t="str">
        <f>IFERROR(VLOOKUP(D554,'ВИС-2025'!$E$17:$I$3751,5,0),"")</f>
        <v>шт</v>
      </c>
      <c r="G554" s="451"/>
      <c r="H554" s="97">
        <f>IFERROR(VLOOKUP(D554,'ВИС-2025'!$E$17:$L$4285,8,0),"")</f>
        <v>13.44</v>
      </c>
      <c r="I554" s="97">
        <f t="shared" si="65"/>
        <v>0</v>
      </c>
      <c r="J554" s="97">
        <f t="shared" si="66"/>
        <v>13.44</v>
      </c>
      <c r="K554" s="97">
        <f t="shared" si="67"/>
        <v>0</v>
      </c>
      <c r="L554" s="97">
        <f t="shared" si="68"/>
        <v>0</v>
      </c>
      <c r="M554" s="97">
        <f t="shared" si="69"/>
        <v>0</v>
      </c>
      <c r="N554" s="387"/>
    </row>
    <row r="555" spans="1:14" s="287" customFormat="1">
      <c r="A555" s="668"/>
      <c r="B555" s="110" t="s">
        <v>65</v>
      </c>
      <c r="C555" s="113" t="s">
        <v>25</v>
      </c>
      <c r="D555" s="69">
        <v>14563551001</v>
      </c>
      <c r="E555" s="392" t="str">
        <f>IFERROR(VLOOKUP(D555,'ВИС-2025'!$E$17:$I$3751,3,0),"")</f>
        <v>Угольник-переходник с внутренней резьбой 20-Rp 1/2 RX+</v>
      </c>
      <c r="F555" s="286" t="str">
        <f>IFERROR(VLOOKUP(D555,'ВИС-2025'!$E$17:$I$3751,5,0),"")</f>
        <v>шт</v>
      </c>
      <c r="G555" s="451"/>
      <c r="H555" s="97">
        <f>IFERROR(VLOOKUP(D555,'ВИС-2025'!$E$17:$L$4285,8,0),"")</f>
        <v>16.82</v>
      </c>
      <c r="I555" s="97">
        <f t="shared" si="65"/>
        <v>0</v>
      </c>
      <c r="J555" s="97">
        <f t="shared" si="66"/>
        <v>16.82</v>
      </c>
      <c r="K555" s="97">
        <f t="shared" si="67"/>
        <v>0</v>
      </c>
      <c r="L555" s="97">
        <f t="shared" si="68"/>
        <v>0</v>
      </c>
      <c r="M555" s="97">
        <f t="shared" si="69"/>
        <v>0</v>
      </c>
      <c r="N555" s="387"/>
    </row>
    <row r="556" spans="1:14" s="287" customFormat="1">
      <c r="A556" s="683"/>
      <c r="B556" s="110" t="s">
        <v>65</v>
      </c>
      <c r="C556" s="113" t="s">
        <v>25</v>
      </c>
      <c r="D556" s="69">
        <v>14563561001</v>
      </c>
      <c r="E556" s="392" t="str">
        <f>IFERROR(VLOOKUP(D556,'ВИС-2025'!$E$17:$I$3751,3,0),"")</f>
        <v>Угольник-переходник с внутренней резьбой 20-Rp 3/4 RX+</v>
      </c>
      <c r="F556" s="286" t="str">
        <f>IFERROR(VLOOKUP(D556,'ВИС-2025'!$E$17:$I$3751,5,0),"")</f>
        <v>шт</v>
      </c>
      <c r="G556" s="451"/>
      <c r="H556" s="97">
        <f>IFERROR(VLOOKUP(D556,'ВИС-2025'!$E$17:$L$4285,8,0),"")</f>
        <v>16.82</v>
      </c>
      <c r="I556" s="97">
        <f t="shared" si="65"/>
        <v>0</v>
      </c>
      <c r="J556" s="97">
        <f t="shared" si="66"/>
        <v>16.82</v>
      </c>
      <c r="K556" s="97">
        <f t="shared" si="67"/>
        <v>0</v>
      </c>
      <c r="L556" s="97">
        <f t="shared" si="68"/>
        <v>0</v>
      </c>
      <c r="M556" s="97">
        <f t="shared" si="69"/>
        <v>0</v>
      </c>
      <c r="N556" s="387"/>
    </row>
    <row r="557" spans="1:14" s="287" customFormat="1">
      <c r="A557" s="668"/>
      <c r="B557" s="110" t="s">
        <v>65</v>
      </c>
      <c r="C557" s="113" t="s">
        <v>25</v>
      </c>
      <c r="D557" s="69">
        <v>14563571001</v>
      </c>
      <c r="E557" s="392" t="str">
        <f>IFERROR(VLOOKUP(D557,'ВИС-2025'!$E$17:$I$3751,3,0),"")</f>
        <v>Угольник-переходник с внутренней резьбой 25-Rp 1 RX+</v>
      </c>
      <c r="F557" s="286" t="str">
        <f>IFERROR(VLOOKUP(D557,'ВИС-2025'!$E$17:$I$3751,5,0),"")</f>
        <v>шт</v>
      </c>
      <c r="G557" s="451"/>
      <c r="H557" s="97">
        <f>IFERROR(VLOOKUP(D557,'ВИС-2025'!$E$17:$L$4285,8,0),"")</f>
        <v>28.56</v>
      </c>
      <c r="I557" s="97">
        <f t="shared" si="65"/>
        <v>0</v>
      </c>
      <c r="J557" s="97">
        <f t="shared" si="66"/>
        <v>28.56</v>
      </c>
      <c r="K557" s="97">
        <f t="shared" si="67"/>
        <v>0</v>
      </c>
      <c r="L557" s="97">
        <f t="shared" si="68"/>
        <v>0</v>
      </c>
      <c r="M557" s="97">
        <f t="shared" si="69"/>
        <v>0</v>
      </c>
      <c r="N557" s="387"/>
    </row>
    <row r="558" spans="1:14" s="287" customFormat="1">
      <c r="A558" s="683"/>
      <c r="B558" s="124"/>
      <c r="C558" s="120"/>
      <c r="D558" s="90"/>
      <c r="E558" s="392" t="str">
        <f>IFERROR(VLOOKUP(D558,'ВИС-2025'!$E$17:$I$3751,3,0),"")</f>
        <v/>
      </c>
      <c r="F558" s="286" t="str">
        <f>IFERROR(VLOOKUP(D558,'ВИС-2025'!$E$17:$I$3751,5,0),"")</f>
        <v/>
      </c>
      <c r="G558" s="451"/>
      <c r="H558" s="97" t="str">
        <f>IFERROR(VLOOKUP(D558,'ВИС-2025'!$E$17:$L$4285,8,0),"")</f>
        <v/>
      </c>
      <c r="I558" s="97" t="str">
        <f t="shared" si="65"/>
        <v/>
      </c>
      <c r="J558" s="97" t="str">
        <f t="shared" si="66"/>
        <v/>
      </c>
      <c r="K558" s="97" t="str">
        <f t="shared" si="67"/>
        <v/>
      </c>
      <c r="L558" s="97" t="str">
        <f t="shared" si="68"/>
        <v/>
      </c>
      <c r="M558" s="97" t="str">
        <f t="shared" si="69"/>
        <v/>
      </c>
      <c r="N558" s="387"/>
    </row>
    <row r="559" spans="1:14" s="287" customFormat="1">
      <c r="A559" s="683"/>
      <c r="B559" s="69" t="s">
        <v>30</v>
      </c>
      <c r="C559" s="71" t="s">
        <v>25</v>
      </c>
      <c r="D559" s="665">
        <v>14563583001</v>
      </c>
      <c r="E559" s="392" t="str">
        <f>IFERROR(VLOOKUP(D559,'ВИС-2025'!$E$17:$I$3751,3,0),"")</f>
        <v>Угольник настенный РЕХАУ с внутр. резьбой 16-Rp 1/2 RX+</v>
      </c>
      <c r="F559" s="286" t="str">
        <f>IFERROR(VLOOKUP(D559,'ВИС-2025'!$E$17:$I$3751,5,0),"")</f>
        <v>шт</v>
      </c>
      <c r="G559" s="451"/>
      <c r="H559" s="97">
        <f>IFERROR(VLOOKUP(D559,'ВИС-2025'!$E$17:$L$4285,8,0),"")</f>
        <v>13.09</v>
      </c>
      <c r="I559" s="97">
        <f t="shared" si="65"/>
        <v>0</v>
      </c>
      <c r="J559" s="97">
        <f t="shared" si="66"/>
        <v>13.09</v>
      </c>
      <c r="K559" s="97">
        <f t="shared" si="67"/>
        <v>0</v>
      </c>
      <c r="L559" s="97">
        <f t="shared" si="68"/>
        <v>0</v>
      </c>
      <c r="M559" s="97">
        <f t="shared" si="69"/>
        <v>0</v>
      </c>
      <c r="N559" s="387"/>
    </row>
    <row r="560" spans="1:14" s="287" customFormat="1">
      <c r="A560" s="683"/>
      <c r="B560" s="69" t="s">
        <v>30</v>
      </c>
      <c r="C560" s="71" t="s">
        <v>25</v>
      </c>
      <c r="D560" s="665">
        <v>14563593001</v>
      </c>
      <c r="E560" s="392" t="str">
        <f>IFERROR(VLOOKUP(D560,'ВИС-2025'!$E$17:$I$3751,3,0),"")</f>
        <v>Угольник настенный РЕХАУ с внутр. резьбой 20-Rp 1/2 RX+</v>
      </c>
      <c r="F560" s="286" t="str">
        <f>IFERROR(VLOOKUP(D560,'ВИС-2025'!$E$17:$I$3751,5,0),"")</f>
        <v>шт</v>
      </c>
      <c r="G560" s="451"/>
      <c r="H560" s="97">
        <f>IFERROR(VLOOKUP(D560,'ВИС-2025'!$E$17:$L$4285,8,0),"")</f>
        <v>14.11</v>
      </c>
      <c r="I560" s="97">
        <f t="shared" si="65"/>
        <v>0</v>
      </c>
      <c r="J560" s="97">
        <f t="shared" si="66"/>
        <v>14.11</v>
      </c>
      <c r="K560" s="97">
        <f t="shared" si="67"/>
        <v>0</v>
      </c>
      <c r="L560" s="97">
        <f t="shared" si="68"/>
        <v>0</v>
      </c>
      <c r="M560" s="97">
        <f t="shared" si="69"/>
        <v>0</v>
      </c>
      <c r="N560" s="387"/>
    </row>
    <row r="561" spans="1:14" s="287" customFormat="1">
      <c r="A561" s="683"/>
      <c r="B561" s="69" t="s">
        <v>30</v>
      </c>
      <c r="C561" s="71" t="s">
        <v>25</v>
      </c>
      <c r="D561" s="665">
        <v>14563603001</v>
      </c>
      <c r="E561" s="392" t="str">
        <f>IFERROR(VLOOKUP(D561,'ВИС-2025'!$E$17:$I$3751,3,0),"")</f>
        <v>Угольник настенный РЕХАУ с внутр. резьбой 20-Rp 3/4 RX+</v>
      </c>
      <c r="F561" s="286" t="str">
        <f>IFERROR(VLOOKUP(D561,'ВИС-2025'!$E$17:$I$3751,5,0),"")</f>
        <v>шт</v>
      </c>
      <c r="G561" s="451"/>
      <c r="H561" s="97">
        <f>IFERROR(VLOOKUP(D561,'ВИС-2025'!$E$17:$L$4285,8,0),"")</f>
        <v>15.89</v>
      </c>
      <c r="I561" s="97">
        <f t="shared" si="65"/>
        <v>0</v>
      </c>
      <c r="J561" s="97">
        <f t="shared" si="66"/>
        <v>15.89</v>
      </c>
      <c r="K561" s="97">
        <f t="shared" si="67"/>
        <v>0</v>
      </c>
      <c r="L561" s="97">
        <f t="shared" si="68"/>
        <v>0</v>
      </c>
      <c r="M561" s="97">
        <f t="shared" si="69"/>
        <v>0</v>
      </c>
      <c r="N561" s="387"/>
    </row>
    <row r="562" spans="1:14" s="287" customFormat="1">
      <c r="A562" s="683"/>
      <c r="B562" s="69" t="s">
        <v>30</v>
      </c>
      <c r="C562" s="71" t="s">
        <v>25</v>
      </c>
      <c r="D562" s="665">
        <v>14563613001</v>
      </c>
      <c r="E562" s="392" t="str">
        <f>IFERROR(VLOOKUP(D562,'ВИС-2025'!$E$17:$I$3751,3,0),"")</f>
        <v>Угольник настенный РЕХАУ с внутр. резьбой 25-Rp 3/4 RX+</v>
      </c>
      <c r="F562" s="286" t="str">
        <f>IFERROR(VLOOKUP(D562,'ВИС-2025'!$E$17:$I$3751,5,0),"")</f>
        <v>шт</v>
      </c>
      <c r="G562" s="451"/>
      <c r="H562" s="97">
        <f>IFERROR(VLOOKUP(D562,'ВИС-2025'!$E$17:$L$4285,8,0),"")</f>
        <v>21.44</v>
      </c>
      <c r="I562" s="97">
        <f t="shared" si="65"/>
        <v>0</v>
      </c>
      <c r="J562" s="97">
        <f t="shared" si="66"/>
        <v>21.44</v>
      </c>
      <c r="K562" s="97">
        <f t="shared" si="67"/>
        <v>0</v>
      </c>
      <c r="L562" s="97">
        <f t="shared" si="68"/>
        <v>0</v>
      </c>
      <c r="M562" s="97">
        <f t="shared" si="69"/>
        <v>0</v>
      </c>
      <c r="N562" s="387"/>
    </row>
    <row r="563" spans="1:14" s="287" customFormat="1">
      <c r="A563" s="683"/>
      <c r="B563" s="69"/>
      <c r="C563" s="71"/>
      <c r="D563" s="90"/>
      <c r="E563" s="392" t="str">
        <f>IFERROR(VLOOKUP(D563,'ВИС-2025'!$E$17:$I$3751,3,0),"")</f>
        <v/>
      </c>
      <c r="F563" s="286" t="str">
        <f>IFERROR(VLOOKUP(D563,'ВИС-2025'!$E$17:$I$3751,5,0),"")</f>
        <v/>
      </c>
      <c r="G563" s="451"/>
      <c r="H563" s="97" t="str">
        <f>IFERROR(VLOOKUP(D563,'ВИС-2025'!$E$17:$L$4285,8,0),"")</f>
        <v/>
      </c>
      <c r="I563" s="97" t="str">
        <f t="shared" si="65"/>
        <v/>
      </c>
      <c r="J563" s="97" t="str">
        <f t="shared" si="66"/>
        <v/>
      </c>
      <c r="K563" s="97" t="str">
        <f t="shared" si="67"/>
        <v/>
      </c>
      <c r="L563" s="97" t="str">
        <f t="shared" si="68"/>
        <v/>
      </c>
      <c r="M563" s="97" t="str">
        <f t="shared" si="69"/>
        <v/>
      </c>
      <c r="N563" s="387"/>
    </row>
    <row r="564" spans="1:14" s="287" customFormat="1">
      <c r="A564" s="683"/>
      <c r="B564" s="69" t="s">
        <v>30</v>
      </c>
      <c r="C564" s="71" t="s">
        <v>25</v>
      </c>
      <c r="D564" s="665">
        <v>14563623001</v>
      </c>
      <c r="E564" s="392" t="str">
        <f>IFERROR(VLOOKUP(D564,'ВИС-2025'!$E$17:$I$3751,3,0),"")</f>
        <v>Угольник настенный РЕХАУ с длинным патрубком, внутр. резьба 16-Rp 1/2 RX+</v>
      </c>
      <c r="F564" s="286" t="str">
        <f>IFERROR(VLOOKUP(D564,'ВИС-2025'!$E$17:$I$3751,5,0),"")</f>
        <v>шт</v>
      </c>
      <c r="G564" s="451"/>
      <c r="H564" s="97">
        <f>IFERROR(VLOOKUP(D564,'ВИС-2025'!$E$17:$L$4285,8,0),"")</f>
        <v>15.55</v>
      </c>
      <c r="I564" s="97">
        <f t="shared" si="65"/>
        <v>0</v>
      </c>
      <c r="J564" s="97">
        <f t="shared" si="66"/>
        <v>15.55</v>
      </c>
      <c r="K564" s="97">
        <f t="shared" si="67"/>
        <v>0</v>
      </c>
      <c r="L564" s="97">
        <f t="shared" si="68"/>
        <v>0</v>
      </c>
      <c r="M564" s="97">
        <f t="shared" si="69"/>
        <v>0</v>
      </c>
      <c r="N564" s="387"/>
    </row>
    <row r="565" spans="1:14" s="287" customFormat="1">
      <c r="A565" s="683"/>
      <c r="B565" s="69" t="s">
        <v>30</v>
      </c>
      <c r="C565" s="71" t="s">
        <v>25</v>
      </c>
      <c r="D565" s="665">
        <v>14563633001</v>
      </c>
      <c r="E565" s="392" t="str">
        <f>IFERROR(VLOOKUP(D565,'ВИС-2025'!$E$17:$I$3751,3,0),"")</f>
        <v>Угольник настенный РЕХАУ с длинным патрубком, внутр. резьба 20-Rp 1/2 RX+</v>
      </c>
      <c r="F565" s="286" t="str">
        <f>IFERROR(VLOOKUP(D565,'ВИС-2025'!$E$17:$I$3751,5,0),"")</f>
        <v>шт</v>
      </c>
      <c r="G565" s="451"/>
      <c r="H565" s="97">
        <f>IFERROR(VLOOKUP(D565,'ВИС-2025'!$E$17:$L$4285,8,0),"")</f>
        <v>17.809999999999999</v>
      </c>
      <c r="I565" s="97">
        <f t="shared" si="65"/>
        <v>0</v>
      </c>
      <c r="J565" s="97">
        <f t="shared" si="66"/>
        <v>17.809999999999999</v>
      </c>
      <c r="K565" s="97">
        <f t="shared" si="67"/>
        <v>0</v>
      </c>
      <c r="L565" s="97">
        <f t="shared" si="68"/>
        <v>0</v>
      </c>
      <c r="M565" s="97">
        <f t="shared" si="69"/>
        <v>0</v>
      </c>
      <c r="N565" s="387"/>
    </row>
    <row r="566" spans="1:14" s="287" customFormat="1">
      <c r="A566" s="683"/>
      <c r="B566" s="69"/>
      <c r="C566" s="71"/>
      <c r="D566" s="665"/>
      <c r="E566" s="392" t="str">
        <f>IFERROR(VLOOKUP(D566,'ВИС-2025'!$E$17:$I$3751,3,0),"")</f>
        <v/>
      </c>
      <c r="F566" s="286" t="str">
        <f>IFERROR(VLOOKUP(D566,'ВИС-2025'!$E$17:$I$3751,5,0),"")</f>
        <v/>
      </c>
      <c r="G566" s="451"/>
      <c r="H566" s="97" t="str">
        <f>IFERROR(VLOOKUP(D566,'ВИС-2025'!$E$17:$L$4285,8,0),"")</f>
        <v/>
      </c>
      <c r="I566" s="97" t="str">
        <f t="shared" si="65"/>
        <v/>
      </c>
      <c r="J566" s="97" t="str">
        <f t="shared" si="66"/>
        <v/>
      </c>
      <c r="K566" s="97" t="str">
        <f t="shared" si="67"/>
        <v/>
      </c>
      <c r="L566" s="97" t="str">
        <f t="shared" si="68"/>
        <v/>
      </c>
      <c r="M566" s="97" t="str">
        <f t="shared" si="69"/>
        <v/>
      </c>
      <c r="N566" s="387"/>
    </row>
    <row r="567" spans="1:14" s="287" customFormat="1">
      <c r="A567" s="683"/>
      <c r="B567" s="69" t="s">
        <v>30</v>
      </c>
      <c r="C567" s="71" t="s">
        <v>25</v>
      </c>
      <c r="D567" s="665">
        <v>14563643001</v>
      </c>
      <c r="E567" s="392" t="str">
        <f>IFERROR(VLOOKUP(D567,'ВИС-2025'!$E$17:$I$3751,3,0),"")</f>
        <v>Угольник настенный РЕХАУ с наружной резьбой 16-R 1/2 RX+</v>
      </c>
      <c r="F567" s="286" t="str">
        <f>IFERROR(VLOOKUP(D567,'ВИС-2025'!$E$17:$I$3751,5,0),"")</f>
        <v>шт</v>
      </c>
      <c r="G567" s="451"/>
      <c r="H567" s="97">
        <f>IFERROR(VLOOKUP(D567,'ВИС-2025'!$E$17:$L$4285,8,0),"")</f>
        <v>15.01</v>
      </c>
      <c r="I567" s="97">
        <f t="shared" si="65"/>
        <v>0</v>
      </c>
      <c r="J567" s="97">
        <f t="shared" si="66"/>
        <v>15.01</v>
      </c>
      <c r="K567" s="97">
        <f t="shared" si="67"/>
        <v>0</v>
      </c>
      <c r="L567" s="97">
        <f t="shared" si="68"/>
        <v>0</v>
      </c>
      <c r="M567" s="97">
        <f t="shared" si="69"/>
        <v>0</v>
      </c>
      <c r="N567" s="387"/>
    </row>
    <row r="568" spans="1:14" s="287" customFormat="1">
      <c r="A568" s="683"/>
      <c r="B568" s="69" t="s">
        <v>30</v>
      </c>
      <c r="C568" s="71" t="s">
        <v>25</v>
      </c>
      <c r="D568" s="665">
        <v>14563653001</v>
      </c>
      <c r="E568" s="392" t="str">
        <f>IFERROR(VLOOKUP(D568,'ВИС-2025'!$E$17:$I$3751,3,0),"")</f>
        <v>Угольник настенный РЕХАУ с наружной резьбой 20-R 1/2 RX+</v>
      </c>
      <c r="F568" s="286" t="str">
        <f>IFERROR(VLOOKUP(D568,'ВИС-2025'!$E$17:$I$3751,5,0),"")</f>
        <v>шт</v>
      </c>
      <c r="G568" s="451"/>
      <c r="H568" s="97">
        <f>IFERROR(VLOOKUP(D568,'ВИС-2025'!$E$17:$L$4285,8,0),"")</f>
        <v>20.27</v>
      </c>
      <c r="I568" s="97">
        <f t="shared" si="65"/>
        <v>0</v>
      </c>
      <c r="J568" s="97">
        <f t="shared" si="66"/>
        <v>20.27</v>
      </c>
      <c r="K568" s="97">
        <f t="shared" si="67"/>
        <v>0</v>
      </c>
      <c r="L568" s="97">
        <f t="shared" si="68"/>
        <v>0</v>
      </c>
      <c r="M568" s="97">
        <f t="shared" si="69"/>
        <v>0</v>
      </c>
      <c r="N568" s="387"/>
    </row>
    <row r="569" spans="1:14" s="287" customFormat="1">
      <c r="A569" s="683"/>
      <c r="B569" s="124"/>
      <c r="C569" s="120"/>
      <c r="D569" s="90"/>
      <c r="E569" s="392" t="str">
        <f>IFERROR(VLOOKUP(D569,'ВИС-2025'!$E$17:$I$3751,3,0),"")</f>
        <v/>
      </c>
      <c r="F569" s="286" t="str">
        <f>IFERROR(VLOOKUP(D569,'ВИС-2025'!$E$17:$I$3751,5,0),"")</f>
        <v/>
      </c>
      <c r="G569" s="451"/>
      <c r="H569" s="97" t="str">
        <f>IFERROR(VLOOKUP(D569,'ВИС-2025'!$E$17:$L$4285,8,0),"")</f>
        <v/>
      </c>
      <c r="I569" s="97" t="str">
        <f t="shared" si="65"/>
        <v/>
      </c>
      <c r="J569" s="97" t="str">
        <f t="shared" si="66"/>
        <v/>
      </c>
      <c r="K569" s="97" t="str">
        <f t="shared" si="67"/>
        <v/>
      </c>
      <c r="L569" s="97" t="str">
        <f t="shared" si="68"/>
        <v/>
      </c>
      <c r="M569" s="97" t="str">
        <f t="shared" si="69"/>
        <v/>
      </c>
      <c r="N569" s="387"/>
    </row>
    <row r="570" spans="1:14" s="287" customFormat="1">
      <c r="A570" s="683"/>
      <c r="B570" s="110" t="s">
        <v>30</v>
      </c>
      <c r="C570" s="113" t="s">
        <v>25</v>
      </c>
      <c r="D570" s="69">
        <v>11096631001</v>
      </c>
      <c r="E570" s="392" t="str">
        <f>IFERROR(VLOOKUP(D570,'ВИС-2025'!$E$17:$I$3751,3,0),"")</f>
        <v>Угольник настенный с внутр. резьбой 16-Rp 1/2 MX</v>
      </c>
      <c r="F570" s="286" t="str">
        <f>IFERROR(VLOOKUP(D570,'ВИС-2025'!$E$17:$I$3751,5,0),"")</f>
        <v>шт</v>
      </c>
      <c r="G570" s="451"/>
      <c r="H570" s="97">
        <f>IFERROR(VLOOKUP(D570,'ВИС-2025'!$E$17:$L$4285,8,0),"")</f>
        <v>7.66</v>
      </c>
      <c r="I570" s="97">
        <f t="shared" si="65"/>
        <v>0</v>
      </c>
      <c r="J570" s="97">
        <f t="shared" si="66"/>
        <v>7.66</v>
      </c>
      <c r="K570" s="97">
        <f t="shared" si="67"/>
        <v>0</v>
      </c>
      <c r="L570" s="97">
        <f t="shared" si="68"/>
        <v>0</v>
      </c>
      <c r="M570" s="97">
        <f t="shared" si="69"/>
        <v>0</v>
      </c>
      <c r="N570" s="387"/>
    </row>
    <row r="571" spans="1:14" s="287" customFormat="1">
      <c r="A571" s="683"/>
      <c r="B571" s="110" t="s">
        <v>30</v>
      </c>
      <c r="C571" s="113" t="s">
        <v>25</v>
      </c>
      <c r="D571" s="69">
        <v>11096781001</v>
      </c>
      <c r="E571" s="392" t="str">
        <f>IFERROR(VLOOKUP(D571,'ВИС-2025'!$E$17:$I$3751,3,0),"")</f>
        <v>Угольник настенный с внутр. резьбой 20-Rp 1/2 MX</v>
      </c>
      <c r="F571" s="286" t="str">
        <f>IFERROR(VLOOKUP(D571,'ВИС-2025'!$E$17:$I$3751,5,0),"")</f>
        <v>шт</v>
      </c>
      <c r="G571" s="451"/>
      <c r="H571" s="97">
        <f>IFERROR(VLOOKUP(D571,'ВИС-2025'!$E$17:$L$4285,8,0),"")</f>
        <v>8.99</v>
      </c>
      <c r="I571" s="97">
        <f t="shared" si="65"/>
        <v>0</v>
      </c>
      <c r="J571" s="97">
        <f t="shared" si="66"/>
        <v>8.99</v>
      </c>
      <c r="K571" s="97">
        <f t="shared" si="67"/>
        <v>0</v>
      </c>
      <c r="L571" s="97">
        <f t="shared" si="68"/>
        <v>0</v>
      </c>
      <c r="M571" s="97">
        <f t="shared" si="69"/>
        <v>0</v>
      </c>
      <c r="N571" s="387"/>
    </row>
    <row r="572" spans="1:14" s="287" customFormat="1">
      <c r="A572" s="683"/>
      <c r="B572" s="110" t="s">
        <v>30</v>
      </c>
      <c r="C572" s="113" t="s">
        <v>25</v>
      </c>
      <c r="D572" s="69">
        <v>11097071001</v>
      </c>
      <c r="E572" s="392" t="str">
        <f>IFERROR(VLOOKUP(D572,'ВИС-2025'!$E$17:$I$3751,3,0),"")</f>
        <v>Угольник настенный с внутр. резьбой 20-Rp 3/4 MX</v>
      </c>
      <c r="F572" s="286" t="str">
        <f>IFERROR(VLOOKUP(D572,'ВИС-2025'!$E$17:$I$3751,5,0),"")</f>
        <v>шт</v>
      </c>
      <c r="G572" s="451"/>
      <c r="H572" s="97">
        <f>IFERROR(VLOOKUP(D572,'ВИС-2025'!$E$17:$L$4285,8,0),"")</f>
        <v>10.119999999999999</v>
      </c>
      <c r="I572" s="97">
        <f t="shared" ref="I572:I617" si="70">IFERROR(H572*G572,"")</f>
        <v>0</v>
      </c>
      <c r="J572" s="97">
        <f t="shared" ref="J572:J617" si="71">IFERROR((IF(H572="","",H572-H572*$D$7)),"")</f>
        <v>10.119999999999999</v>
      </c>
      <c r="K572" s="97">
        <f t="shared" ref="K572:K617" si="72">IFERROR(J572*G572, "")</f>
        <v>0</v>
      </c>
      <c r="L572" s="97">
        <f t="shared" ref="L572:L617" si="73">IFERROR(J572*$D$8, "")</f>
        <v>0</v>
      </c>
      <c r="M572" s="97">
        <f t="shared" ref="M572:M617" si="74">IFERROR(L572*G572, "")</f>
        <v>0</v>
      </c>
      <c r="N572" s="387"/>
    </row>
    <row r="573" spans="1:14" s="287" customFormat="1">
      <c r="A573" s="683"/>
      <c r="B573" s="110" t="s">
        <v>30</v>
      </c>
      <c r="C573" s="113" t="s">
        <v>25</v>
      </c>
      <c r="D573" s="617">
        <v>11093611001</v>
      </c>
      <c r="E573" s="392" t="str">
        <f>IFERROR(VLOOKUP(D573,'ВИС-2025'!$E$17:$I$3751,3,0),"")</f>
        <v>Угольник настенный с внутр. резьбой 25-Rp 3/4 MX</v>
      </c>
      <c r="F573" s="286" t="str">
        <f>IFERROR(VLOOKUP(D573,'ВИС-2025'!$E$17:$I$3751,5,0),"")</f>
        <v>шт</v>
      </c>
      <c r="G573" s="451"/>
      <c r="H573" s="97">
        <f>IFERROR(VLOOKUP(D573,'ВИС-2025'!$E$17:$L$4285,8,0),"")</f>
        <v>13.66</v>
      </c>
      <c r="I573" s="97">
        <f t="shared" si="70"/>
        <v>0</v>
      </c>
      <c r="J573" s="97">
        <f t="shared" si="71"/>
        <v>13.66</v>
      </c>
      <c r="K573" s="97">
        <f t="shared" si="72"/>
        <v>0</v>
      </c>
      <c r="L573" s="97">
        <f t="shared" si="73"/>
        <v>0</v>
      </c>
      <c r="M573" s="97">
        <f t="shared" si="74"/>
        <v>0</v>
      </c>
      <c r="N573" s="387"/>
    </row>
    <row r="574" spans="1:14" s="287" customFormat="1">
      <c r="A574" s="683"/>
      <c r="B574" s="121"/>
      <c r="C574" s="120"/>
      <c r="D574" s="90"/>
      <c r="E574" s="392" t="str">
        <f>IFERROR(VLOOKUP(D574,'ВИС-2025'!$E$17:$I$3751,3,0),"")</f>
        <v/>
      </c>
      <c r="F574" s="286" t="str">
        <f>IFERROR(VLOOKUP(D574,'ВИС-2025'!$E$17:$I$3751,5,0),"")</f>
        <v/>
      </c>
      <c r="G574" s="451"/>
      <c r="H574" s="97" t="str">
        <f>IFERROR(VLOOKUP(D574,'ВИС-2025'!$E$17:$L$4285,8,0),"")</f>
        <v/>
      </c>
      <c r="I574" s="97" t="str">
        <f t="shared" si="70"/>
        <v/>
      </c>
      <c r="J574" s="97" t="str">
        <f t="shared" si="71"/>
        <v/>
      </c>
      <c r="K574" s="97" t="str">
        <f t="shared" si="72"/>
        <v/>
      </c>
      <c r="L574" s="97" t="str">
        <f t="shared" si="73"/>
        <v/>
      </c>
      <c r="M574" s="97" t="str">
        <f t="shared" si="74"/>
        <v/>
      </c>
      <c r="N574" s="387"/>
    </row>
    <row r="575" spans="1:14" s="287" customFormat="1">
      <c r="A575" s="683"/>
      <c r="B575" s="110" t="s">
        <v>30</v>
      </c>
      <c r="C575" s="113" t="s">
        <v>25</v>
      </c>
      <c r="D575" s="69">
        <v>11096761001</v>
      </c>
      <c r="E575" s="392" t="str">
        <f>IFERROR(VLOOKUP(D575,'ВИС-2025'!$E$17:$I$3751,3,0),"")</f>
        <v>Угольник настенный с длинным патрубком, внутр. резьба 16-Rp 1/2 MX</v>
      </c>
      <c r="F575" s="286" t="str">
        <f>IFERROR(VLOOKUP(D575,'ВИС-2025'!$E$17:$I$3751,5,0),"")</f>
        <v>шт</v>
      </c>
      <c r="G575" s="451"/>
      <c r="H575" s="97">
        <f>IFERROR(VLOOKUP(D575,'ВИС-2025'!$E$17:$L$4285,8,0),"")</f>
        <v>10.61</v>
      </c>
      <c r="I575" s="97">
        <f t="shared" si="70"/>
        <v>0</v>
      </c>
      <c r="J575" s="97">
        <f t="shared" si="71"/>
        <v>10.61</v>
      </c>
      <c r="K575" s="97">
        <f t="shared" si="72"/>
        <v>0</v>
      </c>
      <c r="L575" s="97">
        <f t="shared" si="73"/>
        <v>0</v>
      </c>
      <c r="M575" s="97">
        <f t="shared" si="74"/>
        <v>0</v>
      </c>
      <c r="N575" s="387"/>
    </row>
    <row r="576" spans="1:14" s="287" customFormat="1">
      <c r="A576" s="683"/>
      <c r="B576" s="110" t="s">
        <v>30</v>
      </c>
      <c r="C576" s="113" t="s">
        <v>25</v>
      </c>
      <c r="D576" s="69">
        <v>11096881001</v>
      </c>
      <c r="E576" s="392" t="str">
        <f>IFERROR(VLOOKUP(D576,'ВИС-2025'!$E$17:$I$3751,3,0),"")</f>
        <v xml:space="preserve">Угольник настенный с длинным патрубком, внутр. резьба 20-Rp 1/2 MX </v>
      </c>
      <c r="F576" s="286" t="str">
        <f>IFERROR(VLOOKUP(D576,'ВИС-2025'!$E$17:$I$3751,5,0),"")</f>
        <v>шт</v>
      </c>
      <c r="G576" s="451"/>
      <c r="H576" s="97">
        <f>IFERROR(VLOOKUP(D576,'ВИС-2025'!$E$17:$L$4285,8,0),"")</f>
        <v>11.77</v>
      </c>
      <c r="I576" s="97">
        <f t="shared" si="70"/>
        <v>0</v>
      </c>
      <c r="J576" s="97">
        <f t="shared" si="71"/>
        <v>11.77</v>
      </c>
      <c r="K576" s="97">
        <f t="shared" si="72"/>
        <v>0</v>
      </c>
      <c r="L576" s="97">
        <f t="shared" si="73"/>
        <v>0</v>
      </c>
      <c r="M576" s="97">
        <f t="shared" si="74"/>
        <v>0</v>
      </c>
      <c r="N576" s="387"/>
    </row>
    <row r="577" spans="1:14" s="287" customFormat="1">
      <c r="A577" s="683"/>
      <c r="B577" s="124"/>
      <c r="C577" s="120"/>
      <c r="D577" s="90"/>
      <c r="E577" s="392" t="str">
        <f>IFERROR(VLOOKUP(D577,'ВИС-2025'!$E$17:$I$3751,3,0),"")</f>
        <v/>
      </c>
      <c r="F577" s="286" t="str">
        <f>IFERROR(VLOOKUP(D577,'ВИС-2025'!$E$17:$I$3751,5,0),"")</f>
        <v/>
      </c>
      <c r="G577" s="451"/>
      <c r="H577" s="97" t="str">
        <f>IFERROR(VLOOKUP(D577,'ВИС-2025'!$E$17:$L$4285,8,0),"")</f>
        <v/>
      </c>
      <c r="I577" s="97" t="str">
        <f t="shared" si="70"/>
        <v/>
      </c>
      <c r="J577" s="97" t="str">
        <f t="shared" si="71"/>
        <v/>
      </c>
      <c r="K577" s="97" t="str">
        <f t="shared" si="72"/>
        <v/>
      </c>
      <c r="L577" s="97" t="str">
        <f t="shared" si="73"/>
        <v/>
      </c>
      <c r="M577" s="97" t="str">
        <f t="shared" si="74"/>
        <v/>
      </c>
      <c r="N577" s="387"/>
    </row>
    <row r="578" spans="1:14" s="287" customFormat="1">
      <c r="A578" s="683"/>
      <c r="B578" s="110" t="s">
        <v>30</v>
      </c>
      <c r="C578" s="113" t="s">
        <v>25</v>
      </c>
      <c r="D578" s="69">
        <v>11097211001</v>
      </c>
      <c r="E578" s="392" t="str">
        <f>IFERROR(VLOOKUP(D578,'ВИС-2025'!$E$17:$I$3751,3,0),"")</f>
        <v>Угольник настенный с наружной резьбой 16-R 1/2 MX</v>
      </c>
      <c r="F578" s="286" t="str">
        <f>IFERROR(VLOOKUP(D578,'ВИС-2025'!$E$17:$I$3751,5,0),"")</f>
        <v>шт</v>
      </c>
      <c r="G578" s="451"/>
      <c r="H578" s="97">
        <f>IFERROR(VLOOKUP(D578,'ВИС-2025'!$E$17:$L$4285,8,0),"")</f>
        <v>9.56</v>
      </c>
      <c r="I578" s="97">
        <f t="shared" si="70"/>
        <v>0</v>
      </c>
      <c r="J578" s="97">
        <f t="shared" si="71"/>
        <v>9.56</v>
      </c>
      <c r="K578" s="97">
        <f t="shared" si="72"/>
        <v>0</v>
      </c>
      <c r="L578" s="97">
        <f t="shared" si="73"/>
        <v>0</v>
      </c>
      <c r="M578" s="97">
        <f t="shared" si="74"/>
        <v>0</v>
      </c>
      <c r="N578" s="387"/>
    </row>
    <row r="579" spans="1:14" s="287" customFormat="1">
      <c r="A579" s="683"/>
      <c r="B579" s="110" t="s">
        <v>30</v>
      </c>
      <c r="C579" s="113" t="s">
        <v>25</v>
      </c>
      <c r="D579" s="617">
        <v>11093651001</v>
      </c>
      <c r="E579" s="392" t="str">
        <f>IFERROR(VLOOKUP(D579,'ВИС-2025'!$E$17:$I$3751,3,0),"")</f>
        <v>Угольник настенный с наружной резьбой 20-R 1/2 MX</v>
      </c>
      <c r="F579" s="286" t="str">
        <f>IFERROR(VLOOKUP(D579,'ВИС-2025'!$E$17:$I$3751,5,0),"")</f>
        <v>шт</v>
      </c>
      <c r="G579" s="451"/>
      <c r="H579" s="97">
        <f>IFERROR(VLOOKUP(D579,'ВИС-2025'!$E$17:$L$4285,8,0),"")</f>
        <v>13.66</v>
      </c>
      <c r="I579" s="97">
        <f t="shared" si="70"/>
        <v>0</v>
      </c>
      <c r="J579" s="97">
        <f t="shared" si="71"/>
        <v>13.66</v>
      </c>
      <c r="K579" s="97">
        <f t="shared" si="72"/>
        <v>0</v>
      </c>
      <c r="L579" s="97">
        <f t="shared" si="73"/>
        <v>0</v>
      </c>
      <c r="M579" s="97">
        <f t="shared" si="74"/>
        <v>0</v>
      </c>
      <c r="N579" s="387"/>
    </row>
    <row r="580" spans="1:14" s="287" customFormat="1">
      <c r="A580" s="683"/>
      <c r="B580" s="124"/>
      <c r="C580" s="120"/>
      <c r="D580" s="90"/>
      <c r="E580" s="392" t="str">
        <f>IFERROR(VLOOKUP(D580,'ВИС-2025'!$E$17:$I$3751,3,0),"")</f>
        <v/>
      </c>
      <c r="F580" s="286" t="str">
        <f>IFERROR(VLOOKUP(D580,'ВИС-2025'!$E$17:$I$3751,5,0),"")</f>
        <v/>
      </c>
      <c r="G580" s="451"/>
      <c r="H580" s="97" t="str">
        <f>IFERROR(VLOOKUP(D580,'ВИС-2025'!$E$17:$L$4285,8,0),"")</f>
        <v/>
      </c>
      <c r="I580" s="97" t="str">
        <f t="shared" si="70"/>
        <v/>
      </c>
      <c r="J580" s="97" t="str">
        <f t="shared" si="71"/>
        <v/>
      </c>
      <c r="K580" s="97" t="str">
        <f t="shared" si="72"/>
        <v/>
      </c>
      <c r="L580" s="97" t="str">
        <f t="shared" si="73"/>
        <v/>
      </c>
      <c r="M580" s="97" t="str">
        <f t="shared" si="74"/>
        <v/>
      </c>
      <c r="N580" s="387"/>
    </row>
    <row r="581" spans="1:14" s="287" customFormat="1">
      <c r="A581" s="683"/>
      <c r="B581" s="110" t="s">
        <v>65</v>
      </c>
      <c r="C581" s="113" t="s">
        <v>25</v>
      </c>
      <c r="D581" s="69">
        <v>14563581001</v>
      </c>
      <c r="E581" s="392" t="str">
        <f>IFERROR(VLOOKUP(D581,'ВИС-2025'!$E$17:$I$3751,3,0),"")</f>
        <v>Угольник настенный с внутр. резьбой 16-Rp 1/2 RX+</v>
      </c>
      <c r="F581" s="286" t="str">
        <f>IFERROR(VLOOKUP(D581,'ВИС-2025'!$E$17:$I$3751,5,0),"")</f>
        <v>шт</v>
      </c>
      <c r="G581" s="451"/>
      <c r="H581" s="97">
        <f>IFERROR(VLOOKUP(D581,'ВИС-2025'!$E$17:$L$4285,8,0),"")</f>
        <v>15.92</v>
      </c>
      <c r="I581" s="97">
        <f t="shared" si="70"/>
        <v>0</v>
      </c>
      <c r="J581" s="97">
        <f t="shared" si="71"/>
        <v>15.92</v>
      </c>
      <c r="K581" s="97">
        <f t="shared" si="72"/>
        <v>0</v>
      </c>
      <c r="L581" s="97">
        <f t="shared" si="73"/>
        <v>0</v>
      </c>
      <c r="M581" s="97">
        <f t="shared" si="74"/>
        <v>0</v>
      </c>
      <c r="N581" s="387"/>
    </row>
    <row r="582" spans="1:14" s="287" customFormat="1">
      <c r="A582" s="683"/>
      <c r="B582" s="110" t="s">
        <v>65</v>
      </c>
      <c r="C582" s="113" t="s">
        <v>25</v>
      </c>
      <c r="D582" s="69">
        <v>14563591001</v>
      </c>
      <c r="E582" s="392" t="str">
        <f>IFERROR(VLOOKUP(D582,'ВИС-2025'!$E$17:$I$3751,3,0),"")</f>
        <v>Угольник настенный с внутр. резьбой 20-Rp 1/2 RX+</v>
      </c>
      <c r="F582" s="286" t="str">
        <f>IFERROR(VLOOKUP(D582,'ВИС-2025'!$E$17:$I$3751,5,0),"")</f>
        <v>шт</v>
      </c>
      <c r="G582" s="451"/>
      <c r="H582" s="97">
        <f>IFERROR(VLOOKUP(D582,'ВИС-2025'!$E$17:$L$4285,8,0),"")</f>
        <v>18.36</v>
      </c>
      <c r="I582" s="97">
        <f t="shared" si="70"/>
        <v>0</v>
      </c>
      <c r="J582" s="97">
        <f t="shared" si="71"/>
        <v>18.36</v>
      </c>
      <c r="K582" s="97">
        <f t="shared" si="72"/>
        <v>0</v>
      </c>
      <c r="L582" s="97">
        <f t="shared" si="73"/>
        <v>0</v>
      </c>
      <c r="M582" s="97">
        <f t="shared" si="74"/>
        <v>0</v>
      </c>
      <c r="N582" s="387"/>
    </row>
    <row r="583" spans="1:14" s="287" customFormat="1">
      <c r="A583" s="683"/>
      <c r="B583" s="110" t="s">
        <v>65</v>
      </c>
      <c r="C583" s="113" t="s">
        <v>25</v>
      </c>
      <c r="D583" s="69">
        <v>14563601001</v>
      </c>
      <c r="E583" s="392" t="str">
        <f>IFERROR(VLOOKUP(D583,'ВИС-2025'!$E$17:$I$3751,3,0),"")</f>
        <v>Угольник настенный с внутр. резьбой 20-Rp 3/4 RX+</v>
      </c>
      <c r="F583" s="286" t="str">
        <f>IFERROR(VLOOKUP(D583,'ВИС-2025'!$E$17:$I$3751,5,0),"")</f>
        <v>шт</v>
      </c>
      <c r="G583" s="451"/>
      <c r="H583" s="97">
        <f>IFERROR(VLOOKUP(D583,'ВИС-2025'!$E$17:$L$4285,8,0),"")</f>
        <v>18.36</v>
      </c>
      <c r="I583" s="97">
        <f t="shared" si="70"/>
        <v>0</v>
      </c>
      <c r="J583" s="97">
        <f t="shared" si="71"/>
        <v>18.36</v>
      </c>
      <c r="K583" s="97">
        <f t="shared" si="72"/>
        <v>0</v>
      </c>
      <c r="L583" s="97">
        <f t="shared" si="73"/>
        <v>0</v>
      </c>
      <c r="M583" s="97">
        <f t="shared" si="74"/>
        <v>0</v>
      </c>
      <c r="N583" s="387"/>
    </row>
    <row r="584" spans="1:14" s="287" customFormat="1">
      <c r="A584" s="668"/>
      <c r="B584" s="110" t="s">
        <v>65</v>
      </c>
      <c r="C584" s="113" t="s">
        <v>25</v>
      </c>
      <c r="D584" s="69">
        <v>14563611001</v>
      </c>
      <c r="E584" s="392" t="str">
        <f>IFERROR(VLOOKUP(D584,'ВИС-2025'!$E$17:$I$3751,3,0),"")</f>
        <v>Угольник настенный с внутр. резьбой 25-Rp 3/4 RX+</v>
      </c>
      <c r="F584" s="286" t="str">
        <f>IFERROR(VLOOKUP(D584,'ВИС-2025'!$E$17:$I$3751,5,0),"")</f>
        <v>шт</v>
      </c>
      <c r="G584" s="451"/>
      <c r="H584" s="97">
        <f>IFERROR(VLOOKUP(D584,'ВИС-2025'!$E$17:$L$4285,8,0),"")</f>
        <v>25.55</v>
      </c>
      <c r="I584" s="97">
        <f t="shared" si="70"/>
        <v>0</v>
      </c>
      <c r="J584" s="97">
        <f t="shared" si="71"/>
        <v>25.55</v>
      </c>
      <c r="K584" s="97">
        <f t="shared" si="72"/>
        <v>0</v>
      </c>
      <c r="L584" s="97">
        <f t="shared" si="73"/>
        <v>0</v>
      </c>
      <c r="M584" s="97">
        <f t="shared" si="74"/>
        <v>0</v>
      </c>
      <c r="N584" s="387"/>
    </row>
    <row r="585" spans="1:14" s="287" customFormat="1">
      <c r="A585" s="683"/>
      <c r="B585" s="121"/>
      <c r="C585" s="120"/>
      <c r="D585" s="90"/>
      <c r="E585" s="392" t="str">
        <f>IFERROR(VLOOKUP(D585,'ВИС-2025'!$E$17:$I$3751,3,0),"")</f>
        <v/>
      </c>
      <c r="F585" s="286" t="str">
        <f>IFERROR(VLOOKUP(D585,'ВИС-2025'!$E$17:$I$3751,5,0),"")</f>
        <v/>
      </c>
      <c r="G585" s="451"/>
      <c r="H585" s="97" t="str">
        <f>IFERROR(VLOOKUP(D585,'ВИС-2025'!$E$17:$L$4285,8,0),"")</f>
        <v/>
      </c>
      <c r="I585" s="97" t="str">
        <f t="shared" si="70"/>
        <v/>
      </c>
      <c r="J585" s="97" t="str">
        <f t="shared" si="71"/>
        <v/>
      </c>
      <c r="K585" s="97" t="str">
        <f t="shared" si="72"/>
        <v/>
      </c>
      <c r="L585" s="97" t="str">
        <f t="shared" si="73"/>
        <v/>
      </c>
      <c r="M585" s="97" t="str">
        <f t="shared" si="74"/>
        <v/>
      </c>
      <c r="N585" s="387"/>
    </row>
    <row r="586" spans="1:14" s="287" customFormat="1">
      <c r="A586" s="683"/>
      <c r="B586" s="110" t="s">
        <v>65</v>
      </c>
      <c r="C586" s="113" t="s">
        <v>25</v>
      </c>
      <c r="D586" s="69">
        <v>14563621001</v>
      </c>
      <c r="E586" s="392" t="str">
        <f>IFERROR(VLOOKUP(D586,'ВИС-2025'!$E$17:$I$3751,3,0),"")</f>
        <v>Угольник настенный с длинным патрубком, внутр. резьба 16-Rp 1/2 RX+</v>
      </c>
      <c r="F586" s="286" t="str">
        <f>IFERROR(VLOOKUP(D586,'ВИС-2025'!$E$17:$I$3751,5,0),"")</f>
        <v>шт</v>
      </c>
      <c r="G586" s="451"/>
      <c r="H586" s="97">
        <f>IFERROR(VLOOKUP(D586,'ВИС-2025'!$E$17:$L$4285,8,0),"")</f>
        <v>15.92</v>
      </c>
      <c r="I586" s="97">
        <f t="shared" si="70"/>
        <v>0</v>
      </c>
      <c r="J586" s="97">
        <f t="shared" si="71"/>
        <v>15.92</v>
      </c>
      <c r="K586" s="97">
        <f t="shared" si="72"/>
        <v>0</v>
      </c>
      <c r="L586" s="97">
        <f t="shared" si="73"/>
        <v>0</v>
      </c>
      <c r="M586" s="97">
        <f t="shared" si="74"/>
        <v>0</v>
      </c>
      <c r="N586" s="387"/>
    </row>
    <row r="587" spans="1:14" s="287" customFormat="1">
      <c r="A587" s="683"/>
      <c r="B587" s="110" t="s">
        <v>65</v>
      </c>
      <c r="C587" s="113" t="s">
        <v>25</v>
      </c>
      <c r="D587" s="69">
        <v>14563631001</v>
      </c>
      <c r="E587" s="392" t="str">
        <f>IFERROR(VLOOKUP(D587,'ВИС-2025'!$E$17:$I$3751,3,0),"")</f>
        <v>Угольник настенный с длинным патрубком, внутр. резьба 20-Rp 1/2 RX+</v>
      </c>
      <c r="F587" s="286" t="str">
        <f>IFERROR(VLOOKUP(D587,'ВИС-2025'!$E$17:$I$3751,5,0),"")</f>
        <v>шт</v>
      </c>
      <c r="G587" s="451"/>
      <c r="H587" s="97">
        <f>IFERROR(VLOOKUP(D587,'ВИС-2025'!$E$17:$L$4285,8,0),"")</f>
        <v>18.36</v>
      </c>
      <c r="I587" s="97">
        <f t="shared" si="70"/>
        <v>0</v>
      </c>
      <c r="J587" s="97">
        <f t="shared" si="71"/>
        <v>18.36</v>
      </c>
      <c r="K587" s="97">
        <f t="shared" si="72"/>
        <v>0</v>
      </c>
      <c r="L587" s="97">
        <f t="shared" si="73"/>
        <v>0</v>
      </c>
      <c r="M587" s="97">
        <f t="shared" si="74"/>
        <v>0</v>
      </c>
      <c r="N587" s="387"/>
    </row>
    <row r="588" spans="1:14" s="287" customFormat="1">
      <c r="A588" s="683"/>
      <c r="B588" s="121"/>
      <c r="C588" s="120"/>
      <c r="D588" s="90"/>
      <c r="E588" s="392" t="str">
        <f>IFERROR(VLOOKUP(D588,'ВИС-2025'!$E$17:$I$3751,3,0),"")</f>
        <v/>
      </c>
      <c r="F588" s="286" t="str">
        <f>IFERROR(VLOOKUP(D588,'ВИС-2025'!$E$17:$I$3751,5,0),"")</f>
        <v/>
      </c>
      <c r="G588" s="451"/>
      <c r="H588" s="97" t="str">
        <f>IFERROR(VLOOKUP(D588,'ВИС-2025'!$E$17:$L$4285,8,0),"")</f>
        <v/>
      </c>
      <c r="I588" s="97" t="str">
        <f t="shared" si="70"/>
        <v/>
      </c>
      <c r="J588" s="97" t="str">
        <f t="shared" si="71"/>
        <v/>
      </c>
      <c r="K588" s="97" t="str">
        <f t="shared" si="72"/>
        <v/>
      </c>
      <c r="L588" s="97" t="str">
        <f t="shared" si="73"/>
        <v/>
      </c>
      <c r="M588" s="97" t="str">
        <f t="shared" si="74"/>
        <v/>
      </c>
      <c r="N588" s="387"/>
    </row>
    <row r="589" spans="1:14" s="287" customFormat="1">
      <c r="A589" s="668"/>
      <c r="B589" s="110" t="s">
        <v>65</v>
      </c>
      <c r="C589" s="113" t="s">
        <v>25</v>
      </c>
      <c r="D589" s="69">
        <v>14563641001</v>
      </c>
      <c r="E589" s="392" t="str">
        <f>IFERROR(VLOOKUP(D589,'ВИС-2025'!$E$17:$I$3751,3,0),"")</f>
        <v>Угольник настенный с наружной резьбой 16-R 1/2 RX+</v>
      </c>
      <c r="F589" s="286" t="str">
        <f>IFERROR(VLOOKUP(D589,'ВИС-2025'!$E$17:$I$3751,5,0),"")</f>
        <v>шт</v>
      </c>
      <c r="G589" s="451"/>
      <c r="H589" s="97">
        <f>IFERROR(VLOOKUP(D589,'ВИС-2025'!$E$17:$L$4285,8,0),"")</f>
        <v>19.21</v>
      </c>
      <c r="I589" s="97">
        <f t="shared" si="70"/>
        <v>0</v>
      </c>
      <c r="J589" s="97">
        <f t="shared" si="71"/>
        <v>19.21</v>
      </c>
      <c r="K589" s="97">
        <f t="shared" si="72"/>
        <v>0</v>
      </c>
      <c r="L589" s="97">
        <f t="shared" si="73"/>
        <v>0</v>
      </c>
      <c r="M589" s="97">
        <f t="shared" si="74"/>
        <v>0</v>
      </c>
      <c r="N589" s="387"/>
    </row>
    <row r="590" spans="1:14" s="287" customFormat="1">
      <c r="A590" s="668"/>
      <c r="B590" s="110" t="s">
        <v>65</v>
      </c>
      <c r="C590" s="113" t="s">
        <v>25</v>
      </c>
      <c r="D590" s="69">
        <v>14563651001</v>
      </c>
      <c r="E590" s="392" t="str">
        <f>IFERROR(VLOOKUP(D590,'ВИС-2025'!$E$17:$I$3751,3,0),"")</f>
        <v>Угольник настенный с наружной резьбой 20-R 1/2 RX+</v>
      </c>
      <c r="F590" s="286" t="str">
        <f>IFERROR(VLOOKUP(D590,'ВИС-2025'!$E$17:$I$3751,5,0),"")</f>
        <v>шт</v>
      </c>
      <c r="G590" s="451"/>
      <c r="H590" s="97">
        <f>IFERROR(VLOOKUP(D590,'ВИС-2025'!$E$17:$L$4285,8,0),"")</f>
        <v>21.01</v>
      </c>
      <c r="I590" s="97">
        <f t="shared" si="70"/>
        <v>0</v>
      </c>
      <c r="J590" s="97">
        <f t="shared" si="71"/>
        <v>21.01</v>
      </c>
      <c r="K590" s="97">
        <f t="shared" si="72"/>
        <v>0</v>
      </c>
      <c r="L590" s="97">
        <f t="shared" si="73"/>
        <v>0</v>
      </c>
      <c r="M590" s="97">
        <f t="shared" si="74"/>
        <v>0</v>
      </c>
      <c r="N590" s="387"/>
    </row>
    <row r="591" spans="1:14" s="287" customFormat="1">
      <c r="A591" s="667"/>
      <c r="B591" s="102" t="s">
        <v>27</v>
      </c>
      <c r="C591" s="130" t="s">
        <v>25</v>
      </c>
      <c r="D591" s="102">
        <v>14563661001</v>
      </c>
      <c r="E591" s="391" t="str">
        <f>IFERROR(VLOOKUP(D591,'ВИС-2025'!$E$17:$I$3751,3,0),"")</f>
        <v>Угольник настенный с наружной резьбой 20-R 3/4 RX+</v>
      </c>
      <c r="F591" s="454" t="str">
        <f>IFERROR(VLOOKUP(D591,'ВИС-2025'!$E$17:$I$3751,5,0),"")</f>
        <v>шт</v>
      </c>
      <c r="G591" s="362"/>
      <c r="H591" s="175">
        <f>IFERROR(VLOOKUP(D591,'ВИС-2025'!$E$17:$L$4285,8,0),"")</f>
        <v>23.59</v>
      </c>
      <c r="I591" s="175">
        <f t="shared" si="70"/>
        <v>0</v>
      </c>
      <c r="J591" s="175">
        <f t="shared" si="71"/>
        <v>23.59</v>
      </c>
      <c r="K591" s="175">
        <f t="shared" si="72"/>
        <v>0</v>
      </c>
      <c r="L591" s="175">
        <f t="shared" si="73"/>
        <v>0</v>
      </c>
      <c r="M591" s="175">
        <f t="shared" si="74"/>
        <v>0</v>
      </c>
      <c r="N591" s="387"/>
    </row>
    <row r="592" spans="1:14" s="287" customFormat="1">
      <c r="A592" s="683"/>
      <c r="B592" s="121"/>
      <c r="C592" s="120"/>
      <c r="D592" s="90"/>
      <c r="E592" s="392" t="str">
        <f>IFERROR(VLOOKUP(D592,'ВИС-2025'!$E$17:$I$3751,3,0),"")</f>
        <v/>
      </c>
      <c r="F592" s="286" t="str">
        <f>IFERROR(VLOOKUP(D592,'ВИС-2025'!$E$17:$I$3751,5,0),"")</f>
        <v/>
      </c>
      <c r="G592" s="451"/>
      <c r="H592" s="97" t="str">
        <f>IFERROR(VLOOKUP(D592,'ВИС-2025'!$E$17:$L$4285,8,0),"")</f>
        <v/>
      </c>
      <c r="I592" s="97" t="str">
        <f t="shared" si="70"/>
        <v/>
      </c>
      <c r="J592" s="97" t="str">
        <f t="shared" si="71"/>
        <v/>
      </c>
      <c r="K592" s="97" t="str">
        <f t="shared" si="72"/>
        <v/>
      </c>
      <c r="L592" s="97" t="str">
        <f t="shared" si="73"/>
        <v/>
      </c>
      <c r="M592" s="97" t="str">
        <f t="shared" si="74"/>
        <v/>
      </c>
      <c r="N592" s="387"/>
    </row>
    <row r="593" spans="1:14" s="287" customFormat="1" ht="25.5">
      <c r="A593" s="683"/>
      <c r="B593" s="69" t="s">
        <v>30</v>
      </c>
      <c r="C593" s="71" t="s">
        <v>25</v>
      </c>
      <c r="D593" s="665">
        <v>14563713001</v>
      </c>
      <c r="E593" s="392" t="str">
        <f>IFERROR(VLOOKUP(D593,'ВИС-2025'!$E$17:$I$3751,3,0),"")</f>
        <v>Угольник настенный РЕХАУ для фальшстены с внутр. резьбой 16-Rp 1/2 длинный, 59 мм RX+</v>
      </c>
      <c r="F593" s="286" t="str">
        <f>IFERROR(VLOOKUP(D593,'ВИС-2025'!$E$17:$I$3751,5,0),"")</f>
        <v>шт</v>
      </c>
      <c r="G593" s="451"/>
      <c r="H593" s="97">
        <f>IFERROR(VLOOKUP(D593,'ВИС-2025'!$E$17:$L$4285,8,0),"")</f>
        <v>27.92</v>
      </c>
      <c r="I593" s="97">
        <f t="shared" si="70"/>
        <v>0</v>
      </c>
      <c r="J593" s="97">
        <f t="shared" si="71"/>
        <v>27.92</v>
      </c>
      <c r="K593" s="97">
        <f t="shared" si="72"/>
        <v>0</v>
      </c>
      <c r="L593" s="97">
        <f t="shared" si="73"/>
        <v>0</v>
      </c>
      <c r="M593" s="97">
        <f t="shared" si="74"/>
        <v>0</v>
      </c>
      <c r="N593" s="387"/>
    </row>
    <row r="594" spans="1:14" s="287" customFormat="1">
      <c r="A594" s="683"/>
      <c r="B594" s="121"/>
      <c r="C594" s="120"/>
      <c r="D594" s="90"/>
      <c r="E594" s="392" t="str">
        <f>IFERROR(VLOOKUP(D594,'ВИС-2025'!$E$17:$I$3751,3,0),"")</f>
        <v/>
      </c>
      <c r="F594" s="286" t="str">
        <f>IFERROR(VLOOKUP(D594,'ВИС-2025'!$E$17:$I$3751,5,0),"")</f>
        <v/>
      </c>
      <c r="G594" s="451"/>
      <c r="H594" s="97" t="str">
        <f>IFERROR(VLOOKUP(D594,'ВИС-2025'!$E$17:$L$4285,8,0),"")</f>
        <v/>
      </c>
      <c r="I594" s="97" t="str">
        <f t="shared" si="70"/>
        <v/>
      </c>
      <c r="J594" s="97" t="str">
        <f t="shared" si="71"/>
        <v/>
      </c>
      <c r="K594" s="97" t="str">
        <f t="shared" si="72"/>
        <v/>
      </c>
      <c r="L594" s="97" t="str">
        <f t="shared" si="73"/>
        <v/>
      </c>
      <c r="M594" s="97" t="str">
        <f t="shared" si="74"/>
        <v/>
      </c>
      <c r="N594" s="387"/>
    </row>
    <row r="595" spans="1:14" s="287" customFormat="1" ht="25.5">
      <c r="A595" s="683"/>
      <c r="B595" s="110" t="s">
        <v>30</v>
      </c>
      <c r="C595" s="113" t="s">
        <v>25</v>
      </c>
      <c r="D595" s="69">
        <v>11093711001</v>
      </c>
      <c r="E595" s="392" t="str">
        <f>IFERROR(VLOOKUP(D595,'ВИС-2025'!$E$17:$I$3751,3,0),"")</f>
        <v>Угольник настенный для фальштсены с внутр. резьбой 16-Rp 1/2 длинный, 59 мм MX</v>
      </c>
      <c r="F595" s="286" t="str">
        <f>IFERROR(VLOOKUP(D595,'ВИС-2025'!$E$17:$I$3751,5,0),"")</f>
        <v>шт</v>
      </c>
      <c r="G595" s="451"/>
      <c r="H595" s="97">
        <f>IFERROR(VLOOKUP(D595,'ВИС-2025'!$E$17:$L$4285,8,0),"")</f>
        <v>17.78</v>
      </c>
      <c r="I595" s="97">
        <f t="shared" si="70"/>
        <v>0</v>
      </c>
      <c r="J595" s="97">
        <f t="shared" si="71"/>
        <v>17.78</v>
      </c>
      <c r="K595" s="97">
        <f t="shared" si="72"/>
        <v>0</v>
      </c>
      <c r="L595" s="97">
        <f t="shared" si="73"/>
        <v>0</v>
      </c>
      <c r="M595" s="97">
        <f t="shared" si="74"/>
        <v>0</v>
      </c>
      <c r="N595" s="387"/>
    </row>
    <row r="596" spans="1:14" s="287" customFormat="1">
      <c r="A596" s="683"/>
      <c r="B596" s="121"/>
      <c r="C596" s="120"/>
      <c r="D596" s="90"/>
      <c r="E596" s="392" t="str">
        <f>IFERROR(VLOOKUP(D596,'ВИС-2025'!$E$17:$I$3751,3,0),"")</f>
        <v/>
      </c>
      <c r="F596" s="286" t="str">
        <f>IFERROR(VLOOKUP(D596,'ВИС-2025'!$E$17:$I$3751,5,0),"")</f>
        <v/>
      </c>
      <c r="G596" s="451"/>
      <c r="H596" s="97" t="str">
        <f>IFERROR(VLOOKUP(D596,'ВИС-2025'!$E$17:$L$4285,8,0),"")</f>
        <v/>
      </c>
      <c r="I596" s="97" t="str">
        <f t="shared" si="70"/>
        <v/>
      </c>
      <c r="J596" s="97" t="str">
        <f t="shared" si="71"/>
        <v/>
      </c>
      <c r="K596" s="97" t="str">
        <f t="shared" si="72"/>
        <v/>
      </c>
      <c r="L596" s="97" t="str">
        <f t="shared" si="73"/>
        <v/>
      </c>
      <c r="M596" s="97" t="str">
        <f t="shared" si="74"/>
        <v/>
      </c>
      <c r="N596" s="387"/>
    </row>
    <row r="597" spans="1:14" s="287" customFormat="1" ht="25.5">
      <c r="A597" s="668"/>
      <c r="B597" s="110" t="s">
        <v>65</v>
      </c>
      <c r="C597" s="113" t="s">
        <v>25</v>
      </c>
      <c r="D597" s="69">
        <v>14563711001</v>
      </c>
      <c r="E597" s="392" t="str">
        <f>IFERROR(VLOOKUP(D597,'ВИС-2025'!$E$17:$I$3751,3,0),"")</f>
        <v>Угольник настенный для фальштсены с внутр. резьбой 16-Rp 1/2 длинный, 59 мм RX+</v>
      </c>
      <c r="F597" s="286" t="str">
        <f>IFERROR(VLOOKUP(D597,'ВИС-2025'!$E$17:$I$3751,5,0),"")</f>
        <v>шт</v>
      </c>
      <c r="G597" s="451"/>
      <c r="H597" s="97">
        <f>IFERROR(VLOOKUP(D597,'ВИС-2025'!$E$17:$L$4285,8,0),"")</f>
        <v>33.549999999999997</v>
      </c>
      <c r="I597" s="97">
        <f t="shared" si="70"/>
        <v>0</v>
      </c>
      <c r="J597" s="97">
        <f t="shared" si="71"/>
        <v>33.549999999999997</v>
      </c>
      <c r="K597" s="97">
        <f t="shared" si="72"/>
        <v>0</v>
      </c>
      <c r="L597" s="97">
        <f t="shared" si="73"/>
        <v>0</v>
      </c>
      <c r="M597" s="97">
        <f t="shared" si="74"/>
        <v>0</v>
      </c>
      <c r="N597" s="387"/>
    </row>
    <row r="598" spans="1:14" s="287" customFormat="1" ht="25.5">
      <c r="A598" s="667"/>
      <c r="B598" s="102" t="s">
        <v>27</v>
      </c>
      <c r="C598" s="130" t="s">
        <v>25</v>
      </c>
      <c r="D598" s="102">
        <v>14563721001</v>
      </c>
      <c r="E598" s="391" t="str">
        <f>IFERROR(VLOOKUP(D598,'ВИС-2025'!$E$17:$I$3751,3,0),"")</f>
        <v>Угольник настенный для фальштсены с внутр. резьбой 20-Rp 1/2 длинный, 59 мм RX+</v>
      </c>
      <c r="F598" s="454" t="str">
        <f>IFERROR(VLOOKUP(D598,'ВИС-2025'!$E$17:$I$3751,5,0),"")</f>
        <v>шт</v>
      </c>
      <c r="G598" s="362"/>
      <c r="H598" s="175">
        <f>IFERROR(VLOOKUP(D598,'ВИС-2025'!$E$17:$L$4285,8,0),"")</f>
        <v>39.61</v>
      </c>
      <c r="I598" s="175">
        <f t="shared" si="70"/>
        <v>0</v>
      </c>
      <c r="J598" s="175">
        <f t="shared" si="71"/>
        <v>39.61</v>
      </c>
      <c r="K598" s="175">
        <f t="shared" si="72"/>
        <v>0</v>
      </c>
      <c r="L598" s="175">
        <f t="shared" si="73"/>
        <v>0</v>
      </c>
      <c r="M598" s="175">
        <f t="shared" si="74"/>
        <v>0</v>
      </c>
      <c r="N598" s="387"/>
    </row>
    <row r="599" spans="1:14" s="287" customFormat="1" ht="25.5">
      <c r="A599" s="667"/>
      <c r="B599" s="102" t="s">
        <v>27</v>
      </c>
      <c r="C599" s="130" t="s">
        <v>25</v>
      </c>
      <c r="D599" s="102">
        <v>14564181001</v>
      </c>
      <c r="E599" s="391" t="str">
        <f>IFERROR(VLOOKUP(D599,'ВИС-2025'!$E$17:$I$3751,3,0),"")</f>
        <v>Угольник настенный для фальштсены с внутр. резьбой 16-Rp 1/2 длинный, 70 мм RX+</v>
      </c>
      <c r="F599" s="454" t="str">
        <f>IFERROR(VLOOKUP(D599,'ВИС-2025'!$E$17:$I$3751,5,0),"")</f>
        <v>шт</v>
      </c>
      <c r="G599" s="362"/>
      <c r="H599" s="175">
        <f>IFERROR(VLOOKUP(D599,'ВИС-2025'!$E$17:$L$4285,8,0),"")</f>
        <v>34.25</v>
      </c>
      <c r="I599" s="175">
        <f t="shared" si="70"/>
        <v>0</v>
      </c>
      <c r="J599" s="175">
        <f t="shared" si="71"/>
        <v>34.25</v>
      </c>
      <c r="K599" s="175">
        <f t="shared" si="72"/>
        <v>0</v>
      </c>
      <c r="L599" s="175">
        <f t="shared" si="73"/>
        <v>0</v>
      </c>
      <c r="M599" s="175">
        <f t="shared" si="74"/>
        <v>0</v>
      </c>
      <c r="N599" s="387"/>
    </row>
    <row r="600" spans="1:14" s="287" customFormat="1">
      <c r="A600" s="667"/>
      <c r="B600" s="102" t="s">
        <v>27</v>
      </c>
      <c r="C600" s="130" t="s">
        <v>25</v>
      </c>
      <c r="D600" s="102">
        <v>14564201001</v>
      </c>
      <c r="E600" s="391" t="str">
        <f>IFERROR(VLOOKUP(D600,'ВИС-2025'!$E$17:$I$3751,3,0),"")</f>
        <v>Угольник настенный с внутренней резьбой 20-Rp1/2 70мм RX+</v>
      </c>
      <c r="F600" s="454" t="str">
        <f>IFERROR(VLOOKUP(D600,'ВИС-2025'!$E$17:$I$3751,5,0),"")</f>
        <v>шт</v>
      </c>
      <c r="G600" s="362"/>
      <c r="H600" s="175">
        <f>IFERROR(VLOOKUP(D600,'ВИС-2025'!$E$17:$L$4285,8,0),"")</f>
        <v>47.33</v>
      </c>
      <c r="I600" s="175">
        <f t="shared" si="70"/>
        <v>0</v>
      </c>
      <c r="J600" s="175">
        <f t="shared" si="71"/>
        <v>47.33</v>
      </c>
      <c r="K600" s="175">
        <f t="shared" si="72"/>
        <v>0</v>
      </c>
      <c r="L600" s="175">
        <f t="shared" si="73"/>
        <v>0</v>
      </c>
      <c r="M600" s="175">
        <f t="shared" si="74"/>
        <v>0</v>
      </c>
      <c r="N600" s="387"/>
    </row>
    <row r="601" spans="1:14" s="287" customFormat="1">
      <c r="A601" s="683"/>
      <c r="B601" s="110"/>
      <c r="C601" s="113"/>
      <c r="D601" s="69"/>
      <c r="E601" s="392" t="str">
        <f>IFERROR(VLOOKUP(D601,'ВИС-2025'!$E$17:$I$3751,3,0),"")</f>
        <v/>
      </c>
      <c r="F601" s="286" t="str">
        <f>IFERROR(VLOOKUP(D601,'ВИС-2025'!$E$17:$I$3751,5,0),"")</f>
        <v/>
      </c>
      <c r="G601" s="451"/>
      <c r="H601" s="97" t="str">
        <f>IFERROR(VLOOKUP(D601,'ВИС-2025'!$E$17:$L$4285,8,0),"")</f>
        <v/>
      </c>
      <c r="I601" s="97" t="str">
        <f t="shared" si="70"/>
        <v/>
      </c>
      <c r="J601" s="97" t="str">
        <f t="shared" si="71"/>
        <v/>
      </c>
      <c r="K601" s="97" t="str">
        <f t="shared" si="72"/>
        <v/>
      </c>
      <c r="L601" s="97" t="str">
        <f t="shared" si="73"/>
        <v/>
      </c>
      <c r="M601" s="97" t="str">
        <f t="shared" si="74"/>
        <v/>
      </c>
      <c r="N601" s="387"/>
    </row>
    <row r="602" spans="1:14" s="287" customFormat="1">
      <c r="A602" s="667"/>
      <c r="B602" s="102" t="s">
        <v>27</v>
      </c>
      <c r="C602" s="130" t="s">
        <v>25</v>
      </c>
      <c r="D602" s="102">
        <v>14563671001</v>
      </c>
      <c r="E602" s="391" t="str">
        <f>IFERROR(VLOOKUP(D602,'ВИС-2025'!$E$17:$I$3751,3,0),"")</f>
        <v>Угольник настенный с квадратными фланцами 16-Rp1/2 RX+</v>
      </c>
      <c r="F602" s="454" t="str">
        <f>IFERROR(VLOOKUP(D602,'ВИС-2025'!$E$17:$I$3751,5,0),"")</f>
        <v>шт</v>
      </c>
      <c r="G602" s="362"/>
      <c r="H602" s="175">
        <f>IFERROR(VLOOKUP(D602,'ВИС-2025'!$E$17:$L$4285,8,0),"")</f>
        <v>22.61</v>
      </c>
      <c r="I602" s="175">
        <f t="shared" si="70"/>
        <v>0</v>
      </c>
      <c r="J602" s="175">
        <f t="shared" si="71"/>
        <v>22.61</v>
      </c>
      <c r="K602" s="175">
        <f t="shared" si="72"/>
        <v>0</v>
      </c>
      <c r="L602" s="175">
        <f t="shared" si="73"/>
        <v>0</v>
      </c>
      <c r="M602" s="175">
        <f t="shared" si="74"/>
        <v>0</v>
      </c>
      <c r="N602" s="387"/>
    </row>
    <row r="603" spans="1:14" s="287" customFormat="1">
      <c r="A603" s="667"/>
      <c r="B603" s="102" t="s">
        <v>27</v>
      </c>
      <c r="C603" s="130" t="s">
        <v>25</v>
      </c>
      <c r="D603" s="102">
        <v>14563691001</v>
      </c>
      <c r="E603" s="391" t="str">
        <f>IFERROR(VLOOKUP(D603,'ВИС-2025'!$E$17:$I$3751,3,0),"")</f>
        <v>Угольник настенный с квадратными фланцами 20-Rp1/2 RX+</v>
      </c>
      <c r="F603" s="454" t="str">
        <f>IFERROR(VLOOKUP(D603,'ВИС-2025'!$E$17:$I$3751,5,0),"")</f>
        <v>шт</v>
      </c>
      <c r="G603" s="362"/>
      <c r="H603" s="175">
        <f>IFERROR(VLOOKUP(D603,'ВИС-2025'!$E$17:$L$4285,8,0),"")</f>
        <v>28.61</v>
      </c>
      <c r="I603" s="175">
        <f t="shared" si="70"/>
        <v>0</v>
      </c>
      <c r="J603" s="175">
        <f t="shared" si="71"/>
        <v>28.61</v>
      </c>
      <c r="K603" s="175">
        <f t="shared" si="72"/>
        <v>0</v>
      </c>
      <c r="L603" s="175">
        <f t="shared" si="73"/>
        <v>0</v>
      </c>
      <c r="M603" s="175">
        <f t="shared" si="74"/>
        <v>0</v>
      </c>
      <c r="N603" s="387"/>
    </row>
    <row r="604" spans="1:14" s="287" customFormat="1">
      <c r="A604" s="683"/>
      <c r="B604" s="110"/>
      <c r="C604" s="113"/>
      <c r="D604" s="69"/>
      <c r="E604" s="392" t="str">
        <f>IFERROR(VLOOKUP(D604,'ВИС-2025'!$E$17:$I$3751,3,0),"")</f>
        <v/>
      </c>
      <c r="F604" s="286" t="str">
        <f>IFERROR(VLOOKUP(D604,'ВИС-2025'!$E$17:$I$3751,5,0),"")</f>
        <v/>
      </c>
      <c r="G604" s="451"/>
      <c r="H604" s="97" t="str">
        <f>IFERROR(VLOOKUP(D604,'ВИС-2025'!$E$17:$L$4285,8,0),"")</f>
        <v/>
      </c>
      <c r="I604" s="97" t="str">
        <f t="shared" si="70"/>
        <v/>
      </c>
      <c r="J604" s="97" t="str">
        <f t="shared" si="71"/>
        <v/>
      </c>
      <c r="K604" s="97" t="str">
        <f t="shared" si="72"/>
        <v/>
      </c>
      <c r="L604" s="97" t="str">
        <f t="shared" si="73"/>
        <v/>
      </c>
      <c r="M604" s="97" t="str">
        <f t="shared" si="74"/>
        <v/>
      </c>
      <c r="N604" s="387"/>
    </row>
    <row r="605" spans="1:14" s="287" customFormat="1">
      <c r="A605" s="667"/>
      <c r="B605" s="102" t="s">
        <v>27</v>
      </c>
      <c r="C605" s="130" t="s">
        <v>25</v>
      </c>
      <c r="D605" s="102">
        <v>14563731001</v>
      </c>
      <c r="E605" s="391" t="str">
        <f>IFERROR(VLOOKUP(D605,'ВИС-2025'!$E$17:$I$3751,3,0),"")</f>
        <v>Угольник для подсоединения сливного бачка 16-Rp1/2 RX+</v>
      </c>
      <c r="F605" s="454" t="str">
        <f>IFERROR(VLOOKUP(D605,'ВИС-2025'!$E$17:$I$3751,5,0),"")</f>
        <v>шт</v>
      </c>
      <c r="G605" s="362"/>
      <c r="H605" s="175">
        <f>IFERROR(VLOOKUP(D605,'ВИС-2025'!$E$17:$L$4285,8,0),"")</f>
        <v>41.77</v>
      </c>
      <c r="I605" s="175">
        <f t="shared" si="70"/>
        <v>0</v>
      </c>
      <c r="J605" s="175">
        <f t="shared" si="71"/>
        <v>41.77</v>
      </c>
      <c r="K605" s="175">
        <f t="shared" si="72"/>
        <v>0</v>
      </c>
      <c r="L605" s="175">
        <f t="shared" si="73"/>
        <v>0</v>
      </c>
      <c r="M605" s="175">
        <f t="shared" si="74"/>
        <v>0</v>
      </c>
      <c r="N605" s="387"/>
    </row>
    <row r="606" spans="1:14" s="287" customFormat="1">
      <c r="A606" s="683"/>
      <c r="B606" s="110"/>
      <c r="C606" s="113"/>
      <c r="D606" s="69"/>
      <c r="E606" s="392" t="str">
        <f>IFERROR(VLOOKUP(D606,'ВИС-2025'!$E$17:$I$3751,3,0),"")</f>
        <v/>
      </c>
      <c r="F606" s="286" t="str">
        <f>IFERROR(VLOOKUP(D606,'ВИС-2025'!$E$17:$I$3751,5,0),"")</f>
        <v/>
      </c>
      <c r="G606" s="451"/>
      <c r="H606" s="97" t="str">
        <f>IFERROR(VLOOKUP(D606,'ВИС-2025'!$E$17:$L$4285,8,0),"")</f>
        <v/>
      </c>
      <c r="I606" s="97" t="str">
        <f t="shared" si="70"/>
        <v/>
      </c>
      <c r="J606" s="97" t="str">
        <f t="shared" si="71"/>
        <v/>
      </c>
      <c r="K606" s="97" t="str">
        <f t="shared" si="72"/>
        <v/>
      </c>
      <c r="L606" s="97" t="str">
        <f t="shared" si="73"/>
        <v/>
      </c>
      <c r="M606" s="97" t="str">
        <f t="shared" si="74"/>
        <v/>
      </c>
      <c r="N606" s="387"/>
    </row>
    <row r="607" spans="1:14" s="287" customFormat="1">
      <c r="A607" s="683"/>
      <c r="B607" s="110" t="s">
        <v>30</v>
      </c>
      <c r="C607" s="113" t="s">
        <v>25</v>
      </c>
      <c r="D607" s="665">
        <v>14563743001</v>
      </c>
      <c r="E607" s="392" t="str">
        <f>IFERROR(VLOOKUP(D607,'ВИС-2025'!$E$17:$I$3751,3,0),"")</f>
        <v>Угольник настенный РЕХАУ для гипсокартонных плит 16-Rp1/2x28 RX+</v>
      </c>
      <c r="F607" s="286" t="str">
        <f>IFERROR(VLOOKUP(D607,'ВИС-2025'!$E$17:$I$3751,5,0),"")</f>
        <v>шт</v>
      </c>
      <c r="G607" s="451"/>
      <c r="H607" s="97">
        <f>IFERROR(VLOOKUP(D607,'ВИС-2025'!$E$17:$L$4285,8,0),"")</f>
        <v>42.97</v>
      </c>
      <c r="I607" s="97">
        <f t="shared" si="70"/>
        <v>0</v>
      </c>
      <c r="J607" s="97">
        <f t="shared" si="71"/>
        <v>42.97</v>
      </c>
      <c r="K607" s="97">
        <f t="shared" si="72"/>
        <v>0</v>
      </c>
      <c r="L607" s="97">
        <f t="shared" si="73"/>
        <v>0</v>
      </c>
      <c r="M607" s="97">
        <f t="shared" si="74"/>
        <v>0</v>
      </c>
      <c r="N607" s="387"/>
    </row>
    <row r="608" spans="1:14" s="287" customFormat="1">
      <c r="A608" s="683"/>
      <c r="B608" s="110" t="s">
        <v>30</v>
      </c>
      <c r="C608" s="113" t="s">
        <v>25</v>
      </c>
      <c r="D608" s="665">
        <v>14563753001</v>
      </c>
      <c r="E608" s="392" t="str">
        <f>IFERROR(VLOOKUP(D608,'ВИС-2025'!$E$17:$I$3751,3,0),"")</f>
        <v>Угольник настенный РЕХАУ для гипсокартонных плит 20-Rp1/2x28 RX+</v>
      </c>
      <c r="F608" s="286" t="str">
        <f>IFERROR(VLOOKUP(D608,'ВИС-2025'!$E$17:$I$3751,5,0),"")</f>
        <v>шт</v>
      </c>
      <c r="G608" s="451"/>
      <c r="H608" s="97">
        <f>IFERROR(VLOOKUP(D608,'ВИС-2025'!$E$17:$L$4285,8,0),"")</f>
        <v>44.58</v>
      </c>
      <c r="I608" s="97">
        <f t="shared" si="70"/>
        <v>0</v>
      </c>
      <c r="J608" s="97">
        <f t="shared" si="71"/>
        <v>44.58</v>
      </c>
      <c r="K608" s="97">
        <f t="shared" si="72"/>
        <v>0</v>
      </c>
      <c r="L608" s="97">
        <f t="shared" si="73"/>
        <v>0</v>
      </c>
      <c r="M608" s="97">
        <f t="shared" si="74"/>
        <v>0</v>
      </c>
      <c r="N608" s="387"/>
    </row>
    <row r="609" spans="1:14" s="287" customFormat="1">
      <c r="A609" s="683"/>
      <c r="B609" s="110"/>
      <c r="C609" s="113"/>
      <c r="D609" s="69"/>
      <c r="E609" s="392" t="str">
        <f>IFERROR(VLOOKUP(D609,'ВИС-2025'!$E$17:$I$3751,3,0),"")</f>
        <v/>
      </c>
      <c r="F609" s="286" t="str">
        <f>IFERROR(VLOOKUP(D609,'ВИС-2025'!$E$17:$I$3751,5,0),"")</f>
        <v/>
      </c>
      <c r="G609" s="451"/>
      <c r="H609" s="97" t="str">
        <f>IFERROR(VLOOKUP(D609,'ВИС-2025'!$E$17:$L$4285,8,0),"")</f>
        <v/>
      </c>
      <c r="I609" s="97" t="str">
        <f t="shared" si="70"/>
        <v/>
      </c>
      <c r="J609" s="97" t="str">
        <f t="shared" si="71"/>
        <v/>
      </c>
      <c r="K609" s="97" t="str">
        <f t="shared" si="72"/>
        <v/>
      </c>
      <c r="L609" s="97" t="str">
        <f t="shared" si="73"/>
        <v/>
      </c>
      <c r="M609" s="97" t="str">
        <f t="shared" si="74"/>
        <v/>
      </c>
      <c r="N609" s="387"/>
    </row>
    <row r="610" spans="1:14" s="287" customFormat="1">
      <c r="A610" s="683"/>
      <c r="B610" s="110" t="s">
        <v>30</v>
      </c>
      <c r="C610" s="113" t="s">
        <v>25</v>
      </c>
      <c r="D610" s="69">
        <v>11093741001</v>
      </c>
      <c r="E610" s="392" t="str">
        <f>IFERROR(VLOOKUP(D610,'ВИС-2025'!$E$17:$I$3751,3,0),"")</f>
        <v>Угольник настенный для гипсокартонных плит 16-Rp1/2x28 MX</v>
      </c>
      <c r="F610" s="286" t="str">
        <f>IFERROR(VLOOKUP(D610,'ВИС-2025'!$E$17:$I$3751,5,0),"")</f>
        <v>шт</v>
      </c>
      <c r="G610" s="451"/>
      <c r="H610" s="97">
        <f>IFERROR(VLOOKUP(D610,'ВИС-2025'!$E$17:$L$4285,8,0),"")</f>
        <v>35.81</v>
      </c>
      <c r="I610" s="97">
        <f t="shared" si="70"/>
        <v>0</v>
      </c>
      <c r="J610" s="97">
        <f t="shared" si="71"/>
        <v>35.81</v>
      </c>
      <c r="K610" s="97">
        <f t="shared" si="72"/>
        <v>0</v>
      </c>
      <c r="L610" s="97">
        <f t="shared" si="73"/>
        <v>0</v>
      </c>
      <c r="M610" s="97">
        <f t="shared" si="74"/>
        <v>0</v>
      </c>
      <c r="N610" s="387"/>
    </row>
    <row r="611" spans="1:14" s="287" customFormat="1">
      <c r="A611" s="683"/>
      <c r="B611" s="110" t="s">
        <v>30</v>
      </c>
      <c r="C611" s="113" t="s">
        <v>25</v>
      </c>
      <c r="D611" s="617">
        <v>11093751001</v>
      </c>
      <c r="E611" s="392" t="str">
        <f>IFERROR(VLOOKUP(D611,'ВИС-2025'!$E$17:$I$3751,3,0),"")</f>
        <v>Угольник настенный для гипсокартонных плит 20-Rp1/2x28 MX</v>
      </c>
      <c r="F611" s="286" t="str">
        <f>IFERROR(VLOOKUP(D611,'ВИС-2025'!$E$17:$I$3751,5,0),"")</f>
        <v>шт</v>
      </c>
      <c r="G611" s="451"/>
      <c r="H611" s="97">
        <f>IFERROR(VLOOKUP(D611,'ВИС-2025'!$E$17:$L$4285,8,0),"")</f>
        <v>37.15</v>
      </c>
      <c r="I611" s="97">
        <f t="shared" si="70"/>
        <v>0</v>
      </c>
      <c r="J611" s="97">
        <f t="shared" si="71"/>
        <v>37.15</v>
      </c>
      <c r="K611" s="97">
        <f t="shared" si="72"/>
        <v>0</v>
      </c>
      <c r="L611" s="97">
        <f t="shared" si="73"/>
        <v>0</v>
      </c>
      <c r="M611" s="97">
        <f t="shared" si="74"/>
        <v>0</v>
      </c>
      <c r="N611" s="387"/>
    </row>
    <row r="612" spans="1:14" s="287" customFormat="1">
      <c r="A612" s="683"/>
      <c r="B612" s="110"/>
      <c r="C612" s="113"/>
      <c r="D612" s="69"/>
      <c r="E612" s="392" t="str">
        <f>IFERROR(VLOOKUP(D612,'ВИС-2025'!$E$17:$I$3751,3,0),"")</f>
        <v/>
      </c>
      <c r="F612" s="286" t="str">
        <f>IFERROR(VLOOKUP(D612,'ВИС-2025'!$E$17:$I$3751,5,0),"")</f>
        <v/>
      </c>
      <c r="G612" s="451"/>
      <c r="H612" s="97" t="str">
        <f>IFERROR(VLOOKUP(D612,'ВИС-2025'!$E$17:$L$4285,8,0),"")</f>
        <v/>
      </c>
      <c r="I612" s="97" t="str">
        <f t="shared" si="70"/>
        <v/>
      </c>
      <c r="J612" s="97" t="str">
        <f t="shared" si="71"/>
        <v/>
      </c>
      <c r="K612" s="97" t="str">
        <f t="shared" si="72"/>
        <v/>
      </c>
      <c r="L612" s="97" t="str">
        <f t="shared" si="73"/>
        <v/>
      </c>
      <c r="M612" s="97" t="str">
        <f t="shared" si="74"/>
        <v/>
      </c>
      <c r="N612" s="387"/>
    </row>
    <row r="613" spans="1:14" s="287" customFormat="1">
      <c r="A613" s="668"/>
      <c r="B613" s="110" t="s">
        <v>65</v>
      </c>
      <c r="C613" s="113" t="s">
        <v>25</v>
      </c>
      <c r="D613" s="69">
        <v>14563741001</v>
      </c>
      <c r="E613" s="392" t="str">
        <f>IFERROR(VLOOKUP(D613,'ВИС-2025'!$E$17:$I$3751,3,0),"")</f>
        <v>Угольник настенный для гипсокартонных плит 16-Rp1/2x28 RX+</v>
      </c>
      <c r="F613" s="286" t="str">
        <f>IFERROR(VLOOKUP(D613,'ВИС-2025'!$E$17:$I$3751,5,0),"")</f>
        <v>шт</v>
      </c>
      <c r="G613" s="451"/>
      <c r="H613" s="97">
        <f>IFERROR(VLOOKUP(D613,'ВИС-2025'!$E$17:$L$4285,8,0),"")</f>
        <v>25.19</v>
      </c>
      <c r="I613" s="97">
        <f t="shared" si="70"/>
        <v>0</v>
      </c>
      <c r="J613" s="97">
        <f t="shared" si="71"/>
        <v>25.19</v>
      </c>
      <c r="K613" s="97">
        <f t="shared" si="72"/>
        <v>0</v>
      </c>
      <c r="L613" s="97">
        <f t="shared" si="73"/>
        <v>0</v>
      </c>
      <c r="M613" s="97">
        <f t="shared" si="74"/>
        <v>0</v>
      </c>
      <c r="N613" s="387"/>
    </row>
    <row r="614" spans="1:14" s="287" customFormat="1">
      <c r="A614" s="668"/>
      <c r="B614" s="110" t="s">
        <v>65</v>
      </c>
      <c r="C614" s="113" t="s">
        <v>25</v>
      </c>
      <c r="D614" s="69">
        <v>14563751001</v>
      </c>
      <c r="E614" s="392" t="str">
        <f>IFERROR(VLOOKUP(D614,'ВИС-2025'!$E$17:$I$3751,3,0),"")</f>
        <v>Угольник настенный для гипсокартонных плит 20-Rp1/2x28 RX+</v>
      </c>
      <c r="F614" s="286" t="str">
        <f>IFERROR(VLOOKUP(D614,'ВИС-2025'!$E$17:$I$3751,5,0),"")</f>
        <v>шт</v>
      </c>
      <c r="G614" s="451"/>
      <c r="H614" s="97">
        <f>IFERROR(VLOOKUP(D614,'ВИС-2025'!$E$17:$L$4285,8,0),"")</f>
        <v>40.270000000000003</v>
      </c>
      <c r="I614" s="97">
        <f t="shared" si="70"/>
        <v>0</v>
      </c>
      <c r="J614" s="97">
        <f t="shared" si="71"/>
        <v>40.270000000000003</v>
      </c>
      <c r="K614" s="97">
        <f t="shared" si="72"/>
        <v>0</v>
      </c>
      <c r="L614" s="97">
        <f t="shared" si="73"/>
        <v>0</v>
      </c>
      <c r="M614" s="97">
        <f t="shared" si="74"/>
        <v>0</v>
      </c>
      <c r="N614" s="387"/>
    </row>
    <row r="615" spans="1:14" s="287" customFormat="1">
      <c r="A615" s="683"/>
      <c r="B615" s="124"/>
      <c r="C615" s="113"/>
      <c r="D615" s="69"/>
      <c r="E615" s="392" t="str">
        <f>IFERROR(VLOOKUP(D615,'ВИС-2025'!$E$17:$I$3751,3,0),"")</f>
        <v/>
      </c>
      <c r="F615" s="286" t="str">
        <f>IFERROR(VLOOKUP(D615,'ВИС-2025'!$E$17:$I$3751,5,0),"")</f>
        <v/>
      </c>
      <c r="G615" s="451"/>
      <c r="H615" s="97" t="str">
        <f>IFERROR(VLOOKUP(D615,'ВИС-2025'!$E$17:$L$4285,8,0),"")</f>
        <v/>
      </c>
      <c r="I615" s="97" t="str">
        <f t="shared" si="70"/>
        <v/>
      </c>
      <c r="J615" s="97" t="str">
        <f t="shared" si="71"/>
        <v/>
      </c>
      <c r="K615" s="97" t="str">
        <f t="shared" si="72"/>
        <v/>
      </c>
      <c r="L615" s="97" t="str">
        <f t="shared" si="73"/>
        <v/>
      </c>
      <c r="M615" s="97" t="str">
        <f t="shared" si="74"/>
        <v/>
      </c>
      <c r="N615" s="387"/>
    </row>
    <row r="616" spans="1:14" s="287" customFormat="1" ht="25.5">
      <c r="A616" s="683"/>
      <c r="B616" s="110" t="s">
        <v>65</v>
      </c>
      <c r="C616" s="71" t="s">
        <v>25</v>
      </c>
      <c r="D616" s="69">
        <v>11455311001</v>
      </c>
      <c r="E616" s="392" t="str">
        <f>IFERROR(VLOOKUP(D616,'ВИС-2025'!$E$17:$I$3751,3,0),"")</f>
        <v>Фильтр сетчатый косой DN 15-Rp1/2 RX+
АКЦИЯ! Цена снижена до 31.05.2025г</v>
      </c>
      <c r="F616" s="286" t="str">
        <f>IFERROR(VLOOKUP(D616,'ВИС-2025'!$E$17:$I$3751,5,0),"")</f>
        <v>шт</v>
      </c>
      <c r="G616" s="451"/>
      <c r="H616" s="97">
        <f>IFERROR(VLOOKUP(D616,'ВИС-2025'!$E$17:$L$4285,8,0),"")</f>
        <v>30.17</v>
      </c>
      <c r="I616" s="97">
        <f t="shared" si="70"/>
        <v>0</v>
      </c>
      <c r="J616" s="97">
        <f t="shared" si="71"/>
        <v>30.17</v>
      </c>
      <c r="K616" s="97">
        <f t="shared" si="72"/>
        <v>0</v>
      </c>
      <c r="L616" s="97">
        <f t="shared" si="73"/>
        <v>0</v>
      </c>
      <c r="M616" s="97">
        <f t="shared" si="74"/>
        <v>0</v>
      </c>
      <c r="N616" s="387"/>
    </row>
    <row r="617" spans="1:14" s="287" customFormat="1" ht="25.5">
      <c r="A617" s="683"/>
      <c r="B617" s="110" t="s">
        <v>65</v>
      </c>
      <c r="C617" s="71" t="s">
        <v>25</v>
      </c>
      <c r="D617" s="69">
        <v>11455321001</v>
      </c>
      <c r="E617" s="392" t="str">
        <f>IFERROR(VLOOKUP(D617,'ВИС-2025'!$E$17:$I$3751,3,0),"")</f>
        <v>Фильтр сетчатый косой DN 20-Rp3/4 RX+
АКЦИЯ! Цена снижена до 31.05.2025г</v>
      </c>
      <c r="F617" s="286" t="str">
        <f>IFERROR(VLOOKUP(D617,'ВИС-2025'!$E$17:$I$3751,5,0),"")</f>
        <v>шт</v>
      </c>
      <c r="G617" s="451"/>
      <c r="H617" s="97">
        <f>IFERROR(VLOOKUP(D617,'ВИС-2025'!$E$17:$L$4285,8,0),"")</f>
        <v>45.72</v>
      </c>
      <c r="I617" s="97">
        <f t="shared" si="70"/>
        <v>0</v>
      </c>
      <c r="J617" s="97">
        <f t="shared" si="71"/>
        <v>45.72</v>
      </c>
      <c r="K617" s="97">
        <f t="shared" si="72"/>
        <v>0</v>
      </c>
      <c r="L617" s="97">
        <f t="shared" si="73"/>
        <v>0</v>
      </c>
      <c r="M617" s="97">
        <f t="shared" si="74"/>
        <v>0</v>
      </c>
      <c r="N617" s="387"/>
    </row>
    <row r="618" spans="1:14" s="287" customFormat="1" ht="25.5">
      <c r="A618" s="683"/>
      <c r="B618" s="110" t="s">
        <v>65</v>
      </c>
      <c r="C618" s="71" t="s">
        <v>25</v>
      </c>
      <c r="D618" s="69">
        <v>11455331001</v>
      </c>
      <c r="E618" s="392" t="str">
        <f>IFERROR(VLOOKUP(D618,'ВИС-2025'!$E$17:$I$3751,3,0),"")</f>
        <v>Фильтр сетчатый косой DN 25-Rp1 RX+
АКЦИЯ! Цена снижена до 31.05.2025г</v>
      </c>
      <c r="F618" s="286" t="str">
        <f>IFERROR(VLOOKUP(D618,'ВИС-2025'!$E$17:$I$3751,5,0),"")</f>
        <v>шт</v>
      </c>
      <c r="G618" s="451"/>
      <c r="H618" s="97">
        <f>IFERROR(VLOOKUP(D618,'ВИС-2025'!$E$17:$L$4285,8,0),"")</f>
        <v>65.900000000000006</v>
      </c>
      <c r="I618" s="97">
        <f t="shared" ref="I618:I645" si="75">IFERROR(H618*G618,"")</f>
        <v>0</v>
      </c>
      <c r="J618" s="97">
        <f t="shared" ref="J618:J645" si="76">IFERROR((IF(H618="","",H618-H618*$D$7)),"")</f>
        <v>65.900000000000006</v>
      </c>
      <c r="K618" s="97">
        <f t="shared" ref="K618:K645" si="77">IFERROR(J618*G618, "")</f>
        <v>0</v>
      </c>
      <c r="L618" s="97">
        <f t="shared" ref="L618:L645" si="78">IFERROR(J618*$D$8, "")</f>
        <v>0</v>
      </c>
      <c r="M618" s="97">
        <f t="shared" ref="M618:M645" si="79">IFERROR(L618*G618, "")</f>
        <v>0</v>
      </c>
      <c r="N618" s="387"/>
    </row>
    <row r="619" spans="1:14" s="287" customFormat="1">
      <c r="A619" s="683"/>
      <c r="B619" s="110"/>
      <c r="C619" s="111"/>
      <c r="D619" s="620"/>
      <c r="E619" s="392" t="str">
        <f>IFERROR(VLOOKUP(D619,'ВИС-2025'!$E$17:$I$3751,3,0),"")</f>
        <v/>
      </c>
      <c r="F619" s="286" t="str">
        <f>IFERROR(VLOOKUP(D619,'ВИС-2025'!$E$17:$I$3751,5,0),"")</f>
        <v/>
      </c>
      <c r="G619" s="451"/>
      <c r="H619" s="97" t="str">
        <f>IFERROR(VLOOKUP(D619,'ВИС-2025'!$E$17:$L$4285,8,0),"")</f>
        <v/>
      </c>
      <c r="I619" s="97" t="str">
        <f t="shared" si="75"/>
        <v/>
      </c>
      <c r="J619" s="97" t="str">
        <f t="shared" si="76"/>
        <v/>
      </c>
      <c r="K619" s="97" t="str">
        <f t="shared" si="77"/>
        <v/>
      </c>
      <c r="L619" s="97" t="str">
        <f t="shared" si="78"/>
        <v/>
      </c>
      <c r="M619" s="97" t="str">
        <f t="shared" si="79"/>
        <v/>
      </c>
      <c r="N619" s="387"/>
    </row>
    <row r="620" spans="1:14" s="287" customFormat="1">
      <c r="A620" s="683"/>
      <c r="B620" s="69" t="s">
        <v>30</v>
      </c>
      <c r="C620" s="71" t="s">
        <v>25</v>
      </c>
      <c r="D620" s="69">
        <v>11055293008</v>
      </c>
      <c r="E620" s="392" t="str">
        <f>IFERROR(VLOOKUP(D620,'ВИС-2025'!$E$17:$I$3751,3,0),"")</f>
        <v>Кронштейн РЕХАУ, тип O 75 / 150</v>
      </c>
      <c r="F620" s="286" t="str">
        <f>IFERROR(VLOOKUP(D620,'ВИС-2025'!$E$17:$I$3751,5,0),"")</f>
        <v>шт</v>
      </c>
      <c r="G620" s="451"/>
      <c r="H620" s="97">
        <f>IFERROR(VLOOKUP(D620,'ВИС-2025'!$E$17:$L$4285,8,0),"")</f>
        <v>9.6</v>
      </c>
      <c r="I620" s="97">
        <f t="shared" si="75"/>
        <v>0</v>
      </c>
      <c r="J620" s="97">
        <f t="shared" si="76"/>
        <v>9.6</v>
      </c>
      <c r="K620" s="97">
        <f t="shared" si="77"/>
        <v>0</v>
      </c>
      <c r="L620" s="97">
        <f t="shared" si="78"/>
        <v>0</v>
      </c>
      <c r="M620" s="97">
        <f t="shared" si="79"/>
        <v>0</v>
      </c>
      <c r="N620" s="387"/>
    </row>
    <row r="621" spans="1:14" s="287" customFormat="1">
      <c r="A621" s="683"/>
      <c r="B621" s="69" t="s">
        <v>30</v>
      </c>
      <c r="C621" s="71" t="s">
        <v>25</v>
      </c>
      <c r="D621" s="69">
        <v>11055363008</v>
      </c>
      <c r="E621" s="392" t="str">
        <f>IFERROR(VLOOKUP(D621,'ВИС-2025'!$E$17:$I$3751,3,0),"")</f>
        <v>Кронштейн РЕХАУ 75 / 150</v>
      </c>
      <c r="F621" s="286" t="str">
        <f>IFERROR(VLOOKUP(D621,'ВИС-2025'!$E$17:$I$3751,5,0),"")</f>
        <v>шт</v>
      </c>
      <c r="G621" s="451"/>
      <c r="H621" s="97">
        <f>IFERROR(VLOOKUP(D621,'ВИС-2025'!$E$17:$L$4285,8,0),"")</f>
        <v>7.45</v>
      </c>
      <c r="I621" s="97">
        <f t="shared" si="75"/>
        <v>0</v>
      </c>
      <c r="J621" s="97">
        <f t="shared" si="76"/>
        <v>7.45</v>
      </c>
      <c r="K621" s="97">
        <f t="shared" si="77"/>
        <v>0</v>
      </c>
      <c r="L621" s="97">
        <f t="shared" si="78"/>
        <v>0</v>
      </c>
      <c r="M621" s="97">
        <f t="shared" si="79"/>
        <v>0</v>
      </c>
      <c r="N621" s="387"/>
    </row>
    <row r="622" spans="1:14" s="287" customFormat="1">
      <c r="A622" s="683"/>
      <c r="B622" s="69" t="s">
        <v>30</v>
      </c>
      <c r="C622" s="71" t="s">
        <v>25</v>
      </c>
      <c r="D622" s="69">
        <v>11055323008</v>
      </c>
      <c r="E622" s="392" t="str">
        <f>IFERROR(VLOOKUP(D622,'ВИС-2025'!$E$17:$I$3751,3,0),"")</f>
        <v>Кронштейн РЕХАУ, тип Z 30</v>
      </c>
      <c r="F622" s="286" t="str">
        <f>IFERROR(VLOOKUP(D622,'ВИС-2025'!$E$17:$I$3751,5,0),"")</f>
        <v>шт</v>
      </c>
      <c r="G622" s="451"/>
      <c r="H622" s="97">
        <f>IFERROR(VLOOKUP(D622,'ВИС-2025'!$E$17:$L$4285,8,0),"")</f>
        <v>4.34</v>
      </c>
      <c r="I622" s="97">
        <f t="shared" si="75"/>
        <v>0</v>
      </c>
      <c r="J622" s="97">
        <f t="shared" si="76"/>
        <v>4.34</v>
      </c>
      <c r="K622" s="97">
        <f t="shared" si="77"/>
        <v>0</v>
      </c>
      <c r="L622" s="97">
        <f t="shared" si="78"/>
        <v>0</v>
      </c>
      <c r="M622" s="97">
        <f t="shared" si="79"/>
        <v>0</v>
      </c>
      <c r="N622" s="387"/>
    </row>
    <row r="623" spans="1:14" s="287" customFormat="1">
      <c r="A623" s="683"/>
      <c r="B623" s="69" t="s">
        <v>30</v>
      </c>
      <c r="C623" s="71" t="s">
        <v>25</v>
      </c>
      <c r="D623" s="626">
        <v>11056233008</v>
      </c>
      <c r="E623" s="392" t="str">
        <f>IFERROR(VLOOKUP(D623,'ВИС-2025'!$E$17:$I$3751,3,0),"")</f>
        <v>Монтажная шина РЕХАУ, 2 м</v>
      </c>
      <c r="F623" s="286" t="str">
        <f>IFERROR(VLOOKUP(D623,'ВИС-2025'!$E$17:$I$3751,5,0),"")</f>
        <v>шт</v>
      </c>
      <c r="G623" s="451"/>
      <c r="H623" s="97">
        <f>IFERROR(VLOOKUP(D623,'ВИС-2025'!$E$17:$L$4285,8,0),"")</f>
        <v>27.68</v>
      </c>
      <c r="I623" s="97">
        <f t="shared" si="75"/>
        <v>0</v>
      </c>
      <c r="J623" s="97">
        <f t="shared" si="76"/>
        <v>27.68</v>
      </c>
      <c r="K623" s="97">
        <f t="shared" si="77"/>
        <v>0</v>
      </c>
      <c r="L623" s="97">
        <f t="shared" si="78"/>
        <v>0</v>
      </c>
      <c r="M623" s="97">
        <f t="shared" si="79"/>
        <v>0</v>
      </c>
      <c r="N623" s="387"/>
    </row>
    <row r="624" spans="1:14" s="287" customFormat="1">
      <c r="A624" s="683"/>
      <c r="B624" s="69"/>
      <c r="C624" s="71"/>
      <c r="D624" s="626"/>
      <c r="E624" s="392" t="str">
        <f>IFERROR(VLOOKUP(D624,'ВИС-2025'!$E$17:$I$3751,3,0),"")</f>
        <v/>
      </c>
      <c r="F624" s="286" t="str">
        <f>IFERROR(VLOOKUP(D624,'ВИС-2025'!$E$17:$I$3751,5,0),"")</f>
        <v/>
      </c>
      <c r="G624" s="451"/>
      <c r="H624" s="97" t="str">
        <f>IFERROR(VLOOKUP(D624,'ВИС-2025'!$E$17:$L$4285,8,0),"")</f>
        <v/>
      </c>
      <c r="I624" s="97" t="str">
        <f t="shared" si="75"/>
        <v/>
      </c>
      <c r="J624" s="97" t="str">
        <f t="shared" si="76"/>
        <v/>
      </c>
      <c r="K624" s="97" t="str">
        <f t="shared" si="77"/>
        <v/>
      </c>
      <c r="L624" s="97" t="str">
        <f t="shared" si="78"/>
        <v/>
      </c>
      <c r="M624" s="97" t="str">
        <f t="shared" si="79"/>
        <v/>
      </c>
      <c r="N624" s="387"/>
    </row>
    <row r="625" spans="1:14" s="287" customFormat="1">
      <c r="A625" s="667"/>
      <c r="B625" s="102" t="s">
        <v>27</v>
      </c>
      <c r="C625" s="103" t="s">
        <v>25</v>
      </c>
      <c r="D625" s="102">
        <v>11055291008</v>
      </c>
      <c r="E625" s="391" t="str">
        <f>IFERROR(VLOOKUP(D625,'ВИС-2025'!$E$17:$I$3751,3,0),"")</f>
        <v>Кронштейн, тип O 75 / 150</v>
      </c>
      <c r="F625" s="454" t="str">
        <f>IFERROR(VLOOKUP(D625,'ВИС-2025'!$E$17:$I$3751,5,0),"")</f>
        <v>шт</v>
      </c>
      <c r="G625" s="362"/>
      <c r="H625" s="175">
        <f>IFERROR(VLOOKUP(D625,'ВИС-2025'!$E$17:$L$4285,8,0),"")</f>
        <v>9.6</v>
      </c>
      <c r="I625" s="175">
        <f t="shared" si="75"/>
        <v>0</v>
      </c>
      <c r="J625" s="175">
        <f t="shared" si="76"/>
        <v>9.6</v>
      </c>
      <c r="K625" s="175">
        <f t="shared" si="77"/>
        <v>0</v>
      </c>
      <c r="L625" s="175">
        <f t="shared" si="78"/>
        <v>0</v>
      </c>
      <c r="M625" s="175">
        <f t="shared" si="79"/>
        <v>0</v>
      </c>
      <c r="N625" s="387"/>
    </row>
    <row r="626" spans="1:14" s="287" customFormat="1">
      <c r="A626" s="667"/>
      <c r="B626" s="102" t="s">
        <v>27</v>
      </c>
      <c r="C626" s="103" t="s">
        <v>25</v>
      </c>
      <c r="D626" s="102">
        <v>11055361008</v>
      </c>
      <c r="E626" s="391" t="str">
        <f>IFERROR(VLOOKUP(D626,'ВИС-2025'!$E$17:$I$3751,3,0),"")</f>
        <v>Кронштейн 75 / 150</v>
      </c>
      <c r="F626" s="454" t="str">
        <f>IFERROR(VLOOKUP(D626,'ВИС-2025'!$E$17:$I$3751,5,0),"")</f>
        <v>шт</v>
      </c>
      <c r="G626" s="362"/>
      <c r="H626" s="175">
        <f>IFERROR(VLOOKUP(D626,'ВИС-2025'!$E$17:$L$4285,8,0),"")</f>
        <v>7.45</v>
      </c>
      <c r="I626" s="175">
        <f t="shared" si="75"/>
        <v>0</v>
      </c>
      <c r="J626" s="175">
        <f t="shared" si="76"/>
        <v>7.45</v>
      </c>
      <c r="K626" s="175">
        <f t="shared" si="77"/>
        <v>0</v>
      </c>
      <c r="L626" s="175">
        <f t="shared" si="78"/>
        <v>0</v>
      </c>
      <c r="M626" s="175">
        <f t="shared" si="79"/>
        <v>0</v>
      </c>
      <c r="N626" s="387"/>
    </row>
    <row r="627" spans="1:14" s="287" customFormat="1">
      <c r="A627" s="667"/>
      <c r="B627" s="102" t="s">
        <v>27</v>
      </c>
      <c r="C627" s="103" t="s">
        <v>25</v>
      </c>
      <c r="D627" s="102">
        <v>11055341008</v>
      </c>
      <c r="E627" s="391" t="str">
        <f>IFERROR(VLOOKUP(D627,'ВИС-2025'!$E$17:$I$3751,3,0),"")</f>
        <v>Кронштейн, тип D в сборе</v>
      </c>
      <c r="F627" s="454" t="str">
        <f>IFERROR(VLOOKUP(D627,'ВИС-2025'!$E$17:$I$3751,5,0),"")</f>
        <v>шт</v>
      </c>
      <c r="G627" s="362"/>
      <c r="H627" s="175">
        <f>IFERROR(VLOOKUP(D627,'ВИС-2025'!$E$17:$L$4285,8,0),"")</f>
        <v>12.97</v>
      </c>
      <c r="I627" s="175">
        <f t="shared" si="75"/>
        <v>0</v>
      </c>
      <c r="J627" s="175">
        <f t="shared" si="76"/>
        <v>12.97</v>
      </c>
      <c r="K627" s="175">
        <f t="shared" si="77"/>
        <v>0</v>
      </c>
      <c r="L627" s="175">
        <f t="shared" si="78"/>
        <v>0</v>
      </c>
      <c r="M627" s="175">
        <f t="shared" si="79"/>
        <v>0</v>
      </c>
      <c r="N627" s="387"/>
    </row>
    <row r="628" spans="1:14" s="288" customFormat="1">
      <c r="A628" s="667"/>
      <c r="B628" s="102" t="s">
        <v>27</v>
      </c>
      <c r="C628" s="103" t="s">
        <v>25</v>
      </c>
      <c r="D628" s="102">
        <v>11055311008</v>
      </c>
      <c r="E628" s="391" t="str">
        <f>IFERROR(VLOOKUP(D628,'ВИС-2025'!$E$17:$I$3751,3,0),"")</f>
        <v>Кронштейн, тип O 100</v>
      </c>
      <c r="F628" s="454" t="str">
        <f>IFERROR(VLOOKUP(D628,'ВИС-2025'!$E$17:$I$3751,5,0),"")</f>
        <v>шт</v>
      </c>
      <c r="G628" s="362"/>
      <c r="H628" s="175">
        <f>IFERROR(VLOOKUP(D628,'ВИС-2025'!$E$17:$L$4285,8,0),"")</f>
        <v>9.6</v>
      </c>
      <c r="I628" s="175">
        <f t="shared" si="75"/>
        <v>0</v>
      </c>
      <c r="J628" s="175">
        <f t="shared" si="76"/>
        <v>9.6</v>
      </c>
      <c r="K628" s="175">
        <f t="shared" si="77"/>
        <v>0</v>
      </c>
      <c r="L628" s="175">
        <f t="shared" si="78"/>
        <v>0</v>
      </c>
      <c r="M628" s="175">
        <f t="shared" si="79"/>
        <v>0</v>
      </c>
      <c r="N628" s="387"/>
    </row>
    <row r="629" spans="1:14" s="288" customFormat="1">
      <c r="A629" s="667"/>
      <c r="B629" s="102" t="s">
        <v>27</v>
      </c>
      <c r="C629" s="103" t="s">
        <v>25</v>
      </c>
      <c r="D629" s="102">
        <v>11055321008</v>
      </c>
      <c r="E629" s="391" t="str">
        <f>IFERROR(VLOOKUP(D629,'ВИС-2025'!$E$17:$I$3751,3,0),"")</f>
        <v>Кронштейн РЕХАУ, тип Z 30</v>
      </c>
      <c r="F629" s="454" t="str">
        <f>IFERROR(VLOOKUP(D629,'ВИС-2025'!$E$17:$I$3751,5,0),"")</f>
        <v>шт</v>
      </c>
      <c r="G629" s="362"/>
      <c r="H629" s="175">
        <f>IFERROR(VLOOKUP(D629,'ВИС-2025'!$E$17:$L$4285,8,0),"")</f>
        <v>4.34</v>
      </c>
      <c r="I629" s="175">
        <f t="shared" si="75"/>
        <v>0</v>
      </c>
      <c r="J629" s="175">
        <f t="shared" si="76"/>
        <v>4.34</v>
      </c>
      <c r="K629" s="175">
        <f t="shared" si="77"/>
        <v>0</v>
      </c>
      <c r="L629" s="175">
        <f t="shared" si="78"/>
        <v>0</v>
      </c>
      <c r="M629" s="175">
        <f t="shared" si="79"/>
        <v>0</v>
      </c>
      <c r="N629" s="387"/>
    </row>
    <row r="630" spans="1:14" s="288" customFormat="1">
      <c r="A630" s="667"/>
      <c r="B630" s="102" t="s">
        <v>27</v>
      </c>
      <c r="C630" s="103" t="s">
        <v>25</v>
      </c>
      <c r="D630" s="102">
        <v>11055331008</v>
      </c>
      <c r="E630" s="391" t="str">
        <f>IFERROR(VLOOKUP(D630,'ВИС-2025'!$E$17:$I$3751,3,0),"")</f>
        <v>Кронштейн, тип Z 42</v>
      </c>
      <c r="F630" s="454" t="str">
        <f>IFERROR(VLOOKUP(D630,'ВИС-2025'!$E$17:$I$3751,5,0),"")</f>
        <v>шт</v>
      </c>
      <c r="G630" s="362"/>
      <c r="H630" s="175">
        <f>IFERROR(VLOOKUP(D630,'ВИС-2025'!$E$17:$L$4285,8,0),"")</f>
        <v>4.34</v>
      </c>
      <c r="I630" s="175">
        <f t="shared" si="75"/>
        <v>0</v>
      </c>
      <c r="J630" s="175">
        <f t="shared" si="76"/>
        <v>4.34</v>
      </c>
      <c r="K630" s="175">
        <f t="shared" si="77"/>
        <v>0</v>
      </c>
      <c r="L630" s="175">
        <f t="shared" si="78"/>
        <v>0</v>
      </c>
      <c r="M630" s="175">
        <f t="shared" si="79"/>
        <v>0</v>
      </c>
      <c r="N630" s="387"/>
    </row>
    <row r="631" spans="1:14" s="287" customFormat="1">
      <c r="A631" s="668"/>
      <c r="B631" s="69" t="s">
        <v>65</v>
      </c>
      <c r="C631" s="71" t="s">
        <v>25</v>
      </c>
      <c r="D631" s="69">
        <v>11055351008</v>
      </c>
      <c r="E631" s="392" t="str">
        <f>IFERROR(VLOOKUP(D631,'ВИС-2025'!$E$17:$I$3751,3,0),"")</f>
        <v>Кронштейн, тип Е</v>
      </c>
      <c r="F631" s="286" t="str">
        <f>IFERROR(VLOOKUP(D631,'ВИС-2025'!$E$17:$I$3751,5,0),"")</f>
        <v>шт</v>
      </c>
      <c r="G631" s="451"/>
      <c r="H631" s="97">
        <f>IFERROR(VLOOKUP(D631,'ВИС-2025'!$E$17:$L$4285,8,0),"")</f>
        <v>4.08</v>
      </c>
      <c r="I631" s="97">
        <f t="shared" si="75"/>
        <v>0</v>
      </c>
      <c r="J631" s="97">
        <f t="shared" si="76"/>
        <v>4.08</v>
      </c>
      <c r="K631" s="97">
        <f t="shared" si="77"/>
        <v>0</v>
      </c>
      <c r="L631" s="97">
        <f t="shared" si="78"/>
        <v>0</v>
      </c>
      <c r="M631" s="97">
        <f t="shared" si="79"/>
        <v>0</v>
      </c>
      <c r="N631" s="387"/>
    </row>
    <row r="632" spans="1:14" s="287" customFormat="1">
      <c r="A632" s="667"/>
      <c r="B632" s="102" t="s">
        <v>27</v>
      </c>
      <c r="C632" s="103" t="s">
        <v>25</v>
      </c>
      <c r="D632" s="627">
        <v>11056231008</v>
      </c>
      <c r="E632" s="391" t="str">
        <f>IFERROR(VLOOKUP(D632,'ВИС-2025'!$E$17:$I$3751,3,0),"")</f>
        <v>Монтажная шина, 2 м</v>
      </c>
      <c r="F632" s="454" t="str">
        <f>IFERROR(VLOOKUP(D632,'ВИС-2025'!$E$17:$I$3751,5,0),"")</f>
        <v>шт</v>
      </c>
      <c r="G632" s="362"/>
      <c r="H632" s="175">
        <f>IFERROR(VLOOKUP(D632,'ВИС-2025'!$E$17:$L$4285,8,0),"")</f>
        <v>27.68</v>
      </c>
      <c r="I632" s="175">
        <f t="shared" si="75"/>
        <v>0</v>
      </c>
      <c r="J632" s="175">
        <f t="shared" si="76"/>
        <v>27.68</v>
      </c>
      <c r="K632" s="175">
        <f t="shared" si="77"/>
        <v>0</v>
      </c>
      <c r="L632" s="175">
        <f t="shared" si="78"/>
        <v>0</v>
      </c>
      <c r="M632" s="175">
        <f t="shared" si="79"/>
        <v>0</v>
      </c>
      <c r="N632" s="387"/>
    </row>
    <row r="633" spans="1:14" s="287" customFormat="1">
      <c r="A633" s="667"/>
      <c r="B633" s="102"/>
      <c r="C633" s="103"/>
      <c r="D633" s="627"/>
      <c r="E633" s="392" t="str">
        <f>IFERROR(VLOOKUP(D633,'ВИС-2025'!$E$17:$I$3751,3,0),"")</f>
        <v/>
      </c>
      <c r="F633" s="286" t="str">
        <f>IFERROR(VLOOKUP(D633,'ВИС-2025'!$E$17:$I$3751,5,0),"")</f>
        <v/>
      </c>
      <c r="G633" s="451"/>
      <c r="H633" s="97" t="str">
        <f>IFERROR(VLOOKUP(D633,'ВИС-2025'!$E$17:$L$4285,8,0),"")</f>
        <v/>
      </c>
      <c r="I633" s="97" t="str">
        <f t="shared" si="75"/>
        <v/>
      </c>
      <c r="J633" s="97" t="str">
        <f t="shared" si="76"/>
        <v/>
      </c>
      <c r="K633" s="97" t="str">
        <f t="shared" si="77"/>
        <v/>
      </c>
      <c r="L633" s="97" t="str">
        <f t="shared" si="78"/>
        <v/>
      </c>
      <c r="M633" s="97" t="str">
        <f t="shared" si="79"/>
        <v/>
      </c>
      <c r="N633" s="387"/>
    </row>
    <row r="634" spans="1:14" s="287" customFormat="1">
      <c r="A634" s="683"/>
      <c r="B634" s="69" t="s">
        <v>30</v>
      </c>
      <c r="C634" s="71" t="s">
        <v>25</v>
      </c>
      <c r="D634" s="69">
        <v>11316443001</v>
      </c>
      <c r="E634" s="392" t="str">
        <f>IFERROR(VLOOKUP(D634,'ВИС-2025'!$E$17:$I$3751,3,0),"")</f>
        <v>Распределительный коллектор РЕХАУ G 3/4 2 отвода G 3/4</v>
      </c>
      <c r="F634" s="286" t="str">
        <f>IFERROR(VLOOKUP(D634,'ВИС-2025'!$E$17:$I$3751,5,0),"")</f>
        <v>шт</v>
      </c>
      <c r="G634" s="451"/>
      <c r="H634" s="97">
        <f>IFERROR(VLOOKUP(D634,'ВИС-2025'!$E$17:$L$4285,8,0),"")</f>
        <v>58.44</v>
      </c>
      <c r="I634" s="97">
        <f t="shared" si="75"/>
        <v>0</v>
      </c>
      <c r="J634" s="97">
        <f t="shared" si="76"/>
        <v>58.44</v>
      </c>
      <c r="K634" s="97">
        <f t="shared" si="77"/>
        <v>0</v>
      </c>
      <c r="L634" s="97">
        <f t="shared" si="78"/>
        <v>0</v>
      </c>
      <c r="M634" s="97">
        <f t="shared" si="79"/>
        <v>0</v>
      </c>
      <c r="N634" s="387"/>
    </row>
    <row r="635" spans="1:14" s="287" customFormat="1">
      <c r="A635" s="683"/>
      <c r="B635" s="69" t="s">
        <v>30</v>
      </c>
      <c r="C635" s="71" t="s">
        <v>25</v>
      </c>
      <c r="D635" s="69">
        <v>11316453001</v>
      </c>
      <c r="E635" s="392" t="str">
        <f>IFERROR(VLOOKUP(D635,'ВИС-2025'!$E$17:$I$3751,3,0),"")</f>
        <v>Распределительный коллектор РЕХАУ G 3/4 3 отвода G 3/4</v>
      </c>
      <c r="F635" s="286" t="str">
        <f>IFERROR(VLOOKUP(D635,'ВИС-2025'!$E$17:$I$3751,5,0),"")</f>
        <v>шт</v>
      </c>
      <c r="G635" s="451"/>
      <c r="H635" s="97">
        <f>IFERROR(VLOOKUP(D635,'ВИС-2025'!$E$17:$L$4285,8,0),"")</f>
        <v>86.84</v>
      </c>
      <c r="I635" s="97">
        <f t="shared" si="75"/>
        <v>0</v>
      </c>
      <c r="J635" s="97">
        <f t="shared" si="76"/>
        <v>86.84</v>
      </c>
      <c r="K635" s="97">
        <f t="shared" si="77"/>
        <v>0</v>
      </c>
      <c r="L635" s="97">
        <f t="shared" si="78"/>
        <v>0</v>
      </c>
      <c r="M635" s="97">
        <f t="shared" si="79"/>
        <v>0</v>
      </c>
      <c r="N635" s="387"/>
    </row>
    <row r="636" spans="1:14" s="287" customFormat="1">
      <c r="A636" s="683"/>
      <c r="B636" s="69" t="s">
        <v>30</v>
      </c>
      <c r="C636" s="71" t="s">
        <v>25</v>
      </c>
      <c r="D636" s="69">
        <v>11316473001</v>
      </c>
      <c r="E636" s="392" t="str">
        <f>IFERROR(VLOOKUP(D636,'ВИС-2025'!$E$17:$I$3751,3,0),"")</f>
        <v>Распределительный коллектор РЕХАУ G 3/4 4 отвода G 3/4</v>
      </c>
      <c r="F636" s="286" t="str">
        <f>IFERROR(VLOOKUP(D636,'ВИС-2025'!$E$17:$I$3751,5,0),"")</f>
        <v>шт</v>
      </c>
      <c r="G636" s="451"/>
      <c r="H636" s="97">
        <f>IFERROR(VLOOKUP(D636,'ВИС-2025'!$E$17:$L$4285,8,0),"")</f>
        <v>114.34</v>
      </c>
      <c r="I636" s="97">
        <f t="shared" si="75"/>
        <v>0</v>
      </c>
      <c r="J636" s="97">
        <f t="shared" si="76"/>
        <v>114.34</v>
      </c>
      <c r="K636" s="97">
        <f t="shared" si="77"/>
        <v>0</v>
      </c>
      <c r="L636" s="97">
        <f t="shared" si="78"/>
        <v>0</v>
      </c>
      <c r="M636" s="97">
        <f t="shared" si="79"/>
        <v>0</v>
      </c>
      <c r="N636" s="387"/>
    </row>
    <row r="637" spans="1:14" s="287" customFormat="1">
      <c r="A637" s="683"/>
      <c r="B637" s="69" t="s">
        <v>30</v>
      </c>
      <c r="C637" s="71" t="s">
        <v>25</v>
      </c>
      <c r="D637" s="69">
        <v>11077551001</v>
      </c>
      <c r="E637" s="392" t="str">
        <f>IFERROR(VLOOKUP(D637,'ВИС-2025'!$E$17:$I$3751,3,0),"")</f>
        <v>Заглушка для коллектора РЕХАУ с наружной резьбой 3/4 MX хром.</v>
      </c>
      <c r="F637" s="286" t="str">
        <f>IFERROR(VLOOKUP(D637,'ВИС-2025'!$E$17:$I$3751,5,0),"")</f>
        <v>шт</v>
      </c>
      <c r="G637" s="451"/>
      <c r="H637" s="97">
        <f>IFERROR(VLOOKUP(D637,'ВИС-2025'!$E$17:$L$4285,8,0),"")</f>
        <v>4.9400000000000004</v>
      </c>
      <c r="I637" s="97">
        <f t="shared" si="75"/>
        <v>0</v>
      </c>
      <c r="J637" s="97">
        <f t="shared" si="76"/>
        <v>4.9400000000000004</v>
      </c>
      <c r="K637" s="97">
        <f t="shared" si="77"/>
        <v>0</v>
      </c>
      <c r="L637" s="97">
        <f t="shared" si="78"/>
        <v>0</v>
      </c>
      <c r="M637" s="97">
        <f t="shared" si="79"/>
        <v>0</v>
      </c>
      <c r="N637" s="387"/>
    </row>
    <row r="638" spans="1:14" s="287" customFormat="1">
      <c r="A638" s="683"/>
      <c r="B638" s="69" t="s">
        <v>30</v>
      </c>
      <c r="C638" s="71" t="s">
        <v>25</v>
      </c>
      <c r="D638" s="69">
        <v>11077561001</v>
      </c>
      <c r="E638" s="392" t="str">
        <f>IFERROR(VLOOKUP(D638,'ВИС-2025'!$E$17:$I$3751,3,0),"")</f>
        <v>Заглушка для коллектора РЕХАУ с внутренней резьбой 3/4 MX хром.</v>
      </c>
      <c r="F638" s="286" t="str">
        <f>IFERROR(VLOOKUP(D638,'ВИС-2025'!$E$17:$I$3751,5,0),"")</f>
        <v>шт</v>
      </c>
      <c r="G638" s="451"/>
      <c r="H638" s="97">
        <f>IFERROR(VLOOKUP(D638,'ВИС-2025'!$E$17:$L$4285,8,0),"")</f>
        <v>4.9400000000000004</v>
      </c>
      <c r="I638" s="97">
        <f t="shared" si="75"/>
        <v>0</v>
      </c>
      <c r="J638" s="97">
        <f t="shared" si="76"/>
        <v>4.9400000000000004</v>
      </c>
      <c r="K638" s="97">
        <f t="shared" si="77"/>
        <v>0</v>
      </c>
      <c r="L638" s="97">
        <f t="shared" si="78"/>
        <v>0</v>
      </c>
      <c r="M638" s="97">
        <f t="shared" si="79"/>
        <v>0</v>
      </c>
      <c r="N638" s="387"/>
    </row>
    <row r="639" spans="1:14" s="287" customFormat="1">
      <c r="A639" s="683"/>
      <c r="B639" s="69"/>
      <c r="C639" s="101"/>
      <c r="D639" s="69"/>
      <c r="E639" s="392" t="str">
        <f>IFERROR(VLOOKUP(D639,'ВИС-2025'!$E$17:$I$3751,3,0),"")</f>
        <v/>
      </c>
      <c r="F639" s="286" t="str">
        <f>IFERROR(VLOOKUP(D639,'ВИС-2025'!$E$17:$I$3751,5,0),"")</f>
        <v/>
      </c>
      <c r="G639" s="451"/>
      <c r="H639" s="97" t="str">
        <f>IFERROR(VLOOKUP(D639,'ВИС-2025'!$E$17:$L$4285,8,0),"")</f>
        <v/>
      </c>
      <c r="I639" s="97" t="str">
        <f t="shared" si="75"/>
        <v/>
      </c>
      <c r="J639" s="97" t="str">
        <f t="shared" si="76"/>
        <v/>
      </c>
      <c r="K639" s="97" t="str">
        <f t="shared" si="77"/>
        <v/>
      </c>
      <c r="L639" s="97" t="str">
        <f t="shared" si="78"/>
        <v/>
      </c>
      <c r="M639" s="97" t="str">
        <f t="shared" si="79"/>
        <v/>
      </c>
      <c r="N639" s="387"/>
    </row>
    <row r="640" spans="1:14" s="287" customFormat="1">
      <c r="A640" s="683"/>
      <c r="B640" s="69" t="s">
        <v>30</v>
      </c>
      <c r="C640" s="71" t="s">
        <v>25</v>
      </c>
      <c r="D640" s="69">
        <v>11093871001</v>
      </c>
      <c r="E640" s="392" t="str">
        <f>IFERROR(VLOOKUP(D640,'ВИС-2025'!$E$17:$I$3751,3,0),"")</f>
        <v>Заглушка РЕХАУ для полимерн. трубы 16 MX</v>
      </c>
      <c r="F640" s="286" t="str">
        <f>IFERROR(VLOOKUP(D640,'ВИС-2025'!$E$17:$I$3751,5,0),"")</f>
        <v>шт</v>
      </c>
      <c r="G640" s="451"/>
      <c r="H640" s="97">
        <f>IFERROR(VLOOKUP(D640,'ВИС-2025'!$E$17:$L$4285,8,0),"")</f>
        <v>3.96</v>
      </c>
      <c r="I640" s="97">
        <f t="shared" si="75"/>
        <v>0</v>
      </c>
      <c r="J640" s="97">
        <f t="shared" si="76"/>
        <v>3.96</v>
      </c>
      <c r="K640" s="97">
        <f t="shared" si="77"/>
        <v>0</v>
      </c>
      <c r="L640" s="97">
        <f t="shared" si="78"/>
        <v>0</v>
      </c>
      <c r="M640" s="97">
        <f t="shared" si="79"/>
        <v>0</v>
      </c>
      <c r="N640" s="387"/>
    </row>
    <row r="641" spans="1:14" s="287" customFormat="1">
      <c r="A641" s="683"/>
      <c r="B641" s="69" t="s">
        <v>30</v>
      </c>
      <c r="C641" s="71" t="s">
        <v>25</v>
      </c>
      <c r="D641" s="617">
        <v>11093881001</v>
      </c>
      <c r="E641" s="392" t="str">
        <f>IFERROR(VLOOKUP(D641,'ВИС-2025'!$E$17:$I$3751,3,0),"")</f>
        <v>Заглушка для полимерн. трубы 20 MX</v>
      </c>
      <c r="F641" s="286" t="str">
        <f>IFERROR(VLOOKUP(D641,'ВИС-2025'!$E$17:$I$3751,5,0),"")</f>
        <v>шт</v>
      </c>
      <c r="G641" s="451"/>
      <c r="H641" s="97">
        <f>IFERROR(VLOOKUP(D641,'ВИС-2025'!$E$17:$L$4285,8,0),"")</f>
        <v>4.75</v>
      </c>
      <c r="I641" s="97">
        <f t="shared" si="75"/>
        <v>0</v>
      </c>
      <c r="J641" s="97">
        <f t="shared" si="76"/>
        <v>4.75</v>
      </c>
      <c r="K641" s="97">
        <f t="shared" si="77"/>
        <v>0</v>
      </c>
      <c r="L641" s="97">
        <f t="shared" si="78"/>
        <v>0</v>
      </c>
      <c r="M641" s="97">
        <f t="shared" si="79"/>
        <v>0</v>
      </c>
      <c r="N641" s="387"/>
    </row>
    <row r="642" spans="1:14" s="287" customFormat="1">
      <c r="A642" s="683"/>
      <c r="B642" s="69"/>
      <c r="C642" s="101"/>
      <c r="D642" s="69"/>
      <c r="E642" s="392" t="str">
        <f>IFERROR(VLOOKUP(D642,'ВИС-2025'!$E$17:$I$3751,3,0),"")</f>
        <v/>
      </c>
      <c r="F642" s="286" t="str">
        <f>IFERROR(VLOOKUP(D642,'ВИС-2025'!$E$17:$I$3751,5,0),"")</f>
        <v/>
      </c>
      <c r="G642" s="451"/>
      <c r="H642" s="97" t="str">
        <f>IFERROR(VLOOKUP(D642,'ВИС-2025'!$E$17:$L$4285,8,0),"")</f>
        <v/>
      </c>
      <c r="I642" s="97" t="str">
        <f t="shared" si="75"/>
        <v/>
      </c>
      <c r="J642" s="97" t="str">
        <f t="shared" si="76"/>
        <v/>
      </c>
      <c r="K642" s="97" t="str">
        <f t="shared" si="77"/>
        <v/>
      </c>
      <c r="L642" s="97" t="str">
        <f t="shared" si="78"/>
        <v/>
      </c>
      <c r="M642" s="97" t="str">
        <f t="shared" si="79"/>
        <v/>
      </c>
      <c r="N642" s="387"/>
    </row>
    <row r="643" spans="1:14" s="287" customFormat="1">
      <c r="A643" s="668"/>
      <c r="B643" s="69" t="s">
        <v>65</v>
      </c>
      <c r="C643" s="71" t="s">
        <v>25</v>
      </c>
      <c r="D643" s="69">
        <v>14563871001</v>
      </c>
      <c r="E643" s="392" t="str">
        <f>IFERROR(VLOOKUP(D643,'ВИС-2025'!$E$17:$I$3751,3,0),"")</f>
        <v>Заглушка для полимерн. трубы 16 RX+</v>
      </c>
      <c r="F643" s="286" t="str">
        <f>IFERROR(VLOOKUP(D643,'ВИС-2025'!$E$17:$I$3751,5,0),"")</f>
        <v>шт</v>
      </c>
      <c r="G643" s="451"/>
      <c r="H643" s="97">
        <f>IFERROR(VLOOKUP(D643,'ВИС-2025'!$E$17:$L$4285,8,0),"")</f>
        <v>7.92</v>
      </c>
      <c r="I643" s="97">
        <f t="shared" si="75"/>
        <v>0</v>
      </c>
      <c r="J643" s="97">
        <f t="shared" si="76"/>
        <v>7.92</v>
      </c>
      <c r="K643" s="97">
        <f t="shared" si="77"/>
        <v>0</v>
      </c>
      <c r="L643" s="97">
        <f t="shared" si="78"/>
        <v>0</v>
      </c>
      <c r="M643" s="97">
        <f t="shared" si="79"/>
        <v>0</v>
      </c>
      <c r="N643" s="387"/>
    </row>
    <row r="644" spans="1:14" s="287" customFormat="1">
      <c r="A644" s="668"/>
      <c r="B644" s="69" t="s">
        <v>65</v>
      </c>
      <c r="C644" s="71" t="s">
        <v>25</v>
      </c>
      <c r="D644" s="69">
        <v>14563881001</v>
      </c>
      <c r="E644" s="392" t="str">
        <f>IFERROR(VLOOKUP(D644,'ВИС-2025'!$E$17:$I$3751,3,0),"")</f>
        <v>Заглушка для полимерн. трубы 20 RX+</v>
      </c>
      <c r="F644" s="286" t="str">
        <f>IFERROR(VLOOKUP(D644,'ВИС-2025'!$E$17:$I$3751,5,0),"")</f>
        <v>шт</v>
      </c>
      <c r="G644" s="451"/>
      <c r="H644" s="97">
        <f>IFERROR(VLOOKUP(D644,'ВИС-2025'!$E$17:$L$4285,8,0),"")</f>
        <v>9.31</v>
      </c>
      <c r="I644" s="97">
        <f t="shared" si="75"/>
        <v>0</v>
      </c>
      <c r="J644" s="97">
        <f t="shared" si="76"/>
        <v>9.31</v>
      </c>
      <c r="K644" s="97">
        <f t="shared" si="77"/>
        <v>0</v>
      </c>
      <c r="L644" s="97">
        <f t="shared" si="78"/>
        <v>0</v>
      </c>
      <c r="M644" s="97">
        <f t="shared" si="79"/>
        <v>0</v>
      </c>
      <c r="N644" s="387"/>
    </row>
    <row r="645" spans="1:14" s="287" customFormat="1">
      <c r="A645" s="683"/>
      <c r="B645" s="121"/>
      <c r="C645" s="88"/>
      <c r="D645" s="90"/>
      <c r="E645" s="392" t="str">
        <f>IFERROR(VLOOKUP(D645,'ВИС-2025'!$E$17:$I$3751,3,0),"")</f>
        <v/>
      </c>
      <c r="F645" s="286" t="str">
        <f>IFERROR(VLOOKUP(D645,'ВИС-2025'!$E$17:$I$3751,5,0),"")</f>
        <v/>
      </c>
      <c r="G645" s="451"/>
      <c r="H645" s="97" t="str">
        <f>IFERROR(VLOOKUP(D645,'ВИС-2025'!$E$17:$L$4285,8,0),"")</f>
        <v/>
      </c>
      <c r="I645" s="97" t="str">
        <f t="shared" si="75"/>
        <v/>
      </c>
      <c r="J645" s="97" t="str">
        <f t="shared" si="76"/>
        <v/>
      </c>
      <c r="K645" s="97" t="str">
        <f t="shared" si="77"/>
        <v/>
      </c>
      <c r="L645" s="97" t="str">
        <f t="shared" si="78"/>
        <v/>
      </c>
      <c r="M645" s="97" t="str">
        <f t="shared" si="79"/>
        <v/>
      </c>
      <c r="N645" s="387"/>
    </row>
    <row r="646" spans="1:14" s="287" customFormat="1">
      <c r="A646" s="683"/>
      <c r="B646" s="69"/>
      <c r="C646" s="114" t="s">
        <v>25</v>
      </c>
      <c r="D646" s="115"/>
      <c r="E646" s="81" t="s">
        <v>709</v>
      </c>
      <c r="F646" s="129"/>
      <c r="G646" s="83"/>
      <c r="H646" s="82"/>
      <c r="I646" s="82"/>
      <c r="J646" s="82"/>
      <c r="K646" s="82"/>
      <c r="L646" s="82"/>
      <c r="M646" s="82"/>
      <c r="N646" s="387"/>
    </row>
    <row r="647" spans="1:14" s="287" customFormat="1">
      <c r="A647" s="684"/>
      <c r="B647" s="69" t="s">
        <v>30</v>
      </c>
      <c r="C647" s="113" t="s">
        <v>25</v>
      </c>
      <c r="D647" s="69">
        <v>11096641002</v>
      </c>
      <c r="E647" s="392" t="str">
        <f>IFERROR(VLOOKUP(D647,'ВИС-2025'!$E$17:$I$3751,3,0),"")</f>
        <v xml:space="preserve">Трубка РЕХАУ из. нерж. стали для подкл. радиатора, Г-образная 16/250 </v>
      </c>
      <c r="F647" s="286" t="str">
        <f>IFERROR(VLOOKUP(D647,'ВИС-2025'!$E$17:$I$3751,5,0),"")</f>
        <v>шт</v>
      </c>
      <c r="G647" s="451"/>
      <c r="H647" s="97">
        <f>IFERROR(VLOOKUP(D647,'ВИС-2025'!$E$17:$L$4285,8,0),"")</f>
        <v>20.5</v>
      </c>
      <c r="I647" s="97">
        <f t="shared" ref="I647:I693" si="80">IFERROR(H647*G647,"")</f>
        <v>0</v>
      </c>
      <c r="J647" s="97">
        <f t="shared" ref="J647:J693" si="81">IFERROR((IF(H647="","",H647-H647*$D$7)),"")</f>
        <v>20.5</v>
      </c>
      <c r="K647" s="97">
        <f t="shared" ref="K647:K693" si="82">IFERROR(J647*G647, "")</f>
        <v>0</v>
      </c>
      <c r="L647" s="97">
        <f t="shared" ref="L647:L693" si="83">IFERROR(J647*$D$8, "")</f>
        <v>0</v>
      </c>
      <c r="M647" s="97">
        <f t="shared" ref="M647:M693" si="84">IFERROR(L647*G647, "")</f>
        <v>0</v>
      </c>
      <c r="N647" s="387"/>
    </row>
    <row r="648" spans="1:14" s="287" customFormat="1">
      <c r="A648" s="684"/>
      <c r="B648" s="69" t="s">
        <v>30</v>
      </c>
      <c r="C648" s="113" t="s">
        <v>25</v>
      </c>
      <c r="D648" s="69">
        <v>11096651002</v>
      </c>
      <c r="E648" s="392" t="str">
        <f>IFERROR(VLOOKUP(D648,'ВИС-2025'!$E$17:$I$3751,3,0),"")</f>
        <v xml:space="preserve">Трубка РЕХАУ из. нерж. стали для подкл. радиатора, Г-образная 16/500 </v>
      </c>
      <c r="F648" s="286" t="str">
        <f>IFERROR(VLOOKUP(D648,'ВИС-2025'!$E$17:$I$3751,5,0),"")</f>
        <v>шт</v>
      </c>
      <c r="G648" s="451"/>
      <c r="H648" s="97">
        <f>IFERROR(VLOOKUP(D648,'ВИС-2025'!$E$17:$L$4285,8,0),"")</f>
        <v>27.91</v>
      </c>
      <c r="I648" s="97">
        <f t="shared" si="80"/>
        <v>0</v>
      </c>
      <c r="J648" s="97">
        <f t="shared" si="81"/>
        <v>27.91</v>
      </c>
      <c r="K648" s="97">
        <f t="shared" si="82"/>
        <v>0</v>
      </c>
      <c r="L648" s="97">
        <f t="shared" si="83"/>
        <v>0</v>
      </c>
      <c r="M648" s="97">
        <f t="shared" si="84"/>
        <v>0</v>
      </c>
      <c r="N648" s="387"/>
    </row>
    <row r="649" spans="1:14" s="287" customFormat="1">
      <c r="A649" s="684"/>
      <c r="B649" s="69" t="s">
        <v>30</v>
      </c>
      <c r="C649" s="113" t="s">
        <v>25</v>
      </c>
      <c r="D649" s="69">
        <v>11096671001</v>
      </c>
      <c r="E649" s="392" t="str">
        <f>IFERROR(VLOOKUP(D649,'ВИС-2025'!$E$17:$I$3751,3,0),"")</f>
        <v xml:space="preserve">Трубка РЕХАУ из. нерж. стали для подкл. радиатора, Г-образная 16/1000 </v>
      </c>
      <c r="F649" s="286" t="str">
        <f>IFERROR(VLOOKUP(D649,'ВИС-2025'!$E$17:$I$3751,5,0),"")</f>
        <v>шт</v>
      </c>
      <c r="G649" s="451"/>
      <c r="H649" s="97">
        <f>IFERROR(VLOOKUP(D649,'ВИС-2025'!$E$17:$L$4285,8,0),"")</f>
        <v>44.56</v>
      </c>
      <c r="I649" s="97">
        <f t="shared" si="80"/>
        <v>0</v>
      </c>
      <c r="J649" s="97">
        <f t="shared" si="81"/>
        <v>44.56</v>
      </c>
      <c r="K649" s="97">
        <f t="shared" si="82"/>
        <v>0</v>
      </c>
      <c r="L649" s="97">
        <f t="shared" si="83"/>
        <v>0</v>
      </c>
      <c r="M649" s="97">
        <f t="shared" si="84"/>
        <v>0</v>
      </c>
      <c r="N649" s="387"/>
    </row>
    <row r="650" spans="1:14" s="287" customFormat="1">
      <c r="A650" s="684"/>
      <c r="B650" s="69" t="s">
        <v>30</v>
      </c>
      <c r="C650" s="113" t="s">
        <v>25</v>
      </c>
      <c r="D650" s="69">
        <v>11096681001</v>
      </c>
      <c r="E650" s="392" t="str">
        <f>IFERROR(VLOOKUP(D650,'ВИС-2025'!$E$17:$I$3751,3,0),"")</f>
        <v xml:space="preserve">Трубка РЕХАУ из. нерж. стали для подкл. радиатора, Г-образная 20/250 </v>
      </c>
      <c r="F650" s="286" t="str">
        <f>IFERROR(VLOOKUP(D650,'ВИС-2025'!$E$17:$I$3751,5,0),"")</f>
        <v>шт</v>
      </c>
      <c r="G650" s="451"/>
      <c r="H650" s="97">
        <f>IFERROR(VLOOKUP(D650,'ВИС-2025'!$E$17:$L$4285,8,0),"")</f>
        <v>22.19</v>
      </c>
      <c r="I650" s="97">
        <f t="shared" si="80"/>
        <v>0</v>
      </c>
      <c r="J650" s="97">
        <f t="shared" si="81"/>
        <v>22.19</v>
      </c>
      <c r="K650" s="97">
        <f t="shared" si="82"/>
        <v>0</v>
      </c>
      <c r="L650" s="97">
        <f t="shared" si="83"/>
        <v>0</v>
      </c>
      <c r="M650" s="97">
        <f t="shared" si="84"/>
        <v>0</v>
      </c>
      <c r="N650" s="387"/>
    </row>
    <row r="651" spans="1:14" s="287" customFormat="1">
      <c r="A651" s="684"/>
      <c r="B651" s="69" t="s">
        <v>30</v>
      </c>
      <c r="C651" s="113" t="s">
        <v>25</v>
      </c>
      <c r="D651" s="69">
        <v>11096691001</v>
      </c>
      <c r="E651" s="392" t="str">
        <f>IFERROR(VLOOKUP(D651,'ВИС-2025'!$E$17:$I$3751,3,0),"")</f>
        <v xml:space="preserve">Трубка РЕХАУ из. нерж. стали для подкл. радиатора, Г-образная 20/500 </v>
      </c>
      <c r="F651" s="286" t="str">
        <f>IFERROR(VLOOKUP(D651,'ВИС-2025'!$E$17:$I$3751,5,0),"")</f>
        <v>шт</v>
      </c>
      <c r="G651" s="451"/>
      <c r="H651" s="97">
        <f>IFERROR(VLOOKUP(D651,'ВИС-2025'!$E$17:$L$4285,8,0),"")</f>
        <v>29.92</v>
      </c>
      <c r="I651" s="97">
        <f t="shared" si="80"/>
        <v>0</v>
      </c>
      <c r="J651" s="97">
        <f t="shared" si="81"/>
        <v>29.92</v>
      </c>
      <c r="K651" s="97">
        <f t="shared" si="82"/>
        <v>0</v>
      </c>
      <c r="L651" s="97">
        <f t="shared" si="83"/>
        <v>0</v>
      </c>
      <c r="M651" s="97">
        <f t="shared" si="84"/>
        <v>0</v>
      </c>
      <c r="N651" s="387"/>
    </row>
    <row r="652" spans="1:14" s="287" customFormat="1">
      <c r="A652" s="684"/>
      <c r="B652" s="69" t="s">
        <v>30</v>
      </c>
      <c r="C652" s="113" t="s">
        <v>25</v>
      </c>
      <c r="D652" s="69">
        <v>11096711001</v>
      </c>
      <c r="E652" s="392" t="str">
        <f>IFERROR(VLOOKUP(D652,'ВИС-2025'!$E$17:$I$3751,3,0),"")</f>
        <v xml:space="preserve">Трубка РЕХАУ из. нерж. стали для подкл. радиатора, Г-образная 20/1000 </v>
      </c>
      <c r="F652" s="286" t="str">
        <f>IFERROR(VLOOKUP(D652,'ВИС-2025'!$E$17:$I$3751,5,0),"")</f>
        <v>шт</v>
      </c>
      <c r="G652" s="451"/>
      <c r="H652" s="97">
        <f>IFERROR(VLOOKUP(D652,'ВИС-2025'!$E$17:$L$4285,8,0),"")</f>
        <v>49.12</v>
      </c>
      <c r="I652" s="97">
        <f t="shared" si="80"/>
        <v>0</v>
      </c>
      <c r="J652" s="97">
        <f t="shared" si="81"/>
        <v>49.12</v>
      </c>
      <c r="K652" s="97">
        <f t="shared" si="82"/>
        <v>0</v>
      </c>
      <c r="L652" s="97">
        <f t="shared" si="83"/>
        <v>0</v>
      </c>
      <c r="M652" s="97">
        <f t="shared" si="84"/>
        <v>0</v>
      </c>
      <c r="N652" s="387"/>
    </row>
    <row r="653" spans="1:14" s="287" customFormat="1">
      <c r="A653" s="684"/>
      <c r="B653" s="110"/>
      <c r="C653" s="88"/>
      <c r="D653" s="620"/>
      <c r="E653" s="392" t="str">
        <f>IFERROR(VLOOKUP(D653,'ВИС-2025'!$E$17:$I$3751,3,0),"")</f>
        <v/>
      </c>
      <c r="F653" s="286" t="str">
        <f>IFERROR(VLOOKUP(D653,'ВИС-2025'!$E$17:$I$3751,5,0),"")</f>
        <v/>
      </c>
      <c r="G653" s="451"/>
      <c r="H653" s="97" t="str">
        <f>IFERROR(VLOOKUP(D653,'ВИС-2025'!$E$17:$L$4285,8,0),"")</f>
        <v/>
      </c>
      <c r="I653" s="97" t="str">
        <f t="shared" si="80"/>
        <v/>
      </c>
      <c r="J653" s="97" t="str">
        <f t="shared" si="81"/>
        <v/>
      </c>
      <c r="K653" s="97" t="str">
        <f t="shared" si="82"/>
        <v/>
      </c>
      <c r="L653" s="97" t="str">
        <f t="shared" si="83"/>
        <v/>
      </c>
      <c r="M653" s="97" t="str">
        <f t="shared" si="84"/>
        <v/>
      </c>
      <c r="N653" s="387"/>
    </row>
    <row r="654" spans="1:14" s="287" customFormat="1">
      <c r="A654" s="684"/>
      <c r="B654" s="69" t="s">
        <v>30</v>
      </c>
      <c r="C654" s="113" t="s">
        <v>25</v>
      </c>
      <c r="D654" s="69">
        <v>12662823002</v>
      </c>
      <c r="E654" s="392" t="str">
        <f>IFERROR(VLOOKUP(D654,'ВИС-2025'!$E$17:$I$3751,3,0),"")</f>
        <v xml:space="preserve">Трубка РЕХАУ из. нерж. стали для подкл. радиатора, Т-образная 16/250 </v>
      </c>
      <c r="F654" s="286" t="str">
        <f>IFERROR(VLOOKUP(D654,'ВИС-2025'!$E$17:$I$3751,5,0),"")</f>
        <v>шт</v>
      </c>
      <c r="G654" s="451"/>
      <c r="H654" s="97">
        <f>IFERROR(VLOOKUP(D654,'ВИС-2025'!$E$17:$L$4285,8,0),"")</f>
        <v>35.47</v>
      </c>
      <c r="I654" s="97">
        <f t="shared" ref="I654" si="85">IFERROR(H654*G654,"")</f>
        <v>0</v>
      </c>
      <c r="J654" s="97">
        <f t="shared" ref="J654" si="86">IFERROR((IF(H654="","",H654-H654*$D$7)),"")</f>
        <v>35.47</v>
      </c>
      <c r="K654" s="97">
        <f t="shared" ref="K654" si="87">IFERROR(J654*G654, "")</f>
        <v>0</v>
      </c>
      <c r="L654" s="97">
        <f t="shared" ref="L654" si="88">IFERROR(J654*$D$8, "")</f>
        <v>0</v>
      </c>
      <c r="M654" s="97">
        <f t="shared" ref="M654" si="89">IFERROR(L654*G654, "")</f>
        <v>0</v>
      </c>
      <c r="N654" s="387"/>
    </row>
    <row r="655" spans="1:14" s="287" customFormat="1">
      <c r="A655" s="684"/>
      <c r="B655" s="69" t="s">
        <v>30</v>
      </c>
      <c r="C655" s="113" t="s">
        <v>25</v>
      </c>
      <c r="D655" s="69">
        <v>12663023002</v>
      </c>
      <c r="E655" s="392" t="str">
        <f>IFERROR(VLOOKUP(D655,'ВИС-2025'!$E$17:$I$3751,3,0),"")</f>
        <v xml:space="preserve">Трубка РЕХАУ из. нерж. стали для подкл. радиатора, Т-образная 20/250 </v>
      </c>
      <c r="F655" s="286" t="str">
        <f>IFERROR(VLOOKUP(D655,'ВИС-2025'!$E$17:$I$3751,5,0),"")</f>
        <v>шт</v>
      </c>
      <c r="G655" s="451"/>
      <c r="H655" s="97">
        <f>IFERROR(VLOOKUP(D655,'ВИС-2025'!$E$17:$L$4285,8,0),"")</f>
        <v>36.409999999999997</v>
      </c>
      <c r="I655" s="97">
        <f t="shared" ref="I655" si="90">IFERROR(H655*G655,"")</f>
        <v>0</v>
      </c>
      <c r="J655" s="97">
        <f t="shared" ref="J655" si="91">IFERROR((IF(H655="","",H655-H655*$D$7)),"")</f>
        <v>36.409999999999997</v>
      </c>
      <c r="K655" s="97">
        <f t="shared" ref="K655" si="92">IFERROR(J655*G655, "")</f>
        <v>0</v>
      </c>
      <c r="L655" s="97">
        <f t="shared" ref="L655" si="93">IFERROR(J655*$D$8, "")</f>
        <v>0</v>
      </c>
      <c r="M655" s="97">
        <f t="shared" ref="M655" si="94">IFERROR(L655*G655, "")</f>
        <v>0</v>
      </c>
      <c r="N655" s="387"/>
    </row>
    <row r="656" spans="1:14" s="287" customFormat="1">
      <c r="A656" s="684"/>
      <c r="B656" s="110"/>
      <c r="C656" s="88"/>
      <c r="D656" s="620"/>
      <c r="E656" s="392"/>
      <c r="F656" s="286"/>
      <c r="G656" s="451"/>
      <c r="H656" s="97"/>
      <c r="I656" s="97"/>
      <c r="J656" s="97"/>
      <c r="K656" s="97"/>
      <c r="L656" s="97"/>
      <c r="M656" s="97"/>
      <c r="N656" s="387"/>
    </row>
    <row r="657" spans="1:14" s="287" customFormat="1">
      <c r="A657" s="668"/>
      <c r="B657" s="69" t="s">
        <v>65</v>
      </c>
      <c r="C657" s="71" t="s">
        <v>25</v>
      </c>
      <c r="D657" s="69">
        <v>12662821001</v>
      </c>
      <c r="E657" s="392" t="str">
        <f>IFERROR(VLOOKUP(D657,'ВИС-2025'!$E$17:$I$3751,3,0),"")</f>
        <v xml:space="preserve">Трубка из. нерж. стали для подкл. радиатора, Т-образная 16/250 </v>
      </c>
      <c r="F657" s="286" t="str">
        <f>IFERROR(VLOOKUP(D657,'ВИС-2025'!$E$17:$I$3751,5,0),"")</f>
        <v>шт</v>
      </c>
      <c r="G657" s="451"/>
      <c r="H657" s="97">
        <f>IFERROR(VLOOKUP(D657,'ВИС-2025'!$E$17:$L$4285,8,0),"")</f>
        <v>35.47</v>
      </c>
      <c r="I657" s="97">
        <f t="shared" si="80"/>
        <v>0</v>
      </c>
      <c r="J657" s="97">
        <f t="shared" si="81"/>
        <v>35.47</v>
      </c>
      <c r="K657" s="97">
        <f t="shared" si="82"/>
        <v>0</v>
      </c>
      <c r="L657" s="97">
        <f t="shared" si="83"/>
        <v>0</v>
      </c>
      <c r="M657" s="97">
        <f t="shared" si="84"/>
        <v>0</v>
      </c>
      <c r="N657" s="387"/>
    </row>
    <row r="658" spans="1:14" s="287" customFormat="1">
      <c r="A658" s="668"/>
      <c r="B658" s="69" t="s">
        <v>65</v>
      </c>
      <c r="C658" s="71" t="s">
        <v>25</v>
      </c>
      <c r="D658" s="69">
        <v>12408511001</v>
      </c>
      <c r="E658" s="392" t="str">
        <f>IFERROR(VLOOKUP(D658,'ВИС-2025'!$E$17:$I$3751,3,0),"")</f>
        <v xml:space="preserve">Трубка из. нерж. стали для подкл. радиатора, Т-образная 16/500 </v>
      </c>
      <c r="F658" s="286" t="str">
        <f>IFERROR(VLOOKUP(D658,'ВИС-2025'!$E$17:$I$3751,5,0),"")</f>
        <v>шт</v>
      </c>
      <c r="G658" s="451"/>
      <c r="H658" s="97">
        <f>IFERROR(VLOOKUP(D658,'ВИС-2025'!$E$17:$L$4285,8,0),"")</f>
        <v>49.86</v>
      </c>
      <c r="I658" s="97">
        <f t="shared" si="80"/>
        <v>0</v>
      </c>
      <c r="J658" s="97">
        <f t="shared" si="81"/>
        <v>49.86</v>
      </c>
      <c r="K658" s="97">
        <f t="shared" si="82"/>
        <v>0</v>
      </c>
      <c r="L658" s="97">
        <f t="shared" si="83"/>
        <v>0</v>
      </c>
      <c r="M658" s="97">
        <f t="shared" si="84"/>
        <v>0</v>
      </c>
      <c r="N658" s="387"/>
    </row>
    <row r="659" spans="1:14" s="287" customFormat="1">
      <c r="A659" s="668"/>
      <c r="B659" s="69" t="s">
        <v>65</v>
      </c>
      <c r="C659" s="71" t="s">
        <v>25</v>
      </c>
      <c r="D659" s="69">
        <v>12662921001</v>
      </c>
      <c r="E659" s="392" t="str">
        <f>IFERROR(VLOOKUP(D659,'ВИС-2025'!$E$17:$I$3751,3,0),"")</f>
        <v xml:space="preserve">Трубка из. нерж. стали для подкл. радиатора, Т-образная 16/1000 </v>
      </c>
      <c r="F659" s="286" t="str">
        <f>IFERROR(VLOOKUP(D659,'ВИС-2025'!$E$17:$I$3751,5,0),"")</f>
        <v>шт</v>
      </c>
      <c r="G659" s="451"/>
      <c r="H659" s="97">
        <f>IFERROR(VLOOKUP(D659,'ВИС-2025'!$E$17:$L$4285,8,0),"")</f>
        <v>65.75</v>
      </c>
      <c r="I659" s="97">
        <f t="shared" si="80"/>
        <v>0</v>
      </c>
      <c r="J659" s="97">
        <f t="shared" si="81"/>
        <v>65.75</v>
      </c>
      <c r="K659" s="97">
        <f t="shared" si="82"/>
        <v>0</v>
      </c>
      <c r="L659" s="97">
        <f t="shared" si="83"/>
        <v>0</v>
      </c>
      <c r="M659" s="97">
        <f t="shared" si="84"/>
        <v>0</v>
      </c>
      <c r="N659" s="387"/>
    </row>
    <row r="660" spans="1:14" s="287" customFormat="1">
      <c r="A660" s="668"/>
      <c r="B660" s="69" t="s">
        <v>65</v>
      </c>
      <c r="C660" s="71" t="s">
        <v>25</v>
      </c>
      <c r="D660" s="69">
        <v>12663021001</v>
      </c>
      <c r="E660" s="392" t="str">
        <f>IFERROR(VLOOKUP(D660,'ВИС-2025'!$E$17:$I$3751,3,0),"")</f>
        <v xml:space="preserve">Трубка из. нерж. стали для подкл. радиатора, Т-образная 20/250 </v>
      </c>
      <c r="F660" s="286" t="str">
        <f>IFERROR(VLOOKUP(D660,'ВИС-2025'!$E$17:$I$3751,5,0),"")</f>
        <v>шт</v>
      </c>
      <c r="G660" s="451"/>
      <c r="H660" s="97">
        <f>IFERROR(VLOOKUP(D660,'ВИС-2025'!$E$17:$L$4285,8,0),"")</f>
        <v>36.409999999999997</v>
      </c>
      <c r="I660" s="97">
        <f t="shared" si="80"/>
        <v>0</v>
      </c>
      <c r="J660" s="97">
        <f t="shared" si="81"/>
        <v>36.409999999999997</v>
      </c>
      <c r="K660" s="97">
        <f t="shared" si="82"/>
        <v>0</v>
      </c>
      <c r="L660" s="97">
        <f t="shared" si="83"/>
        <v>0</v>
      </c>
      <c r="M660" s="97">
        <f t="shared" si="84"/>
        <v>0</v>
      </c>
      <c r="N660" s="387"/>
    </row>
    <row r="661" spans="1:14" s="287" customFormat="1">
      <c r="A661" s="668"/>
      <c r="B661" s="69" t="s">
        <v>65</v>
      </c>
      <c r="C661" s="71" t="s">
        <v>25</v>
      </c>
      <c r="D661" s="69">
        <v>12408611001</v>
      </c>
      <c r="E661" s="392" t="str">
        <f>IFERROR(VLOOKUP(D661,'ВИС-2025'!$E$17:$I$3751,3,0),"")</f>
        <v xml:space="preserve">Трубка из. нерж. стали для подкл. радиатора, Т-образная 20/500 </v>
      </c>
      <c r="F661" s="286" t="str">
        <f>IFERROR(VLOOKUP(D661,'ВИС-2025'!$E$17:$I$3751,5,0),"")</f>
        <v>шт</v>
      </c>
      <c r="G661" s="451"/>
      <c r="H661" s="97">
        <f>IFERROR(VLOOKUP(D661,'ВИС-2025'!$E$17:$L$4285,8,0),"")</f>
        <v>51.18</v>
      </c>
      <c r="I661" s="97">
        <f t="shared" si="80"/>
        <v>0</v>
      </c>
      <c r="J661" s="97">
        <f t="shared" si="81"/>
        <v>51.18</v>
      </c>
      <c r="K661" s="97">
        <f t="shared" si="82"/>
        <v>0</v>
      </c>
      <c r="L661" s="97">
        <f t="shared" si="83"/>
        <v>0</v>
      </c>
      <c r="M661" s="97">
        <f t="shared" si="84"/>
        <v>0</v>
      </c>
      <c r="N661" s="387"/>
    </row>
    <row r="662" spans="1:14" s="287" customFormat="1">
      <c r="A662" s="668"/>
      <c r="B662" s="69" t="s">
        <v>65</v>
      </c>
      <c r="C662" s="71" t="s">
        <v>25</v>
      </c>
      <c r="D662" s="69">
        <v>12663121001</v>
      </c>
      <c r="E662" s="392" t="str">
        <f>IFERROR(VLOOKUP(D662,'ВИС-2025'!$E$17:$I$3751,3,0),"")</f>
        <v xml:space="preserve">Трубка из. нерж. стали для подкл. радиатора, Т-образная 20/1000 </v>
      </c>
      <c r="F662" s="286" t="str">
        <f>IFERROR(VLOOKUP(D662,'ВИС-2025'!$E$17:$I$3751,5,0),"")</f>
        <v>шт</v>
      </c>
      <c r="G662" s="451"/>
      <c r="H662" s="97">
        <f>IFERROR(VLOOKUP(D662,'ВИС-2025'!$E$17:$L$4285,8,0),"")</f>
        <v>67.73</v>
      </c>
      <c r="I662" s="97">
        <f t="shared" si="80"/>
        <v>0</v>
      </c>
      <c r="J662" s="97">
        <f t="shared" si="81"/>
        <v>67.73</v>
      </c>
      <c r="K662" s="97">
        <f t="shared" si="82"/>
        <v>0</v>
      </c>
      <c r="L662" s="97">
        <f t="shared" si="83"/>
        <v>0</v>
      </c>
      <c r="M662" s="97">
        <f t="shared" si="84"/>
        <v>0</v>
      </c>
      <c r="N662" s="387"/>
    </row>
    <row r="663" spans="1:14" s="287" customFormat="1">
      <c r="A663" s="683"/>
      <c r="B663" s="119"/>
      <c r="C663" s="88"/>
      <c r="D663" s="90"/>
      <c r="E663" s="392" t="str">
        <f>IFERROR(VLOOKUP(D663,'ВИС-2025'!$E$17:$I$3751,3,0),"")</f>
        <v/>
      </c>
      <c r="F663" s="286" t="str">
        <f>IFERROR(VLOOKUP(D663,'ВИС-2025'!$E$17:$I$3751,5,0),"")</f>
        <v/>
      </c>
      <c r="G663" s="451"/>
      <c r="H663" s="97" t="str">
        <f>IFERROR(VLOOKUP(D663,'ВИС-2025'!$E$17:$L$4285,8,0),"")</f>
        <v/>
      </c>
      <c r="I663" s="97" t="str">
        <f t="shared" si="80"/>
        <v/>
      </c>
      <c r="J663" s="97" t="str">
        <f t="shared" si="81"/>
        <v/>
      </c>
      <c r="K663" s="97" t="str">
        <f t="shared" si="82"/>
        <v/>
      </c>
      <c r="L663" s="97" t="str">
        <f t="shared" si="83"/>
        <v/>
      </c>
      <c r="M663" s="97" t="str">
        <f t="shared" si="84"/>
        <v/>
      </c>
      <c r="N663" s="387"/>
    </row>
    <row r="664" spans="1:14" s="287" customFormat="1">
      <c r="A664" s="685"/>
      <c r="B664" s="69" t="s">
        <v>30</v>
      </c>
      <c r="C664" s="71" t="s">
        <v>25</v>
      </c>
      <c r="D664" s="69">
        <v>12404573002</v>
      </c>
      <c r="E664" s="392" t="str">
        <f>IFERROR(VLOOKUP(D664,'ВИС-2025'!$E$17:$I$3751,3,0),"")</f>
        <v>Фиксирующая скоба РЕХАУ для присоединительных трубок</v>
      </c>
      <c r="F664" s="286" t="str">
        <f>IFERROR(VLOOKUP(D664,'ВИС-2025'!$E$17:$I$3751,5,0),"")</f>
        <v>шт</v>
      </c>
      <c r="G664" s="451"/>
      <c r="H664" s="97">
        <f>IFERROR(VLOOKUP(D664,'ВИС-2025'!$E$17:$L$4285,8,0),"")</f>
        <v>4.78</v>
      </c>
      <c r="I664" s="97">
        <f t="shared" si="80"/>
        <v>0</v>
      </c>
      <c r="J664" s="97">
        <f t="shared" si="81"/>
        <v>4.78</v>
      </c>
      <c r="K664" s="97">
        <f t="shared" si="82"/>
        <v>0</v>
      </c>
      <c r="L664" s="97">
        <f t="shared" si="83"/>
        <v>0</v>
      </c>
      <c r="M664" s="97">
        <f t="shared" si="84"/>
        <v>0</v>
      </c>
      <c r="N664" s="387"/>
    </row>
    <row r="665" spans="1:14" s="287" customFormat="1">
      <c r="A665" s="683"/>
      <c r="B665" s="127"/>
      <c r="C665" s="88"/>
      <c r="D665" s="90"/>
      <c r="E665" s="392" t="str">
        <f>IFERROR(VLOOKUP(D665,'ВИС-2025'!$E$17:$I$3751,3,0),"")</f>
        <v/>
      </c>
      <c r="F665" s="286" t="str">
        <f>IFERROR(VLOOKUP(D665,'ВИС-2025'!$E$17:$I$3751,5,0),"")</f>
        <v/>
      </c>
      <c r="G665" s="451"/>
      <c r="H665" s="97" t="str">
        <f>IFERROR(VLOOKUP(D665,'ВИС-2025'!$E$17:$L$4285,8,0),"")</f>
        <v/>
      </c>
      <c r="I665" s="97" t="str">
        <f t="shared" si="80"/>
        <v/>
      </c>
      <c r="J665" s="97" t="str">
        <f t="shared" si="81"/>
        <v/>
      </c>
      <c r="K665" s="97" t="str">
        <f t="shared" si="82"/>
        <v/>
      </c>
      <c r="L665" s="97" t="str">
        <f t="shared" si="83"/>
        <v/>
      </c>
      <c r="M665" s="97" t="str">
        <f t="shared" si="84"/>
        <v/>
      </c>
      <c r="N665" s="387"/>
    </row>
    <row r="666" spans="1:14" s="287" customFormat="1">
      <c r="A666" s="685"/>
      <c r="B666" s="69" t="s">
        <v>65</v>
      </c>
      <c r="C666" s="71" t="s">
        <v>25</v>
      </c>
      <c r="D666" s="69">
        <v>12407111001</v>
      </c>
      <c r="E666" s="392" t="str">
        <f>IFERROR(VLOOKUP(D666,'ВИС-2025'!$E$17:$I$3751,3,0),"")</f>
        <v>К-т двух резьбозажим. нипелей с нар.резьбой 1/2х3/4 ( латунь)</v>
      </c>
      <c r="F666" s="286" t="str">
        <f>IFERROR(VLOOKUP(D666,'ВИС-2025'!$E$17:$I$3751,5,0),"")</f>
        <v>шт</v>
      </c>
      <c r="G666" s="451"/>
      <c r="H666" s="97">
        <f>IFERROR(VLOOKUP(D666,'ВИС-2025'!$E$17:$L$4285,8,0),"")</f>
        <v>6.73</v>
      </c>
      <c r="I666" s="97">
        <f t="shared" si="80"/>
        <v>0</v>
      </c>
      <c r="J666" s="97">
        <f t="shared" si="81"/>
        <v>6.73</v>
      </c>
      <c r="K666" s="97">
        <f t="shared" si="82"/>
        <v>0</v>
      </c>
      <c r="L666" s="97">
        <f t="shared" si="83"/>
        <v>0</v>
      </c>
      <c r="M666" s="97">
        <f t="shared" si="84"/>
        <v>0</v>
      </c>
      <c r="N666" s="387"/>
    </row>
    <row r="667" spans="1:14" s="287" customFormat="1">
      <c r="A667" s="683"/>
      <c r="B667" s="69"/>
      <c r="C667" s="101"/>
      <c r="D667" s="69"/>
      <c r="E667" s="392" t="str">
        <f>IFERROR(VLOOKUP(D667,'ВИС-2025'!$E$17:$I$3751,3,0),"")</f>
        <v/>
      </c>
      <c r="F667" s="286" t="str">
        <f>IFERROR(VLOOKUP(D667,'ВИС-2025'!$E$17:$I$3751,5,0),"")</f>
        <v/>
      </c>
      <c r="G667" s="451"/>
      <c r="H667" s="97" t="str">
        <f>IFERROR(VLOOKUP(D667,'ВИС-2025'!$E$17:$L$4285,8,0),"")</f>
        <v/>
      </c>
      <c r="I667" s="97" t="str">
        <f t="shared" si="80"/>
        <v/>
      </c>
      <c r="J667" s="97" t="str">
        <f t="shared" si="81"/>
        <v/>
      </c>
      <c r="K667" s="97" t="str">
        <f t="shared" si="82"/>
        <v/>
      </c>
      <c r="L667" s="97" t="str">
        <f t="shared" si="83"/>
        <v/>
      </c>
      <c r="M667" s="97" t="str">
        <f t="shared" si="84"/>
        <v/>
      </c>
      <c r="N667" s="387"/>
    </row>
    <row r="668" spans="1:14" s="287" customFormat="1">
      <c r="A668" s="683"/>
      <c r="B668" s="69" t="s">
        <v>30</v>
      </c>
      <c r="C668" s="71" t="s">
        <v>25</v>
      </c>
      <c r="D668" s="69">
        <v>12406013003</v>
      </c>
      <c r="E668" s="392" t="str">
        <f>IFERROR(VLOOKUP(D668,'ВИС-2025'!$E$17:$I$3751,3,0),"")</f>
        <v>Резьбозажимное соединение РЕХАУ для металлической трубки G 3/4 -15</v>
      </c>
      <c r="F668" s="286" t="str">
        <f>IFERROR(VLOOKUP(D668,'ВИС-2025'!$E$17:$I$3751,5,0),"")</f>
        <v>шт</v>
      </c>
      <c r="G668" s="451"/>
      <c r="H668" s="97">
        <f>IFERROR(VLOOKUP(D668,'ВИС-2025'!$E$17:$L$4285,8,0),"")</f>
        <v>6.77</v>
      </c>
      <c r="I668" s="97">
        <f t="shared" si="80"/>
        <v>0</v>
      </c>
      <c r="J668" s="97">
        <f t="shared" si="81"/>
        <v>6.77</v>
      </c>
      <c r="K668" s="97">
        <f t="shared" si="82"/>
        <v>0</v>
      </c>
      <c r="L668" s="97">
        <f t="shared" si="83"/>
        <v>0</v>
      </c>
      <c r="M668" s="97">
        <f t="shared" si="84"/>
        <v>0</v>
      </c>
      <c r="N668" s="387"/>
    </row>
    <row r="669" spans="1:14" s="287" customFormat="1">
      <c r="A669" s="683"/>
      <c r="B669" s="119"/>
      <c r="C669" s="88"/>
      <c r="D669" s="90"/>
      <c r="E669" s="392" t="str">
        <f>IFERROR(VLOOKUP(D669,'ВИС-2025'!$E$17:$I$3751,3,0),"")</f>
        <v/>
      </c>
      <c r="F669" s="286" t="str">
        <f>IFERROR(VLOOKUP(D669,'ВИС-2025'!$E$17:$I$3751,5,0),"")</f>
        <v/>
      </c>
      <c r="G669" s="451"/>
      <c r="H669" s="97" t="str">
        <f>IFERROR(VLOOKUP(D669,'ВИС-2025'!$E$17:$L$4285,8,0),"")</f>
        <v/>
      </c>
      <c r="I669" s="97" t="str">
        <f t="shared" si="80"/>
        <v/>
      </c>
      <c r="J669" s="97" t="str">
        <f t="shared" si="81"/>
        <v/>
      </c>
      <c r="K669" s="97" t="str">
        <f t="shared" si="82"/>
        <v/>
      </c>
      <c r="L669" s="97" t="str">
        <f t="shared" si="83"/>
        <v/>
      </c>
      <c r="M669" s="97" t="str">
        <f t="shared" si="84"/>
        <v/>
      </c>
      <c r="N669" s="387"/>
    </row>
    <row r="670" spans="1:14" s="287" customFormat="1">
      <c r="A670" s="683"/>
      <c r="B670" s="119" t="s">
        <v>30</v>
      </c>
      <c r="C670" s="71" t="s">
        <v>25</v>
      </c>
      <c r="D670" s="69">
        <v>12407373001</v>
      </c>
      <c r="E670" s="392" t="str">
        <f>IFERROR(VLOOKUP(D670,'ВИС-2025'!$E$17:$I$3751,3,0),"")</f>
        <v xml:space="preserve">Блок шаровых кранов РЕХАУ с соед. нип. G 1/2xG 3/4, угловой (никелирован.) </v>
      </c>
      <c r="F670" s="286" t="str">
        <f>IFERROR(VLOOKUP(D670,'ВИС-2025'!$E$17:$I$3751,5,0),"")</f>
        <v>шт</v>
      </c>
      <c r="G670" s="451"/>
      <c r="H670" s="97">
        <f>IFERROR(VLOOKUP(D670,'ВИС-2025'!$E$17:$L$4285,8,0),"")</f>
        <v>38.26</v>
      </c>
      <c r="I670" s="97">
        <f t="shared" si="80"/>
        <v>0</v>
      </c>
      <c r="J670" s="97">
        <f t="shared" si="81"/>
        <v>38.26</v>
      </c>
      <c r="K670" s="97">
        <f t="shared" si="82"/>
        <v>0</v>
      </c>
      <c r="L670" s="97">
        <f t="shared" si="83"/>
        <v>0</v>
      </c>
      <c r="M670" s="97">
        <f t="shared" si="84"/>
        <v>0</v>
      </c>
      <c r="N670" s="387"/>
    </row>
    <row r="671" spans="1:14" s="287" customFormat="1">
      <c r="A671" s="683"/>
      <c r="B671" s="119"/>
      <c r="C671" s="88"/>
      <c r="D671" s="90"/>
      <c r="E671" s="392" t="str">
        <f>IFERROR(VLOOKUP(D671,'ВИС-2025'!$E$17:$I$3751,3,0),"")</f>
        <v/>
      </c>
      <c r="F671" s="286" t="str">
        <f>IFERROR(VLOOKUP(D671,'ВИС-2025'!$E$17:$I$3751,5,0),"")</f>
        <v/>
      </c>
      <c r="G671" s="451"/>
      <c r="H671" s="97" t="str">
        <f>IFERROR(VLOOKUP(D671,'ВИС-2025'!$E$17:$L$4285,8,0),"")</f>
        <v/>
      </c>
      <c r="I671" s="97" t="str">
        <f t="shared" si="80"/>
        <v/>
      </c>
      <c r="J671" s="97" t="str">
        <f t="shared" si="81"/>
        <v/>
      </c>
      <c r="K671" s="97" t="str">
        <f t="shared" si="82"/>
        <v/>
      </c>
      <c r="L671" s="97" t="str">
        <f t="shared" si="83"/>
        <v/>
      </c>
      <c r="M671" s="97" t="str">
        <f t="shared" si="84"/>
        <v/>
      </c>
      <c r="N671" s="387"/>
    </row>
    <row r="672" spans="1:14" s="287" customFormat="1">
      <c r="A672" s="683"/>
      <c r="B672" s="69" t="s">
        <v>65</v>
      </c>
      <c r="C672" s="71" t="s">
        <v>25</v>
      </c>
      <c r="D672" s="69">
        <v>12407271001</v>
      </c>
      <c r="E672" s="392" t="str">
        <f>IFERROR(VLOOKUP(D672,'ВИС-2025'!$E$17:$I$3751,3,0),"")</f>
        <v xml:space="preserve">Блок шаровых кранов с соед. нип. G 1/2xG 3/4, прямой (никелирован.) </v>
      </c>
      <c r="F672" s="286" t="str">
        <f>IFERROR(VLOOKUP(D672,'ВИС-2025'!$E$17:$I$3751,5,0),"")</f>
        <v>шт</v>
      </c>
      <c r="G672" s="451"/>
      <c r="H672" s="97">
        <f>IFERROR(VLOOKUP(D672,'ВИС-2025'!$E$17:$L$4285,8,0),"")</f>
        <v>38.26</v>
      </c>
      <c r="I672" s="97">
        <f t="shared" si="80"/>
        <v>0</v>
      </c>
      <c r="J672" s="97">
        <f t="shared" si="81"/>
        <v>38.26</v>
      </c>
      <c r="K672" s="97">
        <f t="shared" si="82"/>
        <v>0</v>
      </c>
      <c r="L672" s="97">
        <f t="shared" si="83"/>
        <v>0</v>
      </c>
      <c r="M672" s="97">
        <f t="shared" si="84"/>
        <v>0</v>
      </c>
      <c r="N672" s="387"/>
    </row>
    <row r="673" spans="1:14" s="287" customFormat="1">
      <c r="A673" s="667"/>
      <c r="B673" s="102" t="s">
        <v>27</v>
      </c>
      <c r="C673" s="103" t="s">
        <v>25</v>
      </c>
      <c r="D673" s="102">
        <v>12407371001</v>
      </c>
      <c r="E673" s="391" t="str">
        <f>IFERROR(VLOOKUP(D673,'ВИС-2025'!$E$17:$I$3751,3,0),"")</f>
        <v xml:space="preserve">Блок шаровых кранов с соед. нип. G 1/2xG 3/4, угловой (никелирован.) </v>
      </c>
      <c r="F673" s="454" t="str">
        <f>IFERROR(VLOOKUP(D673,'ВИС-2025'!$E$17:$I$3751,5,0),"")</f>
        <v>шт</v>
      </c>
      <c r="G673" s="362"/>
      <c r="H673" s="175">
        <f>IFERROR(VLOOKUP(D673,'ВИС-2025'!$E$17:$L$4285,8,0),"")</f>
        <v>38.26</v>
      </c>
      <c r="I673" s="175">
        <f t="shared" si="80"/>
        <v>0</v>
      </c>
      <c r="J673" s="175">
        <f t="shared" si="81"/>
        <v>38.26</v>
      </c>
      <c r="K673" s="175">
        <f t="shared" si="82"/>
        <v>0</v>
      </c>
      <c r="L673" s="175">
        <f t="shared" si="83"/>
        <v>0</v>
      </c>
      <c r="M673" s="175">
        <f t="shared" si="84"/>
        <v>0</v>
      </c>
      <c r="N673" s="387"/>
    </row>
    <row r="674" spans="1:14" s="287" customFormat="1">
      <c r="A674" s="683"/>
      <c r="B674" s="119"/>
      <c r="C674" s="88"/>
      <c r="D674" s="90"/>
      <c r="E674" s="392" t="str">
        <f>IFERROR(VLOOKUP(D674,'ВИС-2025'!$E$17:$I$3751,3,0),"")</f>
        <v/>
      </c>
      <c r="F674" s="286" t="str">
        <f>IFERROR(VLOOKUP(D674,'ВИС-2025'!$E$17:$I$3751,5,0),"")</f>
        <v/>
      </c>
      <c r="G674" s="451"/>
      <c r="H674" s="97" t="str">
        <f>IFERROR(VLOOKUP(D674,'ВИС-2025'!$E$17:$L$4285,8,0),"")</f>
        <v/>
      </c>
      <c r="I674" s="97" t="str">
        <f t="shared" si="80"/>
        <v/>
      </c>
      <c r="J674" s="97" t="str">
        <f t="shared" si="81"/>
        <v/>
      </c>
      <c r="K674" s="97" t="str">
        <f t="shared" si="82"/>
        <v/>
      </c>
      <c r="L674" s="97" t="str">
        <f t="shared" si="83"/>
        <v/>
      </c>
      <c r="M674" s="97" t="str">
        <f t="shared" si="84"/>
        <v/>
      </c>
      <c r="N674" s="387"/>
    </row>
    <row r="675" spans="1:14" s="287" customFormat="1">
      <c r="A675" s="683"/>
      <c r="B675" s="69" t="s">
        <v>65</v>
      </c>
      <c r="C675" s="71" t="s">
        <v>25</v>
      </c>
      <c r="D675" s="69">
        <v>11102021001</v>
      </c>
      <c r="E675" s="392" t="str">
        <f>IFERROR(VLOOKUP(D675,'ВИС-2025'!$E$17:$I$3751,3,0),"")</f>
        <v>Распределительный коллектор HLV на 2 группы нерж. сталь</v>
      </c>
      <c r="F675" s="286" t="str">
        <f>IFERROR(VLOOKUP(D675,'ВИС-2025'!$E$17:$I$3751,5,0),"")</f>
        <v>шт</v>
      </c>
      <c r="G675" s="451"/>
      <c r="H675" s="97">
        <f>IFERROR(VLOOKUP(D675,'ВИС-2025'!$E$17:$L$4285,8,0),"")</f>
        <v>119.57</v>
      </c>
      <c r="I675" s="97">
        <f t="shared" si="80"/>
        <v>0</v>
      </c>
      <c r="J675" s="97">
        <f t="shared" si="81"/>
        <v>119.57</v>
      </c>
      <c r="K675" s="97">
        <f t="shared" si="82"/>
        <v>0</v>
      </c>
      <c r="L675" s="97">
        <f t="shared" si="83"/>
        <v>0</v>
      </c>
      <c r="M675" s="97">
        <f t="shared" si="84"/>
        <v>0</v>
      </c>
      <c r="N675" s="387"/>
    </row>
    <row r="676" spans="1:14" s="287" customFormat="1">
      <c r="A676" s="683"/>
      <c r="B676" s="69" t="s">
        <v>65</v>
      </c>
      <c r="C676" s="71" t="s">
        <v>25</v>
      </c>
      <c r="D676" s="69">
        <v>11102041001</v>
      </c>
      <c r="E676" s="392" t="str">
        <f>IFERROR(VLOOKUP(D676,'ВИС-2025'!$E$17:$I$3751,3,0),"")</f>
        <v>Распределительный коллектор HLV на 3 групп нерж. сталь</v>
      </c>
      <c r="F676" s="286" t="str">
        <f>IFERROR(VLOOKUP(D676,'ВИС-2025'!$E$17:$I$3751,5,0),"")</f>
        <v>шт</v>
      </c>
      <c r="G676" s="451"/>
      <c r="H676" s="97">
        <f>IFERROR(VLOOKUP(D676,'ВИС-2025'!$E$17:$L$4285,8,0),"")</f>
        <v>155.05000000000001</v>
      </c>
      <c r="I676" s="97">
        <f t="shared" si="80"/>
        <v>0</v>
      </c>
      <c r="J676" s="97">
        <f t="shared" si="81"/>
        <v>155.05000000000001</v>
      </c>
      <c r="K676" s="97">
        <f t="shared" si="82"/>
        <v>0</v>
      </c>
      <c r="L676" s="97">
        <f t="shared" si="83"/>
        <v>0</v>
      </c>
      <c r="M676" s="97">
        <f t="shared" si="84"/>
        <v>0</v>
      </c>
      <c r="N676" s="387"/>
    </row>
    <row r="677" spans="1:14" s="287" customFormat="1">
      <c r="A677" s="683"/>
      <c r="B677" s="69" t="s">
        <v>65</v>
      </c>
      <c r="C677" s="71" t="s">
        <v>25</v>
      </c>
      <c r="D677" s="69">
        <v>11102061001</v>
      </c>
      <c r="E677" s="392" t="str">
        <f>IFERROR(VLOOKUP(D677,'ВИС-2025'!$E$17:$I$3751,3,0),"")</f>
        <v>Распределительный коллектор HLV на 4 группы нерж. сталь</v>
      </c>
      <c r="F677" s="286" t="str">
        <f>IFERROR(VLOOKUP(D677,'ВИС-2025'!$E$17:$I$3751,5,0),"")</f>
        <v>шт</v>
      </c>
      <c r="G677" s="451"/>
      <c r="H677" s="97">
        <f>IFERROR(VLOOKUP(D677,'ВИС-2025'!$E$17:$L$4285,8,0),"")</f>
        <v>177.38</v>
      </c>
      <c r="I677" s="97">
        <f t="shared" si="80"/>
        <v>0</v>
      </c>
      <c r="J677" s="97">
        <f t="shared" si="81"/>
        <v>177.38</v>
      </c>
      <c r="K677" s="97">
        <f t="shared" si="82"/>
        <v>0</v>
      </c>
      <c r="L677" s="97">
        <f t="shared" si="83"/>
        <v>0</v>
      </c>
      <c r="M677" s="97">
        <f t="shared" si="84"/>
        <v>0</v>
      </c>
      <c r="N677" s="387"/>
    </row>
    <row r="678" spans="1:14" s="287" customFormat="1">
      <c r="A678" s="683"/>
      <c r="B678" s="69" t="s">
        <v>65</v>
      </c>
      <c r="C678" s="71" t="s">
        <v>25</v>
      </c>
      <c r="D678" s="69">
        <v>11102071001</v>
      </c>
      <c r="E678" s="392" t="str">
        <f>IFERROR(VLOOKUP(D678,'ВИС-2025'!$E$17:$I$3751,3,0),"")</f>
        <v>Распределительный коллектор HLV на 5 групп нерж. сталь</v>
      </c>
      <c r="F678" s="286" t="str">
        <f>IFERROR(VLOOKUP(D678,'ВИС-2025'!$E$17:$I$3751,5,0),"")</f>
        <v>шт</v>
      </c>
      <c r="G678" s="451"/>
      <c r="H678" s="97">
        <f>IFERROR(VLOOKUP(D678,'ВИС-2025'!$E$17:$L$4285,8,0),"")</f>
        <v>199.81</v>
      </c>
      <c r="I678" s="97">
        <f t="shared" si="80"/>
        <v>0</v>
      </c>
      <c r="J678" s="97">
        <f t="shared" si="81"/>
        <v>199.81</v>
      </c>
      <c r="K678" s="97">
        <f t="shared" si="82"/>
        <v>0</v>
      </c>
      <c r="L678" s="97">
        <f t="shared" si="83"/>
        <v>0</v>
      </c>
      <c r="M678" s="97">
        <f t="shared" si="84"/>
        <v>0</v>
      </c>
      <c r="N678" s="387"/>
    </row>
    <row r="679" spans="1:14" s="287" customFormat="1">
      <c r="A679" s="683"/>
      <c r="B679" s="69" t="s">
        <v>65</v>
      </c>
      <c r="C679" s="71" t="s">
        <v>25</v>
      </c>
      <c r="D679" s="69">
        <v>11102081001</v>
      </c>
      <c r="E679" s="392" t="str">
        <f>IFERROR(VLOOKUP(D679,'ВИС-2025'!$E$17:$I$3751,3,0),"")</f>
        <v>Распределительный коллектор HLV на 6 групп нерж. сталь</v>
      </c>
      <c r="F679" s="286" t="str">
        <f>IFERROR(VLOOKUP(D679,'ВИС-2025'!$E$17:$I$3751,5,0),"")</f>
        <v>шт</v>
      </c>
      <c r="G679" s="451"/>
      <c r="H679" s="97">
        <f>IFERROR(VLOOKUP(D679,'ВИС-2025'!$E$17:$L$4285,8,0),"")</f>
        <v>225.61</v>
      </c>
      <c r="I679" s="97">
        <f t="shared" si="80"/>
        <v>0</v>
      </c>
      <c r="J679" s="97">
        <f t="shared" si="81"/>
        <v>225.61</v>
      </c>
      <c r="K679" s="97">
        <f t="shared" si="82"/>
        <v>0</v>
      </c>
      <c r="L679" s="97">
        <f t="shared" si="83"/>
        <v>0</v>
      </c>
      <c r="M679" s="97">
        <f t="shared" si="84"/>
        <v>0</v>
      </c>
      <c r="N679" s="387"/>
    </row>
    <row r="680" spans="1:14" s="287" customFormat="1">
      <c r="A680" s="683"/>
      <c r="B680" s="69" t="s">
        <v>65</v>
      </c>
      <c r="C680" s="71" t="s">
        <v>25</v>
      </c>
      <c r="D680" s="69">
        <v>11102091001</v>
      </c>
      <c r="E680" s="392" t="str">
        <f>IFERROR(VLOOKUP(D680,'ВИС-2025'!$E$17:$I$3751,3,0),"")</f>
        <v>Распределительный коллектор HLV на 7 групп нерж. сталь</v>
      </c>
      <c r="F680" s="286" t="str">
        <f>IFERROR(VLOOKUP(D680,'ВИС-2025'!$E$17:$I$3751,5,0),"")</f>
        <v>шт</v>
      </c>
      <c r="G680" s="451"/>
      <c r="H680" s="97">
        <f>IFERROR(VLOOKUP(D680,'ВИС-2025'!$E$17:$L$4285,8,0),"")</f>
        <v>246.41</v>
      </c>
      <c r="I680" s="97">
        <f t="shared" si="80"/>
        <v>0</v>
      </c>
      <c r="J680" s="97">
        <f t="shared" si="81"/>
        <v>246.41</v>
      </c>
      <c r="K680" s="97">
        <f t="shared" si="82"/>
        <v>0</v>
      </c>
      <c r="L680" s="97">
        <f t="shared" si="83"/>
        <v>0</v>
      </c>
      <c r="M680" s="97">
        <f t="shared" si="84"/>
        <v>0</v>
      </c>
      <c r="N680" s="387"/>
    </row>
    <row r="681" spans="1:14" s="287" customFormat="1">
      <c r="A681" s="683"/>
      <c r="B681" s="69" t="s">
        <v>65</v>
      </c>
      <c r="C681" s="71" t="s">
        <v>25</v>
      </c>
      <c r="D681" s="69">
        <v>11102121001</v>
      </c>
      <c r="E681" s="392" t="str">
        <f>IFERROR(VLOOKUP(D681,'ВИС-2025'!$E$17:$I$3751,3,0),"")</f>
        <v>Распределительный коллектор HLV на 8 групп нерж. сталь</v>
      </c>
      <c r="F681" s="286" t="str">
        <f>IFERROR(VLOOKUP(D681,'ВИС-2025'!$E$17:$I$3751,5,0),"")</f>
        <v>шт</v>
      </c>
      <c r="G681" s="451"/>
      <c r="H681" s="97">
        <f>IFERROR(VLOOKUP(D681,'ВИС-2025'!$E$17:$L$4285,8,0),"")</f>
        <v>270.18</v>
      </c>
      <c r="I681" s="97">
        <f t="shared" si="80"/>
        <v>0</v>
      </c>
      <c r="J681" s="97">
        <f t="shared" si="81"/>
        <v>270.18</v>
      </c>
      <c r="K681" s="97">
        <f t="shared" si="82"/>
        <v>0</v>
      </c>
      <c r="L681" s="97">
        <f t="shared" si="83"/>
        <v>0</v>
      </c>
      <c r="M681" s="97">
        <f t="shared" si="84"/>
        <v>0</v>
      </c>
      <c r="N681" s="387"/>
    </row>
    <row r="682" spans="1:14" s="287" customFormat="1">
      <c r="A682" s="683"/>
      <c r="B682" s="69" t="s">
        <v>65</v>
      </c>
      <c r="C682" s="71" t="s">
        <v>25</v>
      </c>
      <c r="D682" s="69">
        <v>11102141001</v>
      </c>
      <c r="E682" s="392" t="str">
        <f>IFERROR(VLOOKUP(D682,'ВИС-2025'!$E$17:$I$3751,3,0),"")</f>
        <v>Распределительный коллектор HLV на 9 групп нерж. сталь</v>
      </c>
      <c r="F682" s="286" t="str">
        <f>IFERROR(VLOOKUP(D682,'ВИС-2025'!$E$17:$I$3751,5,0),"")</f>
        <v>шт</v>
      </c>
      <c r="G682" s="451"/>
      <c r="H682" s="97">
        <f>IFERROR(VLOOKUP(D682,'ВИС-2025'!$E$17:$L$4285,8,0),"")</f>
        <v>291.77</v>
      </c>
      <c r="I682" s="97">
        <f t="shared" si="80"/>
        <v>0</v>
      </c>
      <c r="J682" s="97">
        <f t="shared" si="81"/>
        <v>291.77</v>
      </c>
      <c r="K682" s="97">
        <f t="shared" si="82"/>
        <v>0</v>
      </c>
      <c r="L682" s="97">
        <f t="shared" si="83"/>
        <v>0</v>
      </c>
      <c r="M682" s="97">
        <f t="shared" si="84"/>
        <v>0</v>
      </c>
      <c r="N682" s="387"/>
    </row>
    <row r="683" spans="1:14" s="287" customFormat="1">
      <c r="A683" s="683"/>
      <c r="B683" s="69" t="s">
        <v>65</v>
      </c>
      <c r="C683" s="71" t="s">
        <v>25</v>
      </c>
      <c r="D683" s="69">
        <v>11102161001</v>
      </c>
      <c r="E683" s="392" t="str">
        <f>IFERROR(VLOOKUP(D683,'ВИС-2025'!$E$17:$I$3751,3,0),"")</f>
        <v>Распределительный коллектор HLV на 10 групп нерж. сталь</v>
      </c>
      <c r="F683" s="286" t="str">
        <f>IFERROR(VLOOKUP(D683,'ВИС-2025'!$E$17:$I$3751,5,0),"")</f>
        <v>шт</v>
      </c>
      <c r="G683" s="451"/>
      <c r="H683" s="97">
        <f>IFERROR(VLOOKUP(D683,'ВИС-2025'!$E$17:$L$4285,8,0),"")</f>
        <v>314.57</v>
      </c>
      <c r="I683" s="97">
        <f t="shared" si="80"/>
        <v>0</v>
      </c>
      <c r="J683" s="97">
        <f t="shared" si="81"/>
        <v>314.57</v>
      </c>
      <c r="K683" s="97">
        <f t="shared" si="82"/>
        <v>0</v>
      </c>
      <c r="L683" s="97">
        <f t="shared" si="83"/>
        <v>0</v>
      </c>
      <c r="M683" s="97">
        <f t="shared" si="84"/>
        <v>0</v>
      </c>
      <c r="N683" s="387"/>
    </row>
    <row r="684" spans="1:14" s="287" customFormat="1">
      <c r="A684" s="683"/>
      <c r="B684" s="69" t="s">
        <v>65</v>
      </c>
      <c r="C684" s="71" t="s">
        <v>25</v>
      </c>
      <c r="D684" s="69">
        <v>11102171001</v>
      </c>
      <c r="E684" s="392" t="str">
        <f>IFERROR(VLOOKUP(D684,'ВИС-2025'!$E$17:$I$3751,3,0),"")</f>
        <v>Распределительный коллектор HLV на 11 групп нерж. сталь</v>
      </c>
      <c r="F684" s="286" t="str">
        <f>IFERROR(VLOOKUP(D684,'ВИС-2025'!$E$17:$I$3751,5,0),"")</f>
        <v>шт</v>
      </c>
      <c r="G684" s="451"/>
      <c r="H684" s="97">
        <f>IFERROR(VLOOKUP(D684,'ВИС-2025'!$E$17:$L$4285,8,0),"")</f>
        <v>339.18</v>
      </c>
      <c r="I684" s="97">
        <f t="shared" si="80"/>
        <v>0</v>
      </c>
      <c r="J684" s="97">
        <f t="shared" si="81"/>
        <v>339.18</v>
      </c>
      <c r="K684" s="97">
        <f t="shared" si="82"/>
        <v>0</v>
      </c>
      <c r="L684" s="97">
        <f t="shared" si="83"/>
        <v>0</v>
      </c>
      <c r="M684" s="97">
        <f t="shared" si="84"/>
        <v>0</v>
      </c>
      <c r="N684" s="387"/>
    </row>
    <row r="685" spans="1:14" s="287" customFormat="1">
      <c r="A685" s="683"/>
      <c r="B685" s="69" t="s">
        <v>65</v>
      </c>
      <c r="C685" s="71" t="s">
        <v>25</v>
      </c>
      <c r="D685" s="69">
        <v>11102181001</v>
      </c>
      <c r="E685" s="392" t="str">
        <f>IFERROR(VLOOKUP(D685,'ВИС-2025'!$E$17:$I$3751,3,0),"")</f>
        <v>Распределительный коллектор HLV на 12 групп нерж. сталь</v>
      </c>
      <c r="F685" s="286" t="str">
        <f>IFERROR(VLOOKUP(D685,'ВИС-2025'!$E$17:$I$3751,5,0),"")</f>
        <v>шт</v>
      </c>
      <c r="G685" s="451"/>
      <c r="H685" s="97">
        <f>IFERROR(VLOOKUP(D685,'ВИС-2025'!$E$17:$L$4285,8,0),"")</f>
        <v>362.48</v>
      </c>
      <c r="I685" s="97">
        <f t="shared" si="80"/>
        <v>0</v>
      </c>
      <c r="J685" s="97">
        <f t="shared" si="81"/>
        <v>362.48</v>
      </c>
      <c r="K685" s="97">
        <f t="shared" si="82"/>
        <v>0</v>
      </c>
      <c r="L685" s="97">
        <f t="shared" si="83"/>
        <v>0</v>
      </c>
      <c r="M685" s="97">
        <f t="shared" si="84"/>
        <v>0</v>
      </c>
      <c r="N685" s="387"/>
    </row>
    <row r="686" spans="1:14" s="287" customFormat="1">
      <c r="A686" s="683"/>
      <c r="B686" s="69"/>
      <c r="C686" s="101"/>
      <c r="D686" s="69"/>
      <c r="E686" s="392" t="str">
        <f>IFERROR(VLOOKUP(D686,'ВИС-2025'!$E$17:$I$3751,3,0),"")</f>
        <v/>
      </c>
      <c r="F686" s="286" t="str">
        <f>IFERROR(VLOOKUP(D686,'ВИС-2025'!$E$17:$I$3751,5,0),"")</f>
        <v/>
      </c>
      <c r="G686" s="451"/>
      <c r="H686" s="97" t="str">
        <f>IFERROR(VLOOKUP(D686,'ВИС-2025'!$E$17:$L$4285,8,0),"")</f>
        <v/>
      </c>
      <c r="I686" s="97" t="str">
        <f t="shared" si="80"/>
        <v/>
      </c>
      <c r="J686" s="97" t="str">
        <f t="shared" si="81"/>
        <v/>
      </c>
      <c r="K686" s="97" t="str">
        <f t="shared" si="82"/>
        <v/>
      </c>
      <c r="L686" s="97" t="str">
        <f t="shared" si="83"/>
        <v/>
      </c>
      <c r="M686" s="97" t="str">
        <f t="shared" si="84"/>
        <v/>
      </c>
      <c r="N686" s="387"/>
    </row>
    <row r="687" spans="1:14" s="287" customFormat="1">
      <c r="A687" s="683"/>
      <c r="B687" s="69" t="s">
        <v>30</v>
      </c>
      <c r="C687" s="71" t="s">
        <v>25</v>
      </c>
      <c r="D687" s="69">
        <v>12663523003</v>
      </c>
      <c r="E687" s="392" t="str">
        <f>IFERROR(VLOOKUP(D687,'ВИС-2025'!$E$17:$I$3751,3,0),"")</f>
        <v>Резьбозажимное соединение РЕХАУ FLEX/PINK 16х2,2xG3/4</v>
      </c>
      <c r="F687" s="286" t="str">
        <f>IFERROR(VLOOKUP(D687,'ВИС-2025'!$E$17:$I$3751,5,0),"")</f>
        <v>шт</v>
      </c>
      <c r="G687" s="451"/>
      <c r="H687" s="97">
        <f>IFERROR(VLOOKUP(D687,'ВИС-2025'!$E$17:$L$4285,8,0),"")</f>
        <v>8.94</v>
      </c>
      <c r="I687" s="97">
        <f t="shared" si="80"/>
        <v>0</v>
      </c>
      <c r="J687" s="97">
        <f t="shared" si="81"/>
        <v>8.94</v>
      </c>
      <c r="K687" s="97">
        <f t="shared" si="82"/>
        <v>0</v>
      </c>
      <c r="L687" s="97">
        <f t="shared" si="83"/>
        <v>0</v>
      </c>
      <c r="M687" s="97">
        <f t="shared" si="84"/>
        <v>0</v>
      </c>
      <c r="N687" s="387"/>
    </row>
    <row r="688" spans="1:14" s="287" customFormat="1">
      <c r="A688" s="683"/>
      <c r="B688" s="69" t="s">
        <v>30</v>
      </c>
      <c r="C688" s="71" t="s">
        <v>25</v>
      </c>
      <c r="D688" s="69">
        <v>12663623003</v>
      </c>
      <c r="E688" s="392" t="str">
        <f>IFERROR(VLOOKUP(D688,'ВИС-2025'!$E$17:$I$3751,3,0),"")</f>
        <v xml:space="preserve">Резьбозажимное соединение РЕХАУ FLEX/PINK 20х2,8xG3/4 </v>
      </c>
      <c r="F688" s="286" t="str">
        <f>IFERROR(VLOOKUP(D688,'ВИС-2025'!$E$17:$I$3751,5,0),"")</f>
        <v>шт</v>
      </c>
      <c r="G688" s="451"/>
      <c r="H688" s="97">
        <f>IFERROR(VLOOKUP(D688,'ВИС-2025'!$E$17:$L$4285,8,0),"")</f>
        <v>9.02</v>
      </c>
      <c r="I688" s="97">
        <f t="shared" si="80"/>
        <v>0</v>
      </c>
      <c r="J688" s="97">
        <f t="shared" si="81"/>
        <v>9.02</v>
      </c>
      <c r="K688" s="97">
        <f t="shared" si="82"/>
        <v>0</v>
      </c>
      <c r="L688" s="97">
        <f t="shared" si="83"/>
        <v>0</v>
      </c>
      <c r="M688" s="97">
        <f t="shared" si="84"/>
        <v>0</v>
      </c>
      <c r="N688" s="387"/>
    </row>
    <row r="689" spans="1:14" s="287" customFormat="1">
      <c r="A689" s="683"/>
      <c r="B689" s="69"/>
      <c r="C689" s="101"/>
      <c r="D689" s="69"/>
      <c r="E689" s="392" t="str">
        <f>IFERROR(VLOOKUP(D689,'ВИС-2025'!$E$17:$I$3751,3,0),"")</f>
        <v/>
      </c>
      <c r="F689" s="286" t="str">
        <f>IFERROR(VLOOKUP(D689,'ВИС-2025'!$E$17:$I$3751,5,0),"")</f>
        <v/>
      </c>
      <c r="G689" s="451"/>
      <c r="H689" s="97" t="str">
        <f>IFERROR(VLOOKUP(D689,'ВИС-2025'!$E$17:$L$4285,8,0),"")</f>
        <v/>
      </c>
      <c r="I689" s="97" t="str">
        <f t="shared" si="80"/>
        <v/>
      </c>
      <c r="J689" s="97" t="str">
        <f t="shared" si="81"/>
        <v/>
      </c>
      <c r="K689" s="97" t="str">
        <f t="shared" si="82"/>
        <v/>
      </c>
      <c r="L689" s="97" t="str">
        <f t="shared" si="83"/>
        <v/>
      </c>
      <c r="M689" s="97" t="str">
        <f t="shared" si="84"/>
        <v/>
      </c>
      <c r="N689" s="387"/>
    </row>
    <row r="690" spans="1:14" s="287" customFormat="1">
      <c r="A690" s="683"/>
      <c r="B690" s="69" t="s">
        <v>30</v>
      </c>
      <c r="C690" s="71" t="s">
        <v>25</v>
      </c>
      <c r="D690" s="69">
        <v>12664523003</v>
      </c>
      <c r="E690" s="392" t="str">
        <f>IFERROR(VLOOKUP(D690,'ВИС-2025'!$E$17:$I$3751,3,0),"")</f>
        <v xml:space="preserve">Резьбозажимное соединение РЕХАУ STABIL 16,2x2,6xG3/4 </v>
      </c>
      <c r="F690" s="286" t="str">
        <f>IFERROR(VLOOKUP(D690,'ВИС-2025'!$E$17:$I$3751,5,0),"")</f>
        <v>шт</v>
      </c>
      <c r="G690" s="451"/>
      <c r="H690" s="97">
        <f>IFERROR(VLOOKUP(D690,'ВИС-2025'!$E$17:$L$4285,8,0),"")</f>
        <v>8.57</v>
      </c>
      <c r="I690" s="97">
        <f t="shared" si="80"/>
        <v>0</v>
      </c>
      <c r="J690" s="97">
        <f t="shared" si="81"/>
        <v>8.57</v>
      </c>
      <c r="K690" s="97">
        <f t="shared" si="82"/>
        <v>0</v>
      </c>
      <c r="L690" s="97">
        <f t="shared" si="83"/>
        <v>0</v>
      </c>
      <c r="M690" s="97">
        <f t="shared" si="84"/>
        <v>0</v>
      </c>
      <c r="N690" s="387"/>
    </row>
    <row r="691" spans="1:14" s="287" customFormat="1">
      <c r="A691" s="683"/>
      <c r="B691" s="69" t="s">
        <v>30</v>
      </c>
      <c r="C691" s="71" t="s">
        <v>25</v>
      </c>
      <c r="D691" s="69">
        <v>12664623003</v>
      </c>
      <c r="E691" s="392" t="str">
        <f>IFERROR(VLOOKUP(D691,'ВИС-2025'!$E$17:$I$3751,3,0),"")</f>
        <v xml:space="preserve">Резьбозажимное соединение РЕХАУ STABIL 20x2,9xG3/4 </v>
      </c>
      <c r="F691" s="286" t="str">
        <f>IFERROR(VLOOKUP(D691,'ВИС-2025'!$E$17:$I$3751,5,0),"")</f>
        <v>шт</v>
      </c>
      <c r="G691" s="451"/>
      <c r="H691" s="97">
        <f>IFERROR(VLOOKUP(D691,'ВИС-2025'!$E$17:$L$4285,8,0),"")</f>
        <v>8.65</v>
      </c>
      <c r="I691" s="97">
        <f t="shared" si="80"/>
        <v>0</v>
      </c>
      <c r="J691" s="97">
        <f t="shared" si="81"/>
        <v>8.65</v>
      </c>
      <c r="K691" s="97">
        <f t="shared" si="82"/>
        <v>0</v>
      </c>
      <c r="L691" s="97">
        <f t="shared" si="83"/>
        <v>0</v>
      </c>
      <c r="M691" s="97">
        <f t="shared" si="84"/>
        <v>0</v>
      </c>
      <c r="N691" s="387"/>
    </row>
    <row r="692" spans="1:14" s="287" customFormat="1">
      <c r="A692" s="683"/>
      <c r="B692" s="119"/>
      <c r="C692" s="88"/>
      <c r="D692" s="90"/>
      <c r="E692" s="392" t="str">
        <f>IFERROR(VLOOKUP(D692,'ВИС-2025'!$E$17:$I$3751,3,0),"")</f>
        <v/>
      </c>
      <c r="F692" s="286" t="str">
        <f>IFERROR(VLOOKUP(D692,'ВИС-2025'!$E$17:$I$3751,5,0),"")</f>
        <v/>
      </c>
      <c r="G692" s="451"/>
      <c r="H692" s="97" t="str">
        <f>IFERROR(VLOOKUP(D692,'ВИС-2025'!$E$17:$L$4285,8,0),"")</f>
        <v/>
      </c>
      <c r="I692" s="97" t="str">
        <f t="shared" si="80"/>
        <v/>
      </c>
      <c r="J692" s="97" t="str">
        <f t="shared" si="81"/>
        <v/>
      </c>
      <c r="K692" s="97" t="str">
        <f t="shared" si="82"/>
        <v/>
      </c>
      <c r="L692" s="97" t="str">
        <f t="shared" si="83"/>
        <v/>
      </c>
      <c r="M692" s="97" t="str">
        <f t="shared" si="84"/>
        <v/>
      </c>
      <c r="N692" s="387"/>
    </row>
    <row r="693" spans="1:14" s="288" customFormat="1">
      <c r="A693" s="667"/>
      <c r="B693" s="102" t="s">
        <v>27</v>
      </c>
      <c r="C693" s="103" t="s">
        <v>25</v>
      </c>
      <c r="D693" s="102">
        <v>12081221001</v>
      </c>
      <c r="E693" s="391" t="str">
        <f>IFERROR(VLOOKUP(D693,'ВИС-2025'!$E$17:$I$3751,3,0),"")</f>
        <v xml:space="preserve">Комплект двух прямых никелирован. шаровых кранов G1" для коллекторов </v>
      </c>
      <c r="F693" s="454" t="str">
        <f>IFERROR(VLOOKUP(D693,'ВИС-2025'!$E$17:$I$3751,5,0),"")</f>
        <v>шт</v>
      </c>
      <c r="G693" s="362"/>
      <c r="H693" s="175">
        <f>IFERROR(VLOOKUP(D693,'ВИС-2025'!$E$17:$L$4285,8,0),"")</f>
        <v>64.930000000000007</v>
      </c>
      <c r="I693" s="175">
        <f t="shared" si="80"/>
        <v>0</v>
      </c>
      <c r="J693" s="175">
        <f t="shared" si="81"/>
        <v>64.930000000000007</v>
      </c>
      <c r="K693" s="175">
        <f t="shared" si="82"/>
        <v>0</v>
      </c>
      <c r="L693" s="175">
        <f t="shared" si="83"/>
        <v>0</v>
      </c>
      <c r="M693" s="175">
        <f t="shared" si="84"/>
        <v>0</v>
      </c>
      <c r="N693" s="387"/>
    </row>
    <row r="694" spans="1:14" s="287" customFormat="1">
      <c r="A694" s="667"/>
      <c r="B694" s="102" t="s">
        <v>27</v>
      </c>
      <c r="C694" s="103" t="s">
        <v>25</v>
      </c>
      <c r="D694" s="102">
        <v>13152241001</v>
      </c>
      <c r="E694" s="391" t="str">
        <f>IFERROR(VLOOKUP(D694,'ВИС-2025'!$E$17:$I$3751,3,0),"")</f>
        <v xml:space="preserve">Комплект двух угловых никелирован. шаровых кранов G1" для коллекторов </v>
      </c>
      <c r="F694" s="454" t="str">
        <f>IFERROR(VLOOKUP(D694,'ВИС-2025'!$E$17:$I$3751,5,0),"")</f>
        <v>шт</v>
      </c>
      <c r="G694" s="362"/>
      <c r="H694" s="175">
        <f>IFERROR(VLOOKUP(D694,'ВИС-2025'!$E$17:$L$4285,8,0),"")</f>
        <v>96.77</v>
      </c>
      <c r="I694" s="175">
        <f t="shared" ref="I694:I731" si="95">IFERROR(H694*G694,"")</f>
        <v>0</v>
      </c>
      <c r="J694" s="175">
        <f t="shared" ref="J694:J731" si="96">IFERROR((IF(H694="","",H694-H694*$D$7)),"")</f>
        <v>96.77</v>
      </c>
      <c r="K694" s="175">
        <f t="shared" ref="K694:K731" si="97">IFERROR(J694*G694, "")</f>
        <v>0</v>
      </c>
      <c r="L694" s="175">
        <f t="shared" ref="L694:L731" si="98">IFERROR(J694*$D$8, "")</f>
        <v>0</v>
      </c>
      <c r="M694" s="175">
        <f t="shared" ref="M694:M731" si="99">IFERROR(L694*G694, "")</f>
        <v>0</v>
      </c>
      <c r="N694" s="387"/>
    </row>
    <row r="695" spans="1:14" s="287" customFormat="1">
      <c r="A695" s="683"/>
      <c r="B695" s="148"/>
      <c r="C695" s="88"/>
      <c r="D695" s="90"/>
      <c r="E695" s="392" t="str">
        <f>IFERROR(VLOOKUP(D695,'ВИС-2025'!$E$17:$I$3751,3,0),"")</f>
        <v/>
      </c>
      <c r="F695" s="286" t="str">
        <f>IFERROR(VLOOKUP(D695,'ВИС-2025'!$E$17:$I$3751,5,0),"")</f>
        <v/>
      </c>
      <c r="G695" s="451"/>
      <c r="H695" s="97" t="str">
        <f>IFERROR(VLOOKUP(D695,'ВИС-2025'!$E$17:$L$4285,8,0),"")</f>
        <v/>
      </c>
      <c r="I695" s="97" t="str">
        <f t="shared" si="95"/>
        <v/>
      </c>
      <c r="J695" s="97" t="str">
        <f t="shared" si="96"/>
        <v/>
      </c>
      <c r="K695" s="97" t="str">
        <f t="shared" si="97"/>
        <v/>
      </c>
      <c r="L695" s="97" t="str">
        <f t="shared" si="98"/>
        <v/>
      </c>
      <c r="M695" s="97" t="str">
        <f t="shared" si="99"/>
        <v/>
      </c>
      <c r="N695" s="387"/>
    </row>
    <row r="696" spans="1:14" s="287" customFormat="1">
      <c r="A696" s="667"/>
      <c r="B696" s="138" t="s">
        <v>27</v>
      </c>
      <c r="C696" s="103" t="s">
        <v>25</v>
      </c>
      <c r="D696" s="102">
        <v>13454001001</v>
      </c>
      <c r="E696" s="391" t="str">
        <f>IFERROR(VLOOKUP(D696,'ВИС-2025'!$E$17:$I$3751,3,0),"")</f>
        <v>Шкаф коллекторный, встраиваемый, тип UP 110/450 белый</v>
      </c>
      <c r="F696" s="454" t="str">
        <f>IFERROR(VLOOKUP(D696,'ВИС-2025'!$E$17:$I$3751,5,0),"")</f>
        <v>шт</v>
      </c>
      <c r="G696" s="362"/>
      <c r="H696" s="175">
        <f>IFERROR(VLOOKUP(D696,'ВИС-2025'!$E$17:$L$4285,8,0),"")</f>
        <v>223.07</v>
      </c>
      <c r="I696" s="175">
        <f t="shared" si="95"/>
        <v>0</v>
      </c>
      <c r="J696" s="175">
        <f t="shared" si="96"/>
        <v>223.07</v>
      </c>
      <c r="K696" s="175">
        <f t="shared" si="97"/>
        <v>0</v>
      </c>
      <c r="L696" s="175">
        <f t="shared" si="98"/>
        <v>0</v>
      </c>
      <c r="M696" s="175">
        <f t="shared" si="99"/>
        <v>0</v>
      </c>
      <c r="N696" s="387"/>
    </row>
    <row r="697" spans="1:14" s="287" customFormat="1">
      <c r="A697" s="683"/>
      <c r="B697" s="141" t="s">
        <v>65</v>
      </c>
      <c r="C697" s="71" t="s">
        <v>25</v>
      </c>
      <c r="D697" s="69">
        <v>13454101001</v>
      </c>
      <c r="E697" s="392" t="str">
        <f>IFERROR(VLOOKUP(D697,'ВИС-2025'!$E$17:$I$3751,3,0),"")</f>
        <v>Шкаф коллекторный, встраиваемый, тип UP 110/550, белый</v>
      </c>
      <c r="F697" s="286" t="str">
        <f>IFERROR(VLOOKUP(D697,'ВИС-2025'!$E$17:$I$3751,5,0),"")</f>
        <v>шт</v>
      </c>
      <c r="G697" s="451"/>
      <c r="H697" s="97">
        <f>IFERROR(VLOOKUP(D697,'ВИС-2025'!$E$17:$L$4285,8,0),"")</f>
        <v>246.48</v>
      </c>
      <c r="I697" s="97">
        <f t="shared" si="95"/>
        <v>0</v>
      </c>
      <c r="J697" s="97">
        <f t="shared" si="96"/>
        <v>246.48</v>
      </c>
      <c r="K697" s="97">
        <f t="shared" si="97"/>
        <v>0</v>
      </c>
      <c r="L697" s="97">
        <f t="shared" si="98"/>
        <v>0</v>
      </c>
      <c r="M697" s="97">
        <f t="shared" si="99"/>
        <v>0</v>
      </c>
      <c r="N697" s="387"/>
    </row>
    <row r="698" spans="1:14" s="287" customFormat="1">
      <c r="A698" s="683"/>
      <c r="B698" s="141" t="s">
        <v>65</v>
      </c>
      <c r="C698" s="71" t="s">
        <v>25</v>
      </c>
      <c r="D698" s="69">
        <v>13454201001</v>
      </c>
      <c r="E698" s="392" t="str">
        <f>IFERROR(VLOOKUP(D698,'ВИС-2025'!$E$17:$I$3751,3,0),"")</f>
        <v>Шкаф коллекторный, встраиваемый, тип UP 110/750, белый</v>
      </c>
      <c r="F698" s="286" t="str">
        <f>IFERROR(VLOOKUP(D698,'ВИС-2025'!$E$17:$I$3751,5,0),"")</f>
        <v>шт</v>
      </c>
      <c r="G698" s="451"/>
      <c r="H698" s="97">
        <f>IFERROR(VLOOKUP(D698,'ВИС-2025'!$E$17:$L$4285,8,0),"")</f>
        <v>292.45999999999998</v>
      </c>
      <c r="I698" s="97">
        <f t="shared" si="95"/>
        <v>0</v>
      </c>
      <c r="J698" s="97">
        <f t="shared" si="96"/>
        <v>292.45999999999998</v>
      </c>
      <c r="K698" s="97">
        <f t="shared" si="97"/>
        <v>0</v>
      </c>
      <c r="L698" s="97">
        <f t="shared" si="98"/>
        <v>0</v>
      </c>
      <c r="M698" s="97">
        <f t="shared" si="99"/>
        <v>0</v>
      </c>
      <c r="N698" s="387"/>
    </row>
    <row r="699" spans="1:14" s="287" customFormat="1">
      <c r="A699" s="683"/>
      <c r="B699" s="141" t="s">
        <v>65</v>
      </c>
      <c r="C699" s="71" t="s">
        <v>25</v>
      </c>
      <c r="D699" s="69">
        <v>13454301001</v>
      </c>
      <c r="E699" s="392" t="str">
        <f>IFERROR(VLOOKUP(D699,'ВИС-2025'!$E$17:$I$3751,3,0),"")</f>
        <v>Шкаф коллекторный, встраиваемый, тип UP 110/950, белый</v>
      </c>
      <c r="F699" s="286" t="str">
        <f>IFERROR(VLOOKUP(D699,'ВИС-2025'!$E$17:$I$3751,5,0),"")</f>
        <v>шт</v>
      </c>
      <c r="G699" s="451"/>
      <c r="H699" s="97">
        <f>IFERROR(VLOOKUP(D699,'ВИС-2025'!$E$17:$L$4285,8,0),"")</f>
        <v>334.16</v>
      </c>
      <c r="I699" s="97">
        <f t="shared" si="95"/>
        <v>0</v>
      </c>
      <c r="J699" s="97">
        <f t="shared" si="96"/>
        <v>334.16</v>
      </c>
      <c r="K699" s="97">
        <f t="shared" si="97"/>
        <v>0</v>
      </c>
      <c r="L699" s="97">
        <f t="shared" si="98"/>
        <v>0</v>
      </c>
      <c r="M699" s="97">
        <f t="shared" si="99"/>
        <v>0</v>
      </c>
      <c r="N699" s="387"/>
    </row>
    <row r="700" spans="1:14" s="287" customFormat="1">
      <c r="A700" s="683"/>
      <c r="B700" s="141" t="s">
        <v>65</v>
      </c>
      <c r="C700" s="71" t="s">
        <v>25</v>
      </c>
      <c r="D700" s="69">
        <v>13454401001</v>
      </c>
      <c r="E700" s="392" t="str">
        <f>IFERROR(VLOOKUP(D700,'ВИС-2025'!$E$17:$I$3751,3,0),"")</f>
        <v>Шкаф коллекторный, встраиваемый, тип UP 110/1150, белый</v>
      </c>
      <c r="F700" s="286" t="str">
        <f>IFERROR(VLOOKUP(D700,'ВИС-2025'!$E$17:$I$3751,5,0),"")</f>
        <v>шт</v>
      </c>
      <c r="G700" s="451"/>
      <c r="H700" s="97">
        <f>IFERROR(VLOOKUP(D700,'ВИС-2025'!$E$17:$L$4285,8,0),"")</f>
        <v>392.5</v>
      </c>
      <c r="I700" s="97">
        <f t="shared" si="95"/>
        <v>0</v>
      </c>
      <c r="J700" s="97">
        <f t="shared" si="96"/>
        <v>392.5</v>
      </c>
      <c r="K700" s="97">
        <f t="shared" si="97"/>
        <v>0</v>
      </c>
      <c r="L700" s="97">
        <f t="shared" si="98"/>
        <v>0</v>
      </c>
      <c r="M700" s="97">
        <f t="shared" si="99"/>
        <v>0</v>
      </c>
      <c r="N700" s="387"/>
    </row>
    <row r="701" spans="1:14" s="287" customFormat="1">
      <c r="A701" s="683"/>
      <c r="B701" s="141" t="s">
        <v>65</v>
      </c>
      <c r="C701" s="71" t="s">
        <v>25</v>
      </c>
      <c r="D701" s="69">
        <v>13454501001</v>
      </c>
      <c r="E701" s="392" t="str">
        <f>IFERROR(VLOOKUP(D701,'ВИС-2025'!$E$17:$I$3751,3,0),"")</f>
        <v>Шкаф коллекторный, встраиваемый, тип UP 110/1300, белый</v>
      </c>
      <c r="F701" s="286" t="str">
        <f>IFERROR(VLOOKUP(D701,'ВИС-2025'!$E$17:$I$3751,5,0),"")</f>
        <v>шт</v>
      </c>
      <c r="G701" s="451"/>
      <c r="H701" s="97">
        <f>IFERROR(VLOOKUP(D701,'ВИС-2025'!$E$17:$L$4285,8,0),"")</f>
        <v>432.08</v>
      </c>
      <c r="I701" s="97">
        <f t="shared" si="95"/>
        <v>0</v>
      </c>
      <c r="J701" s="97">
        <f t="shared" si="96"/>
        <v>432.08</v>
      </c>
      <c r="K701" s="97">
        <f t="shared" si="97"/>
        <v>0</v>
      </c>
      <c r="L701" s="97">
        <f t="shared" si="98"/>
        <v>0</v>
      </c>
      <c r="M701" s="97">
        <f t="shared" si="99"/>
        <v>0</v>
      </c>
      <c r="N701" s="387"/>
    </row>
    <row r="702" spans="1:14" s="287" customFormat="1">
      <c r="A702" s="683"/>
      <c r="B702" s="141"/>
      <c r="C702" s="101"/>
      <c r="D702" s="69"/>
      <c r="E702" s="392" t="str">
        <f>IFERROR(VLOOKUP(D702,'ВИС-2025'!$E$17:$I$3751,3,0),"")</f>
        <v/>
      </c>
      <c r="F702" s="286" t="str">
        <f>IFERROR(VLOOKUP(D702,'ВИС-2025'!$E$17:$I$3751,5,0),"")</f>
        <v/>
      </c>
      <c r="G702" s="451"/>
      <c r="H702" s="97" t="str">
        <f>IFERROR(VLOOKUP(D702,'ВИС-2025'!$E$17:$L$4285,8,0),"")</f>
        <v/>
      </c>
      <c r="I702" s="97" t="str">
        <f t="shared" si="95"/>
        <v/>
      </c>
      <c r="J702" s="97" t="str">
        <f t="shared" si="96"/>
        <v/>
      </c>
      <c r="K702" s="97" t="str">
        <f t="shared" si="97"/>
        <v/>
      </c>
      <c r="L702" s="97" t="str">
        <f t="shared" si="98"/>
        <v/>
      </c>
      <c r="M702" s="97" t="str">
        <f t="shared" si="99"/>
        <v/>
      </c>
      <c r="N702" s="387"/>
    </row>
    <row r="703" spans="1:14" s="287" customFormat="1">
      <c r="A703" s="667"/>
      <c r="B703" s="138" t="s">
        <v>27</v>
      </c>
      <c r="C703" s="103" t="s">
        <v>25</v>
      </c>
      <c r="D703" s="102">
        <v>13474001001</v>
      </c>
      <c r="E703" s="391" t="str">
        <f>IFERROR(VLOOKUP(D703,'ВИС-2025'!$E$17:$I$3751,3,0),"")</f>
        <v xml:space="preserve">Шкаф коллекторный, приставной, тип AP 130/500 белый </v>
      </c>
      <c r="F703" s="454" t="str">
        <f>IFERROR(VLOOKUP(D703,'ВИС-2025'!$E$17:$I$3751,5,0),"")</f>
        <v>шт</v>
      </c>
      <c r="G703" s="362"/>
      <c r="H703" s="175">
        <f>IFERROR(VLOOKUP(D703,'ВИС-2025'!$E$17:$L$4285,8,0),"")</f>
        <v>199.48</v>
      </c>
      <c r="I703" s="175">
        <f t="shared" si="95"/>
        <v>0</v>
      </c>
      <c r="J703" s="175">
        <f t="shared" si="96"/>
        <v>199.48</v>
      </c>
      <c r="K703" s="175">
        <f t="shared" si="97"/>
        <v>0</v>
      </c>
      <c r="L703" s="175">
        <f t="shared" si="98"/>
        <v>0</v>
      </c>
      <c r="M703" s="175">
        <f t="shared" si="99"/>
        <v>0</v>
      </c>
      <c r="N703" s="387"/>
    </row>
    <row r="704" spans="1:14" s="287" customFormat="1">
      <c r="A704" s="683"/>
      <c r="B704" s="141" t="s">
        <v>65</v>
      </c>
      <c r="C704" s="71" t="s">
        <v>25</v>
      </c>
      <c r="D704" s="69">
        <v>13474101001</v>
      </c>
      <c r="E704" s="392" t="str">
        <f>IFERROR(VLOOKUP(D704,'ВИС-2025'!$E$17:$I$3751,3,0),"")</f>
        <v xml:space="preserve">Шкаф коллекторный, приставной, тип AP 130/605, белый </v>
      </c>
      <c r="F704" s="286" t="str">
        <f>IFERROR(VLOOKUP(D704,'ВИС-2025'!$E$17:$I$3751,5,0),"")</f>
        <v>шт</v>
      </c>
      <c r="G704" s="451"/>
      <c r="H704" s="97">
        <f>IFERROR(VLOOKUP(D704,'ВИС-2025'!$E$17:$L$4285,8,0),"")</f>
        <v>222.12</v>
      </c>
      <c r="I704" s="97">
        <f t="shared" si="95"/>
        <v>0</v>
      </c>
      <c r="J704" s="97">
        <f t="shared" si="96"/>
        <v>222.12</v>
      </c>
      <c r="K704" s="97">
        <f t="shared" si="97"/>
        <v>0</v>
      </c>
      <c r="L704" s="97">
        <f t="shared" si="98"/>
        <v>0</v>
      </c>
      <c r="M704" s="97">
        <f t="shared" si="99"/>
        <v>0</v>
      </c>
      <c r="N704" s="387"/>
    </row>
    <row r="705" spans="1:14" s="287" customFormat="1">
      <c r="A705" s="683"/>
      <c r="B705" s="141" t="s">
        <v>65</v>
      </c>
      <c r="C705" s="71" t="s">
        <v>25</v>
      </c>
      <c r="D705" s="69">
        <v>13474201001</v>
      </c>
      <c r="E705" s="392" t="str">
        <f>IFERROR(VLOOKUP(D705,'ВИС-2025'!$E$17:$I$3751,3,0),"")</f>
        <v xml:space="preserve">Шкаф коллекторный, приставной, тип AP 130/805, белый </v>
      </c>
      <c r="F705" s="286" t="str">
        <f>IFERROR(VLOOKUP(D705,'ВИС-2025'!$E$17:$I$3751,5,0),"")</f>
        <v>шт</v>
      </c>
      <c r="G705" s="451"/>
      <c r="H705" s="97">
        <f>IFERROR(VLOOKUP(D705,'ВИС-2025'!$E$17:$L$4285,8,0),"")</f>
        <v>273.13</v>
      </c>
      <c r="I705" s="97">
        <f t="shared" si="95"/>
        <v>0</v>
      </c>
      <c r="J705" s="97">
        <f t="shared" si="96"/>
        <v>273.13</v>
      </c>
      <c r="K705" s="97">
        <f t="shared" si="97"/>
        <v>0</v>
      </c>
      <c r="L705" s="97">
        <f t="shared" si="98"/>
        <v>0</v>
      </c>
      <c r="M705" s="97">
        <f t="shared" si="99"/>
        <v>0</v>
      </c>
      <c r="N705" s="387"/>
    </row>
    <row r="706" spans="1:14" s="287" customFormat="1">
      <c r="A706" s="667"/>
      <c r="B706" s="138" t="s">
        <v>27</v>
      </c>
      <c r="C706" s="103" t="s">
        <v>25</v>
      </c>
      <c r="D706" s="102">
        <v>13474301001</v>
      </c>
      <c r="E706" s="391" t="str">
        <f>IFERROR(VLOOKUP(D706,'ВИС-2025'!$E$17:$I$3751,3,0),"")</f>
        <v xml:space="preserve">Шкаф коллекторный, приставной, тип AP 130/1005, белый </v>
      </c>
      <c r="F706" s="454" t="str">
        <f>IFERROR(VLOOKUP(D706,'ВИС-2025'!$E$17:$I$3751,5,0),"")</f>
        <v>шт</v>
      </c>
      <c r="G706" s="362"/>
      <c r="H706" s="175">
        <f>IFERROR(VLOOKUP(D706,'ВИС-2025'!$E$17:$L$4285,8,0),"")</f>
        <v>305.32</v>
      </c>
      <c r="I706" s="175">
        <f t="shared" si="95"/>
        <v>0</v>
      </c>
      <c r="J706" s="175">
        <f t="shared" si="96"/>
        <v>305.32</v>
      </c>
      <c r="K706" s="175">
        <f t="shared" si="97"/>
        <v>0</v>
      </c>
      <c r="L706" s="175">
        <f t="shared" si="98"/>
        <v>0</v>
      </c>
      <c r="M706" s="175">
        <f t="shared" si="99"/>
        <v>0</v>
      </c>
      <c r="N706" s="387"/>
    </row>
    <row r="707" spans="1:14" s="287" customFormat="1">
      <c r="A707" s="683"/>
      <c r="B707" s="141" t="s">
        <v>65</v>
      </c>
      <c r="C707" s="71" t="s">
        <v>25</v>
      </c>
      <c r="D707" s="69">
        <v>13474401001</v>
      </c>
      <c r="E707" s="392" t="str">
        <f>IFERROR(VLOOKUP(D707,'ВИС-2025'!$E$17:$I$3751,3,0),"")</f>
        <v xml:space="preserve">Шкаф коллекторный, приставной, тип AP 130/1205, белый </v>
      </c>
      <c r="F707" s="286" t="str">
        <f>IFERROR(VLOOKUP(D707,'ВИС-2025'!$E$17:$I$3751,5,0),"")</f>
        <v>шт</v>
      </c>
      <c r="G707" s="451"/>
      <c r="H707" s="97">
        <f>IFERROR(VLOOKUP(D707,'ВИС-2025'!$E$17:$L$4285,8,0),"")</f>
        <v>322.75</v>
      </c>
      <c r="I707" s="97">
        <f t="shared" si="95"/>
        <v>0</v>
      </c>
      <c r="J707" s="97">
        <f t="shared" si="96"/>
        <v>322.75</v>
      </c>
      <c r="K707" s="97">
        <f t="shared" si="97"/>
        <v>0</v>
      </c>
      <c r="L707" s="97">
        <f t="shared" si="98"/>
        <v>0</v>
      </c>
      <c r="M707" s="97">
        <f t="shared" si="99"/>
        <v>0</v>
      </c>
      <c r="N707" s="387"/>
    </row>
    <row r="708" spans="1:14" s="287" customFormat="1">
      <c r="A708" s="683"/>
      <c r="B708" s="141" t="s">
        <v>65</v>
      </c>
      <c r="C708" s="71" t="s">
        <v>25</v>
      </c>
      <c r="D708" s="69">
        <v>13474501001</v>
      </c>
      <c r="E708" s="392" t="str">
        <f>IFERROR(VLOOKUP(D708,'ВИС-2025'!$E$17:$I$3751,3,0),"")</f>
        <v>Шкаф коллекторный, приставной, тип AP 130/1353, белый</v>
      </c>
      <c r="F708" s="286" t="str">
        <f>IFERROR(VLOOKUP(D708,'ВИС-2025'!$E$17:$I$3751,5,0),"")</f>
        <v>шт</v>
      </c>
      <c r="G708" s="451"/>
      <c r="H708" s="97">
        <f>IFERROR(VLOOKUP(D708,'ВИС-2025'!$E$17:$L$4285,8,0),"")</f>
        <v>371.65</v>
      </c>
      <c r="I708" s="97">
        <f t="shared" si="95"/>
        <v>0</v>
      </c>
      <c r="J708" s="97">
        <f t="shared" si="96"/>
        <v>371.65</v>
      </c>
      <c r="K708" s="97">
        <f t="shared" si="97"/>
        <v>0</v>
      </c>
      <c r="L708" s="97">
        <f t="shared" si="98"/>
        <v>0</v>
      </c>
      <c r="M708" s="97">
        <f t="shared" si="99"/>
        <v>0</v>
      </c>
      <c r="N708" s="387"/>
    </row>
    <row r="709" spans="1:14" s="287" customFormat="1">
      <c r="A709" s="683"/>
      <c r="B709" s="141"/>
      <c r="C709" s="101"/>
      <c r="D709" s="69"/>
      <c r="E709" s="392" t="str">
        <f>IFERROR(VLOOKUP(D709,'ВИС-2025'!$E$17:$I$3751,3,0),"")</f>
        <v/>
      </c>
      <c r="F709" s="286" t="str">
        <f>IFERROR(VLOOKUP(D709,'ВИС-2025'!$E$17:$I$3751,5,0),"")</f>
        <v/>
      </c>
      <c r="G709" s="451"/>
      <c r="H709" s="97" t="str">
        <f>IFERROR(VLOOKUP(D709,'ВИС-2025'!$E$17:$L$4285,8,0),"")</f>
        <v/>
      </c>
      <c r="I709" s="97" t="str">
        <f t="shared" si="95"/>
        <v/>
      </c>
      <c r="J709" s="97" t="str">
        <f t="shared" si="96"/>
        <v/>
      </c>
      <c r="K709" s="97" t="str">
        <f t="shared" si="97"/>
        <v/>
      </c>
      <c r="L709" s="97" t="str">
        <f t="shared" si="98"/>
        <v/>
      </c>
      <c r="M709" s="97" t="str">
        <f t="shared" si="99"/>
        <v/>
      </c>
      <c r="N709" s="387"/>
    </row>
    <row r="710" spans="1:14" s="287" customFormat="1">
      <c r="A710" s="683"/>
      <c r="B710" s="141" t="s">
        <v>65</v>
      </c>
      <c r="C710" s="71" t="s">
        <v>25</v>
      </c>
      <c r="D710" s="69">
        <v>13464101001</v>
      </c>
      <c r="E710" s="392" t="str">
        <f>IFERROR(VLOOKUP(D710,'ВИС-2025'!$E$17:$I$3751,3,0),"")</f>
        <v>Шкаф коллекторный, встраиваемый, тип UP 75/550 , белый</v>
      </c>
      <c r="F710" s="286" t="str">
        <f>IFERROR(VLOOKUP(D710,'ВИС-2025'!$E$17:$I$3751,5,0),"")</f>
        <v>шт</v>
      </c>
      <c r="G710" s="451"/>
      <c r="H710" s="97">
        <f>IFERROR(VLOOKUP(D710,'ВИС-2025'!$E$17:$L$4285,8,0),"")</f>
        <v>250.31</v>
      </c>
      <c r="I710" s="97">
        <f t="shared" si="95"/>
        <v>0</v>
      </c>
      <c r="J710" s="97">
        <f t="shared" si="96"/>
        <v>250.31</v>
      </c>
      <c r="K710" s="97">
        <f t="shared" si="97"/>
        <v>0</v>
      </c>
      <c r="L710" s="97">
        <f t="shared" si="98"/>
        <v>0</v>
      </c>
      <c r="M710" s="97">
        <f t="shared" si="99"/>
        <v>0</v>
      </c>
      <c r="N710" s="387"/>
    </row>
    <row r="711" spans="1:14" s="287" customFormat="1">
      <c r="A711" s="683"/>
      <c r="B711" s="141" t="s">
        <v>65</v>
      </c>
      <c r="C711" s="71" t="s">
        <v>25</v>
      </c>
      <c r="D711" s="69">
        <v>13464201001</v>
      </c>
      <c r="E711" s="392" t="str">
        <f>IFERROR(VLOOKUP(D711,'ВИС-2025'!$E$17:$I$3751,3,0),"")</f>
        <v>Шкаф коллекторный, встраиваемый, тип UP 75/750, белый</v>
      </c>
      <c r="F711" s="286" t="str">
        <f>IFERROR(VLOOKUP(D711,'ВИС-2025'!$E$17:$I$3751,5,0),"")</f>
        <v>шт</v>
      </c>
      <c r="G711" s="451"/>
      <c r="H711" s="97">
        <f>IFERROR(VLOOKUP(D711,'ВИС-2025'!$E$17:$L$4285,8,0),"")</f>
        <v>300.55</v>
      </c>
      <c r="I711" s="97">
        <f t="shared" si="95"/>
        <v>0</v>
      </c>
      <c r="J711" s="97">
        <f t="shared" si="96"/>
        <v>300.55</v>
      </c>
      <c r="K711" s="97">
        <f t="shared" si="97"/>
        <v>0</v>
      </c>
      <c r="L711" s="97">
        <f t="shared" si="98"/>
        <v>0</v>
      </c>
      <c r="M711" s="97">
        <f t="shared" si="99"/>
        <v>0</v>
      </c>
      <c r="N711" s="387"/>
    </row>
    <row r="712" spans="1:14" s="287" customFormat="1">
      <c r="A712" s="683"/>
      <c r="B712" s="141" t="s">
        <v>65</v>
      </c>
      <c r="C712" s="71" t="s">
        <v>25</v>
      </c>
      <c r="D712" s="69">
        <v>13464301001</v>
      </c>
      <c r="E712" s="392" t="str">
        <f>IFERROR(VLOOKUP(D712,'ВИС-2025'!$E$17:$I$3751,3,0),"")</f>
        <v>Шкаф коллекторный, встраиваемый, тип UP 75/950, белый</v>
      </c>
      <c r="F712" s="286" t="str">
        <f>IFERROR(VLOOKUP(D712,'ВИС-2025'!$E$17:$I$3751,5,0),"")</f>
        <v>шт</v>
      </c>
      <c r="G712" s="451"/>
      <c r="H712" s="97">
        <f>IFERROR(VLOOKUP(D712,'ВИС-2025'!$E$17:$L$4285,8,0),"")</f>
        <v>339.72</v>
      </c>
      <c r="I712" s="97">
        <f t="shared" si="95"/>
        <v>0</v>
      </c>
      <c r="J712" s="97">
        <f t="shared" si="96"/>
        <v>339.72</v>
      </c>
      <c r="K712" s="97">
        <f t="shared" si="97"/>
        <v>0</v>
      </c>
      <c r="L712" s="97">
        <f t="shared" si="98"/>
        <v>0</v>
      </c>
      <c r="M712" s="97">
        <f t="shared" si="99"/>
        <v>0</v>
      </c>
      <c r="N712" s="387"/>
    </row>
    <row r="713" spans="1:14" s="287" customFormat="1">
      <c r="A713" s="683"/>
      <c r="B713" s="141" t="s">
        <v>65</v>
      </c>
      <c r="C713" s="71" t="s">
        <v>25</v>
      </c>
      <c r="D713" s="69">
        <v>13464401001</v>
      </c>
      <c r="E713" s="392" t="str">
        <f>IFERROR(VLOOKUP(D713,'ВИС-2025'!$E$17:$I$3751,3,0),"")</f>
        <v>Шкаф коллекторный, встраиваемый, тип UP 75/1150, белый</v>
      </c>
      <c r="F713" s="286" t="str">
        <f>IFERROR(VLOOKUP(D713,'ВИС-2025'!$E$17:$I$3751,5,0),"")</f>
        <v>шт</v>
      </c>
      <c r="G713" s="451"/>
      <c r="H713" s="97">
        <f>IFERROR(VLOOKUP(D713,'ВИС-2025'!$E$17:$L$4285,8,0),"")</f>
        <v>395.47</v>
      </c>
      <c r="I713" s="97">
        <f t="shared" si="95"/>
        <v>0</v>
      </c>
      <c r="J713" s="97">
        <f t="shared" si="96"/>
        <v>395.47</v>
      </c>
      <c r="K713" s="97">
        <f t="shared" si="97"/>
        <v>0</v>
      </c>
      <c r="L713" s="97">
        <f t="shared" si="98"/>
        <v>0</v>
      </c>
      <c r="M713" s="97">
        <f t="shared" si="99"/>
        <v>0</v>
      </c>
      <c r="N713" s="387"/>
    </row>
    <row r="714" spans="1:14" s="287" customFormat="1">
      <c r="A714" s="683"/>
      <c r="B714" s="141"/>
      <c r="C714" s="101"/>
      <c r="D714" s="69"/>
      <c r="E714" s="392" t="str">
        <f>IFERROR(VLOOKUP(D714,'ВИС-2025'!$E$17:$I$3751,3,0),"")</f>
        <v/>
      </c>
      <c r="F714" s="286" t="str">
        <f>IFERROR(VLOOKUP(D714,'ВИС-2025'!$E$17:$I$3751,5,0),"")</f>
        <v/>
      </c>
      <c r="G714" s="451"/>
      <c r="H714" s="97" t="str">
        <f>IFERROR(VLOOKUP(D714,'ВИС-2025'!$E$17:$L$4285,8,0),"")</f>
        <v/>
      </c>
      <c r="I714" s="97" t="str">
        <f t="shared" si="95"/>
        <v/>
      </c>
      <c r="J714" s="97" t="str">
        <f t="shared" si="96"/>
        <v/>
      </c>
      <c r="K714" s="97" t="str">
        <f t="shared" si="97"/>
        <v/>
      </c>
      <c r="L714" s="97" t="str">
        <f t="shared" si="98"/>
        <v/>
      </c>
      <c r="M714" s="97" t="str">
        <f t="shared" si="99"/>
        <v/>
      </c>
      <c r="N714" s="387"/>
    </row>
    <row r="715" spans="1:14" s="287" customFormat="1">
      <c r="A715" s="683"/>
      <c r="B715" s="141" t="s">
        <v>30</v>
      </c>
      <c r="C715" s="71" t="s">
        <v>25</v>
      </c>
      <c r="D715" s="69">
        <v>12573883002</v>
      </c>
      <c r="E715" s="392" t="str">
        <f>IFERROR(VLOOKUP(D715,'ВИС-2025'!$E$17:$I$3751,3,0),"")</f>
        <v>Двойной крюк РЕХАУ с дюбелем для 2-х труб</v>
      </c>
      <c r="F715" s="286" t="str">
        <f>IFERROR(VLOOKUP(D715,'ВИС-2025'!$E$17:$I$3751,5,0),"")</f>
        <v>шт</v>
      </c>
      <c r="G715" s="451"/>
      <c r="H715" s="97">
        <f>IFERROR(VLOOKUP(D715,'ВИС-2025'!$E$17:$L$4285,8,0),"")</f>
        <v>1.0900000000000001</v>
      </c>
      <c r="I715" s="97">
        <f t="shared" si="95"/>
        <v>0</v>
      </c>
      <c r="J715" s="97">
        <f t="shared" si="96"/>
        <v>1.0900000000000001</v>
      </c>
      <c r="K715" s="97">
        <f t="shared" si="97"/>
        <v>0</v>
      </c>
      <c r="L715" s="97">
        <f t="shared" si="98"/>
        <v>0</v>
      </c>
      <c r="M715" s="97">
        <f t="shared" si="99"/>
        <v>0</v>
      </c>
      <c r="N715" s="387"/>
    </row>
    <row r="716" spans="1:14" s="287" customFormat="1">
      <c r="A716" s="683"/>
      <c r="B716" s="141"/>
      <c r="C716" s="101"/>
      <c r="D716" s="69"/>
      <c r="E716" s="392" t="str">
        <f>IFERROR(VLOOKUP(D716,'ВИС-2025'!$E$17:$I$3751,3,0),"")</f>
        <v/>
      </c>
      <c r="F716" s="286" t="str">
        <f>IFERROR(VLOOKUP(D716,'ВИС-2025'!$E$17:$I$3751,5,0),"")</f>
        <v/>
      </c>
      <c r="G716" s="451"/>
      <c r="H716" s="97" t="str">
        <f>IFERROR(VLOOKUP(D716,'ВИС-2025'!$E$17:$L$4285,8,0),"")</f>
        <v/>
      </c>
      <c r="I716" s="97" t="str">
        <f t="shared" si="95"/>
        <v/>
      </c>
      <c r="J716" s="97" t="str">
        <f t="shared" si="96"/>
        <v/>
      </c>
      <c r="K716" s="97" t="str">
        <f t="shared" si="97"/>
        <v/>
      </c>
      <c r="L716" s="97" t="str">
        <f t="shared" si="98"/>
        <v/>
      </c>
      <c r="M716" s="97" t="str">
        <f t="shared" si="99"/>
        <v/>
      </c>
      <c r="N716" s="387"/>
    </row>
    <row r="717" spans="1:14" s="287" customFormat="1">
      <c r="A717" s="683"/>
      <c r="B717" s="141" t="s">
        <v>65</v>
      </c>
      <c r="C717" s="71" t="s">
        <v>25</v>
      </c>
      <c r="D717" s="69">
        <v>12573781002</v>
      </c>
      <c r="E717" s="392" t="str">
        <f>IFERROR(VLOOKUP(D717,'ВИС-2025'!$E$17:$I$3751,3,0),"")</f>
        <v>Крюк с дюбелем для 1 трубы</v>
      </c>
      <c r="F717" s="286" t="str">
        <f>IFERROR(VLOOKUP(D717,'ВИС-2025'!$E$17:$I$3751,5,0),"")</f>
        <v>шт</v>
      </c>
      <c r="G717" s="451"/>
      <c r="H717" s="97">
        <f>IFERROR(VLOOKUP(D717,'ВИС-2025'!$E$17:$L$4285,8,0),"")</f>
        <v>0.66</v>
      </c>
      <c r="I717" s="97">
        <f t="shared" si="95"/>
        <v>0</v>
      </c>
      <c r="J717" s="97">
        <f t="shared" si="96"/>
        <v>0.66</v>
      </c>
      <c r="K717" s="97">
        <f t="shared" si="97"/>
        <v>0</v>
      </c>
      <c r="L717" s="97">
        <f t="shared" si="98"/>
        <v>0</v>
      </c>
      <c r="M717" s="97">
        <f t="shared" si="99"/>
        <v>0</v>
      </c>
      <c r="N717" s="387"/>
    </row>
    <row r="718" spans="1:14" s="287" customFormat="1">
      <c r="A718" s="667"/>
      <c r="B718" s="138" t="s">
        <v>27</v>
      </c>
      <c r="C718" s="103" t="s">
        <v>25</v>
      </c>
      <c r="D718" s="102">
        <v>12573881002</v>
      </c>
      <c r="E718" s="391" t="str">
        <f>IFERROR(VLOOKUP(D718,'ВИС-2025'!$E$17:$I$3751,3,0),"")</f>
        <v>Двойной крюк с дюбелем для 2-х труб</v>
      </c>
      <c r="F718" s="454" t="str">
        <f>IFERROR(VLOOKUP(D718,'ВИС-2025'!$E$17:$I$3751,5,0),"")</f>
        <v>шт</v>
      </c>
      <c r="G718" s="362"/>
      <c r="H718" s="175">
        <f>IFERROR(VLOOKUP(D718,'ВИС-2025'!$E$17:$L$4285,8,0),"")</f>
        <v>1.0900000000000001</v>
      </c>
      <c r="I718" s="175">
        <f t="shared" si="95"/>
        <v>0</v>
      </c>
      <c r="J718" s="175">
        <f t="shared" si="96"/>
        <v>1.0900000000000001</v>
      </c>
      <c r="K718" s="175">
        <f t="shared" si="97"/>
        <v>0</v>
      </c>
      <c r="L718" s="175">
        <f t="shared" si="98"/>
        <v>0</v>
      </c>
      <c r="M718" s="175">
        <f t="shared" si="99"/>
        <v>0</v>
      </c>
      <c r="N718" s="387"/>
    </row>
    <row r="719" spans="1:14" s="287" customFormat="1">
      <c r="A719" s="683"/>
      <c r="B719" s="141" t="s">
        <v>65</v>
      </c>
      <c r="C719" s="71" t="s">
        <v>25</v>
      </c>
      <c r="D719" s="69">
        <v>12657091001</v>
      </c>
      <c r="E719" s="392" t="str">
        <f>IFERROR(VLOOKUP(D719,'ВИС-2025'!$E$17:$I$3751,3,0),"")</f>
        <v>Двойной крюк с дюбелем для 2-х труб в изоляции</v>
      </c>
      <c r="F719" s="286" t="str">
        <f>IFERROR(VLOOKUP(D719,'ВИС-2025'!$E$17:$I$3751,5,0),"")</f>
        <v>шт</v>
      </c>
      <c r="G719" s="451"/>
      <c r="H719" s="97">
        <f>IFERROR(VLOOKUP(D719,'ВИС-2025'!$E$17:$L$4285,8,0),"")</f>
        <v>1.0900000000000001</v>
      </c>
      <c r="I719" s="97">
        <f t="shared" si="95"/>
        <v>0</v>
      </c>
      <c r="J719" s="97">
        <f t="shared" si="96"/>
        <v>1.0900000000000001</v>
      </c>
      <c r="K719" s="97">
        <f t="shared" si="97"/>
        <v>0</v>
      </c>
      <c r="L719" s="97">
        <f t="shared" si="98"/>
        <v>0</v>
      </c>
      <c r="M719" s="97">
        <f t="shared" si="99"/>
        <v>0</v>
      </c>
      <c r="N719" s="387"/>
    </row>
    <row r="720" spans="1:14" s="287" customFormat="1">
      <c r="A720" s="683"/>
      <c r="B720" s="119"/>
      <c r="C720" s="88"/>
      <c r="D720" s="90"/>
      <c r="E720" s="392" t="str">
        <f>IFERROR(VLOOKUP(D720,'ВИС-2025'!$E$17:$I$3751,3,0),"")</f>
        <v/>
      </c>
      <c r="F720" s="286" t="str">
        <f>IFERROR(VLOOKUP(D720,'ВИС-2025'!$E$17:$I$3751,5,0),"")</f>
        <v/>
      </c>
      <c r="G720" s="451"/>
      <c r="H720" s="97" t="str">
        <f>IFERROR(VLOOKUP(D720,'ВИС-2025'!$E$17:$L$4285,8,0),"")</f>
        <v/>
      </c>
      <c r="I720" s="97" t="str">
        <f t="shared" si="95"/>
        <v/>
      </c>
      <c r="J720" s="97" t="str">
        <f t="shared" si="96"/>
        <v/>
      </c>
      <c r="K720" s="97" t="str">
        <f t="shared" si="97"/>
        <v/>
      </c>
      <c r="L720" s="97" t="str">
        <f t="shared" si="98"/>
        <v/>
      </c>
      <c r="M720" s="97" t="str">
        <f t="shared" si="99"/>
        <v/>
      </c>
      <c r="N720" s="387"/>
    </row>
    <row r="721" spans="1:14" s="287" customFormat="1" ht="25.5">
      <c r="A721" s="683"/>
      <c r="B721" s="119" t="s">
        <v>30</v>
      </c>
      <c r="C721" s="71" t="s">
        <v>25</v>
      </c>
      <c r="D721" s="69">
        <v>12658793001</v>
      </c>
      <c r="E721" s="392" t="str">
        <f>IFERROR(VLOOKUP(D721,'ВИС-2025'!$E$17:$I$3751,3,0),"")</f>
        <v>Комплект пластм. отводов РЕХАУ для подкл. отоп. прибора труб FLEX/PINK/STABIL</v>
      </c>
      <c r="F721" s="286" t="str">
        <f>IFERROR(VLOOKUP(D721,'ВИС-2025'!$E$17:$I$3751,5,0),"")</f>
        <v>шт</v>
      </c>
      <c r="G721" s="451"/>
      <c r="H721" s="97">
        <f>IFERROR(VLOOKUP(D721,'ВИС-2025'!$E$17:$L$4285,8,0),"")</f>
        <v>14.16</v>
      </c>
      <c r="I721" s="97">
        <f t="shared" si="95"/>
        <v>0</v>
      </c>
      <c r="J721" s="97">
        <f t="shared" si="96"/>
        <v>14.16</v>
      </c>
      <c r="K721" s="97">
        <f t="shared" si="97"/>
        <v>0</v>
      </c>
      <c r="L721" s="97">
        <f t="shared" si="98"/>
        <v>0</v>
      </c>
      <c r="M721" s="97">
        <f t="shared" si="99"/>
        <v>0</v>
      </c>
      <c r="N721" s="387"/>
    </row>
    <row r="722" spans="1:14" s="287" customFormat="1">
      <c r="A722" s="683"/>
      <c r="B722" s="119"/>
      <c r="C722" s="88"/>
      <c r="D722" s="90"/>
      <c r="E722" s="392" t="str">
        <f>IFERROR(VLOOKUP(D722,'ВИС-2025'!$E$17:$I$3751,3,0),"")</f>
        <v/>
      </c>
      <c r="F722" s="286" t="str">
        <f>IFERROR(VLOOKUP(D722,'ВИС-2025'!$E$17:$I$3751,5,0),"")</f>
        <v/>
      </c>
      <c r="G722" s="451"/>
      <c r="H722" s="97" t="str">
        <f>IFERROR(VLOOKUP(D722,'ВИС-2025'!$E$17:$L$4285,8,0),"")</f>
        <v/>
      </c>
      <c r="I722" s="97" t="str">
        <f t="shared" si="95"/>
        <v/>
      </c>
      <c r="J722" s="97" t="str">
        <f t="shared" si="96"/>
        <v/>
      </c>
      <c r="K722" s="97" t="str">
        <f t="shared" si="97"/>
        <v/>
      </c>
      <c r="L722" s="97" t="str">
        <f t="shared" si="98"/>
        <v/>
      </c>
      <c r="M722" s="97" t="str">
        <f t="shared" si="99"/>
        <v/>
      </c>
      <c r="N722" s="387"/>
    </row>
    <row r="723" spans="1:14" s="287" customFormat="1">
      <c r="A723" s="683"/>
      <c r="B723" s="141" t="s">
        <v>65</v>
      </c>
      <c r="C723" s="71" t="s">
        <v>25</v>
      </c>
      <c r="D723" s="69">
        <v>12584081002</v>
      </c>
      <c r="E723" s="392" t="str">
        <f>IFERROR(VLOOKUP(D723,'ВИС-2025'!$E$17:$I$3751,3,0),"")</f>
        <v>Фиксатор поворота трубы 16/17/90°, без колец (оцинк. сталь)</v>
      </c>
      <c r="F723" s="286" t="str">
        <f>IFERROR(VLOOKUP(D723,'ВИС-2025'!$E$17:$I$3751,5,0),"")</f>
        <v>шт</v>
      </c>
      <c r="G723" s="451"/>
      <c r="H723" s="97">
        <f>IFERROR(VLOOKUP(D723,'ВИС-2025'!$E$17:$L$4285,8,0),"")</f>
        <v>2.2799999999999998</v>
      </c>
      <c r="I723" s="97">
        <f t="shared" si="95"/>
        <v>0</v>
      </c>
      <c r="J723" s="97">
        <f t="shared" si="96"/>
        <v>2.2799999999999998</v>
      </c>
      <c r="K723" s="97">
        <f t="shared" si="97"/>
        <v>0</v>
      </c>
      <c r="L723" s="97">
        <f t="shared" si="98"/>
        <v>0</v>
      </c>
      <c r="M723" s="97">
        <f t="shared" si="99"/>
        <v>0</v>
      </c>
      <c r="N723" s="387"/>
    </row>
    <row r="724" spans="1:14" s="287" customFormat="1">
      <c r="A724" s="667"/>
      <c r="B724" s="138" t="s">
        <v>27</v>
      </c>
      <c r="C724" s="103" t="s">
        <v>25</v>
      </c>
      <c r="D724" s="102">
        <v>12587981002</v>
      </c>
      <c r="E724" s="391" t="str">
        <f>IFERROR(VLOOKUP(D724,'ВИС-2025'!$E$17:$I$3751,3,0),"")</f>
        <v>Фиксатор поворота трубы 20/90°, без колец (оцинк. сталь)</v>
      </c>
      <c r="F724" s="454" t="str">
        <f>IFERROR(VLOOKUP(D724,'ВИС-2025'!$E$17:$I$3751,5,0),"")</f>
        <v>шт</v>
      </c>
      <c r="G724" s="362"/>
      <c r="H724" s="175">
        <f>IFERROR(VLOOKUP(D724,'ВИС-2025'!$E$17:$L$4285,8,0),"")</f>
        <v>2.86</v>
      </c>
      <c r="I724" s="175">
        <f t="shared" si="95"/>
        <v>0</v>
      </c>
      <c r="J724" s="175">
        <f t="shared" si="96"/>
        <v>2.86</v>
      </c>
      <c r="K724" s="175">
        <f t="shared" si="97"/>
        <v>0</v>
      </c>
      <c r="L724" s="175">
        <f t="shared" si="98"/>
        <v>0</v>
      </c>
      <c r="M724" s="175">
        <f t="shared" si="99"/>
        <v>0</v>
      </c>
      <c r="N724" s="387"/>
    </row>
    <row r="725" spans="1:14" s="287" customFormat="1">
      <c r="A725" s="667"/>
      <c r="B725" s="138" t="s">
        <v>27</v>
      </c>
      <c r="C725" s="103" t="s">
        <v>25</v>
      </c>
      <c r="D725" s="102">
        <v>12572491002</v>
      </c>
      <c r="E725" s="391" t="str">
        <f>IFERROR(VLOOKUP(D725,'ВИС-2025'!$E$17:$I$3751,3,0),"")</f>
        <v>Фиксатор поворота трубы 25/90°, без колец (оцинк. сталь)</v>
      </c>
      <c r="F725" s="454" t="str">
        <f>IFERROR(VLOOKUP(D725,'ВИС-2025'!$E$17:$I$3751,5,0),"")</f>
        <v>шт</v>
      </c>
      <c r="G725" s="362"/>
      <c r="H725" s="175">
        <f>IFERROR(VLOOKUP(D725,'ВИС-2025'!$E$17:$L$4285,8,0),"")</f>
        <v>4.8600000000000003</v>
      </c>
      <c r="I725" s="175">
        <f t="shared" si="95"/>
        <v>0</v>
      </c>
      <c r="J725" s="175">
        <f t="shared" si="96"/>
        <v>4.8600000000000003</v>
      </c>
      <c r="K725" s="175">
        <f t="shared" si="97"/>
        <v>0</v>
      </c>
      <c r="L725" s="175">
        <f t="shared" si="98"/>
        <v>0</v>
      </c>
      <c r="M725" s="175">
        <f t="shared" si="99"/>
        <v>0</v>
      </c>
      <c r="N725" s="387"/>
    </row>
    <row r="726" spans="1:14" s="287" customFormat="1">
      <c r="A726" s="667"/>
      <c r="B726" s="138" t="s">
        <v>27</v>
      </c>
      <c r="C726" s="103" t="s">
        <v>25</v>
      </c>
      <c r="D726" s="102">
        <v>12611531001</v>
      </c>
      <c r="E726" s="391" t="str">
        <f>IFERROR(VLOOKUP(D726,'ВИС-2025'!$E$17:$I$3751,3,0),"")</f>
        <v>Фиксатор поворота трубы 32/90°, с кольцами (оцинк. сталь)</v>
      </c>
      <c r="F726" s="454" t="str">
        <f>IFERROR(VLOOKUP(D726,'ВИС-2025'!$E$17:$I$3751,5,0),"")</f>
        <v>шт</v>
      </c>
      <c r="G726" s="362"/>
      <c r="H726" s="175">
        <f>IFERROR(VLOOKUP(D726,'ВИС-2025'!$E$17:$L$4285,8,0),"")</f>
        <v>7.8</v>
      </c>
      <c r="I726" s="175">
        <f t="shared" si="95"/>
        <v>0</v>
      </c>
      <c r="J726" s="175">
        <f t="shared" si="96"/>
        <v>7.8</v>
      </c>
      <c r="K726" s="175">
        <f t="shared" si="97"/>
        <v>0</v>
      </c>
      <c r="L726" s="175">
        <f t="shared" si="98"/>
        <v>0</v>
      </c>
      <c r="M726" s="175">
        <f t="shared" si="99"/>
        <v>0</v>
      </c>
      <c r="N726" s="387"/>
    </row>
    <row r="727" spans="1:14" s="287" customFormat="1">
      <c r="A727" s="683"/>
      <c r="B727" s="119"/>
      <c r="C727" s="88"/>
      <c r="D727" s="90"/>
      <c r="E727" s="392" t="str">
        <f>IFERROR(VLOOKUP(D727,'ВИС-2025'!$E$17:$I$3751,3,0),"")</f>
        <v/>
      </c>
      <c r="F727" s="286" t="str">
        <f>IFERROR(VLOOKUP(D727,'ВИС-2025'!$E$17:$I$3751,5,0),"")</f>
        <v/>
      </c>
      <c r="G727" s="451"/>
      <c r="H727" s="97" t="str">
        <f>IFERROR(VLOOKUP(D727,'ВИС-2025'!$E$17:$L$4285,8,0),"")</f>
        <v/>
      </c>
      <c r="I727" s="97" t="str">
        <f t="shared" si="95"/>
        <v/>
      </c>
      <c r="J727" s="97" t="str">
        <f t="shared" si="96"/>
        <v/>
      </c>
      <c r="K727" s="97" t="str">
        <f t="shared" si="97"/>
        <v/>
      </c>
      <c r="L727" s="97" t="str">
        <f t="shared" si="98"/>
        <v/>
      </c>
      <c r="M727" s="97" t="str">
        <f t="shared" si="99"/>
        <v/>
      </c>
      <c r="N727" s="387"/>
    </row>
    <row r="728" spans="1:14" s="287" customFormat="1">
      <c r="A728" s="667"/>
      <c r="B728" s="102" t="s">
        <v>27</v>
      </c>
      <c r="C728" s="103" t="s">
        <v>25</v>
      </c>
      <c r="D728" s="102">
        <v>12657291001</v>
      </c>
      <c r="E728" s="391" t="str">
        <f>IFERROR(VLOOKUP(D728,'ВИС-2025'!$E$17:$I$3751,3,0),"")</f>
        <v>Фиксатор поворота трубы 16/17/45°, без колец (оцинк. сталь)</v>
      </c>
      <c r="F728" s="454" t="str">
        <f>IFERROR(VLOOKUP(D728,'ВИС-2025'!$E$17:$I$3751,5,0),"")</f>
        <v>шт</v>
      </c>
      <c r="G728" s="362"/>
      <c r="H728" s="175">
        <f>IFERROR(VLOOKUP(D728,'ВИС-2025'!$E$17:$L$4285,8,0),"")</f>
        <v>2.2799999999999998</v>
      </c>
      <c r="I728" s="175">
        <f t="shared" si="95"/>
        <v>0</v>
      </c>
      <c r="J728" s="175">
        <f t="shared" si="96"/>
        <v>2.2799999999999998</v>
      </c>
      <c r="K728" s="175">
        <f t="shared" si="97"/>
        <v>0</v>
      </c>
      <c r="L728" s="175">
        <f t="shared" si="98"/>
        <v>0</v>
      </c>
      <c r="M728" s="175">
        <f t="shared" si="99"/>
        <v>0</v>
      </c>
      <c r="N728" s="387"/>
    </row>
    <row r="729" spans="1:14" s="287" customFormat="1">
      <c r="A729" s="667"/>
      <c r="B729" s="102" t="s">
        <v>27</v>
      </c>
      <c r="C729" s="103" t="s">
        <v>25</v>
      </c>
      <c r="D729" s="102">
        <v>12686241001</v>
      </c>
      <c r="E729" s="391" t="str">
        <f>IFERROR(VLOOKUP(D729,'ВИС-2025'!$E$17:$I$3751,3,0),"")</f>
        <v>Фиксатор поворота трубы 20/45°, без колец (оцинк. сталь)</v>
      </c>
      <c r="F729" s="454" t="str">
        <f>IFERROR(VLOOKUP(D729,'ВИС-2025'!$E$17:$I$3751,5,0),"")</f>
        <v>шт</v>
      </c>
      <c r="G729" s="362"/>
      <c r="H729" s="175">
        <f>IFERROR(VLOOKUP(D729,'ВИС-2025'!$E$17:$L$4285,8,0),"")</f>
        <v>2.86</v>
      </c>
      <c r="I729" s="175">
        <f t="shared" si="95"/>
        <v>0</v>
      </c>
      <c r="J729" s="175">
        <f t="shared" si="96"/>
        <v>2.86</v>
      </c>
      <c r="K729" s="175">
        <f t="shared" si="97"/>
        <v>0</v>
      </c>
      <c r="L729" s="175">
        <f t="shared" si="98"/>
        <v>0</v>
      </c>
      <c r="M729" s="175">
        <f t="shared" si="99"/>
        <v>0</v>
      </c>
      <c r="N729" s="387"/>
    </row>
    <row r="730" spans="1:14" s="287" customFormat="1">
      <c r="A730" s="667"/>
      <c r="B730" s="102" t="s">
        <v>27</v>
      </c>
      <c r="C730" s="103" t="s">
        <v>25</v>
      </c>
      <c r="D730" s="102">
        <v>12686341001</v>
      </c>
      <c r="E730" s="391" t="str">
        <f>IFERROR(VLOOKUP(D730,'ВИС-2025'!$E$17:$I$3751,3,0),"")</f>
        <v>Фиксатор поворота трубы 25/45°, без колец (оцинк. сталь)</v>
      </c>
      <c r="F730" s="454" t="str">
        <f>IFERROR(VLOOKUP(D730,'ВИС-2025'!$E$17:$I$3751,5,0),"")</f>
        <v>шт</v>
      </c>
      <c r="G730" s="362"/>
      <c r="H730" s="175">
        <f>IFERROR(VLOOKUP(D730,'ВИС-2025'!$E$17:$L$4285,8,0),"")</f>
        <v>4.8600000000000003</v>
      </c>
      <c r="I730" s="175">
        <f t="shared" si="95"/>
        <v>0</v>
      </c>
      <c r="J730" s="175">
        <f t="shared" si="96"/>
        <v>4.8600000000000003</v>
      </c>
      <c r="K730" s="175">
        <f t="shared" si="97"/>
        <v>0</v>
      </c>
      <c r="L730" s="175">
        <f t="shared" si="98"/>
        <v>0</v>
      </c>
      <c r="M730" s="175">
        <f t="shared" si="99"/>
        <v>0</v>
      </c>
      <c r="N730" s="387"/>
    </row>
    <row r="731" spans="1:14" s="287" customFormat="1">
      <c r="A731" s="667"/>
      <c r="B731" s="102" t="s">
        <v>27</v>
      </c>
      <c r="C731" s="103" t="s">
        <v>25</v>
      </c>
      <c r="D731" s="102">
        <v>12686441001</v>
      </c>
      <c r="E731" s="391" t="str">
        <f>IFERROR(VLOOKUP(D731,'ВИС-2025'!$E$17:$I$3751,3,0),"")</f>
        <v>Фиксатор поворота трубы 32/45°, с кольцами (оцинк. сталь)</v>
      </c>
      <c r="F731" s="454" t="str">
        <f>IFERROR(VLOOKUP(D731,'ВИС-2025'!$E$17:$I$3751,5,0),"")</f>
        <v>шт</v>
      </c>
      <c r="G731" s="362"/>
      <c r="H731" s="175">
        <f>IFERROR(VLOOKUP(D731,'ВИС-2025'!$E$17:$L$4285,8,0),"")</f>
        <v>7.8</v>
      </c>
      <c r="I731" s="175">
        <f t="shared" si="95"/>
        <v>0</v>
      </c>
      <c r="J731" s="175">
        <f t="shared" si="96"/>
        <v>7.8</v>
      </c>
      <c r="K731" s="175">
        <f t="shared" si="97"/>
        <v>0</v>
      </c>
      <c r="L731" s="175">
        <f t="shared" si="98"/>
        <v>0</v>
      </c>
      <c r="M731" s="175">
        <f t="shared" si="99"/>
        <v>0</v>
      </c>
      <c r="N731" s="387"/>
    </row>
    <row r="732" spans="1:14" s="287" customFormat="1">
      <c r="A732" s="683"/>
      <c r="B732" s="69"/>
      <c r="C732" s="101"/>
      <c r="D732" s="69"/>
      <c r="E732" s="95"/>
      <c r="F732" s="664"/>
      <c r="G732" s="96"/>
      <c r="H732" s="107"/>
      <c r="I732" s="107"/>
      <c r="J732" s="107"/>
      <c r="K732" s="107"/>
      <c r="L732" s="107"/>
      <c r="M732" s="107"/>
      <c r="N732" s="387"/>
    </row>
    <row r="733" spans="1:14">
      <c r="B733" s="90"/>
      <c r="C733" s="142"/>
      <c r="D733" s="144"/>
      <c r="E733" s="405" t="s">
        <v>781</v>
      </c>
      <c r="F733" s="83" t="str">
        <f>IFERROR(VLOOKUP(D733,'ВИС-2025'!$E$17:$I$3751,5,0),"")</f>
        <v/>
      </c>
      <c r="G733" s="146"/>
      <c r="H733" s="348" t="str">
        <f>IFERROR(VLOOKUP(D733,'ВИС-2025'!$E$17:$L$4285,8,0),"")</f>
        <v/>
      </c>
      <c r="I733" s="348" t="str">
        <f t="shared" ref="I733:I775" si="100">IFERROR(H733*G733,"")</f>
        <v/>
      </c>
      <c r="J733" s="348" t="str">
        <f t="shared" ref="J733:J775" si="101">IFERROR((IF(H733="","",H733-H733*$D$7)),"")</f>
        <v/>
      </c>
      <c r="K733" s="348" t="str">
        <f t="shared" ref="K733:K775" si="102">IFERROR(J733*G733, "")</f>
        <v/>
      </c>
      <c r="L733" s="348" t="str">
        <f t="shared" ref="L733:L775" si="103">IFERROR(J733*$D$8, "")</f>
        <v/>
      </c>
      <c r="M733" s="348" t="str">
        <f t="shared" ref="M733:M775" si="104">IFERROR(L733*G733, "")</f>
        <v/>
      </c>
      <c r="N733" s="387"/>
    </row>
    <row r="734" spans="1:14">
      <c r="B734" s="90"/>
      <c r="C734" s="142"/>
      <c r="D734" s="144"/>
      <c r="E734" s="405" t="s">
        <v>782</v>
      </c>
      <c r="F734" s="83" t="str">
        <f>IFERROR(VLOOKUP(D734,'ВИС-2025'!$E$17:$I$3751,5,0),"")</f>
        <v/>
      </c>
      <c r="G734" s="146"/>
      <c r="H734" s="348" t="str">
        <f>IFERROR(VLOOKUP(D734,'ВИС-2025'!$E$17:$L$4285,8,0),"")</f>
        <v/>
      </c>
      <c r="I734" s="348" t="str">
        <f t="shared" si="100"/>
        <v/>
      </c>
      <c r="J734" s="348" t="str">
        <f t="shared" si="101"/>
        <v/>
      </c>
      <c r="K734" s="348" t="str">
        <f t="shared" si="102"/>
        <v/>
      </c>
      <c r="L734" s="348" t="str">
        <f t="shared" si="103"/>
        <v/>
      </c>
      <c r="M734" s="348" t="str">
        <f t="shared" si="104"/>
        <v/>
      </c>
      <c r="N734" s="387"/>
    </row>
    <row r="735" spans="1:14" ht="25.5">
      <c r="B735" s="69"/>
      <c r="C735" s="135" t="s">
        <v>783</v>
      </c>
      <c r="D735" s="152">
        <v>14573041001</v>
      </c>
      <c r="E735" s="392" t="str">
        <f>IFERROR(VLOOKUP(D735,'ВИС-2025'!$E$17:$I$3751,3,0),"")</f>
        <v>Блок контроля воды RE.GUARD
АКЦИЯ! Цена снижена до 31.05.2025гг</v>
      </c>
      <c r="F735" s="153" t="s">
        <v>58</v>
      </c>
      <c r="G735" s="451"/>
      <c r="H735" s="97">
        <f>IFERROR(VLOOKUP(D735,'ВИС-2025'!$E$17:$L$4285,8,0),"")</f>
        <v>598.13</v>
      </c>
      <c r="I735" s="97">
        <f t="shared" si="100"/>
        <v>0</v>
      </c>
      <c r="J735" s="97">
        <f t="shared" si="101"/>
        <v>598.13</v>
      </c>
      <c r="K735" s="97">
        <f t="shared" si="102"/>
        <v>0</v>
      </c>
      <c r="L735" s="97">
        <f t="shared" si="103"/>
        <v>0</v>
      </c>
      <c r="M735" s="97">
        <f t="shared" si="104"/>
        <v>0</v>
      </c>
      <c r="N735" s="387"/>
    </row>
    <row r="736" spans="1:14" ht="25.5">
      <c r="B736" s="69"/>
      <c r="C736" s="135" t="s">
        <v>783</v>
      </c>
      <c r="D736" s="152">
        <v>14573131001</v>
      </c>
      <c r="E736" s="392" t="str">
        <f>IFERROR(VLOOKUP(D736,'ВИС-2025'!$E$17:$I$3751,3,0),"")</f>
        <v>Сетевой шлюз RE.HUB
АКЦИЯ! Цена снижена до 31.05.2025гг</v>
      </c>
      <c r="F736" s="153" t="s">
        <v>58</v>
      </c>
      <c r="G736" s="451"/>
      <c r="H736" s="97">
        <f>IFERROR(VLOOKUP(D736,'ВИС-2025'!$E$17:$L$4285,8,0),"")</f>
        <v>203.35</v>
      </c>
      <c r="I736" s="97">
        <f t="shared" si="100"/>
        <v>0</v>
      </c>
      <c r="J736" s="97">
        <f t="shared" si="101"/>
        <v>203.35</v>
      </c>
      <c r="K736" s="97">
        <f t="shared" si="102"/>
        <v>0</v>
      </c>
      <c r="L736" s="97">
        <f t="shared" si="103"/>
        <v>0</v>
      </c>
      <c r="M736" s="97">
        <f t="shared" si="104"/>
        <v>0</v>
      </c>
      <c r="N736" s="387"/>
    </row>
    <row r="737" spans="2:14" ht="25.5">
      <c r="B737" s="69"/>
      <c r="C737" s="135" t="s">
        <v>783</v>
      </c>
      <c r="D737" s="152">
        <v>14573111001</v>
      </c>
      <c r="E737" s="392" t="str">
        <f>IFERROR(VLOOKUP(D737,'ВИС-2025'!$E$17:$I$3751,3,0),"")</f>
        <v>Датчик протечки воды RE.GUARD
АКЦИЯ! Цена снижена до 31.05.2025гг</v>
      </c>
      <c r="F737" s="153" t="s">
        <v>58</v>
      </c>
      <c r="G737" s="451"/>
      <c r="H737" s="97">
        <f>IFERROR(VLOOKUP(D737,'ВИС-2025'!$E$17:$L$4285,8,0),"")</f>
        <v>38.92</v>
      </c>
      <c r="I737" s="97">
        <f t="shared" si="100"/>
        <v>0</v>
      </c>
      <c r="J737" s="97">
        <f t="shared" si="101"/>
        <v>38.92</v>
      </c>
      <c r="K737" s="97">
        <f t="shared" si="102"/>
        <v>0</v>
      </c>
      <c r="L737" s="97">
        <f t="shared" si="103"/>
        <v>0</v>
      </c>
      <c r="M737" s="97">
        <f t="shared" si="104"/>
        <v>0</v>
      </c>
      <c r="N737" s="387"/>
    </row>
    <row r="738" spans="2:14">
      <c r="B738" s="90"/>
      <c r="C738" s="101"/>
      <c r="D738" s="69"/>
      <c r="E738" s="393"/>
      <c r="F738" s="71"/>
      <c r="G738" s="96"/>
      <c r="H738" s="74" t="str">
        <f>IFERROR(VLOOKUP(D738,'ВИС-2025'!$E$17:$L$4285,8,0),"")</f>
        <v/>
      </c>
      <c r="I738" s="74" t="str">
        <f t="shared" si="100"/>
        <v/>
      </c>
      <c r="J738" s="74" t="str">
        <f t="shared" si="101"/>
        <v/>
      </c>
      <c r="K738" s="74" t="str">
        <f t="shared" si="102"/>
        <v/>
      </c>
      <c r="L738" s="74" t="str">
        <f t="shared" si="103"/>
        <v/>
      </c>
      <c r="M738" s="74" t="str">
        <f t="shared" si="104"/>
        <v/>
      </c>
      <c r="N738" s="387"/>
    </row>
    <row r="739" spans="2:14">
      <c r="B739" s="90"/>
      <c r="C739" s="142" t="s">
        <v>787</v>
      </c>
      <c r="D739" s="144"/>
      <c r="E739" s="405" t="s">
        <v>788</v>
      </c>
      <c r="F739" s="147"/>
      <c r="G739" s="146"/>
      <c r="H739" s="348" t="str">
        <f>IFERROR(VLOOKUP(D739,'ВИС-2025'!$E$17:$L$4285,8,0),"")</f>
        <v/>
      </c>
      <c r="I739" s="348" t="str">
        <f t="shared" si="100"/>
        <v/>
      </c>
      <c r="J739" s="348" t="str">
        <f t="shared" si="101"/>
        <v/>
      </c>
      <c r="K739" s="348" t="str">
        <f t="shared" si="102"/>
        <v/>
      </c>
      <c r="L739" s="348" t="str">
        <f t="shared" si="103"/>
        <v/>
      </c>
      <c r="M739" s="348" t="str">
        <f t="shared" si="104"/>
        <v/>
      </c>
      <c r="N739" s="387"/>
    </row>
    <row r="740" spans="2:14">
      <c r="B740" s="90"/>
      <c r="C740" s="142" t="s">
        <v>787</v>
      </c>
      <c r="D740" s="144"/>
      <c r="E740" s="405" t="s">
        <v>789</v>
      </c>
      <c r="F740" s="147"/>
      <c r="G740" s="146"/>
      <c r="H740" s="348" t="str">
        <f>IFERROR(VLOOKUP(D740,'ВИС-2025'!$E$17:$L$4285,8,0),"")</f>
        <v/>
      </c>
      <c r="I740" s="348" t="str">
        <f t="shared" si="100"/>
        <v/>
      </c>
      <c r="J740" s="348" t="str">
        <f t="shared" si="101"/>
        <v/>
      </c>
      <c r="K740" s="348" t="str">
        <f t="shared" si="102"/>
        <v/>
      </c>
      <c r="L740" s="348" t="str">
        <f t="shared" si="103"/>
        <v/>
      </c>
      <c r="M740" s="348" t="str">
        <f t="shared" si="104"/>
        <v/>
      </c>
      <c r="N740" s="387"/>
    </row>
    <row r="741" spans="2:14">
      <c r="B741" s="90"/>
      <c r="C741" s="142" t="s">
        <v>787</v>
      </c>
      <c r="D741" s="144"/>
      <c r="E741" s="405" t="s">
        <v>787</v>
      </c>
      <c r="F741" s="147"/>
      <c r="G741" s="146"/>
      <c r="H741" s="348" t="str">
        <f>IFERROR(VLOOKUP(D741,'ВИС-2025'!$E$17:$L$4285,8,0),"")</f>
        <v/>
      </c>
      <c r="I741" s="348" t="str">
        <f t="shared" si="100"/>
        <v/>
      </c>
      <c r="J741" s="348" t="str">
        <f t="shared" si="101"/>
        <v/>
      </c>
      <c r="K741" s="348" t="str">
        <f t="shared" si="102"/>
        <v/>
      </c>
      <c r="L741" s="348" t="str">
        <f t="shared" si="103"/>
        <v/>
      </c>
      <c r="M741" s="348" t="str">
        <f t="shared" si="104"/>
        <v/>
      </c>
      <c r="N741" s="387"/>
    </row>
    <row r="742" spans="2:14" s="287" customFormat="1">
      <c r="B742" s="69" t="s">
        <v>30</v>
      </c>
      <c r="C742" s="135" t="s">
        <v>787</v>
      </c>
      <c r="D742" s="152">
        <v>11361403120</v>
      </c>
      <c r="E742" s="392" t="str">
        <f>IFERROR(VLOOKUP(D742,'ВИС-2025'!$E$17:$I$3751,3,0),"")</f>
        <v>Отопит.труба РЕХАУ THERM S 17х2,0 мм, бухта 120 м</v>
      </c>
      <c r="F742" s="153" t="s">
        <v>29</v>
      </c>
      <c r="G742" s="96"/>
      <c r="H742" s="97">
        <f>IFERROR(VLOOKUP(D742,'ВИС-2025'!$E$17:$L$4285,8,0),"")</f>
        <v>2.2999999999999998</v>
      </c>
      <c r="I742" s="97">
        <f t="shared" ref="I742" si="105">IFERROR(H742*G742,"")</f>
        <v>0</v>
      </c>
      <c r="J742" s="97">
        <f t="shared" ref="J742" si="106">IFERROR((IF(H742="","",H742-H742*$D$7)),"")</f>
        <v>2.2999999999999998</v>
      </c>
      <c r="K742" s="97">
        <f t="shared" ref="K742" si="107">IFERROR(J742*G742, "")</f>
        <v>0</v>
      </c>
      <c r="L742" s="97">
        <f t="shared" ref="L742" si="108">IFERROR(J742*$D$8, "")</f>
        <v>0</v>
      </c>
      <c r="M742" s="97">
        <f t="shared" ref="M742" si="109">IFERROR(L742*G742, "")</f>
        <v>0</v>
      </c>
      <c r="N742" s="387"/>
    </row>
    <row r="743" spans="2:14" s="287" customFormat="1">
      <c r="B743" s="69" t="s">
        <v>30</v>
      </c>
      <c r="C743" s="135" t="s">
        <v>787</v>
      </c>
      <c r="D743" s="152">
        <v>11361403500</v>
      </c>
      <c r="E743" s="392" t="str">
        <f>IFERROR(VLOOKUP(D743,'ВИС-2025'!$E$17:$I$3751,3,0),"")</f>
        <v xml:space="preserve">Отопит.труба РЕХАУ THERM S 17х2,0 мм, бухта 500 м </v>
      </c>
      <c r="F743" s="153" t="s">
        <v>29</v>
      </c>
      <c r="G743" s="96"/>
      <c r="H743" s="97">
        <f>IFERROR(VLOOKUP(D743,'ВИС-2025'!$E$17:$L$4285,8,0),"")</f>
        <v>2.12</v>
      </c>
      <c r="I743" s="97">
        <f t="shared" ref="I743:I745" si="110">IFERROR(H743*G743,"")</f>
        <v>0</v>
      </c>
      <c r="J743" s="97">
        <f t="shared" ref="J743:J745" si="111">IFERROR((IF(H743="","",H743-H743*$D$7)),"")</f>
        <v>2.12</v>
      </c>
      <c r="K743" s="97">
        <f t="shared" ref="K743:K745" si="112">IFERROR(J743*G743, "")</f>
        <v>0</v>
      </c>
      <c r="L743" s="97">
        <f t="shared" ref="L743:L745" si="113">IFERROR(J743*$D$8, "")</f>
        <v>0</v>
      </c>
      <c r="M743" s="97">
        <f t="shared" ref="M743:M745" si="114">IFERROR(L743*G743, "")</f>
        <v>0</v>
      </c>
      <c r="N743" s="387"/>
    </row>
    <row r="744" spans="2:14" s="287" customFormat="1">
      <c r="B744" s="69" t="s">
        <v>30</v>
      </c>
      <c r="C744" s="135" t="s">
        <v>787</v>
      </c>
      <c r="D744" s="152">
        <v>11361603120</v>
      </c>
      <c r="E744" s="392" t="str">
        <f>IFERROR(VLOOKUP(D744,'ВИС-2025'!$E$17:$I$3751,3,0),"")</f>
        <v>Отопит.труба РЕХАУ THERM S 20х2,0 мм, бухта 120 м</v>
      </c>
      <c r="F744" s="153" t="s">
        <v>29</v>
      </c>
      <c r="G744" s="96"/>
      <c r="H744" s="97">
        <f>IFERROR(VLOOKUP(D744,'ВИС-2025'!$E$17:$L$4285,8,0),"")</f>
        <v>3.18</v>
      </c>
      <c r="I744" s="97">
        <f t="shared" si="110"/>
        <v>0</v>
      </c>
      <c r="J744" s="97">
        <f t="shared" si="111"/>
        <v>3.18</v>
      </c>
      <c r="K744" s="97">
        <f t="shared" si="112"/>
        <v>0</v>
      </c>
      <c r="L744" s="97">
        <f t="shared" si="113"/>
        <v>0</v>
      </c>
      <c r="M744" s="97">
        <f t="shared" si="114"/>
        <v>0</v>
      </c>
      <c r="N744" s="387"/>
    </row>
    <row r="745" spans="2:14" s="287" customFormat="1">
      <c r="B745" s="69" t="s">
        <v>30</v>
      </c>
      <c r="C745" s="135" t="s">
        <v>787</v>
      </c>
      <c r="D745" s="152">
        <v>11361603500</v>
      </c>
      <c r="E745" s="392" t="str">
        <f>IFERROR(VLOOKUP(D745,'ВИС-2025'!$E$17:$I$3751,3,0),"")</f>
        <v>Отопит.труба РЕХАУ THERM S 20х2,0 мм, бухта 500 м</v>
      </c>
      <c r="F745" s="153" t="s">
        <v>29</v>
      </c>
      <c r="G745" s="96"/>
      <c r="H745" s="97">
        <f>IFERROR(VLOOKUP(D745,'ВИС-2025'!$E$17:$L$4285,8,0),"")</f>
        <v>2.94</v>
      </c>
      <c r="I745" s="97">
        <f t="shared" si="110"/>
        <v>0</v>
      </c>
      <c r="J745" s="97">
        <f t="shared" si="111"/>
        <v>2.94</v>
      </c>
      <c r="K745" s="97">
        <f t="shared" si="112"/>
        <v>0</v>
      </c>
      <c r="L745" s="97">
        <f t="shared" si="113"/>
        <v>0</v>
      </c>
      <c r="M745" s="97">
        <f t="shared" si="114"/>
        <v>0</v>
      </c>
      <c r="N745" s="387"/>
    </row>
    <row r="746" spans="2:14" s="577" customFormat="1">
      <c r="B746" s="69" t="s">
        <v>30</v>
      </c>
      <c r="C746" s="135" t="s">
        <v>787</v>
      </c>
      <c r="D746" s="152">
        <v>11367703120</v>
      </c>
      <c r="E746" s="392" t="str">
        <f>IFERROR(VLOOKUP(D746,'ВИС-2025'!$E$17:$I$3751,3,0),"")</f>
        <v>Отопит.труба РЕХАУ THERM S 25х2,3 мм, бухта 120 м</v>
      </c>
      <c r="F746" s="153" t="s">
        <v>29</v>
      </c>
      <c r="G746" s="96"/>
      <c r="H746" s="97">
        <f>IFERROR(VLOOKUP(D746,'ВИС-2025'!$E$17:$L$4285,8,0),"")</f>
        <v>4.8499999999999996</v>
      </c>
      <c r="I746" s="97">
        <f t="shared" ref="I746:I747" si="115">IFERROR(H746*G746,"")</f>
        <v>0</v>
      </c>
      <c r="J746" s="97">
        <f t="shared" ref="J746:J747" si="116">IFERROR((IF(H746="","",H746-H746*$D$7)),"")</f>
        <v>4.8499999999999996</v>
      </c>
      <c r="K746" s="97">
        <f t="shared" ref="K746:K747" si="117">IFERROR(J746*G746, "")</f>
        <v>0</v>
      </c>
      <c r="L746" s="97">
        <f t="shared" ref="L746:L747" si="118">IFERROR(J746*$D$8, "")</f>
        <v>0</v>
      </c>
      <c r="M746" s="97">
        <f t="shared" ref="M746:M747" si="119">IFERROR(L746*G746, "")</f>
        <v>0</v>
      </c>
      <c r="N746" s="387"/>
    </row>
    <row r="747" spans="2:14" s="577" customFormat="1">
      <c r="B747" s="69" t="s">
        <v>30</v>
      </c>
      <c r="C747" s="135" t="s">
        <v>787</v>
      </c>
      <c r="D747" s="152">
        <v>11367703300</v>
      </c>
      <c r="E747" s="392" t="str">
        <f>IFERROR(VLOOKUP(D747,'ВИС-2025'!$E$17:$I$3751,3,0),"")</f>
        <v>Отопит.труба РЕХАУ THERM S 25х2,3 мм, бухта 300 м</v>
      </c>
      <c r="F747" s="153" t="s">
        <v>29</v>
      </c>
      <c r="G747" s="96"/>
      <c r="H747" s="97">
        <f>IFERROR(VLOOKUP(D747,'ВИС-2025'!$E$17:$L$4285,8,0),"")</f>
        <v>4.8499999999999996</v>
      </c>
      <c r="I747" s="97">
        <f t="shared" si="115"/>
        <v>0</v>
      </c>
      <c r="J747" s="97">
        <f t="shared" si="116"/>
        <v>4.8499999999999996</v>
      </c>
      <c r="K747" s="97">
        <f t="shared" si="117"/>
        <v>0</v>
      </c>
      <c r="L747" s="97">
        <f t="shared" si="118"/>
        <v>0</v>
      </c>
      <c r="M747" s="97">
        <f t="shared" si="119"/>
        <v>0</v>
      </c>
      <c r="N747" s="387"/>
    </row>
    <row r="748" spans="2:14">
      <c r="B748" s="90"/>
      <c r="C748" s="154"/>
      <c r="D748" s="69"/>
      <c r="E748" s="394"/>
      <c r="F748" s="136"/>
      <c r="G748" s="92"/>
      <c r="H748" s="97" t="str">
        <f>IFERROR(VLOOKUP(D748,'ВИС-2025'!$E$17:$L$4285,8,0),"")</f>
        <v/>
      </c>
      <c r="I748" s="97" t="str">
        <f t="shared" si="100"/>
        <v/>
      </c>
      <c r="J748" s="97" t="str">
        <f t="shared" si="101"/>
        <v/>
      </c>
      <c r="K748" s="97" t="str">
        <f t="shared" si="102"/>
        <v/>
      </c>
      <c r="L748" s="97" t="str">
        <f t="shared" si="103"/>
        <v/>
      </c>
      <c r="M748" s="97" t="str">
        <f t="shared" si="104"/>
        <v/>
      </c>
      <c r="N748" s="387"/>
    </row>
    <row r="749" spans="2:14">
      <c r="B749" s="90"/>
      <c r="C749" s="142" t="s">
        <v>787</v>
      </c>
      <c r="D749" s="144"/>
      <c r="E749" s="405" t="s">
        <v>817</v>
      </c>
      <c r="F749" s="147"/>
      <c r="G749" s="147"/>
      <c r="H749" s="348" t="str">
        <f>IFERROR(VLOOKUP(D749,'ВИС-2025'!$E$17:$L$4285,8,0),"")</f>
        <v/>
      </c>
      <c r="I749" s="348" t="str">
        <f t="shared" si="100"/>
        <v/>
      </c>
      <c r="J749" s="348" t="str">
        <f t="shared" si="101"/>
        <v/>
      </c>
      <c r="K749" s="348" t="str">
        <f t="shared" si="102"/>
        <v/>
      </c>
      <c r="L749" s="348" t="str">
        <f t="shared" si="103"/>
        <v/>
      </c>
      <c r="M749" s="348" t="str">
        <f t="shared" si="104"/>
        <v/>
      </c>
      <c r="N749" s="387"/>
    </row>
    <row r="750" spans="2:14">
      <c r="B750" s="90"/>
      <c r="C750" s="142" t="s">
        <v>787</v>
      </c>
      <c r="D750" s="144"/>
      <c r="E750" s="405" t="s">
        <v>818</v>
      </c>
      <c r="F750" s="147"/>
      <c r="G750" s="147"/>
      <c r="H750" s="348" t="str">
        <f>IFERROR(VLOOKUP(D750,'ВИС-2025'!$E$17:$L$4285,8,0),"")</f>
        <v/>
      </c>
      <c r="I750" s="348" t="str">
        <f t="shared" si="100"/>
        <v/>
      </c>
      <c r="J750" s="348" t="str">
        <f t="shared" si="101"/>
        <v/>
      </c>
      <c r="K750" s="348" t="str">
        <f t="shared" si="102"/>
        <v/>
      </c>
      <c r="L750" s="348" t="str">
        <f t="shared" si="103"/>
        <v/>
      </c>
      <c r="M750" s="348" t="str">
        <f t="shared" si="104"/>
        <v/>
      </c>
      <c r="N750" s="387"/>
    </row>
    <row r="751" spans="2:14" s="287" customFormat="1">
      <c r="B751" s="69" t="s">
        <v>65</v>
      </c>
      <c r="C751" s="135" t="s">
        <v>787</v>
      </c>
      <c r="D751" s="69">
        <v>12005361001</v>
      </c>
      <c r="E751" s="392" t="str">
        <f>IFERROR(VLOOKUP(D751,'ВИС-2025'!$E$17:$I$3751,3,0),"")</f>
        <v>Надвижная гильза 10 x1,1</v>
      </c>
      <c r="F751" s="136" t="s">
        <v>58</v>
      </c>
      <c r="G751" s="96"/>
      <c r="H751" s="97">
        <f>IFERROR(VLOOKUP(D751,'ВИС-2025'!$E$17:$L$4285,8,0),"")</f>
        <v>1.18</v>
      </c>
      <c r="I751" s="97">
        <f t="shared" si="100"/>
        <v>0</v>
      </c>
      <c r="J751" s="97">
        <f t="shared" si="101"/>
        <v>1.18</v>
      </c>
      <c r="K751" s="97">
        <f t="shared" si="102"/>
        <v>0</v>
      </c>
      <c r="L751" s="97">
        <f t="shared" si="103"/>
        <v>0</v>
      </c>
      <c r="M751" s="97">
        <f t="shared" si="104"/>
        <v>0</v>
      </c>
      <c r="N751" s="387"/>
    </row>
    <row r="752" spans="2:14" s="288" customFormat="1">
      <c r="B752" s="453" t="s">
        <v>27</v>
      </c>
      <c r="C752" s="160" t="s">
        <v>787</v>
      </c>
      <c r="D752" s="102">
        <v>12460341001</v>
      </c>
      <c r="E752" s="391" t="str">
        <f>IFERROR(VLOOKUP(D752,'ВИС-2025'!$E$17:$I$3751,3,0),"")</f>
        <v>Надвижная гильза 14 x1,5</v>
      </c>
      <c r="F752" s="139" t="s">
        <v>58</v>
      </c>
      <c r="G752" s="105"/>
      <c r="H752" s="175">
        <f>IFERROR(VLOOKUP(D752,'ВИС-2025'!$E$17:$L$4285,8,0),"")</f>
        <v>1.58</v>
      </c>
      <c r="I752" s="175">
        <f t="shared" si="100"/>
        <v>0</v>
      </c>
      <c r="J752" s="175">
        <f t="shared" si="101"/>
        <v>1.58</v>
      </c>
      <c r="K752" s="175">
        <f t="shared" si="102"/>
        <v>0</v>
      </c>
      <c r="L752" s="175">
        <f t="shared" si="103"/>
        <v>0</v>
      </c>
      <c r="M752" s="175">
        <f t="shared" si="104"/>
        <v>0</v>
      </c>
      <c r="N752" s="387"/>
    </row>
    <row r="753" spans="2:14" s="287" customFormat="1">
      <c r="B753" s="69" t="s">
        <v>65</v>
      </c>
      <c r="C753" s="135" t="s">
        <v>787</v>
      </c>
      <c r="D753" s="69">
        <v>12502971002</v>
      </c>
      <c r="E753" s="392" t="str">
        <f>IFERROR(VLOOKUP(D753,'ВИС-2025'!$E$17:$I$3751,3,0),"")</f>
        <v>Надвижная гильза 17x2,0</v>
      </c>
      <c r="F753" s="136" t="s">
        <v>58</v>
      </c>
      <c r="G753" s="96"/>
      <c r="H753" s="97">
        <f>IFERROR(VLOOKUP(D753,'ВИС-2025'!$E$17:$L$4285,8,0),"")</f>
        <v>1.61</v>
      </c>
      <c r="I753" s="97">
        <f t="shared" si="100"/>
        <v>0</v>
      </c>
      <c r="J753" s="97">
        <f t="shared" si="101"/>
        <v>1.61</v>
      </c>
      <c r="K753" s="97">
        <f t="shared" si="102"/>
        <v>0</v>
      </c>
      <c r="L753" s="97">
        <f t="shared" si="103"/>
        <v>0</v>
      </c>
      <c r="M753" s="97">
        <f t="shared" si="104"/>
        <v>0</v>
      </c>
      <c r="N753" s="387"/>
    </row>
    <row r="754" spans="2:14" s="287" customFormat="1">
      <c r="B754" s="69" t="s">
        <v>65</v>
      </c>
      <c r="C754" s="135" t="s">
        <v>787</v>
      </c>
      <c r="D754" s="69">
        <v>12503071002</v>
      </c>
      <c r="E754" s="392" t="str">
        <f>IFERROR(VLOOKUP(D754,'ВИС-2025'!$E$17:$I$3751,3,0),"")</f>
        <v xml:space="preserve">Надвижная гильза 20x2,0 </v>
      </c>
      <c r="F754" s="136" t="s">
        <v>58</v>
      </c>
      <c r="G754" s="96"/>
      <c r="H754" s="97">
        <f>IFERROR(VLOOKUP(D754,'ВИС-2025'!$E$17:$L$4285,8,0),"")</f>
        <v>1.67</v>
      </c>
      <c r="I754" s="97">
        <f t="shared" si="100"/>
        <v>0</v>
      </c>
      <c r="J754" s="97">
        <f t="shared" si="101"/>
        <v>1.67</v>
      </c>
      <c r="K754" s="97">
        <f t="shared" si="102"/>
        <v>0</v>
      </c>
      <c r="L754" s="97">
        <f t="shared" si="103"/>
        <v>0</v>
      </c>
      <c r="M754" s="97">
        <f t="shared" si="104"/>
        <v>0</v>
      </c>
      <c r="N754" s="387"/>
    </row>
    <row r="755" spans="2:14" s="287" customFormat="1">
      <c r="B755" s="69" t="s">
        <v>65</v>
      </c>
      <c r="C755" s="135" t="s">
        <v>787</v>
      </c>
      <c r="D755" s="69">
        <v>12591971002</v>
      </c>
      <c r="E755" s="392" t="str">
        <f>IFERROR(VLOOKUP(D755,'ВИС-2025'!$E$17:$I$3751,3,0),"")</f>
        <v xml:space="preserve">Надвижная гильза 25x2,3 </v>
      </c>
      <c r="F755" s="136" t="s">
        <v>58</v>
      </c>
      <c r="G755" s="96"/>
      <c r="H755" s="97">
        <f>IFERROR(VLOOKUP(D755,'ВИС-2025'!$E$17:$L$4285,8,0),"")</f>
        <v>2.58</v>
      </c>
      <c r="I755" s="97">
        <f t="shared" si="100"/>
        <v>0</v>
      </c>
      <c r="J755" s="97">
        <f t="shared" si="101"/>
        <v>2.58</v>
      </c>
      <c r="K755" s="97">
        <f t="shared" si="102"/>
        <v>0</v>
      </c>
      <c r="L755" s="97">
        <f t="shared" si="103"/>
        <v>0</v>
      </c>
      <c r="M755" s="97">
        <f t="shared" si="104"/>
        <v>0</v>
      </c>
      <c r="N755" s="387"/>
    </row>
    <row r="756" spans="2:14" s="288" customFormat="1">
      <c r="B756" s="453" t="s">
        <v>27</v>
      </c>
      <c r="C756" s="160" t="s">
        <v>787</v>
      </c>
      <c r="D756" s="102">
        <v>11395821001</v>
      </c>
      <c r="E756" s="391" t="str">
        <f>IFERROR(VLOOKUP(D756,'ВИС-2025'!$E$17:$I$3751,3,0),"")</f>
        <v xml:space="preserve">Надвижная гильза 32x2,9 </v>
      </c>
      <c r="F756" s="139" t="s">
        <v>58</v>
      </c>
      <c r="G756" s="105"/>
      <c r="H756" s="175">
        <f>IFERROR(VLOOKUP(D756,'ВИС-2025'!$E$17:$L$4285,8,0),"")</f>
        <v>7</v>
      </c>
      <c r="I756" s="175">
        <f t="shared" si="100"/>
        <v>0</v>
      </c>
      <c r="J756" s="175">
        <f t="shared" si="101"/>
        <v>7</v>
      </c>
      <c r="K756" s="175">
        <f t="shared" si="102"/>
        <v>0</v>
      </c>
      <c r="L756" s="175">
        <f t="shared" si="103"/>
        <v>0</v>
      </c>
      <c r="M756" s="175">
        <f t="shared" si="104"/>
        <v>0</v>
      </c>
      <c r="N756" s="387"/>
    </row>
    <row r="757" spans="2:14" s="288" customFormat="1">
      <c r="B757" s="69" t="s">
        <v>30</v>
      </c>
      <c r="C757" s="135" t="s">
        <v>787</v>
      </c>
      <c r="D757" s="69">
        <v>12502973002</v>
      </c>
      <c r="E757" s="392" t="str">
        <f>IFERROR(VLOOKUP(D757,'ВИС-2025'!$E$17:$I$3751,3,0),"")</f>
        <v>Надвижная гильза 17x2,0 THERM S</v>
      </c>
      <c r="F757" s="136" t="s">
        <v>58</v>
      </c>
      <c r="G757" s="96"/>
      <c r="H757" s="97">
        <f>IFERROR(VLOOKUP(D757,'ВИС-2025'!$E$17:$L$4285,8,0),"")</f>
        <v>1.61</v>
      </c>
      <c r="I757" s="97">
        <f t="shared" ref="I757:I759" si="120">IFERROR(H757*G757,"")</f>
        <v>0</v>
      </c>
      <c r="J757" s="97">
        <f t="shared" ref="J757:J759" si="121">IFERROR((IF(H757="","",H757-H757*$D$7)),"")</f>
        <v>1.61</v>
      </c>
      <c r="K757" s="97">
        <f t="shared" ref="K757:K759" si="122">IFERROR(J757*G757, "")</f>
        <v>0</v>
      </c>
      <c r="L757" s="97">
        <f t="shared" ref="L757:L759" si="123">IFERROR(J757*$D$8, "")</f>
        <v>0</v>
      </c>
      <c r="M757" s="97">
        <f t="shared" ref="M757:M759" si="124">IFERROR(L757*G757, "")</f>
        <v>0</v>
      </c>
      <c r="N757" s="387"/>
    </row>
    <row r="758" spans="2:14" s="288" customFormat="1">
      <c r="B758" s="69" t="s">
        <v>30</v>
      </c>
      <c r="C758" s="135" t="s">
        <v>787</v>
      </c>
      <c r="D758" s="69">
        <v>12503073002</v>
      </c>
      <c r="E758" s="392" t="str">
        <f>IFERROR(VLOOKUP(D758,'ВИС-2025'!$E$17:$I$3751,3,0),"")</f>
        <v>Надвижная гильза 20x2,0 THERM S</v>
      </c>
      <c r="F758" s="136" t="s">
        <v>58</v>
      </c>
      <c r="G758" s="96"/>
      <c r="H758" s="97">
        <f>IFERROR(VLOOKUP(D758,'ВИС-2025'!$E$17:$L$4285,8,0),"")</f>
        <v>1.67</v>
      </c>
      <c r="I758" s="97">
        <f t="shared" si="120"/>
        <v>0</v>
      </c>
      <c r="J758" s="97">
        <f t="shared" si="121"/>
        <v>1.67</v>
      </c>
      <c r="K758" s="97">
        <f t="shared" si="122"/>
        <v>0</v>
      </c>
      <c r="L758" s="97">
        <f t="shared" si="123"/>
        <v>0</v>
      </c>
      <c r="M758" s="97">
        <f t="shared" si="124"/>
        <v>0</v>
      </c>
      <c r="N758" s="387"/>
    </row>
    <row r="759" spans="2:14" s="288" customFormat="1">
      <c r="B759" s="69" t="s">
        <v>30</v>
      </c>
      <c r="C759" s="135" t="s">
        <v>787</v>
      </c>
      <c r="D759" s="69">
        <v>12591973002</v>
      </c>
      <c r="E759" s="392" t="str">
        <f>IFERROR(VLOOKUP(D759,'ВИС-2025'!$E$17:$I$3751,3,0),"")</f>
        <v>Надвижная гильза 25x2,3 THERM S</v>
      </c>
      <c r="F759" s="136" t="s">
        <v>58</v>
      </c>
      <c r="G759" s="96"/>
      <c r="H759" s="97">
        <f>IFERROR(VLOOKUP(D759,'ВИС-2025'!$E$17:$L$4285,8,0),"")</f>
        <v>2.58</v>
      </c>
      <c r="I759" s="97">
        <f t="shared" si="120"/>
        <v>0</v>
      </c>
      <c r="J759" s="97">
        <f t="shared" si="121"/>
        <v>2.58</v>
      </c>
      <c r="K759" s="97">
        <f t="shared" si="122"/>
        <v>0</v>
      </c>
      <c r="L759" s="97">
        <f t="shared" si="123"/>
        <v>0</v>
      </c>
      <c r="M759" s="97">
        <f t="shared" si="124"/>
        <v>0</v>
      </c>
      <c r="N759" s="387"/>
    </row>
    <row r="760" spans="2:14">
      <c r="B760" s="90"/>
      <c r="C760" s="154"/>
      <c r="D760" s="69"/>
      <c r="E760" s="394"/>
      <c r="F760" s="136"/>
      <c r="G760" s="92"/>
      <c r="H760" s="97" t="str">
        <f>IFERROR(VLOOKUP(D760,'ВИС-2025'!$E$17:$L$4285,8,0),"")</f>
        <v/>
      </c>
      <c r="I760" s="97" t="str">
        <f t="shared" si="100"/>
        <v/>
      </c>
      <c r="J760" s="97" t="str">
        <f t="shared" si="101"/>
        <v/>
      </c>
      <c r="K760" s="97" t="str">
        <f t="shared" si="102"/>
        <v/>
      </c>
      <c r="L760" s="97" t="str">
        <f t="shared" si="103"/>
        <v/>
      </c>
      <c r="M760" s="97" t="str">
        <f t="shared" si="104"/>
        <v/>
      </c>
      <c r="N760" s="387"/>
    </row>
    <row r="761" spans="2:14">
      <c r="B761" s="256"/>
      <c r="C761" s="485" t="s">
        <v>787</v>
      </c>
      <c r="D761" s="487"/>
      <c r="E761" s="546" t="s">
        <v>828</v>
      </c>
      <c r="F761" s="493"/>
      <c r="G761" s="493"/>
      <c r="H761" s="548" t="str">
        <f>IFERROR(VLOOKUP(D761,'ВИС-2025'!$E$17:$L$4285,8,0),"")</f>
        <v/>
      </c>
      <c r="I761" s="548" t="str">
        <f t="shared" si="100"/>
        <v/>
      </c>
      <c r="J761" s="548" t="str">
        <f t="shared" si="101"/>
        <v/>
      </c>
      <c r="K761" s="548" t="str">
        <f t="shared" si="102"/>
        <v/>
      </c>
      <c r="L761" s="548" t="str">
        <f t="shared" si="103"/>
        <v/>
      </c>
      <c r="M761" s="548" t="str">
        <f t="shared" si="104"/>
        <v/>
      </c>
      <c r="N761" s="387"/>
    </row>
    <row r="762" spans="2:14" s="287" customFormat="1">
      <c r="B762" s="69" t="s">
        <v>65</v>
      </c>
      <c r="C762" s="135" t="s">
        <v>787</v>
      </c>
      <c r="D762" s="69">
        <v>12005261001</v>
      </c>
      <c r="E762" s="392" t="str">
        <f>IFERROR(VLOOKUP(D762,'ВИС-2025'!$E$17:$I$3751,3,0),"")</f>
        <v>Муфта соед. равнопроходн. 10x1,1</v>
      </c>
      <c r="F762" s="136" t="s">
        <v>58</v>
      </c>
      <c r="G762" s="96"/>
      <c r="H762" s="97">
        <f>IFERROR(VLOOKUP(D762,'ВИС-2025'!$E$17:$L$4285,8,0),"")</f>
        <v>8.0299999999999994</v>
      </c>
      <c r="I762" s="97">
        <f t="shared" si="100"/>
        <v>0</v>
      </c>
      <c r="J762" s="97">
        <f t="shared" si="101"/>
        <v>8.0299999999999994</v>
      </c>
      <c r="K762" s="97">
        <f t="shared" si="102"/>
        <v>0</v>
      </c>
      <c r="L762" s="97">
        <f t="shared" si="103"/>
        <v>0</v>
      </c>
      <c r="M762" s="97">
        <f t="shared" si="104"/>
        <v>0</v>
      </c>
      <c r="N762" s="387"/>
    </row>
    <row r="763" spans="2:14" s="288" customFormat="1">
      <c r="B763" s="453" t="s">
        <v>27</v>
      </c>
      <c r="C763" s="160" t="s">
        <v>787</v>
      </c>
      <c r="D763" s="102">
        <v>12460241001</v>
      </c>
      <c r="E763" s="391" t="str">
        <f>IFERROR(VLOOKUP(D763,'ВИС-2025'!$E$17:$I$3751,3,0),"")</f>
        <v>Муфта соед. равнопроходн. 14x1,5</v>
      </c>
      <c r="F763" s="139" t="s">
        <v>58</v>
      </c>
      <c r="G763" s="105"/>
      <c r="H763" s="175">
        <f>IFERROR(VLOOKUP(D763,'ВИС-2025'!$E$17:$L$4285,8,0),"")</f>
        <v>8.57</v>
      </c>
      <c r="I763" s="175">
        <f t="shared" si="100"/>
        <v>0</v>
      </c>
      <c r="J763" s="175">
        <f t="shared" si="101"/>
        <v>8.57</v>
      </c>
      <c r="K763" s="175">
        <f t="shared" si="102"/>
        <v>0</v>
      </c>
      <c r="L763" s="175">
        <f t="shared" si="103"/>
        <v>0</v>
      </c>
      <c r="M763" s="175">
        <f t="shared" si="104"/>
        <v>0</v>
      </c>
      <c r="N763" s="387"/>
    </row>
    <row r="764" spans="2:14" s="287" customFormat="1">
      <c r="B764" s="69" t="s">
        <v>65</v>
      </c>
      <c r="C764" s="135" t="s">
        <v>787</v>
      </c>
      <c r="D764" s="69">
        <v>12502771002</v>
      </c>
      <c r="E764" s="392" t="str">
        <f>IFERROR(VLOOKUP(D764,'ВИС-2025'!$E$17:$I$3751,3,0),"")</f>
        <v>Муфта соед. равнопроходн. 17x2,0</v>
      </c>
      <c r="F764" s="136" t="s">
        <v>58</v>
      </c>
      <c r="G764" s="96"/>
      <c r="H764" s="97">
        <f>IFERROR(VLOOKUP(D764,'ВИС-2025'!$E$17:$L$4285,8,0),"")</f>
        <v>8.68</v>
      </c>
      <c r="I764" s="97">
        <f t="shared" si="100"/>
        <v>0</v>
      </c>
      <c r="J764" s="97">
        <f t="shared" si="101"/>
        <v>8.68</v>
      </c>
      <c r="K764" s="97">
        <f t="shared" si="102"/>
        <v>0</v>
      </c>
      <c r="L764" s="97">
        <f t="shared" si="103"/>
        <v>0</v>
      </c>
      <c r="M764" s="97">
        <f t="shared" si="104"/>
        <v>0</v>
      </c>
      <c r="N764" s="387"/>
    </row>
    <row r="765" spans="2:14" s="287" customFormat="1">
      <c r="B765" s="69" t="s">
        <v>65</v>
      </c>
      <c r="C765" s="135" t="s">
        <v>787</v>
      </c>
      <c r="D765" s="69">
        <v>12503171002</v>
      </c>
      <c r="E765" s="392" t="str">
        <f>IFERROR(VLOOKUP(D765,'ВИС-2025'!$E$17:$I$3751,3,0),"")</f>
        <v>Муфта соед. равнопроходн. 20x2,0</v>
      </c>
      <c r="F765" s="136" t="s">
        <v>58</v>
      </c>
      <c r="G765" s="96"/>
      <c r="H765" s="97">
        <f>IFERROR(VLOOKUP(D765,'ВИС-2025'!$E$17:$L$4285,8,0),"")</f>
        <v>10.31</v>
      </c>
      <c r="I765" s="97">
        <f t="shared" si="100"/>
        <v>0</v>
      </c>
      <c r="J765" s="97">
        <f t="shared" si="101"/>
        <v>10.31</v>
      </c>
      <c r="K765" s="97">
        <f t="shared" si="102"/>
        <v>0</v>
      </c>
      <c r="L765" s="97">
        <f t="shared" si="103"/>
        <v>0</v>
      </c>
      <c r="M765" s="97">
        <f t="shared" si="104"/>
        <v>0</v>
      </c>
      <c r="N765" s="387"/>
    </row>
    <row r="766" spans="2:14" s="287" customFormat="1">
      <c r="B766" s="69" t="s">
        <v>65</v>
      </c>
      <c r="C766" s="135" t="s">
        <v>787</v>
      </c>
      <c r="D766" s="69">
        <v>12591871002</v>
      </c>
      <c r="E766" s="392" t="str">
        <f>IFERROR(VLOOKUP(D766,'ВИС-2025'!$E$17:$I$3751,3,0),"")</f>
        <v>Муфта соед. равнопроходн. 25x2,3</v>
      </c>
      <c r="F766" s="136" t="s">
        <v>58</v>
      </c>
      <c r="G766" s="96"/>
      <c r="H766" s="97">
        <f>IFERROR(VLOOKUP(D766,'ВИС-2025'!$E$17:$L$4285,8,0),"")</f>
        <v>12.9</v>
      </c>
      <c r="I766" s="97">
        <f t="shared" si="100"/>
        <v>0</v>
      </c>
      <c r="J766" s="97">
        <f t="shared" si="101"/>
        <v>12.9</v>
      </c>
      <c r="K766" s="97">
        <f t="shared" si="102"/>
        <v>0</v>
      </c>
      <c r="L766" s="97">
        <f t="shared" si="103"/>
        <v>0</v>
      </c>
      <c r="M766" s="97">
        <f t="shared" si="104"/>
        <v>0</v>
      </c>
      <c r="N766" s="387"/>
    </row>
    <row r="767" spans="2:14" s="288" customFormat="1">
      <c r="B767" s="453" t="s">
        <v>27</v>
      </c>
      <c r="C767" s="160" t="s">
        <v>787</v>
      </c>
      <c r="D767" s="102">
        <v>12611231001</v>
      </c>
      <c r="E767" s="391" t="str">
        <f>IFERROR(VLOOKUP(D767,'ВИС-2025'!$E$17:$I$3751,3,0),"")</f>
        <v>Муфта соед. равнопроходн. 32x2,9</v>
      </c>
      <c r="F767" s="139" t="s">
        <v>58</v>
      </c>
      <c r="G767" s="105"/>
      <c r="H767" s="175">
        <f>IFERROR(VLOOKUP(D767,'ВИС-2025'!$E$17:$L$4285,8,0),"")</f>
        <v>26.72</v>
      </c>
      <c r="I767" s="175">
        <f t="shared" si="100"/>
        <v>0</v>
      </c>
      <c r="J767" s="175">
        <f t="shared" si="101"/>
        <v>26.72</v>
      </c>
      <c r="K767" s="175">
        <f t="shared" si="102"/>
        <v>0</v>
      </c>
      <c r="L767" s="175">
        <f t="shared" si="103"/>
        <v>0</v>
      </c>
      <c r="M767" s="175">
        <f t="shared" si="104"/>
        <v>0</v>
      </c>
      <c r="N767" s="387"/>
    </row>
    <row r="768" spans="2:14" s="288" customFormat="1">
      <c r="B768" s="69" t="s">
        <v>30</v>
      </c>
      <c r="C768" s="135" t="s">
        <v>787</v>
      </c>
      <c r="D768" s="69">
        <v>12502773002</v>
      </c>
      <c r="E768" s="392" t="str">
        <f>IFERROR(VLOOKUP(D768,'ВИС-2025'!$E$17:$I$3751,3,0),"")</f>
        <v>Муфта соединительная равнопроходная 17 THERM S</v>
      </c>
      <c r="F768" s="136" t="s">
        <v>58</v>
      </c>
      <c r="G768" s="96"/>
      <c r="H768" s="97">
        <f>IFERROR(VLOOKUP(D768,'ВИС-2025'!$E$17:$L$4285,8,0),"")</f>
        <v>4.4000000000000004</v>
      </c>
      <c r="I768" s="97">
        <f t="shared" ref="I768:I770" si="125">IFERROR(H768*G768,"")</f>
        <v>0</v>
      </c>
      <c r="J768" s="97">
        <f t="shared" ref="J768:J770" si="126">IFERROR((IF(H768="","",H768-H768*$D$7)),"")</f>
        <v>4.4000000000000004</v>
      </c>
      <c r="K768" s="97">
        <f t="shared" ref="K768:K770" si="127">IFERROR(J768*G768, "")</f>
        <v>0</v>
      </c>
      <c r="L768" s="97">
        <f t="shared" ref="L768:L770" si="128">IFERROR(J768*$D$8, "")</f>
        <v>0</v>
      </c>
      <c r="M768" s="97">
        <f t="shared" ref="M768:M770" si="129">IFERROR(L768*G768, "")</f>
        <v>0</v>
      </c>
      <c r="N768" s="387"/>
    </row>
    <row r="769" spans="2:14" s="288" customFormat="1">
      <c r="B769" s="69" t="s">
        <v>30</v>
      </c>
      <c r="C769" s="135" t="s">
        <v>787</v>
      </c>
      <c r="D769" s="69">
        <v>12503173002</v>
      </c>
      <c r="E769" s="392" t="str">
        <f>IFERROR(VLOOKUP(D769,'ВИС-2025'!$E$17:$I$3751,3,0),"")</f>
        <v>Муфта соединительная равнопроходная 20 THERM S</v>
      </c>
      <c r="F769" s="136" t="s">
        <v>58</v>
      </c>
      <c r="G769" s="96"/>
      <c r="H769" s="97">
        <f>IFERROR(VLOOKUP(D769,'ВИС-2025'!$E$17:$L$4285,8,0),"")</f>
        <v>4.7300000000000004</v>
      </c>
      <c r="I769" s="97">
        <f t="shared" si="125"/>
        <v>0</v>
      </c>
      <c r="J769" s="97">
        <f t="shared" si="126"/>
        <v>4.7300000000000004</v>
      </c>
      <c r="K769" s="97">
        <f t="shared" si="127"/>
        <v>0</v>
      </c>
      <c r="L769" s="97">
        <f t="shared" si="128"/>
        <v>0</v>
      </c>
      <c r="M769" s="97">
        <f t="shared" si="129"/>
        <v>0</v>
      </c>
      <c r="N769" s="387"/>
    </row>
    <row r="770" spans="2:14" s="288" customFormat="1">
      <c r="B770" s="69" t="s">
        <v>30</v>
      </c>
      <c r="C770" s="135" t="s">
        <v>787</v>
      </c>
      <c r="D770" s="69">
        <v>12591873002</v>
      </c>
      <c r="E770" s="392" t="str">
        <f>IFERROR(VLOOKUP(D770,'ВИС-2025'!$E$17:$I$3751,3,0),"")</f>
        <v>Муфта соединительная равнопроходная 25 THERM S</v>
      </c>
      <c r="F770" s="136" t="s">
        <v>58</v>
      </c>
      <c r="G770" s="96"/>
      <c r="H770" s="97">
        <f>IFERROR(VLOOKUP(D770,'ВИС-2025'!$E$17:$L$4285,8,0),"")</f>
        <v>6.14</v>
      </c>
      <c r="I770" s="97">
        <f t="shared" si="125"/>
        <v>0</v>
      </c>
      <c r="J770" s="97">
        <f t="shared" si="126"/>
        <v>6.14</v>
      </c>
      <c r="K770" s="97">
        <f t="shared" si="127"/>
        <v>0</v>
      </c>
      <c r="L770" s="97">
        <f t="shared" si="128"/>
        <v>0</v>
      </c>
      <c r="M770" s="97">
        <f t="shared" si="129"/>
        <v>0</v>
      </c>
      <c r="N770" s="387"/>
    </row>
    <row r="771" spans="2:14">
      <c r="B771" s="90"/>
      <c r="C771" s="154"/>
      <c r="D771" s="69"/>
      <c r="E771" s="394"/>
      <c r="F771" s="136"/>
      <c r="G771" s="92"/>
      <c r="H771" s="97" t="str">
        <f>IFERROR(VLOOKUP(D771,'ВИС-2025'!$E$17:$L$4285,8,0),"")</f>
        <v/>
      </c>
      <c r="I771" s="97" t="str">
        <f t="shared" si="100"/>
        <v/>
      </c>
      <c r="J771" s="97" t="str">
        <f t="shared" si="101"/>
        <v/>
      </c>
      <c r="K771" s="97" t="str">
        <f t="shared" si="102"/>
        <v/>
      </c>
      <c r="L771" s="97" t="str">
        <f t="shared" si="103"/>
        <v/>
      </c>
      <c r="M771" s="97" t="str">
        <f t="shared" si="104"/>
        <v/>
      </c>
      <c r="N771" s="387"/>
    </row>
    <row r="772" spans="2:14" s="288" customFormat="1">
      <c r="B772" s="453" t="s">
        <v>27</v>
      </c>
      <c r="C772" s="160" t="s">
        <v>787</v>
      </c>
      <c r="D772" s="102">
        <v>12005331001</v>
      </c>
      <c r="E772" s="391" t="str">
        <f>IFERROR(VLOOKUP(D772,'ВИС-2025'!$E$17:$I$3751,3,0),"")</f>
        <v>Муфта соединительная переходная 17-10</v>
      </c>
      <c r="F772" s="139" t="s">
        <v>58</v>
      </c>
      <c r="G772" s="105"/>
      <c r="H772" s="175">
        <f>IFERROR(VLOOKUP(D772,'ВИС-2025'!$E$17:$L$4285,8,0),"")</f>
        <v>12.82</v>
      </c>
      <c r="I772" s="175">
        <f t="shared" si="100"/>
        <v>0</v>
      </c>
      <c r="J772" s="175">
        <f t="shared" si="101"/>
        <v>12.82</v>
      </c>
      <c r="K772" s="175">
        <f t="shared" si="102"/>
        <v>0</v>
      </c>
      <c r="L772" s="175">
        <f t="shared" si="103"/>
        <v>0</v>
      </c>
      <c r="M772" s="175">
        <f t="shared" si="104"/>
        <v>0</v>
      </c>
      <c r="N772" s="387"/>
    </row>
    <row r="773" spans="2:14" s="288" customFormat="1">
      <c r="B773" s="453" t="s">
        <v>27</v>
      </c>
      <c r="C773" s="160" t="s">
        <v>787</v>
      </c>
      <c r="D773" s="102">
        <v>12005341001</v>
      </c>
      <c r="E773" s="391" t="str">
        <f>IFERROR(VLOOKUP(D773,'ВИС-2025'!$E$17:$I$3751,3,0),"")</f>
        <v>Муфта соединительная переходная 20-10</v>
      </c>
      <c r="F773" s="139" t="s">
        <v>58</v>
      </c>
      <c r="G773" s="105"/>
      <c r="H773" s="175">
        <f>IFERROR(VLOOKUP(D773,'ВИС-2025'!$E$17:$L$4285,8,0),"")</f>
        <v>12.82</v>
      </c>
      <c r="I773" s="175">
        <f t="shared" si="100"/>
        <v>0</v>
      </c>
      <c r="J773" s="175">
        <f t="shared" si="101"/>
        <v>12.82</v>
      </c>
      <c r="K773" s="175">
        <f t="shared" si="102"/>
        <v>0</v>
      </c>
      <c r="L773" s="175">
        <f t="shared" si="103"/>
        <v>0</v>
      </c>
      <c r="M773" s="175">
        <f t="shared" si="104"/>
        <v>0</v>
      </c>
      <c r="N773" s="387"/>
    </row>
    <row r="774" spans="2:14" s="288" customFormat="1">
      <c r="B774" s="453" t="s">
        <v>27</v>
      </c>
      <c r="C774" s="160" t="s">
        <v>787</v>
      </c>
      <c r="D774" s="102">
        <v>12490971001</v>
      </c>
      <c r="E774" s="391" t="str">
        <f>IFERROR(VLOOKUP(D774,'ВИС-2025'!$E$17:$I$3751,3,0),"")</f>
        <v>Муфта соединительная переходная 17-14</v>
      </c>
      <c r="F774" s="139" t="s">
        <v>58</v>
      </c>
      <c r="G774" s="105"/>
      <c r="H774" s="175">
        <f>IFERROR(VLOOKUP(D774,'ВИС-2025'!$E$17:$L$4285,8,0),"")</f>
        <v>9.9499999999999993</v>
      </c>
      <c r="I774" s="175">
        <f t="shared" si="100"/>
        <v>0</v>
      </c>
      <c r="J774" s="175">
        <f t="shared" si="101"/>
        <v>9.9499999999999993</v>
      </c>
      <c r="K774" s="175">
        <f t="shared" si="102"/>
        <v>0</v>
      </c>
      <c r="L774" s="175">
        <f t="shared" si="103"/>
        <v>0</v>
      </c>
      <c r="M774" s="175">
        <f t="shared" si="104"/>
        <v>0</v>
      </c>
      <c r="N774" s="387"/>
    </row>
    <row r="775" spans="2:14" s="288" customFormat="1">
      <c r="B775" s="453" t="s">
        <v>27</v>
      </c>
      <c r="C775" s="160" t="s">
        <v>787</v>
      </c>
      <c r="D775" s="102">
        <v>12594691002</v>
      </c>
      <c r="E775" s="391" t="str">
        <f>IFERROR(VLOOKUP(D775,'ВИС-2025'!$E$17:$I$3751,3,0),"")</f>
        <v>Муфта соединительная переходная 20-17</v>
      </c>
      <c r="F775" s="139" t="s">
        <v>58</v>
      </c>
      <c r="G775" s="105"/>
      <c r="H775" s="175">
        <f>IFERROR(VLOOKUP(D775,'ВИС-2025'!$E$17:$L$4285,8,0),"")</f>
        <v>9.9499999999999993</v>
      </c>
      <c r="I775" s="175">
        <f t="shared" si="100"/>
        <v>0</v>
      </c>
      <c r="J775" s="175">
        <f t="shared" si="101"/>
        <v>9.9499999999999993</v>
      </c>
      <c r="K775" s="175">
        <f t="shared" si="102"/>
        <v>0</v>
      </c>
      <c r="L775" s="175">
        <f t="shared" si="103"/>
        <v>0</v>
      </c>
      <c r="M775" s="175">
        <f t="shared" si="104"/>
        <v>0</v>
      </c>
      <c r="N775" s="387"/>
    </row>
    <row r="776" spans="2:14" s="288" customFormat="1">
      <c r="B776" s="453" t="s">
        <v>27</v>
      </c>
      <c r="C776" s="160" t="s">
        <v>787</v>
      </c>
      <c r="D776" s="102">
        <v>12005541001</v>
      </c>
      <c r="E776" s="391" t="str">
        <f>IFERROR(VLOOKUP(D776,'ВИС-2025'!$E$17:$I$3751,3,0),"")</f>
        <v>Муфта соединительная переходная 25-10</v>
      </c>
      <c r="F776" s="139" t="s">
        <v>58</v>
      </c>
      <c r="G776" s="105"/>
      <c r="H776" s="175">
        <f>IFERROR(VLOOKUP(D776,'ВИС-2025'!$E$17:$L$4285,8,0),"")</f>
        <v>15.01</v>
      </c>
      <c r="I776" s="175">
        <f t="shared" ref="I776:I850" si="130">IFERROR(H776*G776,"")</f>
        <v>0</v>
      </c>
      <c r="J776" s="175">
        <f t="shared" ref="J776:J850" si="131">IFERROR((IF(H776="","",H776-H776*$D$7)),"")</f>
        <v>15.01</v>
      </c>
      <c r="K776" s="175">
        <f t="shared" ref="K776:K850" si="132">IFERROR(J776*G776, "")</f>
        <v>0</v>
      </c>
      <c r="L776" s="175">
        <f t="shared" ref="L776:L850" si="133">IFERROR(J776*$D$8, "")</f>
        <v>0</v>
      </c>
      <c r="M776" s="175">
        <f t="shared" ref="M776:M850" si="134">IFERROR(L776*G776, "")</f>
        <v>0</v>
      </c>
      <c r="N776" s="387"/>
    </row>
    <row r="777" spans="2:14" s="288" customFormat="1">
      <c r="B777" s="453" t="s">
        <v>27</v>
      </c>
      <c r="C777" s="160" t="s">
        <v>787</v>
      </c>
      <c r="D777" s="102">
        <v>12594591002</v>
      </c>
      <c r="E777" s="391" t="str">
        <f>IFERROR(VLOOKUP(D777,'ВИС-2025'!$E$17:$I$3751,3,0),"")</f>
        <v>Муфта соединительная переходная 25-20</v>
      </c>
      <c r="F777" s="139" t="s">
        <v>58</v>
      </c>
      <c r="G777" s="105"/>
      <c r="H777" s="175">
        <f>IFERROR(VLOOKUP(D777,'ВИС-2025'!$E$17:$L$4285,8,0),"")</f>
        <v>20.18</v>
      </c>
      <c r="I777" s="175">
        <f t="shared" si="130"/>
        <v>0</v>
      </c>
      <c r="J777" s="175">
        <f t="shared" si="131"/>
        <v>20.18</v>
      </c>
      <c r="K777" s="175">
        <f t="shared" si="132"/>
        <v>0</v>
      </c>
      <c r="L777" s="175">
        <f t="shared" si="133"/>
        <v>0</v>
      </c>
      <c r="M777" s="175">
        <f t="shared" si="134"/>
        <v>0</v>
      </c>
      <c r="N777" s="387"/>
    </row>
    <row r="778" spans="2:14" s="288" customFormat="1">
      <c r="B778" s="453" t="s">
        <v>27</v>
      </c>
      <c r="C778" s="160" t="s">
        <v>787</v>
      </c>
      <c r="D778" s="102">
        <v>12611131001</v>
      </c>
      <c r="E778" s="391" t="str">
        <f>IFERROR(VLOOKUP(D778,'ВИС-2025'!$E$17:$I$3751,3,0),"")</f>
        <v>Муфта соединительная переходная 32-25</v>
      </c>
      <c r="F778" s="139" t="s">
        <v>58</v>
      </c>
      <c r="G778" s="105"/>
      <c r="H778" s="175">
        <f>IFERROR(VLOOKUP(D778,'ВИС-2025'!$E$17:$L$4285,8,0),"")</f>
        <v>35.32</v>
      </c>
      <c r="I778" s="175">
        <f t="shared" si="130"/>
        <v>0</v>
      </c>
      <c r="J778" s="175">
        <f t="shared" si="131"/>
        <v>35.32</v>
      </c>
      <c r="K778" s="175">
        <f t="shared" si="132"/>
        <v>0</v>
      </c>
      <c r="L778" s="175">
        <f t="shared" si="133"/>
        <v>0</v>
      </c>
      <c r="M778" s="175">
        <f t="shared" si="134"/>
        <v>0</v>
      </c>
      <c r="N778" s="387"/>
    </row>
    <row r="779" spans="2:14">
      <c r="B779" s="90"/>
      <c r="C779" s="154"/>
      <c r="D779" s="69"/>
      <c r="E779" s="394"/>
      <c r="F779" s="136"/>
      <c r="G779" s="92"/>
      <c r="H779" s="97" t="str">
        <f>IFERROR(VLOOKUP(D779,'ВИС-2025'!$E$17:$L$4285,8,0),"")</f>
        <v/>
      </c>
      <c r="I779" s="97" t="str">
        <f t="shared" si="130"/>
        <v/>
      </c>
      <c r="J779" s="97" t="str">
        <f t="shared" si="131"/>
        <v/>
      </c>
      <c r="K779" s="97" t="str">
        <f t="shared" si="132"/>
        <v/>
      </c>
      <c r="L779" s="97" t="str">
        <f t="shared" si="133"/>
        <v/>
      </c>
      <c r="M779" s="97" t="str">
        <f t="shared" si="134"/>
        <v/>
      </c>
      <c r="N779" s="387"/>
    </row>
    <row r="780" spans="2:14" s="288" customFormat="1">
      <c r="B780" s="453" t="s">
        <v>27</v>
      </c>
      <c r="C780" s="160" t="s">
        <v>787</v>
      </c>
      <c r="D780" s="102">
        <v>12005661001</v>
      </c>
      <c r="E780" s="391" t="str">
        <f>IFERROR(VLOOKUP(D780,'ВИС-2025'!$E$17:$I$3751,3,0),"")</f>
        <v>Переходник с наруж. резьбой 10-R 1/2</v>
      </c>
      <c r="F780" s="139" t="s">
        <v>58</v>
      </c>
      <c r="G780" s="105"/>
      <c r="H780" s="175">
        <f>IFERROR(VLOOKUP(D780,'ВИС-2025'!$E$17:$L$4285,8,0),"")</f>
        <v>9.4</v>
      </c>
      <c r="I780" s="175">
        <f t="shared" si="130"/>
        <v>0</v>
      </c>
      <c r="J780" s="175">
        <f t="shared" si="131"/>
        <v>9.4</v>
      </c>
      <c r="K780" s="175">
        <f t="shared" si="132"/>
        <v>0</v>
      </c>
      <c r="L780" s="175">
        <f t="shared" si="133"/>
        <v>0</v>
      </c>
      <c r="M780" s="175">
        <f t="shared" si="134"/>
        <v>0</v>
      </c>
      <c r="N780" s="387"/>
    </row>
    <row r="781" spans="2:14" s="288" customFormat="1">
      <c r="B781" s="453" t="s">
        <v>27</v>
      </c>
      <c r="C781" s="160" t="s">
        <v>787</v>
      </c>
      <c r="D781" s="102">
        <v>12350801001</v>
      </c>
      <c r="E781" s="391" t="str">
        <f>IFERROR(VLOOKUP(D781,'ВИС-2025'!$E$17:$I$3751,3,0),"")</f>
        <v>Переходник с наруж. резьбой 14-R 1/2</v>
      </c>
      <c r="F781" s="139" t="s">
        <v>58</v>
      </c>
      <c r="G781" s="105"/>
      <c r="H781" s="175">
        <f>IFERROR(VLOOKUP(D781,'ВИС-2025'!$E$17:$L$4285,8,0),"")</f>
        <v>11.06</v>
      </c>
      <c r="I781" s="175">
        <f t="shared" si="130"/>
        <v>0</v>
      </c>
      <c r="J781" s="175">
        <f t="shared" si="131"/>
        <v>11.06</v>
      </c>
      <c r="K781" s="175">
        <f t="shared" si="132"/>
        <v>0</v>
      </c>
      <c r="L781" s="175">
        <f t="shared" si="133"/>
        <v>0</v>
      </c>
      <c r="M781" s="175">
        <f t="shared" si="134"/>
        <v>0</v>
      </c>
      <c r="N781" s="387"/>
    </row>
    <row r="782" spans="2:14" s="287" customFormat="1">
      <c r="B782" s="69" t="s">
        <v>65</v>
      </c>
      <c r="C782" s="135" t="s">
        <v>787</v>
      </c>
      <c r="D782" s="69">
        <v>12588171002</v>
      </c>
      <c r="E782" s="392" t="str">
        <f>IFERROR(VLOOKUP(D782,'ВИС-2025'!$E$17:$I$3751,3,0),"")</f>
        <v>Переходник с наруж. резьбой 17-R 1/2</v>
      </c>
      <c r="F782" s="136" t="s">
        <v>58</v>
      </c>
      <c r="G782" s="96"/>
      <c r="H782" s="97">
        <f>IFERROR(VLOOKUP(D782,'ВИС-2025'!$E$17:$L$4285,8,0),"")</f>
        <v>11.14</v>
      </c>
      <c r="I782" s="97">
        <f t="shared" si="130"/>
        <v>0</v>
      </c>
      <c r="J782" s="97">
        <f t="shared" si="131"/>
        <v>11.14</v>
      </c>
      <c r="K782" s="97">
        <f t="shared" si="132"/>
        <v>0</v>
      </c>
      <c r="L782" s="97">
        <f t="shared" si="133"/>
        <v>0</v>
      </c>
      <c r="M782" s="97">
        <f t="shared" si="134"/>
        <v>0</v>
      </c>
      <c r="N782" s="387"/>
    </row>
    <row r="783" spans="2:14" s="287" customFormat="1">
      <c r="B783" s="69" t="s">
        <v>65</v>
      </c>
      <c r="C783" s="135" t="s">
        <v>787</v>
      </c>
      <c r="D783" s="69">
        <v>12685701001</v>
      </c>
      <c r="E783" s="392" t="str">
        <f>IFERROR(VLOOKUP(D783,'ВИС-2025'!$E$17:$I$3751,3,0),"")</f>
        <v>Переходник с наруж. резьбой 20-R1/2</v>
      </c>
      <c r="F783" s="136" t="s">
        <v>58</v>
      </c>
      <c r="G783" s="96"/>
      <c r="H783" s="97">
        <f>IFERROR(VLOOKUP(D783,'ВИС-2025'!$E$17:$L$4285,8,0),"")</f>
        <v>12.35</v>
      </c>
      <c r="I783" s="97">
        <f t="shared" si="130"/>
        <v>0</v>
      </c>
      <c r="J783" s="97">
        <f t="shared" si="131"/>
        <v>12.35</v>
      </c>
      <c r="K783" s="97">
        <f t="shared" si="132"/>
        <v>0</v>
      </c>
      <c r="L783" s="97">
        <f t="shared" si="133"/>
        <v>0</v>
      </c>
      <c r="M783" s="97">
        <f t="shared" si="134"/>
        <v>0</v>
      </c>
      <c r="N783" s="387"/>
    </row>
    <row r="784" spans="2:14" s="287" customFormat="1">
      <c r="B784" s="69" t="s">
        <v>65</v>
      </c>
      <c r="C784" s="135" t="s">
        <v>787</v>
      </c>
      <c r="D784" s="69">
        <v>12588271002</v>
      </c>
      <c r="E784" s="392" t="str">
        <f>IFERROR(VLOOKUP(D784,'ВИС-2025'!$E$17:$I$3751,3,0),"")</f>
        <v>Переходник с наруж. резьбой 20-R3/4</v>
      </c>
      <c r="F784" s="136" t="s">
        <v>58</v>
      </c>
      <c r="G784" s="96"/>
      <c r="H784" s="97">
        <f>IFERROR(VLOOKUP(D784,'ВИС-2025'!$E$17:$L$4285,8,0),"")</f>
        <v>12.35</v>
      </c>
      <c r="I784" s="97">
        <f t="shared" si="130"/>
        <v>0</v>
      </c>
      <c r="J784" s="97">
        <f t="shared" si="131"/>
        <v>12.35</v>
      </c>
      <c r="K784" s="97">
        <f t="shared" si="132"/>
        <v>0</v>
      </c>
      <c r="L784" s="97">
        <f t="shared" si="133"/>
        <v>0</v>
      </c>
      <c r="M784" s="97">
        <f t="shared" si="134"/>
        <v>0</v>
      </c>
      <c r="N784" s="387"/>
    </row>
    <row r="785" spans="2:14" s="287" customFormat="1">
      <c r="B785" s="69" t="s">
        <v>65</v>
      </c>
      <c r="C785" s="135" t="s">
        <v>787</v>
      </c>
      <c r="D785" s="69">
        <v>12685801001</v>
      </c>
      <c r="E785" s="392" t="str">
        <f>IFERROR(VLOOKUP(D785,'ВИС-2025'!$E$17:$I$3751,3,0),"")</f>
        <v>Переходник с наруж. резьбой 25-R3/4</v>
      </c>
      <c r="F785" s="136" t="s">
        <v>58</v>
      </c>
      <c r="G785" s="96"/>
      <c r="H785" s="97">
        <f>IFERROR(VLOOKUP(D785,'ВИС-2025'!$E$17:$L$4285,8,0),"")</f>
        <v>19.62</v>
      </c>
      <c r="I785" s="97">
        <f t="shared" si="130"/>
        <v>0</v>
      </c>
      <c r="J785" s="97">
        <f t="shared" si="131"/>
        <v>19.62</v>
      </c>
      <c r="K785" s="97">
        <f t="shared" si="132"/>
        <v>0</v>
      </c>
      <c r="L785" s="97">
        <f t="shared" si="133"/>
        <v>0</v>
      </c>
      <c r="M785" s="97">
        <f t="shared" si="134"/>
        <v>0</v>
      </c>
      <c r="N785" s="387"/>
    </row>
    <row r="786" spans="2:14" s="287" customFormat="1">
      <c r="B786" s="69" t="s">
        <v>65</v>
      </c>
      <c r="C786" s="135" t="s">
        <v>787</v>
      </c>
      <c r="D786" s="69">
        <v>12534391002</v>
      </c>
      <c r="E786" s="392" t="str">
        <f>IFERROR(VLOOKUP(D786,'ВИС-2025'!$E$17:$I$3751,3,0),"")</f>
        <v>Переходник с наруж. резьбой 25-R1</v>
      </c>
      <c r="F786" s="136" t="s">
        <v>58</v>
      </c>
      <c r="G786" s="96"/>
      <c r="H786" s="97">
        <f>IFERROR(VLOOKUP(D786,'ВИС-2025'!$E$17:$L$4285,8,0),"")</f>
        <v>19.62</v>
      </c>
      <c r="I786" s="97">
        <f t="shared" si="130"/>
        <v>0</v>
      </c>
      <c r="J786" s="97">
        <f t="shared" si="131"/>
        <v>19.62</v>
      </c>
      <c r="K786" s="97">
        <f t="shared" si="132"/>
        <v>0</v>
      </c>
      <c r="L786" s="97">
        <f t="shared" si="133"/>
        <v>0</v>
      </c>
      <c r="M786" s="97">
        <f t="shared" si="134"/>
        <v>0</v>
      </c>
      <c r="N786" s="387"/>
    </row>
    <row r="787" spans="2:14" s="288" customFormat="1">
      <c r="B787" s="453" t="s">
        <v>27</v>
      </c>
      <c r="C787" s="160" t="s">
        <v>787</v>
      </c>
      <c r="D787" s="102">
        <v>12611431001</v>
      </c>
      <c r="E787" s="391" t="str">
        <f>IFERROR(VLOOKUP(D787,'ВИС-2025'!$E$17:$I$3751,3,0),"")</f>
        <v>Переходник с наруж. резьбой 32-R1</v>
      </c>
      <c r="F787" s="139" t="s">
        <v>58</v>
      </c>
      <c r="G787" s="105"/>
      <c r="H787" s="175">
        <f>IFERROR(VLOOKUP(D787,'ВИС-2025'!$E$17:$L$4285,8,0),"")</f>
        <v>19.63</v>
      </c>
      <c r="I787" s="175">
        <f t="shared" si="130"/>
        <v>0</v>
      </c>
      <c r="J787" s="175">
        <f t="shared" si="131"/>
        <v>19.63</v>
      </c>
      <c r="K787" s="175">
        <f t="shared" si="132"/>
        <v>0</v>
      </c>
      <c r="L787" s="175">
        <f t="shared" si="133"/>
        <v>0</v>
      </c>
      <c r="M787" s="175">
        <f t="shared" si="134"/>
        <v>0</v>
      </c>
      <c r="N787" s="387"/>
    </row>
    <row r="788" spans="2:14" s="288" customFormat="1">
      <c r="B788" s="69" t="s">
        <v>30</v>
      </c>
      <c r="C788" s="135" t="s">
        <v>787</v>
      </c>
      <c r="D788" s="69">
        <v>12588173002</v>
      </c>
      <c r="E788" s="392" t="str">
        <f>IFERROR(VLOOKUP(D788,'ВИС-2025'!$E$17:$I$3751,3,0),"")</f>
        <v>Переходник с наружной резьбой THERM S 17-R 1/2</v>
      </c>
      <c r="F788" s="136" t="s">
        <v>58</v>
      </c>
      <c r="G788" s="96"/>
      <c r="H788" s="97">
        <f>IFERROR(VLOOKUP(D788,'ВИС-2025'!$E$17:$L$4285,8,0),"")</f>
        <v>4.16</v>
      </c>
      <c r="I788" s="97">
        <f t="shared" ref="I788:I792" si="135">IFERROR(H788*G788,"")</f>
        <v>0</v>
      </c>
      <c r="J788" s="97">
        <f t="shared" ref="J788:J792" si="136">IFERROR((IF(H788="","",H788-H788*$D$7)),"")</f>
        <v>4.16</v>
      </c>
      <c r="K788" s="97">
        <f t="shared" ref="K788:K792" si="137">IFERROR(J788*G788, "")</f>
        <v>0</v>
      </c>
      <c r="L788" s="97">
        <f t="shared" ref="L788:L792" si="138">IFERROR(J788*$D$8, "")</f>
        <v>0</v>
      </c>
      <c r="M788" s="97">
        <f t="shared" ref="M788:M792" si="139">IFERROR(L788*G788, "")</f>
        <v>0</v>
      </c>
      <c r="N788" s="387"/>
    </row>
    <row r="789" spans="2:14" s="288" customFormat="1">
      <c r="B789" s="69" t="s">
        <v>30</v>
      </c>
      <c r="C789" s="135" t="s">
        <v>787</v>
      </c>
      <c r="D789" s="69">
        <v>12685703001</v>
      </c>
      <c r="E789" s="392" t="str">
        <f>IFERROR(VLOOKUP(D789,'ВИС-2025'!$E$17:$I$3751,3,0),"")</f>
        <v>Переходник с наружной резьбой THERM S 20-R 1/2</v>
      </c>
      <c r="F789" s="136" t="s">
        <v>58</v>
      </c>
      <c r="G789" s="96"/>
      <c r="H789" s="97">
        <f>IFERROR(VLOOKUP(D789,'ВИС-2025'!$E$17:$L$4285,8,0),"")</f>
        <v>5.66</v>
      </c>
      <c r="I789" s="97">
        <f t="shared" si="135"/>
        <v>0</v>
      </c>
      <c r="J789" s="97">
        <f t="shared" si="136"/>
        <v>5.66</v>
      </c>
      <c r="K789" s="97">
        <f t="shared" si="137"/>
        <v>0</v>
      </c>
      <c r="L789" s="97">
        <f t="shared" si="138"/>
        <v>0</v>
      </c>
      <c r="M789" s="97">
        <f t="shared" si="139"/>
        <v>0</v>
      </c>
      <c r="N789" s="387"/>
    </row>
    <row r="790" spans="2:14" s="288" customFormat="1">
      <c r="B790" s="69" t="s">
        <v>30</v>
      </c>
      <c r="C790" s="135" t="s">
        <v>787</v>
      </c>
      <c r="D790" s="69">
        <v>12588273002</v>
      </c>
      <c r="E790" s="392" t="str">
        <f>IFERROR(VLOOKUP(D790,'ВИС-2025'!$E$17:$I$3751,3,0),"")</f>
        <v>Переходник с наружной резьбой THERM S 20-R 3/4</v>
      </c>
      <c r="F790" s="136" t="s">
        <v>58</v>
      </c>
      <c r="G790" s="96"/>
      <c r="H790" s="97">
        <f>IFERROR(VLOOKUP(D790,'ВИС-2025'!$E$17:$L$4285,8,0),"")</f>
        <v>6.3</v>
      </c>
      <c r="I790" s="97">
        <f t="shared" si="135"/>
        <v>0</v>
      </c>
      <c r="J790" s="97">
        <f t="shared" si="136"/>
        <v>6.3</v>
      </c>
      <c r="K790" s="97">
        <f t="shared" si="137"/>
        <v>0</v>
      </c>
      <c r="L790" s="97">
        <f t="shared" si="138"/>
        <v>0</v>
      </c>
      <c r="M790" s="97">
        <f t="shared" si="139"/>
        <v>0</v>
      </c>
      <c r="N790" s="387"/>
    </row>
    <row r="791" spans="2:14" s="288" customFormat="1">
      <c r="B791" s="69" t="s">
        <v>30</v>
      </c>
      <c r="C791" s="135" t="s">
        <v>787</v>
      </c>
      <c r="D791" s="69">
        <v>12685803001</v>
      </c>
      <c r="E791" s="392" t="str">
        <f>IFERROR(VLOOKUP(D791,'ВИС-2025'!$E$17:$I$3751,3,0),"")</f>
        <v>Переходник с наружной резьбой THERM S 25-R 3/4</v>
      </c>
      <c r="F791" s="136" t="s">
        <v>58</v>
      </c>
      <c r="G791" s="96"/>
      <c r="H791" s="97">
        <f>IFERROR(VLOOKUP(D791,'ВИС-2025'!$E$17:$L$4285,8,0),"")</f>
        <v>6.5</v>
      </c>
      <c r="I791" s="97">
        <f t="shared" si="135"/>
        <v>0</v>
      </c>
      <c r="J791" s="97">
        <f t="shared" si="136"/>
        <v>6.5</v>
      </c>
      <c r="K791" s="97">
        <f t="shared" si="137"/>
        <v>0</v>
      </c>
      <c r="L791" s="97">
        <f t="shared" si="138"/>
        <v>0</v>
      </c>
      <c r="M791" s="97">
        <f t="shared" si="139"/>
        <v>0</v>
      </c>
      <c r="N791" s="387"/>
    </row>
    <row r="792" spans="2:14" s="288" customFormat="1">
      <c r="B792" s="69" t="s">
        <v>30</v>
      </c>
      <c r="C792" s="135" t="s">
        <v>787</v>
      </c>
      <c r="D792" s="69">
        <v>12534393002</v>
      </c>
      <c r="E792" s="392" t="str">
        <f>IFERROR(VLOOKUP(D792,'ВИС-2025'!$E$17:$I$3751,3,0),"")</f>
        <v>Переходник с наружной резьбой THERM S 25-R 1</v>
      </c>
      <c r="F792" s="136" t="s">
        <v>58</v>
      </c>
      <c r="G792" s="96"/>
      <c r="H792" s="97">
        <f>IFERROR(VLOOKUP(D792,'ВИС-2025'!$E$17:$L$4285,8,0),"")</f>
        <v>8.18</v>
      </c>
      <c r="I792" s="97">
        <f t="shared" si="135"/>
        <v>0</v>
      </c>
      <c r="J792" s="97">
        <f t="shared" si="136"/>
        <v>8.18</v>
      </c>
      <c r="K792" s="97">
        <f t="shared" si="137"/>
        <v>0</v>
      </c>
      <c r="L792" s="97">
        <f t="shared" si="138"/>
        <v>0</v>
      </c>
      <c r="M792" s="97">
        <f t="shared" si="139"/>
        <v>0</v>
      </c>
      <c r="N792" s="387"/>
    </row>
    <row r="793" spans="2:14">
      <c r="B793" s="90"/>
      <c r="C793" s="154"/>
      <c r="D793" s="69"/>
      <c r="E793" s="394"/>
      <c r="F793" s="136"/>
      <c r="G793" s="92"/>
      <c r="H793" s="97" t="str">
        <f>IFERROR(VLOOKUP(D793,'ВИС-2025'!$E$17:$L$4285,8,0),"")</f>
        <v/>
      </c>
      <c r="I793" s="97" t="str">
        <f t="shared" si="130"/>
        <v/>
      </c>
      <c r="J793" s="97" t="str">
        <f t="shared" si="131"/>
        <v/>
      </c>
      <c r="K793" s="97" t="str">
        <f t="shared" si="132"/>
        <v/>
      </c>
      <c r="L793" s="97" t="str">
        <f t="shared" si="133"/>
        <v/>
      </c>
      <c r="M793" s="97" t="str">
        <f t="shared" si="134"/>
        <v/>
      </c>
      <c r="N793" s="387"/>
    </row>
    <row r="794" spans="2:14" s="288" customFormat="1">
      <c r="B794" s="453" t="s">
        <v>27</v>
      </c>
      <c r="C794" s="160" t="s">
        <v>787</v>
      </c>
      <c r="D794" s="102">
        <v>12350901001</v>
      </c>
      <c r="E794" s="391" t="str">
        <f>IFERROR(VLOOKUP(D794,'ВИС-2025'!$E$17:$I$3751,3,0),"")</f>
        <v>Угольник 90° - 14</v>
      </c>
      <c r="F794" s="139" t="s">
        <v>58</v>
      </c>
      <c r="G794" s="105"/>
      <c r="H794" s="175">
        <f>IFERROR(VLOOKUP(D794,'ВИС-2025'!$E$17:$L$4285,8,0),"")</f>
        <v>12.44</v>
      </c>
      <c r="I794" s="175">
        <f t="shared" si="130"/>
        <v>0</v>
      </c>
      <c r="J794" s="175">
        <f t="shared" si="131"/>
        <v>12.44</v>
      </c>
      <c r="K794" s="175">
        <f t="shared" si="132"/>
        <v>0</v>
      </c>
      <c r="L794" s="175">
        <f t="shared" si="133"/>
        <v>0</v>
      </c>
      <c r="M794" s="175">
        <f t="shared" si="134"/>
        <v>0</v>
      </c>
      <c r="N794" s="387"/>
    </row>
    <row r="795" spans="2:14" s="287" customFormat="1">
      <c r="B795" s="69" t="s">
        <v>65</v>
      </c>
      <c r="C795" s="135" t="s">
        <v>787</v>
      </c>
      <c r="D795" s="69">
        <v>12588971002</v>
      </c>
      <c r="E795" s="392" t="str">
        <f>IFERROR(VLOOKUP(D795,'ВИС-2025'!$E$17:$I$3751,3,0),"")</f>
        <v>Угольник 90° - 17</v>
      </c>
      <c r="F795" s="136" t="s">
        <v>58</v>
      </c>
      <c r="G795" s="96"/>
      <c r="H795" s="97">
        <f>IFERROR(VLOOKUP(D795,'ВИС-2025'!$E$17:$L$4285,8,0),"")</f>
        <v>12.53</v>
      </c>
      <c r="I795" s="97">
        <f t="shared" si="130"/>
        <v>0</v>
      </c>
      <c r="J795" s="97">
        <f t="shared" si="131"/>
        <v>12.53</v>
      </c>
      <c r="K795" s="97">
        <f t="shared" si="132"/>
        <v>0</v>
      </c>
      <c r="L795" s="97">
        <f t="shared" si="133"/>
        <v>0</v>
      </c>
      <c r="M795" s="97">
        <f t="shared" si="134"/>
        <v>0</v>
      </c>
      <c r="N795" s="387"/>
    </row>
    <row r="796" spans="2:14" s="287" customFormat="1">
      <c r="B796" s="69" t="s">
        <v>65</v>
      </c>
      <c r="C796" s="135" t="s">
        <v>787</v>
      </c>
      <c r="D796" s="69">
        <v>12589071002</v>
      </c>
      <c r="E796" s="392" t="str">
        <f>IFERROR(VLOOKUP(D796,'ВИС-2025'!$E$17:$I$3751,3,0),"")</f>
        <v>Угольник 90° - 20</v>
      </c>
      <c r="F796" s="136" t="s">
        <v>58</v>
      </c>
      <c r="G796" s="96"/>
      <c r="H796" s="97">
        <f>IFERROR(VLOOKUP(D796,'ВИС-2025'!$E$17:$L$4285,8,0),"")</f>
        <v>12.72</v>
      </c>
      <c r="I796" s="97">
        <f t="shared" si="130"/>
        <v>0</v>
      </c>
      <c r="J796" s="97">
        <f t="shared" si="131"/>
        <v>12.72</v>
      </c>
      <c r="K796" s="97">
        <f t="shared" si="132"/>
        <v>0</v>
      </c>
      <c r="L796" s="97">
        <f t="shared" si="133"/>
        <v>0</v>
      </c>
      <c r="M796" s="97">
        <f t="shared" si="134"/>
        <v>0</v>
      </c>
      <c r="N796" s="387"/>
    </row>
    <row r="797" spans="2:14" s="287" customFormat="1">
      <c r="B797" s="69" t="s">
        <v>65</v>
      </c>
      <c r="C797" s="135" t="s">
        <v>787</v>
      </c>
      <c r="D797" s="69">
        <v>12594491002</v>
      </c>
      <c r="E797" s="392" t="str">
        <f>IFERROR(VLOOKUP(D797,'ВИС-2025'!$E$17:$I$3751,3,0),"")</f>
        <v>Угольник 90° - 25</v>
      </c>
      <c r="F797" s="136" t="s">
        <v>58</v>
      </c>
      <c r="G797" s="96"/>
      <c r="H797" s="97">
        <f>IFERROR(VLOOKUP(D797,'ВИС-2025'!$E$17:$L$4285,8,0),"")</f>
        <v>16.21</v>
      </c>
      <c r="I797" s="97">
        <f t="shared" si="130"/>
        <v>0</v>
      </c>
      <c r="J797" s="97">
        <f t="shared" si="131"/>
        <v>16.21</v>
      </c>
      <c r="K797" s="97">
        <f t="shared" si="132"/>
        <v>0</v>
      </c>
      <c r="L797" s="97">
        <f t="shared" si="133"/>
        <v>0</v>
      </c>
      <c r="M797" s="97">
        <f t="shared" si="134"/>
        <v>0</v>
      </c>
      <c r="N797" s="387"/>
    </row>
    <row r="798" spans="2:14" s="288" customFormat="1">
      <c r="B798" s="453" t="s">
        <v>27</v>
      </c>
      <c r="C798" s="160" t="s">
        <v>787</v>
      </c>
      <c r="D798" s="102">
        <v>12611031001</v>
      </c>
      <c r="E798" s="391" t="str">
        <f>IFERROR(VLOOKUP(D798,'ВИС-2025'!$E$17:$I$3751,3,0),"")</f>
        <v>Угольник 90° - 32</v>
      </c>
      <c r="F798" s="139" t="s">
        <v>58</v>
      </c>
      <c r="G798" s="105"/>
      <c r="H798" s="175">
        <f>IFERROR(VLOOKUP(D798,'ВИС-2025'!$E$17:$L$4285,8,0),"")</f>
        <v>32.630000000000003</v>
      </c>
      <c r="I798" s="175">
        <f t="shared" si="130"/>
        <v>0</v>
      </c>
      <c r="J798" s="175">
        <f t="shared" si="131"/>
        <v>32.630000000000003</v>
      </c>
      <c r="K798" s="175">
        <f t="shared" si="132"/>
        <v>0</v>
      </c>
      <c r="L798" s="175">
        <f t="shared" si="133"/>
        <v>0</v>
      </c>
      <c r="M798" s="175">
        <f t="shared" si="134"/>
        <v>0</v>
      </c>
      <c r="N798" s="387"/>
    </row>
    <row r="799" spans="2:14" s="288" customFormat="1">
      <c r="B799" s="69" t="s">
        <v>30</v>
      </c>
      <c r="C799" s="135" t="s">
        <v>787</v>
      </c>
      <c r="D799" s="69">
        <v>12588973002</v>
      </c>
      <c r="E799" s="392" t="str">
        <f>IFERROR(VLOOKUP(D799,'ВИС-2025'!$E$17:$I$3751,3,0),"")</f>
        <v>Угольник 90° - 17 THERM S</v>
      </c>
      <c r="F799" s="136" t="s">
        <v>58</v>
      </c>
      <c r="G799" s="96"/>
      <c r="H799" s="97">
        <f>IFERROR(VLOOKUP(D799,'ВИС-2025'!$E$17:$L$4285,8,0),"")</f>
        <v>8.1999999999999993</v>
      </c>
      <c r="I799" s="97">
        <f t="shared" ref="I799:I801" si="140">IFERROR(H799*G799,"")</f>
        <v>0</v>
      </c>
      <c r="J799" s="97">
        <f t="shared" ref="J799:J801" si="141">IFERROR((IF(H799="","",H799-H799*$D$7)),"")</f>
        <v>8.1999999999999993</v>
      </c>
      <c r="K799" s="97">
        <f t="shared" ref="K799:K801" si="142">IFERROR(J799*G799, "")</f>
        <v>0</v>
      </c>
      <c r="L799" s="97">
        <f t="shared" ref="L799:L801" si="143">IFERROR(J799*$D$8, "")</f>
        <v>0</v>
      </c>
      <c r="M799" s="97">
        <f t="shared" ref="M799:M801" si="144">IFERROR(L799*G799, "")</f>
        <v>0</v>
      </c>
      <c r="N799" s="387"/>
    </row>
    <row r="800" spans="2:14" s="288" customFormat="1">
      <c r="B800" s="69" t="s">
        <v>30</v>
      </c>
      <c r="C800" s="135" t="s">
        <v>787</v>
      </c>
      <c r="D800" s="69">
        <v>12589073002</v>
      </c>
      <c r="E800" s="392" t="str">
        <f>IFERROR(VLOOKUP(D800,'ВИС-2025'!$E$17:$I$3751,3,0),"")</f>
        <v>Угольник 90° - 20 THERM S</v>
      </c>
      <c r="F800" s="136" t="s">
        <v>58</v>
      </c>
      <c r="G800" s="96"/>
      <c r="H800" s="97">
        <f>IFERROR(VLOOKUP(D800,'ВИС-2025'!$E$17:$L$4285,8,0),"")</f>
        <v>8.2100000000000009</v>
      </c>
      <c r="I800" s="97">
        <f t="shared" si="140"/>
        <v>0</v>
      </c>
      <c r="J800" s="97">
        <f t="shared" si="141"/>
        <v>8.2100000000000009</v>
      </c>
      <c r="K800" s="97">
        <f t="shared" si="142"/>
        <v>0</v>
      </c>
      <c r="L800" s="97">
        <f t="shared" si="143"/>
        <v>0</v>
      </c>
      <c r="M800" s="97">
        <f t="shared" si="144"/>
        <v>0</v>
      </c>
      <c r="N800" s="387"/>
    </row>
    <row r="801" spans="2:14" s="288" customFormat="1">
      <c r="B801" s="69" t="s">
        <v>30</v>
      </c>
      <c r="C801" s="135" t="s">
        <v>787</v>
      </c>
      <c r="D801" s="69">
        <v>12594493002</v>
      </c>
      <c r="E801" s="392" t="str">
        <f>IFERROR(VLOOKUP(D801,'ВИС-2025'!$E$17:$I$3751,3,0),"")</f>
        <v>Угольник 90° - 25 THERM S</v>
      </c>
      <c r="F801" s="136" t="s">
        <v>58</v>
      </c>
      <c r="G801" s="96"/>
      <c r="H801" s="97">
        <f>IFERROR(VLOOKUP(D801,'ВИС-2025'!$E$17:$L$4285,8,0),"")</f>
        <v>13.29</v>
      </c>
      <c r="I801" s="97">
        <f t="shared" si="140"/>
        <v>0</v>
      </c>
      <c r="J801" s="97">
        <f t="shared" si="141"/>
        <v>13.29</v>
      </c>
      <c r="K801" s="97">
        <f t="shared" si="142"/>
        <v>0</v>
      </c>
      <c r="L801" s="97">
        <f t="shared" si="143"/>
        <v>0</v>
      </c>
      <c r="M801" s="97">
        <f t="shared" si="144"/>
        <v>0</v>
      </c>
      <c r="N801" s="387"/>
    </row>
    <row r="802" spans="2:14">
      <c r="B802" s="90"/>
      <c r="C802" s="154"/>
      <c r="D802" s="69"/>
      <c r="E802" s="394"/>
      <c r="F802" s="136"/>
      <c r="G802" s="92"/>
      <c r="H802" s="97" t="str">
        <f>IFERROR(VLOOKUP(D802,'ВИС-2025'!$E$17:$L$4285,8,0),"")</f>
        <v/>
      </c>
      <c r="I802" s="97" t="str">
        <f t="shared" si="130"/>
        <v/>
      </c>
      <c r="J802" s="97" t="str">
        <f t="shared" si="131"/>
        <v/>
      </c>
      <c r="K802" s="97" t="str">
        <f t="shared" si="132"/>
        <v/>
      </c>
      <c r="L802" s="97" t="str">
        <f t="shared" si="133"/>
        <v/>
      </c>
      <c r="M802" s="97" t="str">
        <f t="shared" si="134"/>
        <v/>
      </c>
      <c r="N802" s="387"/>
    </row>
    <row r="803" spans="2:14">
      <c r="B803" s="256"/>
      <c r="C803" s="485" t="s">
        <v>787</v>
      </c>
      <c r="D803" s="499"/>
      <c r="E803" s="546" t="s">
        <v>867</v>
      </c>
      <c r="F803" s="486"/>
      <c r="G803" s="493"/>
      <c r="H803" s="549" t="str">
        <f>IFERROR(VLOOKUP(D803,'ВИС-2025'!$E$17:$L$4285,8,0),"")</f>
        <v/>
      </c>
      <c r="I803" s="549" t="str">
        <f t="shared" si="130"/>
        <v/>
      </c>
      <c r="J803" s="549" t="str">
        <f t="shared" si="131"/>
        <v/>
      </c>
      <c r="K803" s="549" t="str">
        <f t="shared" si="132"/>
        <v/>
      </c>
      <c r="L803" s="549" t="str">
        <f t="shared" si="133"/>
        <v/>
      </c>
      <c r="M803" s="549" t="str">
        <f t="shared" si="134"/>
        <v/>
      </c>
      <c r="N803" s="387"/>
    </row>
    <row r="804" spans="2:14" s="288" customFormat="1">
      <c r="B804" s="453" t="s">
        <v>27</v>
      </c>
      <c r="C804" s="160" t="s">
        <v>787</v>
      </c>
      <c r="D804" s="102">
        <v>12502871002</v>
      </c>
      <c r="E804" s="391" t="str">
        <f>IFERROR(VLOOKUP(D804,'ВИС-2025'!$E$17:$I$3751,3,0),"")</f>
        <v>Тройник 17-17-17</v>
      </c>
      <c r="F804" s="139" t="s">
        <v>58</v>
      </c>
      <c r="G804" s="105"/>
      <c r="H804" s="175">
        <f>IFERROR(VLOOKUP(D804,'ВИС-2025'!$E$17:$L$4285,8,0),"")</f>
        <v>12.85</v>
      </c>
      <c r="I804" s="175">
        <f t="shared" si="130"/>
        <v>0</v>
      </c>
      <c r="J804" s="175">
        <f t="shared" si="131"/>
        <v>12.85</v>
      </c>
      <c r="K804" s="175">
        <f t="shared" si="132"/>
        <v>0</v>
      </c>
      <c r="L804" s="175">
        <f t="shared" si="133"/>
        <v>0</v>
      </c>
      <c r="M804" s="175">
        <f t="shared" si="134"/>
        <v>0</v>
      </c>
      <c r="N804" s="387"/>
    </row>
    <row r="805" spans="2:14" s="288" customFormat="1">
      <c r="B805" s="453" t="s">
        <v>27</v>
      </c>
      <c r="C805" s="160" t="s">
        <v>787</v>
      </c>
      <c r="D805" s="102">
        <v>12588771002</v>
      </c>
      <c r="E805" s="391" t="str">
        <f>IFERROR(VLOOKUP(D805,'ВИС-2025'!$E$17:$I$3751,3,0),"")</f>
        <v>Тройник 20-20-20</v>
      </c>
      <c r="F805" s="139" t="s">
        <v>58</v>
      </c>
      <c r="G805" s="105"/>
      <c r="H805" s="175">
        <f>IFERROR(VLOOKUP(D805,'ВИС-2025'!$E$17:$L$4285,8,0),"")</f>
        <v>20.34</v>
      </c>
      <c r="I805" s="175">
        <f t="shared" si="130"/>
        <v>0</v>
      </c>
      <c r="J805" s="175">
        <f t="shared" si="131"/>
        <v>20.34</v>
      </c>
      <c r="K805" s="175">
        <f t="shared" si="132"/>
        <v>0</v>
      </c>
      <c r="L805" s="175">
        <f t="shared" si="133"/>
        <v>0</v>
      </c>
      <c r="M805" s="175">
        <f t="shared" si="134"/>
        <v>0</v>
      </c>
      <c r="N805" s="387"/>
    </row>
    <row r="806" spans="2:14" s="288" customFormat="1">
      <c r="B806" s="453" t="s">
        <v>27</v>
      </c>
      <c r="C806" s="160" t="s">
        <v>787</v>
      </c>
      <c r="D806" s="102">
        <v>12535291002</v>
      </c>
      <c r="E806" s="391" t="str">
        <f>IFERROR(VLOOKUP(D806,'ВИС-2025'!$E$17:$I$3751,3,0),"")</f>
        <v>Тройник 25-25-25</v>
      </c>
      <c r="F806" s="139" t="s">
        <v>58</v>
      </c>
      <c r="G806" s="105"/>
      <c r="H806" s="175">
        <f>IFERROR(VLOOKUP(D806,'ВИС-2025'!$E$17:$L$4285,8,0),"")</f>
        <v>23.22</v>
      </c>
      <c r="I806" s="175">
        <f t="shared" si="130"/>
        <v>0</v>
      </c>
      <c r="J806" s="175">
        <f t="shared" si="131"/>
        <v>23.22</v>
      </c>
      <c r="K806" s="175">
        <f t="shared" si="132"/>
        <v>0</v>
      </c>
      <c r="L806" s="175">
        <f t="shared" si="133"/>
        <v>0</v>
      </c>
      <c r="M806" s="175">
        <f t="shared" si="134"/>
        <v>0</v>
      </c>
      <c r="N806" s="387"/>
    </row>
    <row r="807" spans="2:14" s="288" customFormat="1">
      <c r="B807" s="453" t="s">
        <v>27</v>
      </c>
      <c r="C807" s="160" t="s">
        <v>787</v>
      </c>
      <c r="D807" s="102">
        <v>12610531001</v>
      </c>
      <c r="E807" s="391" t="str">
        <f>IFERROR(VLOOKUP(D807,'ВИС-2025'!$E$17:$I$3751,3,0),"")</f>
        <v>Тройник 32-32-32</v>
      </c>
      <c r="F807" s="139" t="s">
        <v>58</v>
      </c>
      <c r="G807" s="105"/>
      <c r="H807" s="175">
        <f>IFERROR(VLOOKUP(D807,'ВИС-2025'!$E$17:$L$4285,8,0),"")</f>
        <v>46.28</v>
      </c>
      <c r="I807" s="175">
        <f t="shared" si="130"/>
        <v>0</v>
      </c>
      <c r="J807" s="175">
        <f t="shared" si="131"/>
        <v>46.28</v>
      </c>
      <c r="K807" s="175">
        <f t="shared" si="132"/>
        <v>0</v>
      </c>
      <c r="L807" s="175">
        <f t="shared" si="133"/>
        <v>0</v>
      </c>
      <c r="M807" s="175">
        <f t="shared" si="134"/>
        <v>0</v>
      </c>
      <c r="N807" s="387"/>
    </row>
    <row r="808" spans="2:14">
      <c r="B808" s="90"/>
      <c r="C808" s="154"/>
      <c r="D808" s="69"/>
      <c r="E808" s="394"/>
      <c r="F808" s="136"/>
      <c r="G808" s="92"/>
      <c r="H808" s="97" t="str">
        <f>IFERROR(VLOOKUP(D808,'ВИС-2025'!$E$17:$L$4285,8,0),"")</f>
        <v/>
      </c>
      <c r="I808" s="97"/>
      <c r="J808" s="97"/>
      <c r="K808" s="97"/>
      <c r="L808" s="97"/>
      <c r="M808" s="97"/>
      <c r="N808" s="387"/>
    </row>
    <row r="809" spans="2:14">
      <c r="B809" s="256"/>
      <c r="C809" s="485" t="s">
        <v>787</v>
      </c>
      <c r="D809" s="499"/>
      <c r="E809" s="546" t="s">
        <v>872</v>
      </c>
      <c r="F809" s="486"/>
      <c r="G809" s="493"/>
      <c r="H809" s="549" t="str">
        <f>IFERROR(VLOOKUP(D809,'ВИС-2025'!$E$17:$L$4285,8,0),"")</f>
        <v/>
      </c>
      <c r="I809" s="549" t="str">
        <f t="shared" si="130"/>
        <v/>
      </c>
      <c r="J809" s="549" t="str">
        <f t="shared" si="131"/>
        <v/>
      </c>
      <c r="K809" s="549" t="str">
        <f t="shared" si="132"/>
        <v/>
      </c>
      <c r="L809" s="549" t="str">
        <f t="shared" si="133"/>
        <v/>
      </c>
      <c r="M809" s="549" t="str">
        <f t="shared" si="134"/>
        <v/>
      </c>
      <c r="N809" s="387"/>
    </row>
    <row r="810" spans="2:14">
      <c r="B810" s="69" t="s">
        <v>65</v>
      </c>
      <c r="C810" s="135" t="s">
        <v>787</v>
      </c>
      <c r="D810" s="69">
        <v>12005431001</v>
      </c>
      <c r="E810" s="392" t="str">
        <f>IFERROR(VLOOKUP(D810,'ВИС-2025'!$E$17:$I$3751,3,0),"")</f>
        <v>Тройник 17-10-17</v>
      </c>
      <c r="F810" s="136" t="s">
        <v>58</v>
      </c>
      <c r="G810" s="96"/>
      <c r="H810" s="97">
        <f>IFERROR(VLOOKUP(D810,'ВИС-2025'!$E$17:$L$4285,8,0),"")</f>
        <v>11.32</v>
      </c>
      <c r="I810" s="97">
        <f t="shared" si="130"/>
        <v>0</v>
      </c>
      <c r="J810" s="97">
        <f t="shared" si="131"/>
        <v>11.32</v>
      </c>
      <c r="K810" s="97">
        <f t="shared" si="132"/>
        <v>0</v>
      </c>
      <c r="L810" s="97">
        <f t="shared" si="133"/>
        <v>0</v>
      </c>
      <c r="M810" s="97">
        <f t="shared" si="134"/>
        <v>0</v>
      </c>
      <c r="N810" s="387"/>
    </row>
    <row r="811" spans="2:14" s="288" customFormat="1">
      <c r="B811" s="453" t="s">
        <v>27</v>
      </c>
      <c r="C811" s="160" t="s">
        <v>787</v>
      </c>
      <c r="D811" s="102">
        <v>12005441001</v>
      </c>
      <c r="E811" s="391" t="str">
        <f>IFERROR(VLOOKUP(D811,'ВИС-2025'!$E$17:$I$3751,3,0),"")</f>
        <v>Тройник 20-10-20</v>
      </c>
      <c r="F811" s="139" t="s">
        <v>58</v>
      </c>
      <c r="G811" s="105"/>
      <c r="H811" s="175">
        <f>IFERROR(VLOOKUP(D811,'ВИС-2025'!$E$17:$L$4285,8,0),"")</f>
        <v>11.32</v>
      </c>
      <c r="I811" s="175">
        <f t="shared" si="130"/>
        <v>0</v>
      </c>
      <c r="J811" s="175">
        <f t="shared" si="131"/>
        <v>11.32</v>
      </c>
      <c r="K811" s="175">
        <f t="shared" si="132"/>
        <v>0</v>
      </c>
      <c r="L811" s="175">
        <f t="shared" si="133"/>
        <v>0</v>
      </c>
      <c r="M811" s="175">
        <f t="shared" si="134"/>
        <v>0</v>
      </c>
      <c r="N811" s="387"/>
    </row>
    <row r="812" spans="2:14" s="288" customFormat="1">
      <c r="B812" s="453" t="s">
        <v>27</v>
      </c>
      <c r="C812" s="160" t="s">
        <v>787</v>
      </c>
      <c r="D812" s="102">
        <v>12005631001</v>
      </c>
      <c r="E812" s="391" t="str">
        <f>IFERROR(VLOOKUP(D812,'ВИС-2025'!$E$17:$I$3751,3,0),"")</f>
        <v>Тройник 25-10-25</v>
      </c>
      <c r="F812" s="139" t="s">
        <v>58</v>
      </c>
      <c r="G812" s="105"/>
      <c r="H812" s="175">
        <f>IFERROR(VLOOKUP(D812,'ВИС-2025'!$E$17:$L$4285,8,0),"")</f>
        <v>16.86</v>
      </c>
      <c r="I812" s="175">
        <f t="shared" si="130"/>
        <v>0</v>
      </c>
      <c r="J812" s="175">
        <f t="shared" si="131"/>
        <v>16.86</v>
      </c>
      <c r="K812" s="175">
        <f t="shared" si="132"/>
        <v>0</v>
      </c>
      <c r="L812" s="175">
        <f t="shared" si="133"/>
        <v>0</v>
      </c>
      <c r="M812" s="175">
        <f t="shared" si="134"/>
        <v>0</v>
      </c>
      <c r="N812" s="387"/>
    </row>
    <row r="813" spans="2:14" s="288" customFormat="1">
      <c r="B813" s="453" t="s">
        <v>27</v>
      </c>
      <c r="C813" s="160" t="s">
        <v>787</v>
      </c>
      <c r="D813" s="102">
        <v>12491071001</v>
      </c>
      <c r="E813" s="391" t="str">
        <f>IFERROR(VLOOKUP(D813,'ВИС-2025'!$E$17:$I$3751,3,0),"")</f>
        <v>Тройник 17-14-17</v>
      </c>
      <c r="F813" s="139" t="s">
        <v>58</v>
      </c>
      <c r="G813" s="105"/>
      <c r="H813" s="175">
        <f>IFERROR(VLOOKUP(D813,'ВИС-2025'!$E$17:$L$4285,8,0),"")</f>
        <v>14.08</v>
      </c>
      <c r="I813" s="175">
        <f t="shared" si="130"/>
        <v>0</v>
      </c>
      <c r="J813" s="175">
        <f t="shared" si="131"/>
        <v>14.08</v>
      </c>
      <c r="K813" s="175">
        <f t="shared" si="132"/>
        <v>0</v>
      </c>
      <c r="L813" s="175">
        <f t="shared" si="133"/>
        <v>0</v>
      </c>
      <c r="M813" s="175">
        <f t="shared" si="134"/>
        <v>0</v>
      </c>
      <c r="N813" s="387"/>
    </row>
    <row r="814" spans="2:14" s="288" customFormat="1">
      <c r="B814" s="453" t="s">
        <v>27</v>
      </c>
      <c r="C814" s="160" t="s">
        <v>787</v>
      </c>
      <c r="D814" s="102">
        <v>12588671002</v>
      </c>
      <c r="E814" s="391" t="str">
        <f>IFERROR(VLOOKUP(D814,'ВИС-2025'!$E$17:$I$3751,3,0),"")</f>
        <v>Тройник 20-17-20</v>
      </c>
      <c r="F814" s="139" t="s">
        <v>58</v>
      </c>
      <c r="G814" s="105"/>
      <c r="H814" s="175">
        <f>IFERROR(VLOOKUP(D814,'ВИС-2025'!$E$17:$L$4285,8,0),"")</f>
        <v>20.03</v>
      </c>
      <c r="I814" s="175">
        <f t="shared" si="130"/>
        <v>0</v>
      </c>
      <c r="J814" s="175">
        <f t="shared" si="131"/>
        <v>20.03</v>
      </c>
      <c r="K814" s="175">
        <f t="shared" si="132"/>
        <v>0</v>
      </c>
      <c r="L814" s="175">
        <f t="shared" si="133"/>
        <v>0</v>
      </c>
      <c r="M814" s="175">
        <f t="shared" si="134"/>
        <v>0</v>
      </c>
      <c r="N814" s="387"/>
    </row>
    <row r="815" spans="2:14" s="288" customFormat="1">
      <c r="B815" s="453" t="s">
        <v>27</v>
      </c>
      <c r="C815" s="160" t="s">
        <v>787</v>
      </c>
      <c r="D815" s="102">
        <v>12535691002</v>
      </c>
      <c r="E815" s="391" t="str">
        <f>IFERROR(VLOOKUP(D815,'ВИС-2025'!$E$17:$I$3751,3,0),"")</f>
        <v>Тройник 25-17-25</v>
      </c>
      <c r="F815" s="139" t="s">
        <v>58</v>
      </c>
      <c r="G815" s="105"/>
      <c r="H815" s="175">
        <f>IFERROR(VLOOKUP(D815,'ВИС-2025'!$E$17:$L$4285,8,0),"")</f>
        <v>26.39</v>
      </c>
      <c r="I815" s="175">
        <f t="shared" si="130"/>
        <v>0</v>
      </c>
      <c r="J815" s="175">
        <f t="shared" si="131"/>
        <v>26.39</v>
      </c>
      <c r="K815" s="175">
        <f t="shared" si="132"/>
        <v>0</v>
      </c>
      <c r="L815" s="175">
        <f t="shared" si="133"/>
        <v>0</v>
      </c>
      <c r="M815" s="175">
        <f t="shared" si="134"/>
        <v>0</v>
      </c>
      <c r="N815" s="387"/>
    </row>
    <row r="816" spans="2:14" s="288" customFormat="1">
      <c r="B816" s="453" t="s">
        <v>27</v>
      </c>
      <c r="C816" s="160" t="s">
        <v>787</v>
      </c>
      <c r="D816" s="102">
        <v>12535391002</v>
      </c>
      <c r="E816" s="391" t="str">
        <f>IFERROR(VLOOKUP(D816,'ВИС-2025'!$E$17:$I$3751,3,0),"")</f>
        <v>Тройник 25-20-25</v>
      </c>
      <c r="F816" s="139" t="s">
        <v>58</v>
      </c>
      <c r="G816" s="105"/>
      <c r="H816" s="175">
        <f>IFERROR(VLOOKUP(D816,'ВИС-2025'!$E$17:$L$4285,8,0),"")</f>
        <v>23.22</v>
      </c>
      <c r="I816" s="175">
        <f t="shared" si="130"/>
        <v>0</v>
      </c>
      <c r="J816" s="175">
        <f t="shared" si="131"/>
        <v>23.22</v>
      </c>
      <c r="K816" s="175">
        <f t="shared" si="132"/>
        <v>0</v>
      </c>
      <c r="L816" s="175">
        <f t="shared" si="133"/>
        <v>0</v>
      </c>
      <c r="M816" s="175">
        <f t="shared" si="134"/>
        <v>0</v>
      </c>
      <c r="N816" s="387"/>
    </row>
    <row r="817" spans="2:14" s="288" customFormat="1">
      <c r="B817" s="453" t="s">
        <v>27</v>
      </c>
      <c r="C817" s="160" t="s">
        <v>787</v>
      </c>
      <c r="D817" s="102">
        <v>12611631001</v>
      </c>
      <c r="E817" s="391" t="str">
        <f>IFERROR(VLOOKUP(D817,'ВИС-2025'!$E$17:$I$3751,3,0),"")</f>
        <v>Тройник 32-20-32</v>
      </c>
      <c r="F817" s="139" t="s">
        <v>58</v>
      </c>
      <c r="G817" s="105"/>
      <c r="H817" s="175">
        <f>IFERROR(VLOOKUP(D817,'ВИС-2025'!$E$17:$L$4285,8,0),"")</f>
        <v>48.82</v>
      </c>
      <c r="I817" s="175">
        <f t="shared" si="130"/>
        <v>0</v>
      </c>
      <c r="J817" s="175">
        <f t="shared" si="131"/>
        <v>48.82</v>
      </c>
      <c r="K817" s="175">
        <f t="shared" si="132"/>
        <v>0</v>
      </c>
      <c r="L817" s="175">
        <f t="shared" si="133"/>
        <v>0</v>
      </c>
      <c r="M817" s="175">
        <f t="shared" si="134"/>
        <v>0</v>
      </c>
      <c r="N817" s="387"/>
    </row>
    <row r="818" spans="2:14">
      <c r="B818" s="90"/>
      <c r="C818" s="154"/>
      <c r="D818" s="69"/>
      <c r="E818" s="394"/>
      <c r="F818" s="136"/>
      <c r="G818" s="92"/>
      <c r="H818" s="97" t="str">
        <f>IFERROR(VLOOKUP(D818,'ВИС-2025'!$E$17:$L$4285,8,0),"")</f>
        <v/>
      </c>
      <c r="I818" s="97"/>
      <c r="J818" s="97"/>
      <c r="K818" s="97"/>
      <c r="L818" s="97"/>
      <c r="M818" s="97"/>
      <c r="N818" s="387"/>
    </row>
    <row r="819" spans="2:14">
      <c r="B819" s="256"/>
      <c r="C819" s="485" t="s">
        <v>787</v>
      </c>
      <c r="D819" s="499"/>
      <c r="E819" s="546" t="s">
        <v>881</v>
      </c>
      <c r="F819" s="486"/>
      <c r="G819" s="493"/>
      <c r="H819" s="549" t="str">
        <f>IFERROR(VLOOKUP(D819,'ВИС-2025'!$E$17:$L$4285,8,0),"")</f>
        <v/>
      </c>
      <c r="I819" s="549" t="str">
        <f t="shared" si="130"/>
        <v/>
      </c>
      <c r="J819" s="549" t="str">
        <f t="shared" si="131"/>
        <v/>
      </c>
      <c r="K819" s="549" t="str">
        <f t="shared" si="132"/>
        <v/>
      </c>
      <c r="L819" s="549" t="str">
        <f t="shared" si="133"/>
        <v/>
      </c>
      <c r="M819" s="549" t="str">
        <f t="shared" si="134"/>
        <v/>
      </c>
      <c r="N819" s="387"/>
    </row>
    <row r="820" spans="2:14" s="288" customFormat="1">
      <c r="B820" s="453" t="s">
        <v>27</v>
      </c>
      <c r="C820" s="160" t="s">
        <v>787</v>
      </c>
      <c r="D820" s="102">
        <v>12685501001</v>
      </c>
      <c r="E820" s="391" t="str">
        <f>IFERROR(VLOOKUP(D820,'ВИС-2025'!$E$17:$I$3751,3,0),"")</f>
        <v>Тройник 25-25-20</v>
      </c>
      <c r="F820" s="139" t="s">
        <v>58</v>
      </c>
      <c r="G820" s="105"/>
      <c r="H820" s="175">
        <f>IFERROR(VLOOKUP(D820,'ВИС-2025'!$E$17:$L$4285,8,0),"")</f>
        <v>26.26</v>
      </c>
      <c r="I820" s="175">
        <f t="shared" si="130"/>
        <v>0</v>
      </c>
      <c r="J820" s="175">
        <f t="shared" si="131"/>
        <v>26.26</v>
      </c>
      <c r="K820" s="175">
        <f t="shared" si="132"/>
        <v>0</v>
      </c>
      <c r="L820" s="175">
        <f t="shared" si="133"/>
        <v>0</v>
      </c>
      <c r="M820" s="175">
        <f t="shared" si="134"/>
        <v>0</v>
      </c>
      <c r="N820" s="387"/>
    </row>
    <row r="821" spans="2:14">
      <c r="B821" s="90"/>
      <c r="C821" s="154"/>
      <c r="D821" s="69"/>
      <c r="E821" s="394"/>
      <c r="F821" s="136"/>
      <c r="G821" s="92"/>
      <c r="H821" s="97" t="str">
        <f>IFERROR(VLOOKUP(D821,'ВИС-2025'!$E$17:$L$4285,8,0),"")</f>
        <v/>
      </c>
      <c r="I821" s="97"/>
      <c r="J821" s="97"/>
      <c r="K821" s="97"/>
      <c r="L821" s="97"/>
      <c r="M821" s="97"/>
      <c r="N821" s="387"/>
    </row>
    <row r="822" spans="2:14">
      <c r="B822" s="256"/>
      <c r="C822" s="485" t="s">
        <v>787</v>
      </c>
      <c r="D822" s="499"/>
      <c r="E822" s="546" t="s">
        <v>883</v>
      </c>
      <c r="F822" s="486"/>
      <c r="G822" s="493"/>
      <c r="H822" s="549" t="str">
        <f>IFERROR(VLOOKUP(D822,'ВИС-2025'!$E$17:$L$4285,8,0),"")</f>
        <v/>
      </c>
      <c r="I822" s="549" t="str">
        <f t="shared" si="130"/>
        <v/>
      </c>
      <c r="J822" s="549" t="str">
        <f t="shared" si="131"/>
        <v/>
      </c>
      <c r="K822" s="549" t="str">
        <f t="shared" si="132"/>
        <v/>
      </c>
      <c r="L822" s="549" t="str">
        <f t="shared" si="133"/>
        <v/>
      </c>
      <c r="M822" s="549" t="str">
        <f t="shared" si="134"/>
        <v/>
      </c>
      <c r="N822" s="387"/>
    </row>
    <row r="823" spans="2:14" s="288" customFormat="1">
      <c r="B823" s="453" t="s">
        <v>27</v>
      </c>
      <c r="C823" s="160" t="s">
        <v>787</v>
      </c>
      <c r="D823" s="102">
        <v>12588571002</v>
      </c>
      <c r="E823" s="391" t="str">
        <f>IFERROR(VLOOKUP(D823,'ВИС-2025'!$E$17:$I$3751,3,0),"")</f>
        <v>Тройник 20-17-17</v>
      </c>
      <c r="F823" s="139" t="s">
        <v>58</v>
      </c>
      <c r="G823" s="105"/>
      <c r="H823" s="175">
        <f>IFERROR(VLOOKUP(D823,'ВИС-2025'!$E$17:$L$4285,8,0),"")</f>
        <v>19.920000000000002</v>
      </c>
      <c r="I823" s="175">
        <f t="shared" si="130"/>
        <v>0</v>
      </c>
      <c r="J823" s="175">
        <f t="shared" si="131"/>
        <v>19.920000000000002</v>
      </c>
      <c r="K823" s="175">
        <f t="shared" si="132"/>
        <v>0</v>
      </c>
      <c r="L823" s="175">
        <f t="shared" si="133"/>
        <v>0</v>
      </c>
      <c r="M823" s="175">
        <f t="shared" si="134"/>
        <v>0</v>
      </c>
      <c r="N823" s="387"/>
    </row>
    <row r="824" spans="2:14" s="288" customFormat="1">
      <c r="B824" s="453" t="s">
        <v>27</v>
      </c>
      <c r="C824" s="160" t="s">
        <v>787</v>
      </c>
      <c r="D824" s="102">
        <v>12535591002</v>
      </c>
      <c r="E824" s="391" t="str">
        <f>IFERROR(VLOOKUP(D824,'ВИС-2025'!$E$17:$I$3751,3,0),"")</f>
        <v>Тройник 25-20-20</v>
      </c>
      <c r="F824" s="139" t="s">
        <v>58</v>
      </c>
      <c r="G824" s="105"/>
      <c r="H824" s="175">
        <f>IFERROR(VLOOKUP(D824,'ВИС-2025'!$E$17:$L$4285,8,0),"")</f>
        <v>22.33</v>
      </c>
      <c r="I824" s="175">
        <f t="shared" si="130"/>
        <v>0</v>
      </c>
      <c r="J824" s="175">
        <f t="shared" si="131"/>
        <v>22.33</v>
      </c>
      <c r="K824" s="175">
        <f t="shared" si="132"/>
        <v>0</v>
      </c>
      <c r="L824" s="175">
        <f t="shared" si="133"/>
        <v>0</v>
      </c>
      <c r="M824" s="175">
        <f t="shared" si="134"/>
        <v>0</v>
      </c>
      <c r="N824" s="387"/>
    </row>
    <row r="825" spans="2:14">
      <c r="B825" s="90"/>
      <c r="C825" s="154"/>
      <c r="D825" s="69"/>
      <c r="E825" s="394"/>
      <c r="F825" s="136"/>
      <c r="G825" s="92"/>
      <c r="H825" s="97" t="str">
        <f>IFERROR(VLOOKUP(D825,'ВИС-2025'!$E$17:$L$4285,8,0),"")</f>
        <v/>
      </c>
      <c r="I825" s="97"/>
      <c r="J825" s="97"/>
      <c r="K825" s="97"/>
      <c r="L825" s="97"/>
      <c r="M825" s="97"/>
      <c r="N825" s="387"/>
    </row>
    <row r="826" spans="2:14">
      <c r="B826" s="256"/>
      <c r="C826" s="485" t="s">
        <v>787</v>
      </c>
      <c r="D826" s="499"/>
      <c r="E826" s="546" t="s">
        <v>886</v>
      </c>
      <c r="F826" s="486"/>
      <c r="G826" s="493"/>
      <c r="H826" s="549" t="str">
        <f>IFERROR(VLOOKUP(D826,'ВИС-2025'!$E$17:$L$4285,8,0),"")</f>
        <v/>
      </c>
      <c r="I826" s="549" t="str">
        <f t="shared" si="130"/>
        <v/>
      </c>
      <c r="J826" s="549" t="str">
        <f t="shared" si="131"/>
        <v/>
      </c>
      <c r="K826" s="549" t="str">
        <f t="shared" si="132"/>
        <v/>
      </c>
      <c r="L826" s="549" t="str">
        <f t="shared" si="133"/>
        <v/>
      </c>
      <c r="M826" s="549" t="str">
        <f t="shared" si="134"/>
        <v/>
      </c>
      <c r="N826" s="387"/>
    </row>
    <row r="827" spans="2:14" s="288" customFormat="1">
      <c r="B827" s="453" t="s">
        <v>27</v>
      </c>
      <c r="C827" s="160" t="s">
        <v>787</v>
      </c>
      <c r="D827" s="102">
        <v>12685201001</v>
      </c>
      <c r="E827" s="391" t="str">
        <f>IFERROR(VLOOKUP(D827,'ВИС-2025'!$E$17:$I$3751,3,0),"")</f>
        <v>Тройник 20-25-20</v>
      </c>
      <c r="F827" s="139" t="s">
        <v>58</v>
      </c>
      <c r="G827" s="105"/>
      <c r="H827" s="175">
        <f>IFERROR(VLOOKUP(D827,'ВИС-2025'!$E$17:$L$4285,8,0),"")</f>
        <v>22.33</v>
      </c>
      <c r="I827" s="175">
        <f t="shared" si="130"/>
        <v>0</v>
      </c>
      <c r="J827" s="175">
        <f t="shared" si="131"/>
        <v>22.33</v>
      </c>
      <c r="K827" s="175">
        <f t="shared" si="132"/>
        <v>0</v>
      </c>
      <c r="L827" s="175">
        <f t="shared" si="133"/>
        <v>0</v>
      </c>
      <c r="M827" s="175">
        <f t="shared" si="134"/>
        <v>0</v>
      </c>
      <c r="N827" s="387"/>
    </row>
    <row r="828" spans="2:14">
      <c r="B828" s="90"/>
      <c r="C828" s="154"/>
      <c r="D828" s="69"/>
      <c r="E828" s="394"/>
      <c r="F828" s="136"/>
      <c r="G828" s="92"/>
      <c r="H828" s="97" t="str">
        <f>IFERROR(VLOOKUP(D828,'ВИС-2025'!$E$17:$L$4285,8,0),"")</f>
        <v/>
      </c>
      <c r="I828" s="97"/>
      <c r="J828" s="97"/>
      <c r="K828" s="97"/>
      <c r="L828" s="97"/>
      <c r="M828" s="97"/>
      <c r="N828" s="387"/>
    </row>
    <row r="829" spans="2:14">
      <c r="B829" s="256"/>
      <c r="C829" s="485" t="s">
        <v>787</v>
      </c>
      <c r="D829" s="499"/>
      <c r="E829" s="546" t="s">
        <v>888</v>
      </c>
      <c r="F829" s="502"/>
      <c r="G829" s="493"/>
      <c r="H829" s="549" t="str">
        <f>IFERROR(VLOOKUP(D829,'ВИС-2025'!$E$17:$L$4285,8,0),"")</f>
        <v/>
      </c>
      <c r="I829" s="549" t="str">
        <f t="shared" si="130"/>
        <v/>
      </c>
      <c r="J829" s="549" t="str">
        <f t="shared" si="131"/>
        <v/>
      </c>
      <c r="K829" s="549" t="str">
        <f t="shared" si="132"/>
        <v/>
      </c>
      <c r="L829" s="549" t="str">
        <f t="shared" si="133"/>
        <v/>
      </c>
      <c r="M829" s="549" t="str">
        <f t="shared" si="134"/>
        <v/>
      </c>
      <c r="N829" s="387"/>
    </row>
    <row r="830" spans="2:14">
      <c r="B830" s="256"/>
      <c r="C830" s="485" t="s">
        <v>787</v>
      </c>
      <c r="D830" s="499"/>
      <c r="E830" s="546" t="s">
        <v>889</v>
      </c>
      <c r="F830" s="502"/>
      <c r="G830" s="493"/>
      <c r="H830" s="549" t="str">
        <f>IFERROR(VLOOKUP(D830,'ВИС-2025'!$E$17:$L$4285,8,0),"")</f>
        <v/>
      </c>
      <c r="I830" s="549" t="str">
        <f t="shared" si="130"/>
        <v/>
      </c>
      <c r="J830" s="549" t="str">
        <f t="shared" si="131"/>
        <v/>
      </c>
      <c r="K830" s="549" t="str">
        <f t="shared" si="132"/>
        <v/>
      </c>
      <c r="L830" s="549" t="str">
        <f t="shared" si="133"/>
        <v/>
      </c>
      <c r="M830" s="549" t="str">
        <f t="shared" si="134"/>
        <v/>
      </c>
      <c r="N830" s="387"/>
    </row>
    <row r="831" spans="2:14" s="287" customFormat="1">
      <c r="B831" s="69" t="s">
        <v>65</v>
      </c>
      <c r="C831" s="135" t="s">
        <v>787</v>
      </c>
      <c r="D831" s="69">
        <v>12278291001</v>
      </c>
      <c r="E831" s="392" t="str">
        <f>IFERROR(VLOOKUP(D831,'ВИС-2025'!$E$17:$I$3751,3,0),"")</f>
        <v>Мат ППС 30-2 EPS и панель с фиксаторами Varionova, 040 DES</v>
      </c>
      <c r="F831" s="136" t="s">
        <v>891</v>
      </c>
      <c r="G831" s="96"/>
      <c r="H831" s="97">
        <f>IFERROR(VLOOKUP(D831,'ВИС-2025'!$E$17:$L$4285,8,0),"")</f>
        <v>31.57</v>
      </c>
      <c r="I831" s="97">
        <f t="shared" si="130"/>
        <v>0</v>
      </c>
      <c r="J831" s="97">
        <f t="shared" si="131"/>
        <v>31.57</v>
      </c>
      <c r="K831" s="97">
        <f t="shared" si="132"/>
        <v>0</v>
      </c>
      <c r="L831" s="97">
        <f t="shared" si="133"/>
        <v>0</v>
      </c>
      <c r="M831" s="97">
        <f t="shared" si="134"/>
        <v>0</v>
      </c>
      <c r="N831" s="387"/>
    </row>
    <row r="832" spans="2:14">
      <c r="B832" s="90"/>
      <c r="C832" s="132"/>
      <c r="D832" s="90"/>
      <c r="E832" s="169"/>
      <c r="F832" s="133"/>
      <c r="G832" s="92"/>
      <c r="H832" s="173" t="str">
        <f>IFERROR(VLOOKUP(D832,'ВИС-2025'!$E$17:$L$4285,8,0),"")</f>
        <v/>
      </c>
      <c r="I832" s="173" t="str">
        <f t="shared" si="130"/>
        <v/>
      </c>
      <c r="J832" s="173" t="str">
        <f t="shared" si="131"/>
        <v/>
      </c>
      <c r="K832" s="173" t="str">
        <f t="shared" si="132"/>
        <v/>
      </c>
      <c r="L832" s="173" t="str">
        <f t="shared" si="133"/>
        <v/>
      </c>
      <c r="M832" s="173" t="str">
        <f t="shared" si="134"/>
        <v/>
      </c>
      <c r="N832" s="387"/>
    </row>
    <row r="833" spans="2:14" s="287" customFormat="1">
      <c r="B833" s="69" t="s">
        <v>65</v>
      </c>
      <c r="C833" s="135" t="s">
        <v>787</v>
      </c>
      <c r="D833" s="69">
        <v>12278391001</v>
      </c>
      <c r="E833" s="392" t="str">
        <f>IFERROR(VLOOKUP(D833,'ВИС-2025'!$E$17:$I$3751,3,0),"")</f>
        <v>Панель (пленка) с фиксаторами Varionova</v>
      </c>
      <c r="F833" s="136" t="s">
        <v>891</v>
      </c>
      <c r="G833" s="96"/>
      <c r="H833" s="97">
        <f>IFERROR(VLOOKUP(D833,'ВИС-2025'!$E$17:$L$4285,8,0),"")</f>
        <v>18.059999999999999</v>
      </c>
      <c r="I833" s="97">
        <f t="shared" si="130"/>
        <v>0</v>
      </c>
      <c r="J833" s="97">
        <f t="shared" si="131"/>
        <v>18.059999999999999</v>
      </c>
      <c r="K833" s="97">
        <f t="shared" si="132"/>
        <v>0</v>
      </c>
      <c r="L833" s="97">
        <f t="shared" si="133"/>
        <v>0</v>
      </c>
      <c r="M833" s="97">
        <f t="shared" si="134"/>
        <v>0</v>
      </c>
      <c r="N833" s="387"/>
    </row>
    <row r="834" spans="2:14">
      <c r="B834" s="90"/>
      <c r="C834" s="132"/>
      <c r="D834" s="90"/>
      <c r="E834" s="169"/>
      <c r="F834" s="133"/>
      <c r="G834" s="92"/>
      <c r="H834" s="173" t="str">
        <f>IFERROR(VLOOKUP(D834,'ВИС-2025'!$E$17:$L$4285,8,0),"")</f>
        <v/>
      </c>
      <c r="I834" s="173" t="str">
        <f t="shared" si="130"/>
        <v/>
      </c>
      <c r="J834" s="173" t="str">
        <f t="shared" si="131"/>
        <v/>
      </c>
      <c r="K834" s="173" t="str">
        <f t="shared" si="132"/>
        <v/>
      </c>
      <c r="L834" s="173" t="str">
        <f t="shared" si="133"/>
        <v/>
      </c>
      <c r="M834" s="173" t="str">
        <f t="shared" si="134"/>
        <v/>
      </c>
      <c r="N834" s="387"/>
    </row>
    <row r="835" spans="2:14" s="287" customFormat="1">
      <c r="B835" s="69" t="s">
        <v>65</v>
      </c>
      <c r="C835" s="135" t="s">
        <v>787</v>
      </c>
      <c r="D835" s="69">
        <v>12278491001</v>
      </c>
      <c r="E835" s="392" t="str">
        <f>IFERROR(VLOOKUP(D835,'ВИС-2025'!$E$17:$I$3751,3,0),"")</f>
        <v>Соединительная лента для мат с фиксаторами Varionova</v>
      </c>
      <c r="F835" s="136" t="s">
        <v>58</v>
      </c>
      <c r="G835" s="96"/>
      <c r="H835" s="97">
        <f>IFERROR(VLOOKUP(D835,'ВИС-2025'!$E$17:$L$4285,8,0),"")</f>
        <v>4.0599999999999996</v>
      </c>
      <c r="I835" s="97">
        <f t="shared" si="130"/>
        <v>0</v>
      </c>
      <c r="J835" s="97">
        <f t="shared" si="131"/>
        <v>4.0599999999999996</v>
      </c>
      <c r="K835" s="97">
        <f t="shared" si="132"/>
        <v>0</v>
      </c>
      <c r="L835" s="97">
        <f t="shared" si="133"/>
        <v>0</v>
      </c>
      <c r="M835" s="97">
        <f t="shared" si="134"/>
        <v>0</v>
      </c>
      <c r="N835" s="387"/>
    </row>
    <row r="836" spans="2:14">
      <c r="B836" s="90"/>
      <c r="C836" s="154"/>
      <c r="D836" s="69"/>
      <c r="E836" s="394"/>
      <c r="F836" s="136"/>
      <c r="G836" s="92"/>
      <c r="H836" s="97" t="str">
        <f>IFERROR(VLOOKUP(D836,'ВИС-2025'!$E$17:$L$4285,8,0),"")</f>
        <v/>
      </c>
      <c r="I836" s="97" t="str">
        <f t="shared" si="130"/>
        <v/>
      </c>
      <c r="J836" s="97" t="str">
        <f t="shared" si="131"/>
        <v/>
      </c>
      <c r="K836" s="97" t="str">
        <f t="shared" si="132"/>
        <v/>
      </c>
      <c r="L836" s="97" t="str">
        <f t="shared" si="133"/>
        <v/>
      </c>
      <c r="M836" s="97" t="str">
        <f t="shared" si="134"/>
        <v/>
      </c>
      <c r="N836" s="387"/>
    </row>
    <row r="837" spans="2:14" s="287" customFormat="1">
      <c r="B837" s="69" t="s">
        <v>65</v>
      </c>
      <c r="C837" s="135" t="s">
        <v>787</v>
      </c>
      <c r="D837" s="69">
        <v>12278591001</v>
      </c>
      <c r="E837" s="392" t="str">
        <f>IFERROR(VLOOKUP(D837,'ВИС-2025'!$E$17:$I$3751,3,0),"")</f>
        <v>Примыкающая лента для мат с фиксаторами Varionova</v>
      </c>
      <c r="F837" s="136" t="s">
        <v>58</v>
      </c>
      <c r="G837" s="96"/>
      <c r="H837" s="97">
        <f>IFERROR(VLOOKUP(D837,'ВИС-2025'!$E$17:$L$4285,8,0),"")</f>
        <v>4.4400000000000004</v>
      </c>
      <c r="I837" s="97">
        <f t="shared" si="130"/>
        <v>0</v>
      </c>
      <c r="J837" s="97">
        <f t="shared" si="131"/>
        <v>4.4400000000000004</v>
      </c>
      <c r="K837" s="97">
        <f t="shared" si="132"/>
        <v>0</v>
      </c>
      <c r="L837" s="97">
        <f t="shared" si="133"/>
        <v>0</v>
      </c>
      <c r="M837" s="97">
        <f t="shared" si="134"/>
        <v>0</v>
      </c>
      <c r="N837" s="387"/>
    </row>
    <row r="838" spans="2:14">
      <c r="B838" s="90"/>
      <c r="C838" s="154"/>
      <c r="D838" s="69"/>
      <c r="E838" s="394"/>
      <c r="F838" s="136"/>
      <c r="G838" s="92"/>
      <c r="H838" s="97" t="str">
        <f>IFERROR(VLOOKUP(D838,'ВИС-2025'!$E$17:$L$4285,8,0),"")</f>
        <v/>
      </c>
      <c r="I838" s="97" t="str">
        <f t="shared" si="130"/>
        <v/>
      </c>
      <c r="J838" s="97" t="str">
        <f t="shared" si="131"/>
        <v/>
      </c>
      <c r="K838" s="97" t="str">
        <f t="shared" si="132"/>
        <v/>
      </c>
      <c r="L838" s="97" t="str">
        <f t="shared" si="133"/>
        <v/>
      </c>
      <c r="M838" s="97" t="str">
        <f t="shared" si="134"/>
        <v/>
      </c>
      <c r="N838" s="387"/>
    </row>
    <row r="839" spans="2:14" s="287" customFormat="1">
      <c r="B839" s="69" t="s">
        <v>65</v>
      </c>
      <c r="C839" s="135" t="s">
        <v>787</v>
      </c>
      <c r="D839" s="69">
        <v>12392031001</v>
      </c>
      <c r="E839" s="392" t="str">
        <f>IFERROR(VLOOKUP(D839,'ВИС-2025'!$E$17:$I$3751,3,0),"")</f>
        <v>Перемычка с гарпунами мат с фиксаторами Varionova</v>
      </c>
      <c r="F839" s="136" t="s">
        <v>58</v>
      </c>
      <c r="G839" s="96"/>
      <c r="H839" s="97">
        <f>IFERROR(VLOOKUP(D839,'ВИС-2025'!$E$17:$L$4285,8,0),"")</f>
        <v>0.34</v>
      </c>
      <c r="I839" s="97">
        <f t="shared" si="130"/>
        <v>0</v>
      </c>
      <c r="J839" s="97">
        <f t="shared" si="131"/>
        <v>0.34</v>
      </c>
      <c r="K839" s="97">
        <f t="shared" si="132"/>
        <v>0</v>
      </c>
      <c r="L839" s="97">
        <f t="shared" si="133"/>
        <v>0</v>
      </c>
      <c r="M839" s="97">
        <f t="shared" si="134"/>
        <v>0</v>
      </c>
      <c r="N839" s="387"/>
    </row>
    <row r="840" spans="2:14">
      <c r="B840" s="90"/>
      <c r="C840" s="154"/>
      <c r="D840" s="69"/>
      <c r="E840" s="394"/>
      <c r="F840" s="136"/>
      <c r="G840" s="92"/>
      <c r="H840" s="97" t="str">
        <f>IFERROR(VLOOKUP(D840,'ВИС-2025'!$E$17:$L$4285,8,0),"")</f>
        <v/>
      </c>
      <c r="I840" s="97" t="str">
        <f t="shared" si="130"/>
        <v/>
      </c>
      <c r="J840" s="97" t="str">
        <f t="shared" si="131"/>
        <v/>
      </c>
      <c r="K840" s="97" t="str">
        <f t="shared" si="132"/>
        <v/>
      </c>
      <c r="L840" s="97" t="str">
        <f t="shared" si="133"/>
        <v/>
      </c>
      <c r="M840" s="97" t="str">
        <f t="shared" si="134"/>
        <v/>
      </c>
      <c r="N840" s="387"/>
    </row>
    <row r="841" spans="2:14" s="287" customFormat="1">
      <c r="B841" s="69" t="s">
        <v>65</v>
      </c>
      <c r="C841" s="135" t="s">
        <v>787</v>
      </c>
      <c r="D841" s="69">
        <v>12278691001</v>
      </c>
      <c r="E841" s="392" t="str">
        <f>IFERROR(VLOOKUP(D841,'ВИС-2025'!$E$17:$I$3751,3,0),"")</f>
        <v>Крепежный элемент для мат с фиксаторами Varionova</v>
      </c>
      <c r="F841" s="136" t="s">
        <v>58</v>
      </c>
      <c r="G841" s="96"/>
      <c r="H841" s="97">
        <f>IFERROR(VLOOKUP(D841,'ВИС-2025'!$E$17:$L$4285,8,0),"")</f>
        <v>0.47</v>
      </c>
      <c r="I841" s="97">
        <f t="shared" si="130"/>
        <v>0</v>
      </c>
      <c r="J841" s="97">
        <f t="shared" si="131"/>
        <v>0.47</v>
      </c>
      <c r="K841" s="97">
        <f t="shared" si="132"/>
        <v>0</v>
      </c>
      <c r="L841" s="97">
        <f t="shared" si="133"/>
        <v>0</v>
      </c>
      <c r="M841" s="97">
        <f t="shared" si="134"/>
        <v>0</v>
      </c>
      <c r="N841" s="387"/>
    </row>
    <row r="842" spans="2:14">
      <c r="B842" s="90"/>
      <c r="C842" s="154"/>
      <c r="D842" s="69"/>
      <c r="E842" s="394"/>
      <c r="F842" s="136"/>
      <c r="G842" s="92"/>
      <c r="H842" s="97" t="str">
        <f>IFERROR(VLOOKUP(D842,'ВИС-2025'!$E$17:$L$4285,8,0),"")</f>
        <v/>
      </c>
      <c r="I842" s="97" t="str">
        <f t="shared" si="130"/>
        <v/>
      </c>
      <c r="J842" s="97" t="str">
        <f t="shared" si="131"/>
        <v/>
      </c>
      <c r="K842" s="97" t="str">
        <f t="shared" si="132"/>
        <v/>
      </c>
      <c r="L842" s="97" t="str">
        <f t="shared" si="133"/>
        <v/>
      </c>
      <c r="M842" s="97" t="str">
        <f t="shared" si="134"/>
        <v/>
      </c>
      <c r="N842" s="387"/>
    </row>
    <row r="843" spans="2:14">
      <c r="B843" s="256"/>
      <c r="C843" s="485" t="s">
        <v>787</v>
      </c>
      <c r="D843" s="499"/>
      <c r="E843" s="546" t="s">
        <v>897</v>
      </c>
      <c r="F843" s="502"/>
      <c r="G843" s="493"/>
      <c r="H843" s="549" t="str">
        <f>IFERROR(VLOOKUP(D843,'ВИС-2025'!$E$17:$L$4285,8,0),"")</f>
        <v/>
      </c>
      <c r="I843" s="549" t="str">
        <f t="shared" si="130"/>
        <v/>
      </c>
      <c r="J843" s="549" t="str">
        <f t="shared" si="131"/>
        <v/>
      </c>
      <c r="K843" s="549" t="str">
        <f t="shared" si="132"/>
        <v/>
      </c>
      <c r="L843" s="549" t="str">
        <f t="shared" si="133"/>
        <v/>
      </c>
      <c r="M843" s="549" t="str">
        <f t="shared" si="134"/>
        <v/>
      </c>
      <c r="N843" s="387"/>
    </row>
    <row r="844" spans="2:14" s="288" customFormat="1">
      <c r="B844" s="453" t="s">
        <v>27</v>
      </c>
      <c r="C844" s="160" t="s">
        <v>787</v>
      </c>
      <c r="D844" s="102">
        <v>13208931001</v>
      </c>
      <c r="E844" s="391" t="str">
        <f>IFERROR(VLOOKUP(D844,'ВИС-2025'!$E$17:$I$3751,3,0),"")</f>
        <v>RAUTHERM SPEED plus 2.0 мат с липучкой, рулон 21,5м*0,930м, 20м2</v>
      </c>
      <c r="F844" s="139" t="s">
        <v>891</v>
      </c>
      <c r="G844" s="105"/>
      <c r="H844" s="175">
        <f>IFERROR(VLOOKUP(D844,'ВИС-2025'!$E$17:$L$4285,8,0),"")</f>
        <v>14.9</v>
      </c>
      <c r="I844" s="175">
        <f t="shared" ref="I844" si="145">IFERROR(H844*G844,"")</f>
        <v>0</v>
      </c>
      <c r="J844" s="175">
        <f t="shared" si="131"/>
        <v>14.9</v>
      </c>
      <c r="K844" s="175">
        <f t="shared" ref="K844" si="146">IFERROR(J844*G844, "")</f>
        <v>0</v>
      </c>
      <c r="L844" s="175">
        <f t="shared" ref="L844" si="147">IFERROR(J844*$D$8, "")</f>
        <v>0</v>
      </c>
      <c r="M844" s="175">
        <f t="shared" ref="M844" si="148">IFERROR(L844*G844, "")</f>
        <v>0</v>
      </c>
      <c r="N844" s="387"/>
    </row>
    <row r="845" spans="2:14">
      <c r="B845" s="90"/>
      <c r="C845" s="132"/>
      <c r="D845" s="90"/>
      <c r="E845" s="169"/>
      <c r="F845" s="133"/>
      <c r="G845" s="92"/>
      <c r="H845" s="173" t="str">
        <f>IFERROR(VLOOKUP(D845,'ВИС-2025'!$E$17:$L$4285,8,0),"")</f>
        <v/>
      </c>
      <c r="I845" s="173"/>
      <c r="J845" s="173" t="str">
        <f t="shared" si="131"/>
        <v/>
      </c>
      <c r="K845" s="173"/>
      <c r="L845" s="173"/>
      <c r="M845" s="173"/>
      <c r="N845" s="387"/>
    </row>
    <row r="846" spans="2:14">
      <c r="B846" s="256"/>
      <c r="C846" s="485" t="s">
        <v>787</v>
      </c>
      <c r="D846" s="487"/>
      <c r="E846" s="546" t="s">
        <v>900</v>
      </c>
      <c r="F846" s="493"/>
      <c r="G846" s="493"/>
      <c r="H846" s="548" t="str">
        <f>IFERROR(VLOOKUP(D846,'ВИС-2025'!$E$17:$L$4285,8,0),"")</f>
        <v/>
      </c>
      <c r="I846" s="548" t="str">
        <f t="shared" si="130"/>
        <v/>
      </c>
      <c r="J846" s="548" t="str">
        <f t="shared" si="131"/>
        <v/>
      </c>
      <c r="K846" s="548" t="str">
        <f t="shared" si="132"/>
        <v/>
      </c>
      <c r="L846" s="548" t="str">
        <f t="shared" si="133"/>
        <v/>
      </c>
      <c r="M846" s="548" t="str">
        <f t="shared" si="134"/>
        <v/>
      </c>
      <c r="N846" s="387"/>
    </row>
    <row r="847" spans="2:14" s="288" customFormat="1">
      <c r="B847" s="453" t="s">
        <v>27</v>
      </c>
      <c r="C847" s="160" t="s">
        <v>787</v>
      </c>
      <c r="D847" s="102">
        <v>12404911002</v>
      </c>
      <c r="E847" s="391" t="str">
        <f>IFERROR(VLOOKUP(D847,'ВИС-2025'!$E$17:$I$3751,3,0),"")</f>
        <v>Мат ППС 20-2 для крепления гарпун-скоб, рулон с пленкой</v>
      </c>
      <c r="F847" s="139" t="s">
        <v>891</v>
      </c>
      <c r="G847" s="105"/>
      <c r="H847" s="175">
        <f>IFERROR(VLOOKUP(D847,'ВИС-2025'!$E$17:$L$4285,8,0),"")</f>
        <v>15.47</v>
      </c>
      <c r="I847" s="175">
        <f t="shared" si="130"/>
        <v>0</v>
      </c>
      <c r="J847" s="175">
        <f t="shared" si="131"/>
        <v>15.47</v>
      </c>
      <c r="K847" s="175">
        <f t="shared" si="132"/>
        <v>0</v>
      </c>
      <c r="L847" s="175">
        <f t="shared" si="133"/>
        <v>0</v>
      </c>
      <c r="M847" s="175">
        <f t="shared" si="134"/>
        <v>0</v>
      </c>
      <c r="N847" s="387"/>
    </row>
    <row r="848" spans="2:14" s="288" customFormat="1">
      <c r="B848" s="453" t="s">
        <v>27</v>
      </c>
      <c r="C848" s="160" t="s">
        <v>787</v>
      </c>
      <c r="D848" s="102">
        <v>12053131002</v>
      </c>
      <c r="E848" s="391" t="str">
        <f>IFERROR(VLOOKUP(D848,'ВИС-2025'!$E$17:$I$3751,3,0),"")</f>
        <v>Мат ППС 30-2 для крепления гарпун-скоб , рулон с пленкой</v>
      </c>
      <c r="F848" s="139" t="s">
        <v>891</v>
      </c>
      <c r="G848" s="105"/>
      <c r="H848" s="175">
        <f>IFERROR(VLOOKUP(D848,'ВИС-2025'!$E$17:$L$4285,8,0),"")</f>
        <v>19.62</v>
      </c>
      <c r="I848" s="175">
        <f t="shared" si="130"/>
        <v>0</v>
      </c>
      <c r="J848" s="175">
        <f t="shared" si="131"/>
        <v>19.62</v>
      </c>
      <c r="K848" s="175">
        <f t="shared" si="132"/>
        <v>0</v>
      </c>
      <c r="L848" s="175">
        <f t="shared" si="133"/>
        <v>0</v>
      </c>
      <c r="M848" s="175">
        <f t="shared" si="134"/>
        <v>0</v>
      </c>
      <c r="N848" s="387"/>
    </row>
    <row r="849" spans="2:14" s="288" customFormat="1">
      <c r="B849" s="453" t="s">
        <v>27</v>
      </c>
      <c r="C849" s="160" t="s">
        <v>787</v>
      </c>
      <c r="D849" s="102">
        <v>12620931001</v>
      </c>
      <c r="E849" s="391" t="str">
        <f>IFERROR(VLOOKUP(D849,'ВИС-2025'!$E$17:$I$3751,3,0),"")</f>
        <v>Мат ППС 30-2 для крепления гарпун-скоб, складной рулон</v>
      </c>
      <c r="F849" s="139" t="s">
        <v>891</v>
      </c>
      <c r="G849" s="105"/>
      <c r="H849" s="175">
        <f>IFERROR(VLOOKUP(D849,'ВИС-2025'!$E$17:$L$4285,8,0),"")</f>
        <v>19.62</v>
      </c>
      <c r="I849" s="175">
        <f t="shared" si="130"/>
        <v>0</v>
      </c>
      <c r="J849" s="175">
        <f t="shared" si="131"/>
        <v>19.62</v>
      </c>
      <c r="K849" s="175">
        <f t="shared" si="132"/>
        <v>0</v>
      </c>
      <c r="L849" s="175">
        <f t="shared" si="133"/>
        <v>0</v>
      </c>
      <c r="M849" s="175">
        <f t="shared" si="134"/>
        <v>0</v>
      </c>
      <c r="N849" s="387"/>
    </row>
    <row r="850" spans="2:14" s="288" customFormat="1">
      <c r="B850" s="453" t="s">
        <v>27</v>
      </c>
      <c r="C850" s="160" t="s">
        <v>787</v>
      </c>
      <c r="D850" s="102">
        <v>12623931001</v>
      </c>
      <c r="E850" s="391" t="str">
        <f>IFERROR(VLOOKUP(D850,'ВИС-2025'!$E$17:$I$3751,3,0),"")</f>
        <v>Мат ППС 50-2 для крепления гарпун-скоб, складной рулон</v>
      </c>
      <c r="F850" s="139" t="s">
        <v>891</v>
      </c>
      <c r="G850" s="105"/>
      <c r="H850" s="175">
        <f>IFERROR(VLOOKUP(D850,'ВИС-2025'!$E$17:$L$4285,8,0),"")</f>
        <v>26.54</v>
      </c>
      <c r="I850" s="175">
        <f t="shared" si="130"/>
        <v>0</v>
      </c>
      <c r="J850" s="175">
        <f t="shared" si="131"/>
        <v>26.54</v>
      </c>
      <c r="K850" s="175">
        <f t="shared" si="132"/>
        <v>0</v>
      </c>
      <c r="L850" s="175">
        <f t="shared" si="133"/>
        <v>0</v>
      </c>
      <c r="M850" s="175">
        <f t="shared" si="134"/>
        <v>0</v>
      </c>
      <c r="N850" s="387"/>
    </row>
    <row r="851" spans="2:14">
      <c r="B851" s="90"/>
      <c r="C851" s="154"/>
      <c r="D851" s="69"/>
      <c r="E851" s="394"/>
      <c r="F851" s="136"/>
      <c r="G851" s="92"/>
      <c r="H851" s="97" t="str">
        <f>IFERROR(VLOOKUP(D851,'ВИС-2025'!$E$17:$L$4285,8,0),"")</f>
        <v/>
      </c>
      <c r="I851" s="97" t="str">
        <f t="shared" ref="I851:I916" si="149">IFERROR(H851*G851,"")</f>
        <v/>
      </c>
      <c r="J851" s="97" t="str">
        <f t="shared" ref="J851:J916" si="150">IFERROR((IF(H851="","",H851-H851*$D$7)),"")</f>
        <v/>
      </c>
      <c r="K851" s="97" t="str">
        <f t="shared" ref="K851:K916" si="151">IFERROR(J851*G851, "")</f>
        <v/>
      </c>
      <c r="L851" s="97" t="str">
        <f t="shared" ref="L851:L916" si="152">IFERROR(J851*$D$8, "")</f>
        <v/>
      </c>
      <c r="M851" s="97" t="str">
        <f t="shared" ref="M851:M916" si="153">IFERROR(L851*G851, "")</f>
        <v/>
      </c>
      <c r="N851" s="387"/>
    </row>
    <row r="852" spans="2:14">
      <c r="B852" s="141" t="s">
        <v>30</v>
      </c>
      <c r="C852" s="474" t="s">
        <v>787</v>
      </c>
      <c r="D852" s="256">
        <v>12278353001</v>
      </c>
      <c r="E852" s="497" t="s">
        <v>906</v>
      </c>
      <c r="F852" s="475" t="s">
        <v>58</v>
      </c>
      <c r="G852" s="92"/>
      <c r="H852" s="506">
        <f>IFERROR(VLOOKUP(D852,'ВИС-2025'!$E$17:$L$4285,8,0),"")</f>
        <v>114</v>
      </c>
      <c r="I852" s="506">
        <f t="shared" ref="I852" si="154">IFERROR(H852*G852,"")</f>
        <v>0</v>
      </c>
      <c r="J852" s="506">
        <f t="shared" ref="J852" si="155">IFERROR((IF(H852="","",H852-H852*$D$7)),"")</f>
        <v>114</v>
      </c>
      <c r="K852" s="506">
        <f t="shared" ref="K852" si="156">IFERROR(J852*G852, "")</f>
        <v>0</v>
      </c>
      <c r="L852" s="506">
        <f t="shared" ref="L852" si="157">IFERROR(J852*$D$8, "")</f>
        <v>0</v>
      </c>
      <c r="M852" s="506">
        <f t="shared" ref="M852" si="158">IFERROR(L852*G852, "")</f>
        <v>0</v>
      </c>
      <c r="N852" s="387"/>
    </row>
    <row r="853" spans="2:14">
      <c r="B853" s="141" t="s">
        <v>30</v>
      </c>
      <c r="C853" s="474" t="s">
        <v>787</v>
      </c>
      <c r="D853" s="256">
        <v>12623733001</v>
      </c>
      <c r="E853" s="497" t="s">
        <v>907</v>
      </c>
      <c r="F853" s="475" t="s">
        <v>58</v>
      </c>
      <c r="G853" s="92"/>
      <c r="H853" s="506">
        <f>IFERROR(VLOOKUP(D853,'ВИС-2025'!$E$17:$L$4285,8,0),"")</f>
        <v>7.0000000000000007E-2</v>
      </c>
      <c r="I853" s="506">
        <f t="shared" ref="I853:I854" si="159">IFERROR(H853*G853,"")</f>
        <v>0</v>
      </c>
      <c r="J853" s="506">
        <f t="shared" ref="J853:J854" si="160">IFERROR((IF(H853="","",H853-H853*$D$7)),"")</f>
        <v>7.0000000000000007E-2</v>
      </c>
      <c r="K853" s="506">
        <f t="shared" ref="K853:K854" si="161">IFERROR(J853*G853, "")</f>
        <v>0</v>
      </c>
      <c r="L853" s="506">
        <f t="shared" ref="L853:L854" si="162">IFERROR(J853*$D$8, "")</f>
        <v>0</v>
      </c>
      <c r="M853" s="506">
        <f t="shared" ref="M853:M854" si="163">IFERROR(L853*G853, "")</f>
        <v>0</v>
      </c>
      <c r="N853" s="387"/>
    </row>
    <row r="854" spans="2:14">
      <c r="B854" s="141" t="s">
        <v>30</v>
      </c>
      <c r="C854" s="474" t="s">
        <v>787</v>
      </c>
      <c r="D854" s="256">
        <v>12402213001</v>
      </c>
      <c r="E854" s="497" t="s">
        <v>908</v>
      </c>
      <c r="F854" s="475" t="s">
        <v>58</v>
      </c>
      <c r="G854" s="92"/>
      <c r="H854" s="506">
        <f>IFERROR(VLOOKUP(D854,'ВИС-2025'!$E$17:$L$4285,8,0),"")</f>
        <v>0.08</v>
      </c>
      <c r="I854" s="506">
        <f t="shared" si="159"/>
        <v>0</v>
      </c>
      <c r="J854" s="506">
        <f t="shared" si="160"/>
        <v>0.08</v>
      </c>
      <c r="K854" s="506">
        <f t="shared" si="161"/>
        <v>0</v>
      </c>
      <c r="L854" s="506">
        <f t="shared" si="162"/>
        <v>0</v>
      </c>
      <c r="M854" s="506">
        <f t="shared" si="163"/>
        <v>0</v>
      </c>
      <c r="N854" s="387"/>
    </row>
    <row r="855" spans="2:14">
      <c r="B855" s="90"/>
      <c r="C855" s="154"/>
      <c r="D855" s="69"/>
      <c r="E855" s="394"/>
      <c r="F855" s="136"/>
      <c r="G855" s="92"/>
      <c r="H855" s="97"/>
      <c r="I855" s="97"/>
      <c r="J855" s="97"/>
      <c r="K855" s="97"/>
      <c r="L855" s="97"/>
      <c r="M855" s="97"/>
      <c r="N855" s="387"/>
    </row>
    <row r="856" spans="2:14" s="288" customFormat="1">
      <c r="B856" s="453" t="s">
        <v>27</v>
      </c>
      <c r="C856" s="160" t="s">
        <v>787</v>
      </c>
      <c r="D856" s="102">
        <v>12278351001</v>
      </c>
      <c r="E856" s="391" t="str">
        <f>IFERROR(VLOOKUP(D856,'ВИС-2025'!$E$17:$I$3751,3,0),"")</f>
        <v>Пистолет Multi для крепления гарпун-скоб</v>
      </c>
      <c r="F856" s="139" t="s">
        <v>58</v>
      </c>
      <c r="G856" s="105"/>
      <c r="H856" s="175">
        <f>IFERROR(VLOOKUP(D856,'ВИС-2025'!$E$17:$L$4285,8,0),"")</f>
        <v>635.72</v>
      </c>
      <c r="I856" s="175">
        <f t="shared" si="149"/>
        <v>0</v>
      </c>
      <c r="J856" s="175">
        <f t="shared" si="150"/>
        <v>635.72</v>
      </c>
      <c r="K856" s="175">
        <f t="shared" si="151"/>
        <v>0</v>
      </c>
      <c r="L856" s="175">
        <f t="shared" si="152"/>
        <v>0</v>
      </c>
      <c r="M856" s="175">
        <f t="shared" si="153"/>
        <v>0</v>
      </c>
      <c r="N856" s="387"/>
    </row>
    <row r="857" spans="2:14">
      <c r="B857" s="90"/>
      <c r="C857" s="154"/>
      <c r="D857" s="69"/>
      <c r="E857" s="394"/>
      <c r="F857" s="136"/>
      <c r="G857" s="92"/>
      <c r="H857" s="97" t="str">
        <f>IFERROR(VLOOKUP(D857,'ВИС-2025'!$E$17:$L$4285,8,0),"")</f>
        <v/>
      </c>
      <c r="I857" s="97" t="str">
        <f t="shared" si="149"/>
        <v/>
      </c>
      <c r="J857" s="97" t="str">
        <f t="shared" si="150"/>
        <v/>
      </c>
      <c r="K857" s="97" t="str">
        <f t="shared" si="151"/>
        <v/>
      </c>
      <c r="L857" s="97" t="str">
        <f t="shared" si="152"/>
        <v/>
      </c>
      <c r="M857" s="97" t="str">
        <f t="shared" si="153"/>
        <v/>
      </c>
      <c r="N857" s="387"/>
    </row>
    <row r="858" spans="2:14">
      <c r="B858" s="256"/>
      <c r="C858" s="474" t="s">
        <v>787</v>
      </c>
      <c r="D858" s="256">
        <v>12402211002</v>
      </c>
      <c r="E858" s="392" t="str">
        <f>IFERROR(VLOOKUP(D858,'ВИС-2025'!$E$17:$I$3751,3,0),"")</f>
        <v>Гарпун-скобы для крепления труб 14-17</v>
      </c>
      <c r="F858" s="475" t="s">
        <v>58</v>
      </c>
      <c r="G858" s="482"/>
      <c r="H858" s="506">
        <f>IFERROR(VLOOKUP(D858,'ВИС-2025'!$E$17:$L$4285,8,0),"")</f>
        <v>0.22</v>
      </c>
      <c r="I858" s="506">
        <f t="shared" si="149"/>
        <v>0</v>
      </c>
      <c r="J858" s="506">
        <f t="shared" si="150"/>
        <v>0.22</v>
      </c>
      <c r="K858" s="506">
        <f t="shared" si="151"/>
        <v>0</v>
      </c>
      <c r="L858" s="506">
        <f t="shared" si="152"/>
        <v>0</v>
      </c>
      <c r="M858" s="506">
        <f t="shared" si="153"/>
        <v>0</v>
      </c>
      <c r="N858" s="387"/>
    </row>
    <row r="859" spans="2:14">
      <c r="B859" s="90"/>
      <c r="C859" s="132"/>
      <c r="D859" s="90"/>
      <c r="E859" s="169"/>
      <c r="F859" s="133"/>
      <c r="G859" s="92"/>
      <c r="H859" s="173" t="str">
        <f>IFERROR(VLOOKUP(D859,'ВИС-2025'!$E$17:$L$4285,8,0),"")</f>
        <v/>
      </c>
      <c r="I859" s="173" t="str">
        <f t="shared" si="149"/>
        <v/>
      </c>
      <c r="J859" s="173" t="str">
        <f t="shared" si="150"/>
        <v/>
      </c>
      <c r="K859" s="173" t="str">
        <f t="shared" si="151"/>
        <v/>
      </c>
      <c r="L859" s="173" t="str">
        <f t="shared" si="152"/>
        <v/>
      </c>
      <c r="M859" s="173" t="str">
        <f t="shared" si="153"/>
        <v/>
      </c>
      <c r="N859" s="387"/>
    </row>
    <row r="860" spans="2:14" s="288" customFormat="1">
      <c r="B860" s="453" t="s">
        <v>27</v>
      </c>
      <c r="C860" s="160" t="s">
        <v>787</v>
      </c>
      <c r="D860" s="102">
        <v>12623731002</v>
      </c>
      <c r="E860" s="391" t="str">
        <f>IFERROR(VLOOKUP(D860,'ВИС-2025'!$E$17:$I$3751,3,0),"")</f>
        <v>Гарпун-скобы для крепления труб 20</v>
      </c>
      <c r="F860" s="139" t="s">
        <v>58</v>
      </c>
      <c r="G860" s="105"/>
      <c r="H860" s="175">
        <f>IFERROR(VLOOKUP(D860,'ВИС-2025'!$E$17:$L$4285,8,0),"")</f>
        <v>0.23</v>
      </c>
      <c r="I860" s="175">
        <f t="shared" si="149"/>
        <v>0</v>
      </c>
      <c r="J860" s="175">
        <f t="shared" si="150"/>
        <v>0.23</v>
      </c>
      <c r="K860" s="175">
        <f t="shared" si="151"/>
        <v>0</v>
      </c>
      <c r="L860" s="175">
        <f t="shared" si="152"/>
        <v>0</v>
      </c>
      <c r="M860" s="175">
        <f t="shared" si="153"/>
        <v>0</v>
      </c>
      <c r="N860" s="387"/>
    </row>
    <row r="861" spans="2:14">
      <c r="B861" s="90"/>
      <c r="C861" s="154"/>
      <c r="D861" s="69"/>
      <c r="E861" s="394"/>
      <c r="F861" s="136"/>
      <c r="G861" s="92"/>
      <c r="H861" s="97" t="str">
        <f>IFERROR(VLOOKUP(D861,'ВИС-2025'!$E$17:$L$4285,8,0),"")</f>
        <v/>
      </c>
      <c r="I861" s="97" t="str">
        <f t="shared" si="149"/>
        <v/>
      </c>
      <c r="J861" s="97" t="str">
        <f t="shared" si="150"/>
        <v/>
      </c>
      <c r="K861" s="97" t="str">
        <f t="shared" si="151"/>
        <v/>
      </c>
      <c r="L861" s="97" t="str">
        <f t="shared" si="152"/>
        <v/>
      </c>
      <c r="M861" s="97" t="str">
        <f t="shared" si="153"/>
        <v/>
      </c>
      <c r="N861" s="387"/>
    </row>
    <row r="862" spans="2:14">
      <c r="B862" s="256"/>
      <c r="C862" s="485" t="s">
        <v>787</v>
      </c>
      <c r="D862" s="487"/>
      <c r="E862" s="546" t="s">
        <v>912</v>
      </c>
      <c r="F862" s="493"/>
      <c r="G862" s="493"/>
      <c r="H862" s="548" t="str">
        <f>IFERROR(VLOOKUP(D862,'ВИС-2025'!$E$17:$L$4285,8,0),"")</f>
        <v/>
      </c>
      <c r="I862" s="548" t="str">
        <f t="shared" si="149"/>
        <v/>
      </c>
      <c r="J862" s="548" t="str">
        <f t="shared" si="150"/>
        <v/>
      </c>
      <c r="K862" s="548" t="str">
        <f t="shared" si="151"/>
        <v/>
      </c>
      <c r="L862" s="548" t="str">
        <f t="shared" si="152"/>
        <v/>
      </c>
      <c r="M862" s="548" t="str">
        <f t="shared" si="153"/>
        <v/>
      </c>
      <c r="N862" s="387"/>
    </row>
    <row r="863" spans="2:14" s="288" customFormat="1">
      <c r="B863" s="453" t="s">
        <v>27</v>
      </c>
      <c r="C863" s="160" t="s">
        <v>787</v>
      </c>
      <c r="D863" s="102">
        <v>12439841001</v>
      </c>
      <c r="E863" s="391" t="str">
        <f>IFERROR(VLOOKUP(D863,'ВИС-2025'!$E$17:$I$3751,3,0),"")</f>
        <v>Фиксирующая шина RAUFIX 14 мм, с зубцами</v>
      </c>
      <c r="F863" s="181" t="s">
        <v>29</v>
      </c>
      <c r="G863" s="105"/>
      <c r="H863" s="553">
        <f>IFERROR(VLOOKUP(D863,'ВИС-2025'!$E$17:$L$4285,8,0),"")</f>
        <v>4.4400000000000004</v>
      </c>
      <c r="I863" s="553">
        <f t="shared" si="149"/>
        <v>0</v>
      </c>
      <c r="J863" s="553">
        <f t="shared" si="150"/>
        <v>4.4400000000000004</v>
      </c>
      <c r="K863" s="553">
        <f t="shared" si="151"/>
        <v>0</v>
      </c>
      <c r="L863" s="553">
        <f t="shared" si="152"/>
        <v>0</v>
      </c>
      <c r="M863" s="553">
        <f t="shared" si="153"/>
        <v>0</v>
      </c>
      <c r="N863" s="387"/>
    </row>
    <row r="864" spans="2:14">
      <c r="B864" s="256"/>
      <c r="C864" s="474" t="s">
        <v>787</v>
      </c>
      <c r="D864" s="256">
        <v>12442481002</v>
      </c>
      <c r="E864" s="392" t="str">
        <f>IFERROR(VLOOKUP(D864,'ВИС-2025'!$E$17:$I$3751,3,0),"")</f>
        <v>Фиксирующая шина RAUFIX 16 / 17 /20 мм, с зубцами</v>
      </c>
      <c r="F864" s="496" t="s">
        <v>29</v>
      </c>
      <c r="G864" s="482"/>
      <c r="H864" s="550">
        <f>IFERROR(VLOOKUP(D864,'ВИС-2025'!$E$17:$L$4285,8,0),"")</f>
        <v>5.34</v>
      </c>
      <c r="I864" s="550">
        <f t="shared" si="149"/>
        <v>0</v>
      </c>
      <c r="J864" s="550">
        <f t="shared" si="150"/>
        <v>5.34</v>
      </c>
      <c r="K864" s="550">
        <f t="shared" si="151"/>
        <v>0</v>
      </c>
      <c r="L864" s="550">
        <f t="shared" si="152"/>
        <v>0</v>
      </c>
      <c r="M864" s="550">
        <f t="shared" si="153"/>
        <v>0</v>
      </c>
      <c r="N864" s="387"/>
    </row>
    <row r="865" spans="2:14">
      <c r="B865" s="90"/>
      <c r="C865" s="154"/>
      <c r="D865" s="69"/>
      <c r="E865" s="394"/>
      <c r="F865" s="164"/>
      <c r="G865" s="92"/>
      <c r="H865" s="350" t="str">
        <f>IFERROR(VLOOKUP(D865,'ВИС-2025'!$E$17:$L$4285,8,0),"")</f>
        <v/>
      </c>
      <c r="I865" s="350" t="str">
        <f t="shared" si="149"/>
        <v/>
      </c>
      <c r="J865" s="350" t="str">
        <f t="shared" si="150"/>
        <v/>
      </c>
      <c r="K865" s="350" t="str">
        <f t="shared" si="151"/>
        <v/>
      </c>
      <c r="L865" s="350" t="str">
        <f t="shared" si="152"/>
        <v/>
      </c>
      <c r="M865" s="350" t="str">
        <f t="shared" si="153"/>
        <v/>
      </c>
      <c r="N865" s="387"/>
    </row>
    <row r="866" spans="2:14" s="288" customFormat="1">
      <c r="B866" s="453" t="s">
        <v>27</v>
      </c>
      <c r="C866" s="160" t="s">
        <v>787</v>
      </c>
      <c r="D866" s="102">
        <v>12460141001</v>
      </c>
      <c r="E866" s="391" t="str">
        <f>IFERROR(VLOOKUP(D866,'ВИС-2025'!$E$17:$I$3751,3,0),"")</f>
        <v>Фиксирующая шина RAUFIX 14 мм, без зубцов</v>
      </c>
      <c r="F866" s="181" t="s">
        <v>29</v>
      </c>
      <c r="G866" s="105"/>
      <c r="H866" s="553">
        <f>IFERROR(VLOOKUP(D866,'ВИС-2025'!$E$17:$L$4285,8,0),"")</f>
        <v>4.4400000000000004</v>
      </c>
      <c r="I866" s="553">
        <f t="shared" si="149"/>
        <v>0</v>
      </c>
      <c r="J866" s="553">
        <f t="shared" si="150"/>
        <v>4.4400000000000004</v>
      </c>
      <c r="K866" s="553">
        <f t="shared" si="151"/>
        <v>0</v>
      </c>
      <c r="L866" s="553">
        <f t="shared" si="152"/>
        <v>0</v>
      </c>
      <c r="M866" s="553">
        <f t="shared" si="153"/>
        <v>0</v>
      </c>
      <c r="N866" s="387"/>
    </row>
    <row r="867" spans="2:14">
      <c r="B867" s="256"/>
      <c r="C867" s="474" t="s">
        <v>787</v>
      </c>
      <c r="D867" s="256">
        <v>12402411001</v>
      </c>
      <c r="E867" s="392" t="str">
        <f>IFERROR(VLOOKUP(D867,'ВИС-2025'!$E$17:$I$3751,3,0),"")</f>
        <v>Фиксирующая шина RAUFIX 16 / 17 /20 H833, без зубцов</v>
      </c>
      <c r="F867" s="496" t="s">
        <v>29</v>
      </c>
      <c r="G867" s="482"/>
      <c r="H867" s="550">
        <f>IFERROR(VLOOKUP(D867,'ВИС-2025'!$E$17:$L$4285,8,0),"")</f>
        <v>4.78</v>
      </c>
      <c r="I867" s="550">
        <f t="shared" si="149"/>
        <v>0</v>
      </c>
      <c r="J867" s="550">
        <f t="shared" si="150"/>
        <v>4.78</v>
      </c>
      <c r="K867" s="550">
        <f t="shared" si="151"/>
        <v>0</v>
      </c>
      <c r="L867" s="550">
        <f t="shared" si="152"/>
        <v>0</v>
      </c>
      <c r="M867" s="550">
        <f t="shared" si="153"/>
        <v>0</v>
      </c>
      <c r="N867" s="387"/>
    </row>
    <row r="868" spans="2:14">
      <c r="B868" s="90"/>
      <c r="C868" s="132"/>
      <c r="D868" s="90"/>
      <c r="E868" s="169"/>
      <c r="F868" s="158"/>
      <c r="G868" s="92"/>
      <c r="H868" s="349" t="str">
        <f>IFERROR(VLOOKUP(D868,'ВИС-2025'!$E$17:$L$4285,8,0),"")</f>
        <v/>
      </c>
      <c r="I868" s="349" t="str">
        <f t="shared" si="149"/>
        <v/>
      </c>
      <c r="J868" s="349" t="str">
        <f t="shared" si="150"/>
        <v/>
      </c>
      <c r="K868" s="349" t="str">
        <f t="shared" si="151"/>
        <v/>
      </c>
      <c r="L868" s="349" t="str">
        <f t="shared" si="152"/>
        <v/>
      </c>
      <c r="M868" s="349" t="str">
        <f t="shared" si="153"/>
        <v/>
      </c>
      <c r="N868" s="387"/>
    </row>
    <row r="869" spans="2:14" s="288" customFormat="1">
      <c r="B869" s="453" t="s">
        <v>27</v>
      </c>
      <c r="C869" s="160" t="s">
        <v>787</v>
      </c>
      <c r="D869" s="102">
        <v>12592681001</v>
      </c>
      <c r="E869" s="391" t="str">
        <f>IFERROR(VLOOKUP(D869,'ВИС-2025'!$E$17:$I$3751,3,0),"")</f>
        <v>Гарпун-скоба для фиксирующих шин</v>
      </c>
      <c r="F869" s="181" t="s">
        <v>58</v>
      </c>
      <c r="G869" s="105"/>
      <c r="H869" s="553">
        <f>IFERROR(VLOOKUP(D869,'ВИС-2025'!$E$17:$L$4285,8,0),"")</f>
        <v>0.18</v>
      </c>
      <c r="I869" s="553">
        <f t="shared" si="149"/>
        <v>0</v>
      </c>
      <c r="J869" s="553">
        <f t="shared" si="150"/>
        <v>0.18</v>
      </c>
      <c r="K869" s="553">
        <f t="shared" si="151"/>
        <v>0</v>
      </c>
      <c r="L869" s="553">
        <f t="shared" si="152"/>
        <v>0</v>
      </c>
      <c r="M869" s="553">
        <f t="shared" si="153"/>
        <v>0</v>
      </c>
      <c r="N869" s="387"/>
    </row>
    <row r="870" spans="2:14">
      <c r="B870" s="90"/>
      <c r="C870" s="132"/>
      <c r="D870" s="90"/>
      <c r="E870" s="169"/>
      <c r="F870" s="158"/>
      <c r="G870" s="92"/>
      <c r="H870" s="349" t="str">
        <f>IFERROR(VLOOKUP(D870,'ВИС-2025'!$E$17:$L$4285,8,0),"")</f>
        <v/>
      </c>
      <c r="I870" s="349" t="str">
        <f t="shared" si="149"/>
        <v/>
      </c>
      <c r="J870" s="349" t="str">
        <f t="shared" si="150"/>
        <v/>
      </c>
      <c r="K870" s="349" t="str">
        <f t="shared" si="151"/>
        <v/>
      </c>
      <c r="L870" s="349" t="str">
        <f t="shared" si="152"/>
        <v/>
      </c>
      <c r="M870" s="349" t="str">
        <f t="shared" si="153"/>
        <v/>
      </c>
      <c r="N870" s="387"/>
    </row>
    <row r="871" spans="2:14" s="288" customFormat="1">
      <c r="B871" s="453" t="s">
        <v>27</v>
      </c>
      <c r="C871" s="160" t="s">
        <v>787</v>
      </c>
      <c r="D871" s="102">
        <v>12560541003</v>
      </c>
      <c r="E871" s="391" t="str">
        <f>IFERROR(VLOOKUP(D871,'ВИС-2025'!$E$17:$I$3751,3,0),"")</f>
        <v>Защитная полиэтиленовая пленка "REHAU"</v>
      </c>
      <c r="F871" s="139" t="s">
        <v>891</v>
      </c>
      <c r="G871" s="105"/>
      <c r="H871" s="175">
        <f>IFERROR(VLOOKUP(D871,'ВИС-2025'!$E$17:$L$4285,8,0),"")</f>
        <v>1.55</v>
      </c>
      <c r="I871" s="175">
        <f t="shared" si="149"/>
        <v>0</v>
      </c>
      <c r="J871" s="175">
        <f t="shared" si="150"/>
        <v>1.55</v>
      </c>
      <c r="K871" s="175">
        <f t="shared" si="151"/>
        <v>0</v>
      </c>
      <c r="L871" s="175">
        <f t="shared" si="152"/>
        <v>0</v>
      </c>
      <c r="M871" s="175">
        <f t="shared" si="153"/>
        <v>0</v>
      </c>
      <c r="N871" s="387"/>
    </row>
    <row r="872" spans="2:14">
      <c r="B872" s="90"/>
      <c r="C872" s="154"/>
      <c r="D872" s="69"/>
      <c r="E872" s="394"/>
      <c r="F872" s="136"/>
      <c r="G872" s="92"/>
      <c r="H872" s="97" t="str">
        <f>IFERROR(VLOOKUP(D872,'ВИС-2025'!$E$17:$L$4285,8,0),"")</f>
        <v/>
      </c>
      <c r="I872" s="97" t="str">
        <f t="shared" si="149"/>
        <v/>
      </c>
      <c r="J872" s="97" t="str">
        <f t="shared" si="150"/>
        <v/>
      </c>
      <c r="K872" s="97" t="str">
        <f t="shared" si="151"/>
        <v/>
      </c>
      <c r="L872" s="97" t="str">
        <f t="shared" si="152"/>
        <v/>
      </c>
      <c r="M872" s="97" t="str">
        <f t="shared" si="153"/>
        <v/>
      </c>
      <c r="N872" s="387"/>
    </row>
    <row r="873" spans="2:14">
      <c r="B873" s="256"/>
      <c r="C873" s="485" t="s">
        <v>787</v>
      </c>
      <c r="D873" s="487"/>
      <c r="E873" s="546" t="s">
        <v>919</v>
      </c>
      <c r="F873" s="493"/>
      <c r="G873" s="493"/>
      <c r="H873" s="548" t="str">
        <f>IFERROR(VLOOKUP(D873,'ВИС-2025'!$E$17:$L$4285,8,0),"")</f>
        <v/>
      </c>
      <c r="I873" s="548" t="str">
        <f t="shared" si="149"/>
        <v/>
      </c>
      <c r="J873" s="548" t="str">
        <f t="shared" si="150"/>
        <v/>
      </c>
      <c r="K873" s="548" t="str">
        <f t="shared" si="151"/>
        <v/>
      </c>
      <c r="L873" s="548" t="str">
        <f t="shared" si="152"/>
        <v/>
      </c>
      <c r="M873" s="548" t="str">
        <f t="shared" si="153"/>
        <v/>
      </c>
      <c r="N873" s="387"/>
    </row>
    <row r="874" spans="2:14" s="288" customFormat="1">
      <c r="B874" s="453" t="s">
        <v>27</v>
      </c>
      <c r="C874" s="160" t="s">
        <v>787</v>
      </c>
      <c r="D874" s="102">
        <v>12288801001</v>
      </c>
      <c r="E874" s="391" t="str">
        <f>IFERROR(VLOOKUP(D874,'ВИС-2025'!$E$17:$I$3751,3,0),"")</f>
        <v>Фиксирующая шина 10</v>
      </c>
      <c r="F874" s="181" t="s">
        <v>58</v>
      </c>
      <c r="G874" s="105"/>
      <c r="H874" s="553">
        <f>IFERROR(VLOOKUP(D874,'ВИС-2025'!$E$17:$L$4285,8,0),"")</f>
        <v>4.24</v>
      </c>
      <c r="I874" s="553">
        <f t="shared" si="149"/>
        <v>0</v>
      </c>
      <c r="J874" s="553">
        <f t="shared" si="150"/>
        <v>4.24</v>
      </c>
      <c r="K874" s="553">
        <f t="shared" si="151"/>
        <v>0</v>
      </c>
      <c r="L874" s="553">
        <f t="shared" si="152"/>
        <v>0</v>
      </c>
      <c r="M874" s="553">
        <f t="shared" si="153"/>
        <v>0</v>
      </c>
      <c r="N874" s="387"/>
    </row>
    <row r="875" spans="2:14">
      <c r="B875" s="90"/>
      <c r="C875" s="132"/>
      <c r="D875" s="90"/>
      <c r="E875" s="169"/>
      <c r="F875" s="158"/>
      <c r="G875" s="92"/>
      <c r="H875" s="349" t="str">
        <f>IFERROR(VLOOKUP(D875,'ВИС-2025'!$E$17:$L$4285,8,0),"")</f>
        <v/>
      </c>
      <c r="I875" s="349" t="str">
        <f t="shared" si="149"/>
        <v/>
      </c>
      <c r="J875" s="349" t="str">
        <f t="shared" si="150"/>
        <v/>
      </c>
      <c r="K875" s="349" t="str">
        <f t="shared" si="151"/>
        <v/>
      </c>
      <c r="L875" s="349" t="str">
        <f t="shared" si="152"/>
        <v/>
      </c>
      <c r="M875" s="349" t="str">
        <f t="shared" si="153"/>
        <v/>
      </c>
      <c r="N875" s="387"/>
    </row>
    <row r="876" spans="2:14" s="288" customFormat="1">
      <c r="B876" s="453" t="s">
        <v>27</v>
      </c>
      <c r="C876" s="160" t="s">
        <v>787</v>
      </c>
      <c r="D876" s="102">
        <v>12288901001</v>
      </c>
      <c r="E876" s="391" t="str">
        <f>IFERROR(VLOOKUP(D876,'ВИС-2025'!$E$17:$I$3751,3,0),"")</f>
        <v>Двойной держатель для труб 10</v>
      </c>
      <c r="F876" s="181" t="s">
        <v>58</v>
      </c>
      <c r="G876" s="105"/>
      <c r="H876" s="553">
        <f>IFERROR(VLOOKUP(D876,'ВИС-2025'!$E$17:$L$4285,8,0),"")</f>
        <v>1.18</v>
      </c>
      <c r="I876" s="553">
        <f t="shared" si="149"/>
        <v>0</v>
      </c>
      <c r="J876" s="553">
        <f t="shared" si="150"/>
        <v>1.18</v>
      </c>
      <c r="K876" s="553">
        <f t="shared" si="151"/>
        <v>0</v>
      </c>
      <c r="L876" s="553">
        <f t="shared" si="152"/>
        <v>0</v>
      </c>
      <c r="M876" s="553">
        <f t="shared" si="153"/>
        <v>0</v>
      </c>
      <c r="N876" s="387"/>
    </row>
    <row r="877" spans="2:14">
      <c r="B877" s="90"/>
      <c r="C877" s="132"/>
      <c r="D877" s="90"/>
      <c r="E877" s="169"/>
      <c r="F877" s="158"/>
      <c r="G877" s="92"/>
      <c r="H877" s="349" t="str">
        <f>IFERROR(VLOOKUP(D877,'ВИС-2025'!$E$17:$L$4285,8,0),"")</f>
        <v/>
      </c>
      <c r="I877" s="349" t="str">
        <f t="shared" si="149"/>
        <v/>
      </c>
      <c r="J877" s="349" t="str">
        <f t="shared" si="150"/>
        <v/>
      </c>
      <c r="K877" s="349" t="str">
        <f t="shared" si="151"/>
        <v/>
      </c>
      <c r="L877" s="349" t="str">
        <f t="shared" si="152"/>
        <v/>
      </c>
      <c r="M877" s="349" t="str">
        <f t="shared" si="153"/>
        <v/>
      </c>
      <c r="N877" s="387"/>
    </row>
    <row r="878" spans="2:14" s="288" customFormat="1">
      <c r="B878" s="453" t="s">
        <v>27</v>
      </c>
      <c r="C878" s="160" t="s">
        <v>787</v>
      </c>
      <c r="D878" s="102">
        <v>12289501002</v>
      </c>
      <c r="E878" s="391" t="str">
        <f>IFERROR(VLOOKUP(D878,'ВИС-2025'!$E$17:$I$3751,3,0),"")</f>
        <v>Фиксатор поврота 90° с крепежной петлей для труб 10</v>
      </c>
      <c r="F878" s="181" t="s">
        <v>58</v>
      </c>
      <c r="G878" s="105"/>
      <c r="H878" s="553">
        <f>IFERROR(VLOOKUP(D878,'ВИС-2025'!$E$17:$L$4285,8,0),"")</f>
        <v>2.2999999999999998</v>
      </c>
      <c r="I878" s="553">
        <f t="shared" si="149"/>
        <v>0</v>
      </c>
      <c r="J878" s="553">
        <f t="shared" si="150"/>
        <v>2.2999999999999998</v>
      </c>
      <c r="K878" s="553">
        <f t="shared" si="151"/>
        <v>0</v>
      </c>
      <c r="L878" s="553">
        <f t="shared" si="152"/>
        <v>0</v>
      </c>
      <c r="M878" s="553">
        <f t="shared" si="153"/>
        <v>0</v>
      </c>
      <c r="N878" s="387"/>
    </row>
    <row r="879" spans="2:14">
      <c r="B879" s="90"/>
      <c r="C879" s="154"/>
      <c r="D879" s="69"/>
      <c r="E879" s="394"/>
      <c r="F879" s="164"/>
      <c r="G879" s="92"/>
      <c r="H879" s="350" t="str">
        <f>IFERROR(VLOOKUP(D879,'ВИС-2025'!$E$17:$L$4285,8,0),"")</f>
        <v/>
      </c>
      <c r="I879" s="350" t="str">
        <f t="shared" si="149"/>
        <v/>
      </c>
      <c r="J879" s="350" t="str">
        <f t="shared" si="150"/>
        <v/>
      </c>
      <c r="K879" s="350" t="str">
        <f t="shared" si="151"/>
        <v/>
      </c>
      <c r="L879" s="350" t="str">
        <f t="shared" si="152"/>
        <v/>
      </c>
      <c r="M879" s="350" t="str">
        <f t="shared" si="153"/>
        <v/>
      </c>
      <c r="N879" s="387"/>
    </row>
    <row r="880" spans="2:14">
      <c r="B880" s="256"/>
      <c r="C880" s="485" t="s">
        <v>787</v>
      </c>
      <c r="D880" s="487"/>
      <c r="E880" s="546" t="s">
        <v>923</v>
      </c>
      <c r="F880" s="493"/>
      <c r="G880" s="493"/>
      <c r="H880" s="548" t="str">
        <f>IFERROR(VLOOKUP(D880,'ВИС-2025'!$E$17:$L$4285,8,0),"")</f>
        <v/>
      </c>
      <c r="I880" s="548" t="str">
        <f t="shared" si="149"/>
        <v/>
      </c>
      <c r="J880" s="548" t="str">
        <f t="shared" si="150"/>
        <v/>
      </c>
      <c r="K880" s="548" t="str">
        <f t="shared" si="151"/>
        <v/>
      </c>
      <c r="L880" s="548" t="str">
        <f t="shared" si="152"/>
        <v/>
      </c>
      <c r="M880" s="548" t="str">
        <f t="shared" si="153"/>
        <v/>
      </c>
      <c r="N880" s="387"/>
    </row>
    <row r="881" spans="2:14" s="288" customFormat="1">
      <c r="B881" s="453" t="s">
        <v>27</v>
      </c>
      <c r="C881" s="160" t="s">
        <v>787</v>
      </c>
      <c r="D881" s="102">
        <v>12563241010</v>
      </c>
      <c r="E881" s="391" t="str">
        <f>IFERROR(VLOOKUP(D881,'ВИС-2025'!$E$17:$I$3751,3,0),"")</f>
        <v>Арматурная сетка RM 100, размер ячеек 100 мм x 100 мм</v>
      </c>
      <c r="F881" s="139" t="s">
        <v>58</v>
      </c>
      <c r="G881" s="105"/>
      <c r="H881" s="175">
        <f>IFERROR(VLOOKUP(D881,'ВИС-2025'!$E$17:$L$4285,8,0),"")</f>
        <v>24.16</v>
      </c>
      <c r="I881" s="175">
        <f t="shared" si="149"/>
        <v>0</v>
      </c>
      <c r="J881" s="175">
        <f t="shared" si="150"/>
        <v>24.16</v>
      </c>
      <c r="K881" s="175">
        <f t="shared" si="151"/>
        <v>0</v>
      </c>
      <c r="L881" s="175">
        <f t="shared" si="152"/>
        <v>0</v>
      </c>
      <c r="M881" s="175">
        <f t="shared" si="153"/>
        <v>0</v>
      </c>
      <c r="N881" s="387"/>
    </row>
    <row r="882" spans="2:14" s="288" customFormat="1">
      <c r="B882" s="453" t="s">
        <v>27</v>
      </c>
      <c r="C882" s="160" t="s">
        <v>787</v>
      </c>
      <c r="D882" s="102">
        <v>12125511001</v>
      </c>
      <c r="E882" s="391" t="str">
        <f>IFERROR(VLOOKUP(D882,'ВИС-2025'!$E$17:$I$3751,3,0),"")</f>
        <v>Поворотная клипса для арматурной сетки Quattro</v>
      </c>
      <c r="F882" s="139" t="s">
        <v>58</v>
      </c>
      <c r="G882" s="105"/>
      <c r="H882" s="175">
        <f>IFERROR(VLOOKUP(D882,'ВИС-2025'!$E$17:$L$4285,8,0),"")</f>
        <v>0.47</v>
      </c>
      <c r="I882" s="175">
        <f t="shared" si="149"/>
        <v>0</v>
      </c>
      <c r="J882" s="175">
        <f t="shared" si="150"/>
        <v>0.47</v>
      </c>
      <c r="K882" s="175">
        <f t="shared" si="151"/>
        <v>0</v>
      </c>
      <c r="L882" s="175">
        <f t="shared" si="152"/>
        <v>0</v>
      </c>
      <c r="M882" s="175">
        <f t="shared" si="153"/>
        <v>0</v>
      </c>
      <c r="N882" s="387"/>
    </row>
    <row r="883" spans="2:14">
      <c r="B883" s="90"/>
      <c r="C883" s="132"/>
      <c r="D883" s="90"/>
      <c r="E883" s="169"/>
      <c r="F883" s="133"/>
      <c r="G883" s="92"/>
      <c r="H883" s="173" t="str">
        <f>IFERROR(VLOOKUP(D883,'ВИС-2025'!$E$17:$L$4285,8,0),"")</f>
        <v/>
      </c>
      <c r="I883" s="173" t="str">
        <f t="shared" si="149"/>
        <v/>
      </c>
      <c r="J883" s="173" t="str">
        <f t="shared" si="150"/>
        <v/>
      </c>
      <c r="K883" s="173" t="str">
        <f t="shared" si="151"/>
        <v/>
      </c>
      <c r="L883" s="173" t="str">
        <f t="shared" si="152"/>
        <v/>
      </c>
      <c r="M883" s="173" t="str">
        <f t="shared" si="153"/>
        <v/>
      </c>
      <c r="N883" s="387"/>
    </row>
    <row r="884" spans="2:14" s="288" customFormat="1">
      <c r="B884" s="453" t="s">
        <v>27</v>
      </c>
      <c r="C884" s="160" t="s">
        <v>787</v>
      </c>
      <c r="D884" s="102">
        <v>12125521001</v>
      </c>
      <c r="E884" s="391" t="str">
        <f>IFERROR(VLOOKUP(D884,'ВИС-2025'!$E$17:$I$3751,3,0),"")</f>
        <v>Шток для крепления клипс Quattro</v>
      </c>
      <c r="F884" s="139" t="s">
        <v>58</v>
      </c>
      <c r="G884" s="105"/>
      <c r="H884" s="175">
        <f>IFERROR(VLOOKUP(D884,'ВИС-2025'!$E$17:$L$4285,8,0),"")</f>
        <v>91.01</v>
      </c>
      <c r="I884" s="175">
        <f t="shared" si="149"/>
        <v>0</v>
      </c>
      <c r="J884" s="175">
        <f t="shared" si="150"/>
        <v>91.01</v>
      </c>
      <c r="K884" s="175">
        <f t="shared" si="151"/>
        <v>0</v>
      </c>
      <c r="L884" s="175">
        <f t="shared" si="152"/>
        <v>0</v>
      </c>
      <c r="M884" s="175">
        <f t="shared" si="153"/>
        <v>0</v>
      </c>
      <c r="N884" s="387"/>
    </row>
    <row r="885" spans="2:14">
      <c r="B885" s="90"/>
      <c r="C885" s="132"/>
      <c r="D885" s="90"/>
      <c r="E885" s="169"/>
      <c r="F885" s="133"/>
      <c r="G885" s="92"/>
      <c r="H885" s="173" t="str">
        <f>IFERROR(VLOOKUP(D885,'ВИС-2025'!$E$17:$L$4285,8,0),"")</f>
        <v/>
      </c>
      <c r="I885" s="173" t="str">
        <f t="shared" si="149"/>
        <v/>
      </c>
      <c r="J885" s="173" t="str">
        <f t="shared" si="150"/>
        <v/>
      </c>
      <c r="K885" s="173" t="str">
        <f t="shared" si="151"/>
        <v/>
      </c>
      <c r="L885" s="173" t="str">
        <f t="shared" si="152"/>
        <v/>
      </c>
      <c r="M885" s="173" t="str">
        <f t="shared" si="153"/>
        <v/>
      </c>
      <c r="N885" s="387"/>
    </row>
    <row r="886" spans="2:14" s="288" customFormat="1">
      <c r="B886" s="453" t="s">
        <v>27</v>
      </c>
      <c r="C886" s="160" t="s">
        <v>787</v>
      </c>
      <c r="D886" s="102">
        <v>12563441007</v>
      </c>
      <c r="E886" s="391" t="str">
        <f>IFERROR(VLOOKUP(D886,'ВИС-2025'!$E$17:$I$3751,3,0),"")</f>
        <v>Проволочная обвязка для арматур. сетки (цена за 1 упаковку- за 100 шт.)</v>
      </c>
      <c r="F886" s="139" t="s">
        <v>58</v>
      </c>
      <c r="G886" s="105"/>
      <c r="H886" s="175">
        <f>IFERROR(VLOOKUP(D886,'ВИС-2025'!$E$17:$L$4285,8,0),"")</f>
        <v>3.6</v>
      </c>
      <c r="I886" s="175">
        <f t="shared" si="149"/>
        <v>0</v>
      </c>
      <c r="J886" s="175">
        <f t="shared" si="150"/>
        <v>3.6</v>
      </c>
      <c r="K886" s="175">
        <f t="shared" si="151"/>
        <v>0</v>
      </c>
      <c r="L886" s="175">
        <f t="shared" si="152"/>
        <v>0</v>
      </c>
      <c r="M886" s="175">
        <f t="shared" si="153"/>
        <v>0</v>
      </c>
      <c r="N886" s="387"/>
    </row>
    <row r="887" spans="2:14">
      <c r="B887" s="90"/>
      <c r="C887" s="154"/>
      <c r="D887" s="69"/>
      <c r="E887" s="394"/>
      <c r="F887" s="136"/>
      <c r="G887" s="92"/>
      <c r="H887" s="97" t="str">
        <f>IFERROR(VLOOKUP(D887,'ВИС-2025'!$E$17:$L$4285,8,0),"")</f>
        <v/>
      </c>
      <c r="I887" s="97" t="str">
        <f t="shared" si="149"/>
        <v/>
      </c>
      <c r="J887" s="97" t="str">
        <f t="shared" si="150"/>
        <v/>
      </c>
      <c r="K887" s="97" t="str">
        <f t="shared" si="151"/>
        <v/>
      </c>
      <c r="L887" s="97" t="str">
        <f t="shared" si="152"/>
        <v/>
      </c>
      <c r="M887" s="97" t="str">
        <f t="shared" si="153"/>
        <v/>
      </c>
      <c r="N887" s="387"/>
    </row>
    <row r="888" spans="2:14" s="288" customFormat="1">
      <c r="B888" s="453" t="s">
        <v>27</v>
      </c>
      <c r="C888" s="160" t="s">
        <v>787</v>
      </c>
      <c r="D888" s="102">
        <v>12573041003</v>
      </c>
      <c r="E888" s="391" t="str">
        <f>IFERROR(VLOOKUP(D888,'ВИС-2025'!$E$17:$I$3751,3,0),"")</f>
        <v>Приспособление для закрутки проволочной обвязки</v>
      </c>
      <c r="F888" s="139" t="s">
        <v>58</v>
      </c>
      <c r="G888" s="105"/>
      <c r="H888" s="175">
        <f>IFERROR(VLOOKUP(D888,'ВИС-2025'!$E$17:$L$4285,8,0),"")</f>
        <v>50.32</v>
      </c>
      <c r="I888" s="175">
        <f t="shared" si="149"/>
        <v>0</v>
      </c>
      <c r="J888" s="175">
        <f t="shared" si="150"/>
        <v>50.32</v>
      </c>
      <c r="K888" s="175">
        <f t="shared" si="151"/>
        <v>0</v>
      </c>
      <c r="L888" s="175">
        <f t="shared" si="152"/>
        <v>0</v>
      </c>
      <c r="M888" s="175">
        <f t="shared" si="153"/>
        <v>0</v>
      </c>
      <c r="N888" s="387"/>
    </row>
    <row r="889" spans="2:14">
      <c r="B889" s="90"/>
      <c r="C889" s="154"/>
      <c r="D889" s="69"/>
      <c r="E889" s="394"/>
      <c r="F889" s="136"/>
      <c r="G889" s="92"/>
      <c r="H889" s="97" t="str">
        <f>IFERROR(VLOOKUP(D889,'ВИС-2025'!$E$17:$L$4285,8,0),"")</f>
        <v/>
      </c>
      <c r="I889" s="97" t="str">
        <f t="shared" si="149"/>
        <v/>
      </c>
      <c r="J889" s="97" t="str">
        <f t="shared" si="150"/>
        <v/>
      </c>
      <c r="K889" s="97" t="str">
        <f t="shared" si="151"/>
        <v/>
      </c>
      <c r="L889" s="97" t="str">
        <f t="shared" si="152"/>
        <v/>
      </c>
      <c r="M889" s="97" t="str">
        <f t="shared" si="153"/>
        <v/>
      </c>
      <c r="N889" s="387"/>
    </row>
    <row r="890" spans="2:14" s="288" customFormat="1">
      <c r="B890" s="453" t="s">
        <v>27</v>
      </c>
      <c r="C890" s="160" t="s">
        <v>787</v>
      </c>
      <c r="D890" s="102">
        <v>17244481100</v>
      </c>
      <c r="E890" s="391" t="str">
        <f>IFERROR(VLOOKUP(D890,'ВИС-2025'!$E$17:$I$3751,3,0),"")</f>
        <v>Ремешок для обвязки (цена за 1 упаковку - за 100 шт.)</v>
      </c>
      <c r="F890" s="139" t="s">
        <v>58</v>
      </c>
      <c r="G890" s="105"/>
      <c r="H890" s="175">
        <f>IFERROR(VLOOKUP(D890,'ВИС-2025'!$E$17:$L$4285,8,0),"")</f>
        <v>9.6</v>
      </c>
      <c r="I890" s="175">
        <f t="shared" si="149"/>
        <v>0</v>
      </c>
      <c r="J890" s="175">
        <f t="shared" si="150"/>
        <v>9.6</v>
      </c>
      <c r="K890" s="175">
        <f t="shared" si="151"/>
        <v>0</v>
      </c>
      <c r="L890" s="175">
        <f t="shared" si="152"/>
        <v>0</v>
      </c>
      <c r="M890" s="175">
        <f t="shared" si="153"/>
        <v>0</v>
      </c>
      <c r="N890" s="387"/>
    </row>
    <row r="891" spans="2:14">
      <c r="B891" s="90"/>
      <c r="C891" s="132"/>
      <c r="D891" s="90"/>
      <c r="E891" s="169"/>
      <c r="F891" s="133"/>
      <c r="G891" s="92"/>
      <c r="H891" s="173" t="str">
        <f>IFERROR(VLOOKUP(D891,'ВИС-2025'!$E$17:$L$4285,8,0),"")</f>
        <v/>
      </c>
      <c r="I891" s="173" t="str">
        <f t="shared" si="149"/>
        <v/>
      </c>
      <c r="J891" s="173" t="str">
        <f t="shared" si="150"/>
        <v/>
      </c>
      <c r="K891" s="173" t="str">
        <f t="shared" si="151"/>
        <v/>
      </c>
      <c r="L891" s="173" t="str">
        <f t="shared" si="152"/>
        <v/>
      </c>
      <c r="M891" s="173" t="str">
        <f t="shared" si="153"/>
        <v/>
      </c>
      <c r="N891" s="387"/>
    </row>
    <row r="892" spans="2:14" s="288" customFormat="1">
      <c r="B892" s="453" t="s">
        <v>27</v>
      </c>
      <c r="C892" s="160" t="s">
        <v>787</v>
      </c>
      <c r="D892" s="102">
        <v>12560541003</v>
      </c>
      <c r="E892" s="391" t="str">
        <f>IFERROR(VLOOKUP(D892,'ВИС-2025'!$E$17:$I$3751,3,0),"")</f>
        <v>Защитная полиэтиленовая пленка "REHAU"</v>
      </c>
      <c r="F892" s="139" t="s">
        <v>891</v>
      </c>
      <c r="G892" s="105"/>
      <c r="H892" s="175">
        <f>IFERROR(VLOOKUP(D892,'ВИС-2025'!$E$17:$L$4285,8,0),"")</f>
        <v>1.55</v>
      </c>
      <c r="I892" s="175">
        <f t="shared" si="149"/>
        <v>0</v>
      </c>
      <c r="J892" s="175">
        <f t="shared" si="150"/>
        <v>1.55</v>
      </c>
      <c r="K892" s="175">
        <f t="shared" si="151"/>
        <v>0</v>
      </c>
      <c r="L892" s="175">
        <f t="shared" si="152"/>
        <v>0</v>
      </c>
      <c r="M892" s="175">
        <f t="shared" si="153"/>
        <v>0</v>
      </c>
      <c r="N892" s="387"/>
    </row>
    <row r="893" spans="2:14">
      <c r="B893" s="90"/>
      <c r="C893" s="154"/>
      <c r="D893" s="69"/>
      <c r="E893" s="394"/>
      <c r="F893" s="136"/>
      <c r="G893" s="92"/>
      <c r="H893" s="97" t="str">
        <f>IFERROR(VLOOKUP(D893,'ВИС-2025'!$E$17:$L$4285,8,0),"")</f>
        <v/>
      </c>
      <c r="I893" s="97" t="str">
        <f t="shared" si="149"/>
        <v/>
      </c>
      <c r="J893" s="97" t="str">
        <f t="shared" si="150"/>
        <v/>
      </c>
      <c r="K893" s="97" t="str">
        <f t="shared" si="151"/>
        <v/>
      </c>
      <c r="L893" s="97" t="str">
        <f t="shared" si="152"/>
        <v/>
      </c>
      <c r="M893" s="97" t="str">
        <f t="shared" si="153"/>
        <v/>
      </c>
      <c r="N893" s="387"/>
    </row>
    <row r="894" spans="2:14" s="288" customFormat="1">
      <c r="B894" s="453" t="s">
        <v>27</v>
      </c>
      <c r="C894" s="160" t="s">
        <v>787</v>
      </c>
      <c r="D894" s="102">
        <v>12093361001</v>
      </c>
      <c r="E894" s="391" t="str">
        <f>IFERROR(VLOOKUP(D894,'ВИС-2025'!$E$17:$I$3751,3,0),"")</f>
        <v>Дюбель для фиксирования изоляции</v>
      </c>
      <c r="F894" s="139" t="s">
        <v>58</v>
      </c>
      <c r="G894" s="105"/>
      <c r="H894" s="175">
        <f>IFERROR(VLOOKUP(D894,'ВИС-2025'!$E$17:$L$4285,8,0),"")</f>
        <v>0.55000000000000004</v>
      </c>
      <c r="I894" s="175">
        <f t="shared" si="149"/>
        <v>0</v>
      </c>
      <c r="J894" s="175">
        <f t="shared" si="150"/>
        <v>0.55000000000000004</v>
      </c>
      <c r="K894" s="175">
        <f t="shared" si="151"/>
        <v>0</v>
      </c>
      <c r="L894" s="175">
        <f t="shared" si="152"/>
        <v>0</v>
      </c>
      <c r="M894" s="175">
        <f t="shared" si="153"/>
        <v>0</v>
      </c>
      <c r="N894" s="387"/>
    </row>
    <row r="895" spans="2:14">
      <c r="B895" s="90"/>
      <c r="C895" s="154"/>
      <c r="D895" s="69"/>
      <c r="E895" s="394"/>
      <c r="F895" s="136"/>
      <c r="G895" s="92"/>
      <c r="H895" s="97" t="str">
        <f>IFERROR(VLOOKUP(D895,'ВИС-2025'!$E$17:$L$4285,8,0),"")</f>
        <v/>
      </c>
      <c r="I895" s="97" t="str">
        <f t="shared" si="149"/>
        <v/>
      </c>
      <c r="J895" s="97" t="str">
        <f t="shared" si="150"/>
        <v/>
      </c>
      <c r="K895" s="97" t="str">
        <f t="shared" si="151"/>
        <v/>
      </c>
      <c r="L895" s="97" t="str">
        <f t="shared" si="152"/>
        <v/>
      </c>
      <c r="M895" s="97" t="str">
        <f t="shared" si="153"/>
        <v/>
      </c>
      <c r="N895" s="387"/>
    </row>
    <row r="896" spans="2:14">
      <c r="B896" s="256"/>
      <c r="C896" s="485" t="s">
        <v>787</v>
      </c>
      <c r="D896" s="487"/>
      <c r="E896" s="546" t="s">
        <v>931</v>
      </c>
      <c r="F896" s="493"/>
      <c r="G896" s="493"/>
      <c r="H896" s="548" t="str">
        <f>IFERROR(VLOOKUP(D896,'ВИС-2025'!$E$17:$L$4285,8,0),"")</f>
        <v/>
      </c>
      <c r="I896" s="548" t="str">
        <f t="shared" si="149"/>
        <v/>
      </c>
      <c r="J896" s="548" t="str">
        <f t="shared" si="150"/>
        <v/>
      </c>
      <c r="K896" s="548" t="str">
        <f t="shared" si="151"/>
        <v/>
      </c>
      <c r="L896" s="548" t="str">
        <f t="shared" si="152"/>
        <v/>
      </c>
      <c r="M896" s="548" t="str">
        <f t="shared" si="153"/>
        <v/>
      </c>
      <c r="N896" s="387"/>
    </row>
    <row r="897" spans="2:14" s="288" customFormat="1">
      <c r="B897" s="453" t="s">
        <v>27</v>
      </c>
      <c r="C897" s="160" t="s">
        <v>787</v>
      </c>
      <c r="D897" s="102">
        <v>12002991001</v>
      </c>
      <c r="E897" s="391" t="str">
        <f>IFERROR(VLOOKUP(D897,'ВИС-2025'!$E$17:$I$3751,3,0),"")</f>
        <v>Теплоизоляционный мат TS14 1000 x 500 mm</v>
      </c>
      <c r="F897" s="181" t="s">
        <v>58</v>
      </c>
      <c r="G897" s="105"/>
      <c r="H897" s="553">
        <f>IFERROR(VLOOKUP(D897,'ВИС-2025'!$E$17:$L$4285,8,0),"")</f>
        <v>20.23</v>
      </c>
      <c r="I897" s="553">
        <f t="shared" si="149"/>
        <v>0</v>
      </c>
      <c r="J897" s="553">
        <f t="shared" si="150"/>
        <v>20.23</v>
      </c>
      <c r="K897" s="553">
        <f t="shared" si="151"/>
        <v>0</v>
      </c>
      <c r="L897" s="553">
        <f t="shared" si="152"/>
        <v>0</v>
      </c>
      <c r="M897" s="553">
        <f t="shared" si="153"/>
        <v>0</v>
      </c>
      <c r="N897" s="387"/>
    </row>
    <row r="898" spans="2:14">
      <c r="B898" s="90"/>
      <c r="C898" s="135"/>
      <c r="D898" s="69"/>
      <c r="E898" s="168"/>
      <c r="F898" s="164"/>
      <c r="G898" s="92"/>
      <c r="H898" s="350" t="str">
        <f>IFERROR(VLOOKUP(D898,'ВИС-2025'!$E$17:$L$4285,8,0),"")</f>
        <v/>
      </c>
      <c r="I898" s="350" t="str">
        <f t="shared" si="149"/>
        <v/>
      </c>
      <c r="J898" s="350" t="str">
        <f t="shared" si="150"/>
        <v/>
      </c>
      <c r="K898" s="350" t="str">
        <f t="shared" si="151"/>
        <v/>
      </c>
      <c r="L898" s="350" t="str">
        <f t="shared" si="152"/>
        <v/>
      </c>
      <c r="M898" s="350" t="str">
        <f t="shared" si="153"/>
        <v/>
      </c>
      <c r="N898" s="387"/>
    </row>
    <row r="899" spans="2:14">
      <c r="B899" s="256"/>
      <c r="C899" s="485" t="s">
        <v>787</v>
      </c>
      <c r="D899" s="487"/>
      <c r="E899" s="546" t="s">
        <v>935</v>
      </c>
      <c r="F899" s="493"/>
      <c r="G899" s="493"/>
      <c r="H899" s="548" t="str">
        <f>IFERROR(VLOOKUP(D899,'ВИС-2025'!$E$17:$L$4285,8,0),"")</f>
        <v/>
      </c>
      <c r="I899" s="548" t="str">
        <f t="shared" si="149"/>
        <v/>
      </c>
      <c r="J899" s="548" t="str">
        <f t="shared" si="150"/>
        <v/>
      </c>
      <c r="K899" s="548" t="str">
        <f t="shared" si="151"/>
        <v/>
      </c>
      <c r="L899" s="548" t="str">
        <f t="shared" si="152"/>
        <v/>
      </c>
      <c r="M899" s="548" t="str">
        <f t="shared" si="153"/>
        <v/>
      </c>
      <c r="N899" s="387"/>
    </row>
    <row r="900" spans="2:14" s="577" customFormat="1">
      <c r="B900" s="69" t="s">
        <v>65</v>
      </c>
      <c r="C900" s="135" t="s">
        <v>787</v>
      </c>
      <c r="D900" s="69">
        <v>12179041001</v>
      </c>
      <c r="E900" s="392" t="str">
        <f>IFERROR(VLOOKUP(D900,'ВИС-2025'!$E$17:$I$3751,3,0),"")</f>
        <v>Профилированная отстенная изоляция 8/150 мм</v>
      </c>
      <c r="F900" s="136" t="s">
        <v>29</v>
      </c>
      <c r="G900" s="96"/>
      <c r="H900" s="97">
        <f>IFERROR(VLOOKUP(D900,'ВИС-2025'!$E$17:$L$4285,8,0),"")</f>
        <v>1.98</v>
      </c>
      <c r="I900" s="97">
        <f t="shared" ref="I900" si="164">IFERROR(H900*G900,"")</f>
        <v>0</v>
      </c>
      <c r="J900" s="97">
        <f t="shared" ref="J900" si="165">IFERROR((IF(H900="","",H900-H900*$D$7)),"")</f>
        <v>1.98</v>
      </c>
      <c r="K900" s="97">
        <f t="shared" ref="K900" si="166">IFERROR(J900*G900, "")</f>
        <v>0</v>
      </c>
      <c r="L900" s="97">
        <f t="shared" ref="L900" si="167">IFERROR(J900*$D$8, "")</f>
        <v>0</v>
      </c>
      <c r="M900" s="97">
        <f t="shared" ref="M900" si="168">IFERROR(L900*G900, "")</f>
        <v>0</v>
      </c>
      <c r="N900" s="387"/>
    </row>
    <row r="901" spans="2:14" s="371" customFormat="1">
      <c r="B901" s="256"/>
      <c r="C901" s="474"/>
      <c r="D901" s="256"/>
      <c r="E901" s="392"/>
      <c r="F901" s="475"/>
      <c r="G901" s="482"/>
      <c r="H901" s="506"/>
      <c r="I901" s="506"/>
      <c r="J901" s="506"/>
      <c r="K901" s="506"/>
      <c r="L901" s="506"/>
      <c r="M901" s="506"/>
      <c r="N901" s="387"/>
    </row>
    <row r="902" spans="2:14" s="287" customFormat="1">
      <c r="B902" s="69" t="s">
        <v>65</v>
      </c>
      <c r="C902" s="135" t="s">
        <v>787</v>
      </c>
      <c r="D902" s="69">
        <v>12392431001</v>
      </c>
      <c r="E902" s="392" t="str">
        <f>IFERROR(VLOOKUP(D902,'ВИС-2025'!$E$17:$I$3751,3,0),"")</f>
        <v xml:space="preserve">Профиль для деформационного шва </v>
      </c>
      <c r="F902" s="136" t="s">
        <v>29</v>
      </c>
      <c r="G902" s="96"/>
      <c r="H902" s="97">
        <f>IFERROR(VLOOKUP(D902,'ВИС-2025'!$E$17:$L$4285,8,0),"")</f>
        <v>16.46</v>
      </c>
      <c r="I902" s="97">
        <f t="shared" si="149"/>
        <v>0</v>
      </c>
      <c r="J902" s="97">
        <f t="shared" si="150"/>
        <v>16.46</v>
      </c>
      <c r="K902" s="97">
        <f t="shared" si="151"/>
        <v>0</v>
      </c>
      <c r="L902" s="97">
        <f t="shared" si="152"/>
        <v>0</v>
      </c>
      <c r="M902" s="97">
        <f t="shared" si="153"/>
        <v>0</v>
      </c>
      <c r="N902" s="387"/>
    </row>
    <row r="903" spans="2:14">
      <c r="B903" s="90"/>
      <c r="C903" s="132"/>
      <c r="D903" s="90"/>
      <c r="E903" s="169"/>
      <c r="F903" s="133"/>
      <c r="G903" s="92"/>
      <c r="H903" s="173" t="str">
        <f>IFERROR(VLOOKUP(D903,'ВИС-2025'!$E$17:$L$4285,8,0),"")</f>
        <v/>
      </c>
      <c r="I903" s="173" t="str">
        <f t="shared" si="149"/>
        <v/>
      </c>
      <c r="J903" s="173" t="str">
        <f t="shared" si="150"/>
        <v/>
      </c>
      <c r="K903" s="173" t="str">
        <f t="shared" si="151"/>
        <v/>
      </c>
      <c r="L903" s="173" t="str">
        <f t="shared" si="152"/>
        <v/>
      </c>
      <c r="M903" s="173" t="str">
        <f t="shared" si="153"/>
        <v/>
      </c>
      <c r="N903" s="387"/>
    </row>
    <row r="904" spans="2:14">
      <c r="B904" s="69" t="s">
        <v>30</v>
      </c>
      <c r="C904" s="474" t="s">
        <v>787</v>
      </c>
      <c r="D904" s="256">
        <v>12393333001</v>
      </c>
      <c r="E904" s="392" t="str">
        <f>IFERROR(VLOOKUP(D904,'ВИС-2025'!$E$17:$I$3751,3,0),"")</f>
        <v>Фиксатор поворота РЕХАУ пластмас. на 90° для трубы 16/17</v>
      </c>
      <c r="F904" s="136" t="s">
        <v>58</v>
      </c>
      <c r="G904" s="96"/>
      <c r="H904" s="97">
        <f>IFERROR(VLOOKUP(D904,'ВИС-2025'!$E$17:$L$4285,8,0),"")</f>
        <v>2.12</v>
      </c>
      <c r="I904" s="97">
        <f t="shared" ref="I904" si="169">IFERROR(H904*G904,"")</f>
        <v>0</v>
      </c>
      <c r="J904" s="97">
        <f t="shared" ref="J904" si="170">IFERROR((IF(H904="","",H904-H904*$D$7)),"")</f>
        <v>2.12</v>
      </c>
      <c r="K904" s="97">
        <f t="shared" ref="K904" si="171">IFERROR(J904*G904, "")</f>
        <v>0</v>
      </c>
      <c r="L904" s="97">
        <f t="shared" ref="L904" si="172">IFERROR(J904*$D$8, "")</f>
        <v>0</v>
      </c>
      <c r="M904" s="97">
        <f t="shared" ref="M904" si="173">IFERROR(L904*G904, "")</f>
        <v>0</v>
      </c>
      <c r="N904" s="387"/>
    </row>
    <row r="905" spans="2:14">
      <c r="B905" s="69" t="s">
        <v>30</v>
      </c>
      <c r="C905" s="474" t="s">
        <v>787</v>
      </c>
      <c r="D905" s="256">
        <v>12393433001</v>
      </c>
      <c r="E905" s="392" t="str">
        <f>IFERROR(VLOOKUP(D905,'ВИС-2025'!$E$17:$I$3751,3,0),"")</f>
        <v>Фиксатор поворота РЕХАУ пластмас. на 90° для трубы 20</v>
      </c>
      <c r="F905" s="136" t="s">
        <v>58</v>
      </c>
      <c r="G905" s="96"/>
      <c r="H905" s="97">
        <f>IFERROR(VLOOKUP(D905,'ВИС-2025'!$E$17:$L$4285,8,0),"")</f>
        <v>2.68</v>
      </c>
      <c r="I905" s="97">
        <f t="shared" ref="I905:I906" si="174">IFERROR(H905*G905,"")</f>
        <v>0</v>
      </c>
      <c r="J905" s="97">
        <f t="shared" ref="J905:J906" si="175">IFERROR((IF(H905="","",H905-H905*$D$7)),"")</f>
        <v>2.68</v>
      </c>
      <c r="K905" s="97">
        <f t="shared" ref="K905:K906" si="176">IFERROR(J905*G905, "")</f>
        <v>0</v>
      </c>
      <c r="L905" s="97">
        <f t="shared" ref="L905:L906" si="177">IFERROR(J905*$D$8, "")</f>
        <v>0</v>
      </c>
      <c r="M905" s="97">
        <f t="shared" ref="M905:M906" si="178">IFERROR(L905*G905, "")</f>
        <v>0</v>
      </c>
      <c r="N905" s="387"/>
    </row>
    <row r="906" spans="2:14">
      <c r="B906" s="69" t="s">
        <v>30</v>
      </c>
      <c r="C906" s="474" t="s">
        <v>787</v>
      </c>
      <c r="D906" s="256">
        <v>12391933001</v>
      </c>
      <c r="E906" s="392" t="str">
        <f>IFERROR(VLOOKUP(D906,'ВИС-2025'!$E$17:$I$3751,3,0),"")</f>
        <v>Фиксатор поворота РЕХАУ пластмас. на 90° для трубы 25</v>
      </c>
      <c r="F906" s="136" t="s">
        <v>58</v>
      </c>
      <c r="G906" s="96"/>
      <c r="H906" s="97">
        <f>IFERROR(VLOOKUP(D906,'ВИС-2025'!$E$17:$L$4285,8,0),"")</f>
        <v>4.5199999999999996</v>
      </c>
      <c r="I906" s="97">
        <f t="shared" si="174"/>
        <v>0</v>
      </c>
      <c r="J906" s="97">
        <f t="shared" si="175"/>
        <v>4.5199999999999996</v>
      </c>
      <c r="K906" s="97">
        <f t="shared" si="176"/>
        <v>0</v>
      </c>
      <c r="L906" s="97">
        <f t="shared" si="177"/>
        <v>0</v>
      </c>
      <c r="M906" s="97">
        <f t="shared" si="178"/>
        <v>0</v>
      </c>
      <c r="N906" s="387"/>
    </row>
    <row r="907" spans="2:14">
      <c r="B907" s="90"/>
      <c r="C907" s="132"/>
      <c r="D907" s="90"/>
      <c r="E907" s="169"/>
      <c r="F907" s="133"/>
      <c r="G907" s="92"/>
      <c r="H907" s="173"/>
      <c r="I907" s="173"/>
      <c r="J907" s="173"/>
      <c r="K907" s="173"/>
      <c r="L907" s="173"/>
      <c r="M907" s="173"/>
      <c r="N907" s="387"/>
    </row>
    <row r="908" spans="2:14" s="288" customFormat="1">
      <c r="B908" s="453" t="s">
        <v>27</v>
      </c>
      <c r="C908" s="160" t="s">
        <v>787</v>
      </c>
      <c r="D908" s="102">
        <v>12278331001</v>
      </c>
      <c r="E908" s="391" t="str">
        <f>IFERROR(VLOOKUP(D908,'ВИС-2025'!$E$17:$I$3751,3,0),"")</f>
        <v>Фиксатор поворота пластмас. на 90° для трубы 14</v>
      </c>
      <c r="F908" s="139" t="s">
        <v>58</v>
      </c>
      <c r="G908" s="105"/>
      <c r="H908" s="175">
        <f>IFERROR(VLOOKUP(D908,'ВИС-2025'!$E$17:$L$4285,8,0),"")</f>
        <v>1.84</v>
      </c>
      <c r="I908" s="175">
        <f t="shared" si="149"/>
        <v>0</v>
      </c>
      <c r="J908" s="175">
        <f t="shared" si="150"/>
        <v>1.84</v>
      </c>
      <c r="K908" s="175">
        <f t="shared" si="151"/>
        <v>0</v>
      </c>
      <c r="L908" s="175">
        <f t="shared" si="152"/>
        <v>0</v>
      </c>
      <c r="M908" s="175">
        <f t="shared" si="153"/>
        <v>0</v>
      </c>
      <c r="N908" s="387"/>
    </row>
    <row r="909" spans="2:14" s="288" customFormat="1">
      <c r="B909" s="453" t="s">
        <v>27</v>
      </c>
      <c r="C909" s="160" t="s">
        <v>787</v>
      </c>
      <c r="D909" s="102">
        <v>12393331001</v>
      </c>
      <c r="E909" s="391" t="str">
        <f>IFERROR(VLOOKUP(D909,'ВИС-2025'!$E$17:$I$3751,3,0),"")</f>
        <v>Фиксатор поворота пластмас. на 90° для трубы 16/17</v>
      </c>
      <c r="F909" s="139" t="s">
        <v>58</v>
      </c>
      <c r="G909" s="105"/>
      <c r="H909" s="175">
        <f>IFERROR(VLOOKUP(D909,'ВИС-2025'!$E$17:$L$4285,8,0),"")</f>
        <v>2.12</v>
      </c>
      <c r="I909" s="175">
        <f t="shared" si="149"/>
        <v>0</v>
      </c>
      <c r="J909" s="175">
        <f t="shared" si="150"/>
        <v>2.12</v>
      </c>
      <c r="K909" s="175">
        <f t="shared" si="151"/>
        <v>0</v>
      </c>
      <c r="L909" s="175">
        <f t="shared" si="152"/>
        <v>0</v>
      </c>
      <c r="M909" s="175">
        <f t="shared" si="153"/>
        <v>0</v>
      </c>
      <c r="N909" s="387"/>
    </row>
    <row r="910" spans="2:14" s="288" customFormat="1">
      <c r="B910" s="453" t="s">
        <v>27</v>
      </c>
      <c r="C910" s="160" t="s">
        <v>787</v>
      </c>
      <c r="D910" s="102">
        <v>12393431001</v>
      </c>
      <c r="E910" s="391" t="str">
        <f>IFERROR(VLOOKUP(D910,'ВИС-2025'!$E$17:$I$3751,3,0),"")</f>
        <v>Фиксатор поворота пластмас. на 90° для трубы 20</v>
      </c>
      <c r="F910" s="139" t="s">
        <v>58</v>
      </c>
      <c r="G910" s="105"/>
      <c r="H910" s="175">
        <f>IFERROR(VLOOKUP(D910,'ВИС-2025'!$E$17:$L$4285,8,0),"")</f>
        <v>2.68</v>
      </c>
      <c r="I910" s="175">
        <f t="shared" si="149"/>
        <v>0</v>
      </c>
      <c r="J910" s="175">
        <f t="shared" si="150"/>
        <v>2.68</v>
      </c>
      <c r="K910" s="175">
        <f t="shared" si="151"/>
        <v>0</v>
      </c>
      <c r="L910" s="175">
        <f t="shared" si="152"/>
        <v>0</v>
      </c>
      <c r="M910" s="175">
        <f t="shared" si="153"/>
        <v>0</v>
      </c>
      <c r="N910" s="387"/>
    </row>
    <row r="911" spans="2:14" s="288" customFormat="1">
      <c r="B911" s="453" t="s">
        <v>27</v>
      </c>
      <c r="C911" s="160" t="s">
        <v>787</v>
      </c>
      <c r="D911" s="102">
        <v>12391931001</v>
      </c>
      <c r="E911" s="391" t="str">
        <f>IFERROR(VLOOKUP(D911,'ВИС-2025'!$E$17:$I$3751,3,0),"")</f>
        <v>Фиксатор поворота пластмас. на 90° для трубы 25</v>
      </c>
      <c r="F911" s="139" t="s">
        <v>58</v>
      </c>
      <c r="G911" s="105"/>
      <c r="H911" s="175">
        <f>IFERROR(VLOOKUP(D911,'ВИС-2025'!$E$17:$L$4285,8,0),"")</f>
        <v>4.5199999999999996</v>
      </c>
      <c r="I911" s="175">
        <f t="shared" si="149"/>
        <v>0</v>
      </c>
      <c r="J911" s="175">
        <f t="shared" si="150"/>
        <v>4.5199999999999996</v>
      </c>
      <c r="K911" s="175">
        <f t="shared" si="151"/>
        <v>0</v>
      </c>
      <c r="L911" s="175">
        <f t="shared" si="152"/>
        <v>0</v>
      </c>
      <c r="M911" s="175">
        <f t="shared" si="153"/>
        <v>0</v>
      </c>
      <c r="N911" s="387"/>
    </row>
    <row r="912" spans="2:14">
      <c r="B912" s="90"/>
      <c r="C912" s="154"/>
      <c r="D912" s="69"/>
      <c r="E912" s="394"/>
      <c r="F912" s="136"/>
      <c r="G912" s="92"/>
      <c r="H912" s="97" t="str">
        <f>IFERROR(VLOOKUP(D912,'ВИС-2025'!$E$17:$L$4285,8,0),"")</f>
        <v/>
      </c>
      <c r="I912" s="97" t="str">
        <f t="shared" si="149"/>
        <v/>
      </c>
      <c r="J912" s="97" t="str">
        <f t="shared" si="150"/>
        <v/>
      </c>
      <c r="K912" s="97" t="str">
        <f t="shared" si="151"/>
        <v/>
      </c>
      <c r="L912" s="97" t="str">
        <f t="shared" si="152"/>
        <v/>
      </c>
      <c r="M912" s="97" t="str">
        <f t="shared" si="153"/>
        <v/>
      </c>
      <c r="N912" s="387"/>
    </row>
    <row r="913" spans="2:14" s="288" customFormat="1">
      <c r="B913" s="453" t="s">
        <v>27</v>
      </c>
      <c r="C913" s="160" t="s">
        <v>787</v>
      </c>
      <c r="D913" s="102">
        <v>12563741003</v>
      </c>
      <c r="E913" s="391" t="str">
        <f>IFERROR(VLOOKUP(D913,'ВИС-2025'!$E$17:$I$3751,3,0),"")</f>
        <v xml:space="preserve">Присадка для добавления в стяжку P </v>
      </c>
      <c r="F913" s="139" t="s">
        <v>944</v>
      </c>
      <c r="G913" s="105"/>
      <c r="H913" s="175">
        <f>IFERROR(VLOOKUP(D913,'ВИС-2025'!$E$17:$L$4285,8,0),"")</f>
        <v>7.39</v>
      </c>
      <c r="I913" s="175">
        <f t="shared" si="149"/>
        <v>0</v>
      </c>
      <c r="J913" s="175">
        <f t="shared" si="150"/>
        <v>7.39</v>
      </c>
      <c r="K913" s="175">
        <f t="shared" si="151"/>
        <v>0</v>
      </c>
      <c r="L913" s="175">
        <f t="shared" si="152"/>
        <v>0</v>
      </c>
      <c r="M913" s="175">
        <f t="shared" si="153"/>
        <v>0</v>
      </c>
      <c r="N913" s="387"/>
    </row>
    <row r="914" spans="2:14">
      <c r="B914" s="90"/>
      <c r="C914" s="132"/>
      <c r="D914" s="90"/>
      <c r="E914" s="169"/>
      <c r="F914" s="133"/>
      <c r="G914" s="92"/>
      <c r="H914" s="173" t="str">
        <f>IFERROR(VLOOKUP(D914,'ВИС-2025'!$E$17:$L$4285,8,0),"")</f>
        <v/>
      </c>
      <c r="I914" s="173" t="str">
        <f t="shared" si="149"/>
        <v/>
      </c>
      <c r="J914" s="173" t="str">
        <f t="shared" si="150"/>
        <v/>
      </c>
      <c r="K914" s="173" t="str">
        <f t="shared" si="151"/>
        <v/>
      </c>
      <c r="L914" s="173" t="str">
        <f t="shared" si="152"/>
        <v/>
      </c>
      <c r="M914" s="173" t="str">
        <f t="shared" si="153"/>
        <v/>
      </c>
      <c r="N914" s="387"/>
    </row>
    <row r="915" spans="2:14" s="288" customFormat="1">
      <c r="B915" s="453" t="s">
        <v>27</v>
      </c>
      <c r="C915" s="160" t="s">
        <v>787</v>
      </c>
      <c r="D915" s="102">
        <v>12616651001</v>
      </c>
      <c r="E915" s="391" t="str">
        <f>IFERROR(VLOOKUP(D915,'ВИС-2025'!$E$17:$I$3751,3,0),"")</f>
        <v>Присадка для добавления в стяжку "Mini"</v>
      </c>
      <c r="F915" s="139" t="s">
        <v>944</v>
      </c>
      <c r="G915" s="105"/>
      <c r="H915" s="175">
        <f>IFERROR(VLOOKUP(D915,'ВИС-2025'!$E$17:$L$4285,8,0),"")</f>
        <v>12.35</v>
      </c>
      <c r="I915" s="175">
        <f t="shared" si="149"/>
        <v>0</v>
      </c>
      <c r="J915" s="175">
        <f t="shared" si="150"/>
        <v>12.35</v>
      </c>
      <c r="K915" s="175">
        <f t="shared" si="151"/>
        <v>0</v>
      </c>
      <c r="L915" s="175">
        <f t="shared" si="152"/>
        <v>0</v>
      </c>
      <c r="M915" s="175">
        <f t="shared" si="153"/>
        <v>0</v>
      </c>
      <c r="N915" s="387"/>
    </row>
    <row r="916" spans="2:14">
      <c r="B916" s="90"/>
      <c r="C916" s="154"/>
      <c r="D916" s="69"/>
      <c r="E916" s="394"/>
      <c r="F916" s="136"/>
      <c r="G916" s="92"/>
      <c r="H916" s="97" t="str">
        <f>IFERROR(VLOOKUP(D916,'ВИС-2025'!$E$17:$L$4285,8,0),"")</f>
        <v/>
      </c>
      <c r="I916" s="97" t="str">
        <f t="shared" si="149"/>
        <v/>
      </c>
      <c r="J916" s="97" t="str">
        <f t="shared" si="150"/>
        <v/>
      </c>
      <c r="K916" s="97" t="str">
        <f t="shared" si="151"/>
        <v/>
      </c>
      <c r="L916" s="97" t="str">
        <f t="shared" si="152"/>
        <v/>
      </c>
      <c r="M916" s="97" t="str">
        <f t="shared" si="153"/>
        <v/>
      </c>
      <c r="N916" s="387"/>
    </row>
    <row r="917" spans="2:14" s="288" customFormat="1">
      <c r="B917" s="453" t="s">
        <v>27</v>
      </c>
      <c r="C917" s="160" t="s">
        <v>787</v>
      </c>
      <c r="D917" s="102">
        <v>12619491001</v>
      </c>
      <c r="E917" s="391" t="str">
        <f>IFERROR(VLOOKUP(D917,'ВИС-2025'!$E$17:$I$3751,3,0),"")</f>
        <v>Скотч-лента клейкая, 66м</v>
      </c>
      <c r="F917" s="139" t="s">
        <v>58</v>
      </c>
      <c r="G917" s="105"/>
      <c r="H917" s="175">
        <f>IFERROR(VLOOKUP(D917,'ВИС-2025'!$E$17:$L$4285,8,0),"")</f>
        <v>11.99</v>
      </c>
      <c r="I917" s="175">
        <f t="shared" ref="I917:I976" si="179">IFERROR(H917*G917,"")</f>
        <v>0</v>
      </c>
      <c r="J917" s="175">
        <f t="shared" ref="J917:J976" si="180">IFERROR((IF(H917="","",H917-H917*$D$7)),"")</f>
        <v>11.99</v>
      </c>
      <c r="K917" s="175">
        <f t="shared" ref="K917:K976" si="181">IFERROR(J917*G917, "")</f>
        <v>0</v>
      </c>
      <c r="L917" s="175">
        <f t="shared" ref="L917:L976" si="182">IFERROR(J917*$D$8, "")</f>
        <v>0</v>
      </c>
      <c r="M917" s="175">
        <f t="shared" ref="M917:M976" si="183">IFERROR(L917*G917, "")</f>
        <v>0</v>
      </c>
      <c r="N917" s="387"/>
    </row>
    <row r="918" spans="2:14">
      <c r="B918" s="90"/>
      <c r="C918" s="135"/>
      <c r="D918" s="69"/>
      <c r="E918" s="168"/>
      <c r="F918" s="136"/>
      <c r="G918" s="92"/>
      <c r="H918" s="97" t="str">
        <f>IFERROR(VLOOKUP(D918,'ВИС-2025'!$E$17:$L$4285,8,0),"")</f>
        <v/>
      </c>
      <c r="I918" s="97" t="str">
        <f t="shared" si="179"/>
        <v/>
      </c>
      <c r="J918" s="97" t="str">
        <f t="shared" si="180"/>
        <v/>
      </c>
      <c r="K918" s="97" t="str">
        <f t="shared" si="181"/>
        <v/>
      </c>
      <c r="L918" s="97" t="str">
        <f t="shared" si="182"/>
        <v/>
      </c>
      <c r="M918" s="97" t="str">
        <f t="shared" si="183"/>
        <v/>
      </c>
      <c r="N918" s="387"/>
    </row>
    <row r="919" spans="2:14" s="288" customFormat="1">
      <c r="B919" s="453" t="s">
        <v>27</v>
      </c>
      <c r="C919" s="160" t="s">
        <v>787</v>
      </c>
      <c r="D919" s="102">
        <v>12619591001</v>
      </c>
      <c r="E919" s="391" t="str">
        <f>IFERROR(VLOOKUP(D919,'ВИС-2025'!$E$17:$I$3751,3,0),"")</f>
        <v>Машинка для нанесения скотч-ленты</v>
      </c>
      <c r="F919" s="139" t="s">
        <v>58</v>
      </c>
      <c r="G919" s="105"/>
      <c r="H919" s="175">
        <f>IFERROR(VLOOKUP(D919,'ВИС-2025'!$E$17:$L$4285,8,0),"")</f>
        <v>72.23</v>
      </c>
      <c r="I919" s="175">
        <f t="shared" si="179"/>
        <v>0</v>
      </c>
      <c r="J919" s="175">
        <f t="shared" si="180"/>
        <v>72.23</v>
      </c>
      <c r="K919" s="175">
        <f t="shared" si="181"/>
        <v>0</v>
      </c>
      <c r="L919" s="175">
        <f t="shared" si="182"/>
        <v>0</v>
      </c>
      <c r="M919" s="175">
        <f t="shared" si="183"/>
        <v>0</v>
      </c>
      <c r="N919" s="387"/>
    </row>
    <row r="920" spans="2:14">
      <c r="B920" s="90"/>
      <c r="C920" s="135"/>
      <c r="D920" s="69"/>
      <c r="E920" s="168"/>
      <c r="F920" s="136"/>
      <c r="G920" s="92"/>
      <c r="H920" s="97" t="str">
        <f>IFERROR(VLOOKUP(D920,'ВИС-2025'!$E$17:$L$4285,8,0),"")</f>
        <v/>
      </c>
      <c r="I920" s="97" t="str">
        <f t="shared" si="179"/>
        <v/>
      </c>
      <c r="J920" s="97" t="str">
        <f t="shared" si="180"/>
        <v/>
      </c>
      <c r="K920" s="97" t="str">
        <f t="shared" si="181"/>
        <v/>
      </c>
      <c r="L920" s="97" t="str">
        <f t="shared" si="182"/>
        <v/>
      </c>
      <c r="M920" s="97" t="str">
        <f t="shared" si="183"/>
        <v/>
      </c>
      <c r="N920" s="387"/>
    </row>
    <row r="921" spans="2:14">
      <c r="B921" s="256"/>
      <c r="C921" s="485" t="s">
        <v>787</v>
      </c>
      <c r="D921" s="487"/>
      <c r="E921" s="546" t="s">
        <v>949</v>
      </c>
      <c r="F921" s="493"/>
      <c r="G921" s="493"/>
      <c r="H921" s="548" t="str">
        <f>IFERROR(VLOOKUP(D921,'ВИС-2025'!$E$17:$L$4285,8,0),"")</f>
        <v/>
      </c>
      <c r="I921" s="548" t="str">
        <f t="shared" si="179"/>
        <v/>
      </c>
      <c r="J921" s="548" t="str">
        <f t="shared" si="180"/>
        <v/>
      </c>
      <c r="K921" s="548" t="str">
        <f t="shared" si="181"/>
        <v/>
      </c>
      <c r="L921" s="548" t="str">
        <f t="shared" si="182"/>
        <v/>
      </c>
      <c r="M921" s="548" t="str">
        <f t="shared" si="183"/>
        <v/>
      </c>
      <c r="N921" s="387"/>
    </row>
    <row r="922" spans="2:14" s="288" customFormat="1">
      <c r="B922" s="453" t="s">
        <v>27</v>
      </c>
      <c r="C922" s="160" t="s">
        <v>787</v>
      </c>
      <c r="D922" s="102">
        <v>12288801001</v>
      </c>
      <c r="E922" s="391" t="str">
        <f>IFERROR(VLOOKUP(D922,'ВИС-2025'!$E$17:$I$3751,3,0),"")</f>
        <v>Фиксирующая шина 10</v>
      </c>
      <c r="F922" s="181" t="s">
        <v>58</v>
      </c>
      <c r="G922" s="105"/>
      <c r="H922" s="553">
        <f>IFERROR(VLOOKUP(D922,'ВИС-2025'!$E$17:$L$4285,8,0),"")</f>
        <v>4.24</v>
      </c>
      <c r="I922" s="553">
        <f t="shared" si="179"/>
        <v>0</v>
      </c>
      <c r="J922" s="553">
        <f t="shared" si="180"/>
        <v>4.24</v>
      </c>
      <c r="K922" s="553">
        <f t="shared" si="181"/>
        <v>0</v>
      </c>
      <c r="L922" s="553">
        <f t="shared" si="182"/>
        <v>0</v>
      </c>
      <c r="M922" s="553">
        <f t="shared" si="183"/>
        <v>0</v>
      </c>
      <c r="N922" s="387"/>
    </row>
    <row r="923" spans="2:14">
      <c r="B923" s="90"/>
      <c r="C923" s="132"/>
      <c r="D923" s="90"/>
      <c r="E923" s="169"/>
      <c r="F923" s="158"/>
      <c r="G923" s="92"/>
      <c r="H923" s="349" t="str">
        <f>IFERROR(VLOOKUP(D923,'ВИС-2025'!$E$17:$L$4285,8,0),"")</f>
        <v/>
      </c>
      <c r="I923" s="349" t="str">
        <f t="shared" si="179"/>
        <v/>
      </c>
      <c r="J923" s="349" t="str">
        <f t="shared" si="180"/>
        <v/>
      </c>
      <c r="K923" s="349" t="str">
        <f t="shared" si="181"/>
        <v/>
      </c>
      <c r="L923" s="349" t="str">
        <f t="shared" si="182"/>
        <v/>
      </c>
      <c r="M923" s="349" t="str">
        <f t="shared" si="183"/>
        <v/>
      </c>
      <c r="N923" s="387"/>
    </row>
    <row r="924" spans="2:14" s="288" customFormat="1">
      <c r="B924" s="453" t="s">
        <v>27</v>
      </c>
      <c r="C924" s="160" t="s">
        <v>787</v>
      </c>
      <c r="D924" s="102">
        <v>12288901001</v>
      </c>
      <c r="E924" s="391" t="str">
        <f>IFERROR(VLOOKUP(D924,'ВИС-2025'!$E$17:$I$3751,3,0),"")</f>
        <v>Двойной держатель для труб 10</v>
      </c>
      <c r="F924" s="181" t="s">
        <v>58</v>
      </c>
      <c r="G924" s="105"/>
      <c r="H924" s="553">
        <f>IFERROR(VLOOKUP(D924,'ВИС-2025'!$E$17:$L$4285,8,0),"")</f>
        <v>1.18</v>
      </c>
      <c r="I924" s="553">
        <f t="shared" si="179"/>
        <v>0</v>
      </c>
      <c r="J924" s="553">
        <f t="shared" si="180"/>
        <v>1.18</v>
      </c>
      <c r="K924" s="553">
        <f t="shared" si="181"/>
        <v>0</v>
      </c>
      <c r="L924" s="553">
        <f t="shared" si="182"/>
        <v>0</v>
      </c>
      <c r="M924" s="553">
        <f t="shared" si="183"/>
        <v>0</v>
      </c>
      <c r="N924" s="387"/>
    </row>
    <row r="925" spans="2:14">
      <c r="B925" s="90"/>
      <c r="C925" s="132"/>
      <c r="D925" s="90"/>
      <c r="E925" s="169"/>
      <c r="F925" s="158"/>
      <c r="G925" s="92"/>
      <c r="H925" s="349" t="str">
        <f>IFERROR(VLOOKUP(D925,'ВИС-2025'!$E$17:$L$4285,8,0),"")</f>
        <v/>
      </c>
      <c r="I925" s="349" t="str">
        <f t="shared" si="179"/>
        <v/>
      </c>
      <c r="J925" s="349" t="str">
        <f t="shared" si="180"/>
        <v/>
      </c>
      <c r="K925" s="349" t="str">
        <f t="shared" si="181"/>
        <v/>
      </c>
      <c r="L925" s="349" t="str">
        <f t="shared" si="182"/>
        <v/>
      </c>
      <c r="M925" s="349" t="str">
        <f t="shared" si="183"/>
        <v/>
      </c>
      <c r="N925" s="387"/>
    </row>
    <row r="926" spans="2:14" s="288" customFormat="1">
      <c r="B926" s="453" t="s">
        <v>27</v>
      </c>
      <c r="C926" s="160" t="s">
        <v>787</v>
      </c>
      <c r="D926" s="102">
        <v>12289501002</v>
      </c>
      <c r="E926" s="391" t="str">
        <f>IFERROR(VLOOKUP(D926,'ВИС-2025'!$E$17:$I$3751,3,0),"")</f>
        <v>Фиксатор поврота 90° с крепежной петлей для труб 10</v>
      </c>
      <c r="F926" s="181" t="s">
        <v>58</v>
      </c>
      <c r="G926" s="105"/>
      <c r="H926" s="553">
        <f>IFERROR(VLOOKUP(D926,'ВИС-2025'!$E$17:$L$4285,8,0),"")</f>
        <v>2.2999999999999998</v>
      </c>
      <c r="I926" s="553">
        <f t="shared" si="179"/>
        <v>0</v>
      </c>
      <c r="J926" s="553">
        <f t="shared" si="180"/>
        <v>2.2999999999999998</v>
      </c>
      <c r="K926" s="553">
        <f t="shared" si="181"/>
        <v>0</v>
      </c>
      <c r="L926" s="553">
        <f t="shared" si="182"/>
        <v>0</v>
      </c>
      <c r="M926" s="553">
        <f t="shared" si="183"/>
        <v>0</v>
      </c>
      <c r="N926" s="387"/>
    </row>
    <row r="927" spans="2:14">
      <c r="B927" s="90"/>
      <c r="C927" s="154"/>
      <c r="D927" s="69"/>
      <c r="E927" s="394"/>
      <c r="F927" s="164"/>
      <c r="G927" s="92"/>
      <c r="H927" s="350" t="str">
        <f>IFERROR(VLOOKUP(D927,'ВИС-2025'!$E$17:$L$4285,8,0),"")</f>
        <v/>
      </c>
      <c r="I927" s="350" t="str">
        <f t="shared" si="179"/>
        <v/>
      </c>
      <c r="J927" s="350" t="str">
        <f t="shared" si="180"/>
        <v/>
      </c>
      <c r="K927" s="350" t="str">
        <f t="shared" si="181"/>
        <v/>
      </c>
      <c r="L927" s="350" t="str">
        <f t="shared" si="182"/>
        <v/>
      </c>
      <c r="M927" s="350" t="str">
        <f t="shared" si="183"/>
        <v/>
      </c>
      <c r="N927" s="387"/>
    </row>
    <row r="928" spans="2:14">
      <c r="B928" s="256"/>
      <c r="C928" s="485" t="s">
        <v>787</v>
      </c>
      <c r="D928" s="487"/>
      <c r="E928" s="546" t="s">
        <v>950</v>
      </c>
      <c r="F928" s="493"/>
      <c r="G928" s="493"/>
      <c r="H928" s="548" t="str">
        <f>IFERROR(VLOOKUP(D928,'ВИС-2025'!$E$17:$L$4285,8,0),"")</f>
        <v/>
      </c>
      <c r="I928" s="548" t="str">
        <f t="shared" si="179"/>
        <v/>
      </c>
      <c r="J928" s="548" t="str">
        <f t="shared" si="180"/>
        <v/>
      </c>
      <c r="K928" s="548" t="str">
        <f t="shared" si="181"/>
        <v/>
      </c>
      <c r="L928" s="548" t="str">
        <f t="shared" si="182"/>
        <v/>
      </c>
      <c r="M928" s="548" t="str">
        <f t="shared" si="183"/>
        <v/>
      </c>
      <c r="N928" s="387"/>
    </row>
    <row r="929" spans="2:14">
      <c r="B929" s="256"/>
      <c r="C929" s="485" t="s">
        <v>787</v>
      </c>
      <c r="D929" s="487"/>
      <c r="E929" s="546" t="s">
        <v>951</v>
      </c>
      <c r="F929" s="493"/>
      <c r="G929" s="493"/>
      <c r="H929" s="548" t="str">
        <f>IFERROR(VLOOKUP(D929,'ВИС-2025'!$E$17:$L$4285,8,0),"")</f>
        <v/>
      </c>
      <c r="I929" s="548" t="str">
        <f t="shared" si="179"/>
        <v/>
      </c>
      <c r="J929" s="548" t="str">
        <f t="shared" si="180"/>
        <v/>
      </c>
      <c r="K929" s="548" t="str">
        <f t="shared" si="181"/>
        <v/>
      </c>
      <c r="L929" s="548" t="str">
        <f t="shared" si="182"/>
        <v/>
      </c>
      <c r="M929" s="548" t="str">
        <f t="shared" si="183"/>
        <v/>
      </c>
      <c r="N929" s="387"/>
    </row>
    <row r="930" spans="2:14" s="287" customFormat="1">
      <c r="B930" s="69" t="s">
        <v>65</v>
      </c>
      <c r="C930" s="135" t="s">
        <v>787</v>
      </c>
      <c r="D930" s="69">
        <v>12180211001</v>
      </c>
      <c r="E930" s="392" t="str">
        <f>IFERROR(VLOOKUP(D930,'ВИС-2025'!$E$17:$I$3751,3,0),"")</f>
        <v xml:space="preserve">Распределительный коллектор HKV на 2 контура нерж .сталь </v>
      </c>
      <c r="F930" s="136" t="s">
        <v>58</v>
      </c>
      <c r="G930" s="96"/>
      <c r="H930" s="97">
        <f>IFERROR(VLOOKUP(D930,'ВИС-2025'!$E$17:$L$4285,8,0),"")</f>
        <v>243.62</v>
      </c>
      <c r="I930" s="97">
        <f t="shared" si="179"/>
        <v>0</v>
      </c>
      <c r="J930" s="97">
        <f t="shared" si="180"/>
        <v>243.62</v>
      </c>
      <c r="K930" s="97">
        <f t="shared" si="181"/>
        <v>0</v>
      </c>
      <c r="L930" s="97">
        <f t="shared" si="182"/>
        <v>0</v>
      </c>
      <c r="M930" s="97">
        <f t="shared" si="183"/>
        <v>0</v>
      </c>
      <c r="N930" s="387"/>
    </row>
    <row r="931" spans="2:14" s="287" customFormat="1">
      <c r="B931" s="69" t="s">
        <v>65</v>
      </c>
      <c r="C931" s="135" t="s">
        <v>787</v>
      </c>
      <c r="D931" s="69">
        <v>12180311001</v>
      </c>
      <c r="E931" s="392" t="str">
        <f>IFERROR(VLOOKUP(D931,'ВИС-2025'!$E$17:$I$3751,3,0),"")</f>
        <v xml:space="preserve">Распределительный коллектор HKV на 3 контура нерж .сталь </v>
      </c>
      <c r="F931" s="136" t="s">
        <v>58</v>
      </c>
      <c r="G931" s="96"/>
      <c r="H931" s="97">
        <f>IFERROR(VLOOKUP(D931,'ВИС-2025'!$E$17:$L$4285,8,0),"")</f>
        <v>289.69</v>
      </c>
      <c r="I931" s="97">
        <f t="shared" si="179"/>
        <v>0</v>
      </c>
      <c r="J931" s="97">
        <f t="shared" si="180"/>
        <v>289.69</v>
      </c>
      <c r="K931" s="97">
        <f t="shared" si="181"/>
        <v>0</v>
      </c>
      <c r="L931" s="97">
        <f t="shared" si="182"/>
        <v>0</v>
      </c>
      <c r="M931" s="97">
        <f t="shared" si="183"/>
        <v>0</v>
      </c>
      <c r="N931" s="387"/>
    </row>
    <row r="932" spans="2:14" s="287" customFormat="1">
      <c r="B932" s="69" t="s">
        <v>65</v>
      </c>
      <c r="C932" s="135" t="s">
        <v>787</v>
      </c>
      <c r="D932" s="69">
        <v>12180411001</v>
      </c>
      <c r="E932" s="392" t="str">
        <f>IFERROR(VLOOKUP(D932,'ВИС-2025'!$E$17:$I$3751,3,0),"")</f>
        <v xml:space="preserve">Распределительный коллектор HKV на 4 контура нерж .сталь </v>
      </c>
      <c r="F932" s="136" t="s">
        <v>58</v>
      </c>
      <c r="G932" s="96"/>
      <c r="H932" s="97">
        <f>IFERROR(VLOOKUP(D932,'ВИС-2025'!$E$17:$L$4285,8,0),"")</f>
        <v>335.75</v>
      </c>
      <c r="I932" s="97">
        <f t="shared" si="179"/>
        <v>0</v>
      </c>
      <c r="J932" s="97">
        <f t="shared" si="180"/>
        <v>335.75</v>
      </c>
      <c r="K932" s="97">
        <f t="shared" si="181"/>
        <v>0</v>
      </c>
      <c r="L932" s="97">
        <f t="shared" si="182"/>
        <v>0</v>
      </c>
      <c r="M932" s="97">
        <f t="shared" si="183"/>
        <v>0</v>
      </c>
      <c r="N932" s="387"/>
    </row>
    <row r="933" spans="2:14" s="287" customFormat="1">
      <c r="B933" s="69" t="s">
        <v>65</v>
      </c>
      <c r="C933" s="135" t="s">
        <v>787</v>
      </c>
      <c r="D933" s="69">
        <v>12180511001</v>
      </c>
      <c r="E933" s="392" t="str">
        <f>IFERROR(VLOOKUP(D933,'ВИС-2025'!$E$17:$I$3751,3,0),"")</f>
        <v xml:space="preserve">Распределительный коллектор HKV на 5 контуров нерж .сталь </v>
      </c>
      <c r="F933" s="136" t="s">
        <v>58</v>
      </c>
      <c r="G933" s="96"/>
      <c r="H933" s="97">
        <f>IFERROR(VLOOKUP(D933,'ВИС-2025'!$E$17:$L$4285,8,0),"")</f>
        <v>392.87</v>
      </c>
      <c r="I933" s="97">
        <f t="shared" si="179"/>
        <v>0</v>
      </c>
      <c r="J933" s="97">
        <f t="shared" si="180"/>
        <v>392.87</v>
      </c>
      <c r="K933" s="97">
        <f t="shared" si="181"/>
        <v>0</v>
      </c>
      <c r="L933" s="97">
        <f t="shared" si="182"/>
        <v>0</v>
      </c>
      <c r="M933" s="97">
        <f t="shared" si="183"/>
        <v>0</v>
      </c>
      <c r="N933" s="387"/>
    </row>
    <row r="934" spans="2:14" s="287" customFormat="1">
      <c r="B934" s="69" t="s">
        <v>65</v>
      </c>
      <c r="C934" s="135" t="s">
        <v>787</v>
      </c>
      <c r="D934" s="69">
        <v>12180611001</v>
      </c>
      <c r="E934" s="392" t="str">
        <f>IFERROR(VLOOKUP(D934,'ВИС-2025'!$E$17:$I$3751,3,0),"")</f>
        <v xml:space="preserve">Распределительный коллектор HKV на 6 контуров нерж .сталь </v>
      </c>
      <c r="F934" s="136" t="s">
        <v>58</v>
      </c>
      <c r="G934" s="96"/>
      <c r="H934" s="97">
        <f>IFERROR(VLOOKUP(D934,'ВИС-2025'!$E$17:$L$4285,8,0),"")</f>
        <v>438.94</v>
      </c>
      <c r="I934" s="97">
        <f t="shared" si="179"/>
        <v>0</v>
      </c>
      <c r="J934" s="97">
        <f t="shared" si="180"/>
        <v>438.94</v>
      </c>
      <c r="K934" s="97">
        <f t="shared" si="181"/>
        <v>0</v>
      </c>
      <c r="L934" s="97">
        <f t="shared" si="182"/>
        <v>0</v>
      </c>
      <c r="M934" s="97">
        <f t="shared" si="183"/>
        <v>0</v>
      </c>
      <c r="N934" s="387"/>
    </row>
    <row r="935" spans="2:14" s="287" customFormat="1">
      <c r="B935" s="69" t="s">
        <v>65</v>
      </c>
      <c r="C935" s="135" t="s">
        <v>787</v>
      </c>
      <c r="D935" s="69">
        <v>12180711001</v>
      </c>
      <c r="E935" s="392" t="str">
        <f>IFERROR(VLOOKUP(D935,'ВИС-2025'!$E$17:$I$3751,3,0),"")</f>
        <v xml:space="preserve">Распределительный коллектор HKV на 7 контуров нерж .сталь </v>
      </c>
      <c r="F935" s="136" t="s">
        <v>58</v>
      </c>
      <c r="G935" s="96"/>
      <c r="H935" s="97">
        <f>IFERROR(VLOOKUP(D935,'ВИС-2025'!$E$17:$L$4285,8,0),"")</f>
        <v>510.8</v>
      </c>
      <c r="I935" s="97">
        <f t="shared" si="179"/>
        <v>0</v>
      </c>
      <c r="J935" s="97">
        <f t="shared" si="180"/>
        <v>510.8</v>
      </c>
      <c r="K935" s="97">
        <f t="shared" si="181"/>
        <v>0</v>
      </c>
      <c r="L935" s="97">
        <f t="shared" si="182"/>
        <v>0</v>
      </c>
      <c r="M935" s="97">
        <f t="shared" si="183"/>
        <v>0</v>
      </c>
      <c r="N935" s="387"/>
    </row>
    <row r="936" spans="2:14" s="287" customFormat="1">
      <c r="B936" s="69" t="s">
        <v>65</v>
      </c>
      <c r="C936" s="135" t="s">
        <v>787</v>
      </c>
      <c r="D936" s="69">
        <v>12180811001</v>
      </c>
      <c r="E936" s="392" t="str">
        <f>IFERROR(VLOOKUP(D936,'ВИС-2025'!$E$17:$I$3751,3,0),"")</f>
        <v xml:space="preserve">Распределительный коллектор HKV на 8 контуров нерж .сталь </v>
      </c>
      <c r="F936" s="136" t="s">
        <v>58</v>
      </c>
      <c r="G936" s="96"/>
      <c r="H936" s="97">
        <f>IFERROR(VLOOKUP(D936,'ВИС-2025'!$E$17:$L$4285,8,0),"")</f>
        <v>556.86</v>
      </c>
      <c r="I936" s="97">
        <f t="shared" si="179"/>
        <v>0</v>
      </c>
      <c r="J936" s="97">
        <f t="shared" si="180"/>
        <v>556.86</v>
      </c>
      <c r="K936" s="97">
        <f t="shared" si="181"/>
        <v>0</v>
      </c>
      <c r="L936" s="97">
        <f t="shared" si="182"/>
        <v>0</v>
      </c>
      <c r="M936" s="97">
        <f t="shared" si="183"/>
        <v>0</v>
      </c>
      <c r="N936" s="387"/>
    </row>
    <row r="937" spans="2:14" s="287" customFormat="1">
      <c r="B937" s="69" t="s">
        <v>65</v>
      </c>
      <c r="C937" s="135" t="s">
        <v>787</v>
      </c>
      <c r="D937" s="69">
        <v>12180911001</v>
      </c>
      <c r="E937" s="392" t="str">
        <f>IFERROR(VLOOKUP(D937,'ВИС-2025'!$E$17:$I$3751,3,0),"")</f>
        <v xml:space="preserve">Распределительный коллектор HKV на 9 контуров нерж .сталь </v>
      </c>
      <c r="F937" s="136" t="s">
        <v>58</v>
      </c>
      <c r="G937" s="96"/>
      <c r="H937" s="97">
        <f>IFERROR(VLOOKUP(D937,'ВИС-2025'!$E$17:$L$4285,8,0),"")</f>
        <v>601.1</v>
      </c>
      <c r="I937" s="97">
        <f t="shared" si="179"/>
        <v>0</v>
      </c>
      <c r="J937" s="97">
        <f t="shared" si="180"/>
        <v>601.1</v>
      </c>
      <c r="K937" s="97">
        <f t="shared" si="181"/>
        <v>0</v>
      </c>
      <c r="L937" s="97">
        <f t="shared" si="182"/>
        <v>0</v>
      </c>
      <c r="M937" s="97">
        <f t="shared" si="183"/>
        <v>0</v>
      </c>
      <c r="N937" s="387"/>
    </row>
    <row r="938" spans="2:14" s="287" customFormat="1">
      <c r="B938" s="69" t="s">
        <v>65</v>
      </c>
      <c r="C938" s="135" t="s">
        <v>787</v>
      </c>
      <c r="D938" s="69">
        <v>12181011001</v>
      </c>
      <c r="E938" s="392" t="str">
        <f>IFERROR(VLOOKUP(D938,'ВИС-2025'!$E$17:$I$3751,3,0),"")</f>
        <v xml:space="preserve">Распределительный коллектор HKV на 10 контуров нерж .сталь </v>
      </c>
      <c r="F938" s="136" t="s">
        <v>58</v>
      </c>
      <c r="G938" s="96"/>
      <c r="H938" s="97">
        <f>IFERROR(VLOOKUP(D938,'ВИС-2025'!$E$17:$L$4285,8,0),"")</f>
        <v>671.11</v>
      </c>
      <c r="I938" s="97">
        <f t="shared" si="179"/>
        <v>0</v>
      </c>
      <c r="J938" s="97">
        <f t="shared" si="180"/>
        <v>671.11</v>
      </c>
      <c r="K938" s="97">
        <f t="shared" si="181"/>
        <v>0</v>
      </c>
      <c r="L938" s="97">
        <f t="shared" si="182"/>
        <v>0</v>
      </c>
      <c r="M938" s="97">
        <f t="shared" si="183"/>
        <v>0</v>
      </c>
      <c r="N938" s="387"/>
    </row>
    <row r="939" spans="2:14" s="287" customFormat="1">
      <c r="B939" s="69" t="s">
        <v>65</v>
      </c>
      <c r="C939" s="135" t="s">
        <v>787</v>
      </c>
      <c r="D939" s="69">
        <v>12181111001</v>
      </c>
      <c r="E939" s="392" t="str">
        <f>IFERROR(VLOOKUP(D939,'ВИС-2025'!$E$17:$I$3751,3,0),"")</f>
        <v xml:space="preserve">Распределительный коллектор HKV на 11 контуров нерж .сталь </v>
      </c>
      <c r="F939" s="136" t="s">
        <v>58</v>
      </c>
      <c r="G939" s="96"/>
      <c r="H939" s="97">
        <f>IFERROR(VLOOKUP(D939,'ВИС-2025'!$E$17:$L$4285,8,0),"")</f>
        <v>717.19</v>
      </c>
      <c r="I939" s="97">
        <f t="shared" si="179"/>
        <v>0</v>
      </c>
      <c r="J939" s="97">
        <f t="shared" si="180"/>
        <v>717.19</v>
      </c>
      <c r="K939" s="97">
        <f t="shared" si="181"/>
        <v>0</v>
      </c>
      <c r="L939" s="97">
        <f t="shared" si="182"/>
        <v>0</v>
      </c>
      <c r="M939" s="97">
        <f t="shared" si="183"/>
        <v>0</v>
      </c>
      <c r="N939" s="387"/>
    </row>
    <row r="940" spans="2:14" s="287" customFormat="1">
      <c r="B940" s="69" t="s">
        <v>65</v>
      </c>
      <c r="C940" s="135" t="s">
        <v>787</v>
      </c>
      <c r="D940" s="69">
        <v>12181211001</v>
      </c>
      <c r="E940" s="392" t="str">
        <f>IFERROR(VLOOKUP(D940,'ВИС-2025'!$E$17:$I$3751,3,0),"")</f>
        <v xml:space="preserve">Распределительный коллектор HKV на 12 контуров нерж .сталь </v>
      </c>
      <c r="F940" s="136" t="s">
        <v>58</v>
      </c>
      <c r="G940" s="96"/>
      <c r="H940" s="97">
        <f>IFERROR(VLOOKUP(D940,'ВИС-2025'!$E$17:$L$4285,8,0),"")</f>
        <v>765.07</v>
      </c>
      <c r="I940" s="97">
        <f t="shared" si="179"/>
        <v>0</v>
      </c>
      <c r="J940" s="97">
        <f t="shared" si="180"/>
        <v>765.07</v>
      </c>
      <c r="K940" s="97">
        <f t="shared" si="181"/>
        <v>0</v>
      </c>
      <c r="L940" s="97">
        <f t="shared" si="182"/>
        <v>0</v>
      </c>
      <c r="M940" s="97">
        <f t="shared" si="183"/>
        <v>0</v>
      </c>
      <c r="N940" s="387"/>
    </row>
    <row r="941" spans="2:14">
      <c r="B941" s="90"/>
      <c r="C941" s="154"/>
      <c r="D941" s="69"/>
      <c r="E941" s="394"/>
      <c r="F941" s="136"/>
      <c r="G941" s="92"/>
      <c r="H941" s="97" t="str">
        <f>IFERROR(VLOOKUP(D941,'ВИС-2025'!$E$17:$L$4285,8,0),"")</f>
        <v/>
      </c>
      <c r="I941" s="97" t="str">
        <f t="shared" si="179"/>
        <v/>
      </c>
      <c r="J941" s="97" t="str">
        <f t="shared" si="180"/>
        <v/>
      </c>
      <c r="K941" s="97" t="str">
        <f t="shared" si="181"/>
        <v/>
      </c>
      <c r="L941" s="97" t="str">
        <f t="shared" si="182"/>
        <v/>
      </c>
      <c r="M941" s="97" t="str">
        <f t="shared" si="183"/>
        <v/>
      </c>
      <c r="N941" s="387"/>
    </row>
    <row r="942" spans="2:14" s="287" customFormat="1">
      <c r="B942" s="69" t="s">
        <v>65</v>
      </c>
      <c r="C942" s="135" t="s">
        <v>787</v>
      </c>
      <c r="D942" s="69">
        <v>12080211002</v>
      </c>
      <c r="E942" s="392" t="str">
        <f>IFERROR(VLOOKUP(D942,'ВИС-2025'!$E$17:$I$3751,3,0),"")</f>
        <v xml:space="preserve">Распределительный коллектор HKV-D на 2 контура нерж .сталь </v>
      </c>
      <c r="F942" s="136" t="s">
        <v>58</v>
      </c>
      <c r="G942" s="96"/>
      <c r="H942" s="97">
        <f>IFERROR(VLOOKUP(D942,'ВИС-2025'!$E$17:$L$4285,8,0),"")</f>
        <v>276.8</v>
      </c>
      <c r="I942" s="97">
        <f t="shared" si="179"/>
        <v>0</v>
      </c>
      <c r="J942" s="97">
        <f t="shared" si="180"/>
        <v>276.8</v>
      </c>
      <c r="K942" s="97">
        <f t="shared" si="181"/>
        <v>0</v>
      </c>
      <c r="L942" s="97">
        <f t="shared" si="182"/>
        <v>0</v>
      </c>
      <c r="M942" s="97">
        <f t="shared" si="183"/>
        <v>0</v>
      </c>
      <c r="N942" s="387"/>
    </row>
    <row r="943" spans="2:14" s="287" customFormat="1">
      <c r="B943" s="69" t="s">
        <v>65</v>
      </c>
      <c r="C943" s="135" t="s">
        <v>787</v>
      </c>
      <c r="D943" s="69">
        <v>12080311002</v>
      </c>
      <c r="E943" s="392" t="str">
        <f>IFERROR(VLOOKUP(D943,'ВИС-2025'!$E$17:$I$3751,3,0),"")</f>
        <v xml:space="preserve">Распределительный коллектор HKV-D на 3 контуранерж .сталь </v>
      </c>
      <c r="F943" s="136" t="s">
        <v>58</v>
      </c>
      <c r="G943" s="96"/>
      <c r="H943" s="97">
        <f>IFERROR(VLOOKUP(D943,'ВИС-2025'!$E$17:$L$4285,8,0),"")</f>
        <v>324.68</v>
      </c>
      <c r="I943" s="97">
        <f t="shared" si="179"/>
        <v>0</v>
      </c>
      <c r="J943" s="97">
        <f t="shared" si="180"/>
        <v>324.68</v>
      </c>
      <c r="K943" s="97">
        <f t="shared" si="181"/>
        <v>0</v>
      </c>
      <c r="L943" s="97">
        <f t="shared" si="182"/>
        <v>0</v>
      </c>
      <c r="M943" s="97">
        <f t="shared" si="183"/>
        <v>0</v>
      </c>
      <c r="N943" s="387"/>
    </row>
    <row r="944" spans="2:14" s="287" customFormat="1">
      <c r="B944" s="69" t="s">
        <v>65</v>
      </c>
      <c r="C944" s="135" t="s">
        <v>787</v>
      </c>
      <c r="D944" s="69">
        <v>12080411002</v>
      </c>
      <c r="E944" s="392" t="str">
        <f>IFERROR(VLOOKUP(D944,'ВИС-2025'!$E$17:$I$3751,3,0),"")</f>
        <v xml:space="preserve">Распределительный коллектор HKV-D на 4 контура нерж .сталь </v>
      </c>
      <c r="F944" s="136" t="s">
        <v>58</v>
      </c>
      <c r="G944" s="96"/>
      <c r="H944" s="97">
        <f>IFERROR(VLOOKUP(D944,'ВИС-2025'!$E$17:$L$4285,8,0),"")</f>
        <v>379.98</v>
      </c>
      <c r="I944" s="97">
        <f t="shared" si="179"/>
        <v>0</v>
      </c>
      <c r="J944" s="97">
        <f t="shared" si="180"/>
        <v>379.98</v>
      </c>
      <c r="K944" s="97">
        <f t="shared" si="181"/>
        <v>0</v>
      </c>
      <c r="L944" s="97">
        <f t="shared" si="182"/>
        <v>0</v>
      </c>
      <c r="M944" s="97">
        <f t="shared" si="183"/>
        <v>0</v>
      </c>
      <c r="N944" s="387"/>
    </row>
    <row r="945" spans="2:14" s="287" customFormat="1">
      <c r="B945" s="69" t="s">
        <v>65</v>
      </c>
      <c r="C945" s="135" t="s">
        <v>787</v>
      </c>
      <c r="D945" s="69">
        <v>12080511002</v>
      </c>
      <c r="E945" s="392" t="str">
        <f>IFERROR(VLOOKUP(D945,'ВИС-2025'!$E$17:$I$3751,3,0),"")</f>
        <v xml:space="preserve">Распределительный коллектор HKV-D на 5 контуров нерж .сталь </v>
      </c>
      <c r="F945" s="136" t="s">
        <v>58</v>
      </c>
      <c r="G945" s="96"/>
      <c r="H945" s="97">
        <f>IFERROR(VLOOKUP(D945,'ВИС-2025'!$E$17:$L$4285,8,0),"")</f>
        <v>438.94</v>
      </c>
      <c r="I945" s="97">
        <f t="shared" si="179"/>
        <v>0</v>
      </c>
      <c r="J945" s="97">
        <f t="shared" si="180"/>
        <v>438.94</v>
      </c>
      <c r="K945" s="97">
        <f t="shared" si="181"/>
        <v>0</v>
      </c>
      <c r="L945" s="97">
        <f t="shared" si="182"/>
        <v>0</v>
      </c>
      <c r="M945" s="97">
        <f t="shared" si="183"/>
        <v>0</v>
      </c>
      <c r="N945" s="387"/>
    </row>
    <row r="946" spans="2:14" s="287" customFormat="1">
      <c r="B946" s="69" t="s">
        <v>65</v>
      </c>
      <c r="C946" s="135" t="s">
        <v>787</v>
      </c>
      <c r="D946" s="69">
        <v>12080611002</v>
      </c>
      <c r="E946" s="392" t="str">
        <f>IFERROR(VLOOKUP(D946,'ВИС-2025'!$E$17:$I$3751,3,0),"")</f>
        <v xml:space="preserve">Распределительный коллектор HKV-D на 6 контуров нерж .сталь </v>
      </c>
      <c r="F946" s="136" t="s">
        <v>58</v>
      </c>
      <c r="G946" s="96"/>
      <c r="H946" s="97">
        <f>IFERROR(VLOOKUP(D946,'ВИС-2025'!$E$17:$L$4285,8,0),"")</f>
        <v>497.89</v>
      </c>
      <c r="I946" s="97">
        <f t="shared" si="179"/>
        <v>0</v>
      </c>
      <c r="J946" s="97">
        <f t="shared" si="180"/>
        <v>497.89</v>
      </c>
      <c r="K946" s="97">
        <f t="shared" si="181"/>
        <v>0</v>
      </c>
      <c r="L946" s="97">
        <f t="shared" si="182"/>
        <v>0</v>
      </c>
      <c r="M946" s="97">
        <f t="shared" si="183"/>
        <v>0</v>
      </c>
      <c r="N946" s="387"/>
    </row>
    <row r="947" spans="2:14" s="287" customFormat="1">
      <c r="B947" s="69" t="s">
        <v>65</v>
      </c>
      <c r="C947" s="135" t="s">
        <v>787</v>
      </c>
      <c r="D947" s="69">
        <v>12080711002</v>
      </c>
      <c r="E947" s="392" t="str">
        <f>IFERROR(VLOOKUP(D947,'ВИС-2025'!$E$17:$I$3751,3,0),"")</f>
        <v xml:space="preserve">Распределительный коллектор HKV-D на 7 контуров нерж .сталь </v>
      </c>
      <c r="F947" s="136" t="s">
        <v>58</v>
      </c>
      <c r="G947" s="96"/>
      <c r="H947" s="97">
        <f>IFERROR(VLOOKUP(D947,'ВИС-2025'!$E$17:$L$4285,8,0),"")</f>
        <v>567.91999999999996</v>
      </c>
      <c r="I947" s="97">
        <f t="shared" si="179"/>
        <v>0</v>
      </c>
      <c r="J947" s="97">
        <f t="shared" si="180"/>
        <v>567.91999999999996</v>
      </c>
      <c r="K947" s="97">
        <f t="shared" si="181"/>
        <v>0</v>
      </c>
      <c r="L947" s="97">
        <f t="shared" si="182"/>
        <v>0</v>
      </c>
      <c r="M947" s="97">
        <f t="shared" si="183"/>
        <v>0</v>
      </c>
      <c r="N947" s="387"/>
    </row>
    <row r="948" spans="2:14" s="287" customFormat="1">
      <c r="B948" s="69" t="s">
        <v>65</v>
      </c>
      <c r="C948" s="135" t="s">
        <v>787</v>
      </c>
      <c r="D948" s="69">
        <v>12080811002</v>
      </c>
      <c r="E948" s="392" t="str">
        <f>IFERROR(VLOOKUP(D948,'ВИС-2025'!$E$17:$I$3751,3,0),"")</f>
        <v xml:space="preserve">Распределительный коллектор HKV-D на 8 контуров нерж .сталь </v>
      </c>
      <c r="F948" s="136" t="s">
        <v>58</v>
      </c>
      <c r="G948" s="96"/>
      <c r="H948" s="97">
        <f>IFERROR(VLOOKUP(D948,'ВИС-2025'!$E$17:$L$4285,8,0),"")</f>
        <v>636.11</v>
      </c>
      <c r="I948" s="97">
        <f t="shared" si="179"/>
        <v>0</v>
      </c>
      <c r="J948" s="97">
        <f t="shared" si="180"/>
        <v>636.11</v>
      </c>
      <c r="K948" s="97">
        <f t="shared" si="181"/>
        <v>0</v>
      </c>
      <c r="L948" s="97">
        <f t="shared" si="182"/>
        <v>0</v>
      </c>
      <c r="M948" s="97">
        <f t="shared" si="183"/>
        <v>0</v>
      </c>
      <c r="N948" s="387"/>
    </row>
    <row r="949" spans="2:14" s="287" customFormat="1">
      <c r="B949" s="69" t="s">
        <v>65</v>
      </c>
      <c r="C949" s="135" t="s">
        <v>787</v>
      </c>
      <c r="D949" s="69">
        <v>12080911002</v>
      </c>
      <c r="E949" s="392" t="str">
        <f>IFERROR(VLOOKUP(D949,'ВИС-2025'!$E$17:$I$3751,3,0),"")</f>
        <v xml:space="preserve">Распределительный коллектор HKV-D на 9 контуров нерж .сталь </v>
      </c>
      <c r="F949" s="136" t="s">
        <v>58</v>
      </c>
      <c r="G949" s="96"/>
      <c r="H949" s="97">
        <f>IFERROR(VLOOKUP(D949,'ВИС-2025'!$E$17:$L$4285,8,0),"")</f>
        <v>695.06</v>
      </c>
      <c r="I949" s="97">
        <f t="shared" si="179"/>
        <v>0</v>
      </c>
      <c r="J949" s="97">
        <f t="shared" si="180"/>
        <v>695.06</v>
      </c>
      <c r="K949" s="97">
        <f t="shared" si="181"/>
        <v>0</v>
      </c>
      <c r="L949" s="97">
        <f t="shared" si="182"/>
        <v>0</v>
      </c>
      <c r="M949" s="97">
        <f t="shared" si="183"/>
        <v>0</v>
      </c>
      <c r="N949" s="387"/>
    </row>
    <row r="950" spans="2:14" s="287" customFormat="1">
      <c r="B950" s="69" t="s">
        <v>65</v>
      </c>
      <c r="C950" s="135" t="s">
        <v>787</v>
      </c>
      <c r="D950" s="69">
        <v>12081011002</v>
      </c>
      <c r="E950" s="392" t="str">
        <f>IFERROR(VLOOKUP(D950,'ВИС-2025'!$E$17:$I$3751,3,0),"")</f>
        <v xml:space="preserve">Распределительный коллектор HKV-D на 10 контуров нерж .сталь </v>
      </c>
      <c r="F950" s="136" t="s">
        <v>58</v>
      </c>
      <c r="G950" s="96"/>
      <c r="H950" s="97">
        <f>IFERROR(VLOOKUP(D950,'ВИС-2025'!$E$17:$L$4285,8,0),"")</f>
        <v>754.06</v>
      </c>
      <c r="I950" s="97">
        <f t="shared" si="179"/>
        <v>0</v>
      </c>
      <c r="J950" s="97">
        <f t="shared" si="180"/>
        <v>754.06</v>
      </c>
      <c r="K950" s="97">
        <f t="shared" si="181"/>
        <v>0</v>
      </c>
      <c r="L950" s="97">
        <f t="shared" si="182"/>
        <v>0</v>
      </c>
      <c r="M950" s="97">
        <f t="shared" si="183"/>
        <v>0</v>
      </c>
      <c r="N950" s="387"/>
    </row>
    <row r="951" spans="2:14" s="287" customFormat="1">
      <c r="B951" s="69" t="s">
        <v>65</v>
      </c>
      <c r="C951" s="135" t="s">
        <v>787</v>
      </c>
      <c r="D951" s="69">
        <v>12081111002</v>
      </c>
      <c r="E951" s="392" t="str">
        <f>IFERROR(VLOOKUP(D951,'ВИС-2025'!$E$17:$I$3751,3,0),"")</f>
        <v xml:space="preserve">Распределительный коллектор HKV-D на 11 контуров нерж .сталь </v>
      </c>
      <c r="F951" s="136" t="s">
        <v>58</v>
      </c>
      <c r="G951" s="96"/>
      <c r="H951" s="97">
        <f>IFERROR(VLOOKUP(D951,'ВИС-2025'!$E$17:$L$4285,8,0),"")</f>
        <v>822.23</v>
      </c>
      <c r="I951" s="97">
        <f t="shared" si="179"/>
        <v>0</v>
      </c>
      <c r="J951" s="97">
        <f t="shared" si="180"/>
        <v>822.23</v>
      </c>
      <c r="K951" s="97">
        <f t="shared" si="181"/>
        <v>0</v>
      </c>
      <c r="L951" s="97">
        <f t="shared" si="182"/>
        <v>0</v>
      </c>
      <c r="M951" s="97">
        <f t="shared" si="183"/>
        <v>0</v>
      </c>
      <c r="N951" s="387"/>
    </row>
    <row r="952" spans="2:14" s="287" customFormat="1">
      <c r="B952" s="69" t="s">
        <v>65</v>
      </c>
      <c r="C952" s="135" t="s">
        <v>787</v>
      </c>
      <c r="D952" s="69">
        <v>12081211002</v>
      </c>
      <c r="E952" s="392" t="str">
        <f>IFERROR(VLOOKUP(D952,'ВИС-2025'!$E$17:$I$3751,3,0),"")</f>
        <v xml:space="preserve">Распределительный коллектор HKV-D на 12 контуров нерж .сталь </v>
      </c>
      <c r="F952" s="136" t="s">
        <v>58</v>
      </c>
      <c r="G952" s="96"/>
      <c r="H952" s="97">
        <f>IFERROR(VLOOKUP(D952,'ВИС-2025'!$E$17:$L$4285,8,0),"")</f>
        <v>868.28</v>
      </c>
      <c r="I952" s="97">
        <f t="shared" si="179"/>
        <v>0</v>
      </c>
      <c r="J952" s="97">
        <f t="shared" si="180"/>
        <v>868.28</v>
      </c>
      <c r="K952" s="97">
        <f t="shared" si="181"/>
        <v>0</v>
      </c>
      <c r="L952" s="97">
        <f t="shared" si="182"/>
        <v>0</v>
      </c>
      <c r="M952" s="97">
        <f t="shared" si="183"/>
        <v>0</v>
      </c>
      <c r="N952" s="387"/>
    </row>
    <row r="953" spans="2:14" s="288" customFormat="1">
      <c r="B953" s="102" t="s">
        <v>27</v>
      </c>
      <c r="C953" s="160" t="s">
        <v>787</v>
      </c>
      <c r="D953" s="102">
        <v>12081221001</v>
      </c>
      <c r="E953" s="391" t="str">
        <f>IFERROR(VLOOKUP(D953,'ВИС-2025'!$E$17:$I$3751,3,0),"")</f>
        <v xml:space="preserve">Комплект двух прямых никелирован. шаровых кранов G1" для коллекторов </v>
      </c>
      <c r="F953" s="103" t="s">
        <v>58</v>
      </c>
      <c r="G953" s="105"/>
      <c r="H953" s="107">
        <f>IFERROR(VLOOKUP(D953,'ВИС-2025'!$E$17:$L$4285,8,0),"")</f>
        <v>64.930000000000007</v>
      </c>
      <c r="I953" s="107">
        <f t="shared" si="179"/>
        <v>0</v>
      </c>
      <c r="J953" s="107">
        <f t="shared" si="180"/>
        <v>64.930000000000007</v>
      </c>
      <c r="K953" s="107">
        <f t="shared" si="181"/>
        <v>0</v>
      </c>
      <c r="L953" s="107">
        <f t="shared" si="182"/>
        <v>0</v>
      </c>
      <c r="M953" s="107">
        <f t="shared" si="183"/>
        <v>0</v>
      </c>
      <c r="N953" s="387"/>
    </row>
    <row r="954" spans="2:14" s="288" customFormat="1">
      <c r="B954" s="453" t="s">
        <v>27</v>
      </c>
      <c r="C954" s="160" t="s">
        <v>787</v>
      </c>
      <c r="D954" s="102">
        <v>13152241001</v>
      </c>
      <c r="E954" s="391" t="str">
        <f>IFERROR(VLOOKUP(D954,'ВИС-2025'!$E$17:$I$3751,3,0),"")</f>
        <v xml:space="preserve">Комплект двух угловых никелирован. шаровых кранов G1" для коллекторов </v>
      </c>
      <c r="F954" s="139" t="s">
        <v>58</v>
      </c>
      <c r="G954" s="105"/>
      <c r="H954" s="175">
        <f>IFERROR(VLOOKUP(D954,'ВИС-2025'!$E$17:$L$4285,8,0),"")</f>
        <v>96.77</v>
      </c>
      <c r="I954" s="175">
        <f t="shared" si="179"/>
        <v>0</v>
      </c>
      <c r="J954" s="175">
        <f t="shared" si="180"/>
        <v>96.77</v>
      </c>
      <c r="K954" s="175">
        <f t="shared" si="181"/>
        <v>0</v>
      </c>
      <c r="L954" s="175">
        <f t="shared" si="182"/>
        <v>0</v>
      </c>
      <c r="M954" s="175">
        <f t="shared" si="183"/>
        <v>0</v>
      </c>
      <c r="N954" s="387"/>
    </row>
    <row r="955" spans="2:14" s="287" customFormat="1">
      <c r="B955" s="69" t="s">
        <v>65</v>
      </c>
      <c r="C955" s="135" t="s">
        <v>787</v>
      </c>
      <c r="D955" s="69">
        <v>12005461001</v>
      </c>
      <c r="E955" s="392" t="str">
        <f>IFERROR(VLOOKUP(D955,'ВИС-2025'!$E$17:$I$3751,3,0),"")</f>
        <v>Резьбозажимное соединение для подключ. трубы 10,1х1,1 мм</v>
      </c>
      <c r="F955" s="136" t="s">
        <v>58</v>
      </c>
      <c r="G955" s="96"/>
      <c r="H955" s="97">
        <f>IFERROR(VLOOKUP(D955,'ВИС-2025'!$E$17:$L$4285,8,0),"")</f>
        <v>11.06</v>
      </c>
      <c r="I955" s="97">
        <f t="shared" si="179"/>
        <v>0</v>
      </c>
      <c r="J955" s="97">
        <f t="shared" si="180"/>
        <v>11.06</v>
      </c>
      <c r="K955" s="97">
        <f t="shared" si="181"/>
        <v>0</v>
      </c>
      <c r="L955" s="97">
        <f t="shared" si="182"/>
        <v>0</v>
      </c>
      <c r="M955" s="97">
        <f t="shared" si="183"/>
        <v>0</v>
      </c>
      <c r="N955" s="387"/>
    </row>
    <row r="956" spans="2:14" s="288" customFormat="1">
      <c r="B956" s="453" t="s">
        <v>27</v>
      </c>
      <c r="C956" s="160" t="s">
        <v>787</v>
      </c>
      <c r="D956" s="102">
        <v>12460441001</v>
      </c>
      <c r="E956" s="391" t="str">
        <f>IFERROR(VLOOKUP(D956,'ВИС-2025'!$E$17:$I$3751,3,0),"")</f>
        <v>Резьбозажимное соединение для подключ. трубы 14х1,5 мм</v>
      </c>
      <c r="F956" s="139" t="s">
        <v>58</v>
      </c>
      <c r="G956" s="105"/>
      <c r="H956" s="175">
        <f>IFERROR(VLOOKUP(D956,'ВИС-2025'!$E$17:$L$4285,8,0),"")</f>
        <v>8.75</v>
      </c>
      <c r="I956" s="175">
        <f t="shared" si="179"/>
        <v>0</v>
      </c>
      <c r="J956" s="175">
        <f t="shared" si="180"/>
        <v>8.75</v>
      </c>
      <c r="K956" s="175">
        <f t="shared" si="181"/>
        <v>0</v>
      </c>
      <c r="L956" s="175">
        <f t="shared" si="182"/>
        <v>0</v>
      </c>
      <c r="M956" s="175">
        <f t="shared" si="183"/>
        <v>0</v>
      </c>
      <c r="N956" s="387"/>
    </row>
    <row r="957" spans="2:14" s="287" customFormat="1">
      <c r="B957" s="69" t="s">
        <v>65</v>
      </c>
      <c r="C957" s="135" t="s">
        <v>787</v>
      </c>
      <c r="D957" s="69">
        <v>12506071002</v>
      </c>
      <c r="E957" s="392" t="str">
        <f>IFERROR(VLOOKUP(D957,'ВИС-2025'!$E$17:$I$3751,3,0),"")</f>
        <v>Резьбозажимное соединение для подключ. трубы 17х2 мм</v>
      </c>
      <c r="F957" s="136" t="s">
        <v>58</v>
      </c>
      <c r="G957" s="96"/>
      <c r="H957" s="97">
        <f>IFERROR(VLOOKUP(D957,'ВИС-2025'!$E$17:$L$4285,8,0),"")</f>
        <v>8.75</v>
      </c>
      <c r="I957" s="97">
        <f t="shared" si="179"/>
        <v>0</v>
      </c>
      <c r="J957" s="97">
        <f t="shared" si="180"/>
        <v>8.75</v>
      </c>
      <c r="K957" s="97">
        <f t="shared" si="181"/>
        <v>0</v>
      </c>
      <c r="L957" s="97">
        <f t="shared" si="182"/>
        <v>0</v>
      </c>
      <c r="M957" s="97">
        <f t="shared" si="183"/>
        <v>0</v>
      </c>
      <c r="N957" s="387"/>
    </row>
    <row r="958" spans="2:14" s="287" customFormat="1">
      <c r="B958" s="69" t="s">
        <v>65</v>
      </c>
      <c r="C958" s="135" t="s">
        <v>787</v>
      </c>
      <c r="D958" s="69">
        <v>12506171002</v>
      </c>
      <c r="E958" s="392" t="str">
        <f>IFERROR(VLOOKUP(D958,'ВИС-2025'!$E$17:$I$3751,3,0),"")</f>
        <v>Резьбозажимное соединение для подключ. трубы 20х2 мм</v>
      </c>
      <c r="F958" s="136" t="s">
        <v>58</v>
      </c>
      <c r="G958" s="96"/>
      <c r="H958" s="97">
        <f>IFERROR(VLOOKUP(D958,'ВИС-2025'!$E$17:$L$4285,8,0),"")</f>
        <v>8.75</v>
      </c>
      <c r="I958" s="97">
        <f t="shared" si="179"/>
        <v>0</v>
      </c>
      <c r="J958" s="97">
        <f t="shared" si="180"/>
        <v>8.75</v>
      </c>
      <c r="K958" s="97">
        <f t="shared" si="181"/>
        <v>0</v>
      </c>
      <c r="L958" s="97">
        <f t="shared" si="182"/>
        <v>0</v>
      </c>
      <c r="M958" s="97">
        <f t="shared" si="183"/>
        <v>0</v>
      </c>
      <c r="N958" s="387"/>
    </row>
    <row r="959" spans="2:14" s="287" customFormat="1">
      <c r="B959" s="69" t="s">
        <v>30</v>
      </c>
      <c r="C959" s="135" t="s">
        <v>787</v>
      </c>
      <c r="D959" s="69">
        <v>12506073002</v>
      </c>
      <c r="E959" s="392" t="str">
        <f>IFERROR(VLOOKUP(D959,'ВИС-2025'!$E$17:$I$3751,3,0),"")</f>
        <v>Резьбозажимное соединение THERM S 17х2</v>
      </c>
      <c r="F959" s="136" t="s">
        <v>58</v>
      </c>
      <c r="G959" s="96"/>
      <c r="H959" s="97">
        <f>IFERROR(VLOOKUP(D959,'ВИС-2025'!$E$17:$L$4285,8,0),"")</f>
        <v>8.75</v>
      </c>
      <c r="I959" s="97">
        <f t="shared" ref="I959:I960" si="184">IFERROR(H959*G959,"")</f>
        <v>0</v>
      </c>
      <c r="J959" s="97">
        <f t="shared" ref="J959:J960" si="185">IFERROR((IF(H959="","",H959-H959*$D$7)),"")</f>
        <v>8.75</v>
      </c>
      <c r="K959" s="97">
        <f t="shared" ref="K959:K960" si="186">IFERROR(J959*G959, "")</f>
        <v>0</v>
      </c>
      <c r="L959" s="97">
        <f t="shared" ref="L959:L960" si="187">IFERROR(J959*$D$8, "")</f>
        <v>0</v>
      </c>
      <c r="M959" s="97">
        <f t="shared" ref="M959:M960" si="188">IFERROR(L959*G959, "")</f>
        <v>0</v>
      </c>
      <c r="N959" s="387"/>
    </row>
    <row r="960" spans="2:14" s="287" customFormat="1">
      <c r="B960" s="69" t="s">
        <v>30</v>
      </c>
      <c r="C960" s="135" t="s">
        <v>787</v>
      </c>
      <c r="D960" s="69">
        <v>12506173002</v>
      </c>
      <c r="E960" s="392" t="str">
        <f>IFERROR(VLOOKUP(D960,'ВИС-2025'!$E$17:$I$3751,3,0),"")</f>
        <v>Резьбозажимное соединение ТНЕRМ S 20х2</v>
      </c>
      <c r="F960" s="136" t="s">
        <v>58</v>
      </c>
      <c r="G960" s="96"/>
      <c r="H960" s="97">
        <f>IFERROR(VLOOKUP(D960,'ВИС-2025'!$E$17:$L$4285,8,0),"")</f>
        <v>8.75</v>
      </c>
      <c r="I960" s="97">
        <f t="shared" si="184"/>
        <v>0</v>
      </c>
      <c r="J960" s="97">
        <f t="shared" si="185"/>
        <v>8.75</v>
      </c>
      <c r="K960" s="97">
        <f t="shared" si="186"/>
        <v>0</v>
      </c>
      <c r="L960" s="97">
        <f t="shared" si="187"/>
        <v>0</v>
      </c>
      <c r="M960" s="97">
        <f t="shared" si="188"/>
        <v>0</v>
      </c>
      <c r="N960" s="387"/>
    </row>
    <row r="961" spans="2:14">
      <c r="B961" s="90"/>
      <c r="C961" s="154"/>
      <c r="D961" s="69"/>
      <c r="E961" s="394"/>
      <c r="F961" s="170"/>
      <c r="G961" s="92"/>
      <c r="H961" s="351" t="str">
        <f>IFERROR(VLOOKUP(D961,'ВИС-2025'!$E$17:$L$4285,8,0),"")</f>
        <v/>
      </c>
      <c r="I961" s="351" t="str">
        <f t="shared" si="179"/>
        <v/>
      </c>
      <c r="J961" s="351" t="str">
        <f t="shared" si="180"/>
        <v/>
      </c>
      <c r="K961" s="351" t="str">
        <f t="shared" si="181"/>
        <v/>
      </c>
      <c r="L961" s="351" t="str">
        <f t="shared" si="182"/>
        <v/>
      </c>
      <c r="M961" s="351" t="str">
        <f t="shared" si="183"/>
        <v/>
      </c>
      <c r="N961" s="387"/>
    </row>
    <row r="962" spans="2:14" s="288" customFormat="1">
      <c r="B962" s="453" t="s">
        <v>27</v>
      </c>
      <c r="C962" s="160" t="s">
        <v>787</v>
      </c>
      <c r="D962" s="102">
        <v>12197581001</v>
      </c>
      <c r="E962" s="391" t="str">
        <f>IFERROR(VLOOKUP(D962,'ВИС-2025'!$E$17:$I$3751,3,0),"")</f>
        <v>Комплект для установки теплосчетчика, горизонтальный</v>
      </c>
      <c r="F962" s="139" t="s">
        <v>58</v>
      </c>
      <c r="G962" s="105"/>
      <c r="H962" s="175">
        <f>IFERROR(VLOOKUP(D962,'ВИС-2025'!$E$17:$L$4285,8,0),"")</f>
        <v>150.41999999999999</v>
      </c>
      <c r="I962" s="175">
        <f t="shared" si="179"/>
        <v>0</v>
      </c>
      <c r="J962" s="175">
        <f t="shared" si="180"/>
        <v>150.41999999999999</v>
      </c>
      <c r="K962" s="175">
        <f t="shared" si="181"/>
        <v>0</v>
      </c>
      <c r="L962" s="175">
        <f t="shared" si="182"/>
        <v>0</v>
      </c>
      <c r="M962" s="175">
        <f t="shared" si="183"/>
        <v>0</v>
      </c>
      <c r="N962" s="387"/>
    </row>
    <row r="963" spans="2:14" s="288" customFormat="1">
      <c r="B963" s="453" t="s">
        <v>27</v>
      </c>
      <c r="C963" s="160" t="s">
        <v>787</v>
      </c>
      <c r="D963" s="102">
        <v>12197571001</v>
      </c>
      <c r="E963" s="391" t="str">
        <f>IFERROR(VLOOKUP(D963,'ВИС-2025'!$E$17:$I$3751,3,0),"")</f>
        <v>Комплект для установки теплосчетчика, вертикальный</v>
      </c>
      <c r="F963" s="139" t="s">
        <v>58</v>
      </c>
      <c r="G963" s="105"/>
      <c r="H963" s="175">
        <f>IFERROR(VLOOKUP(D963,'ВИС-2025'!$E$17:$L$4285,8,0),"")</f>
        <v>205.21</v>
      </c>
      <c r="I963" s="175">
        <f t="shared" si="179"/>
        <v>0</v>
      </c>
      <c r="J963" s="175">
        <f t="shared" si="180"/>
        <v>205.21</v>
      </c>
      <c r="K963" s="175">
        <f t="shared" si="181"/>
        <v>0</v>
      </c>
      <c r="L963" s="175">
        <f t="shared" si="182"/>
        <v>0</v>
      </c>
      <c r="M963" s="175">
        <f t="shared" si="183"/>
        <v>0</v>
      </c>
      <c r="N963" s="387"/>
    </row>
    <row r="964" spans="2:14">
      <c r="B964" s="90"/>
      <c r="C964" s="135"/>
      <c r="D964" s="69"/>
      <c r="E964" s="168"/>
      <c r="F964" s="136"/>
      <c r="G964" s="92"/>
      <c r="H964" s="97" t="str">
        <f>IFERROR(VLOOKUP(D964,'ВИС-2025'!$E$17:$L$4285,8,0),"")</f>
        <v/>
      </c>
      <c r="I964" s="97" t="str">
        <f t="shared" si="179"/>
        <v/>
      </c>
      <c r="J964" s="97" t="str">
        <f t="shared" si="180"/>
        <v/>
      </c>
      <c r="K964" s="97" t="str">
        <f t="shared" si="181"/>
        <v/>
      </c>
      <c r="L964" s="97" t="str">
        <f t="shared" si="182"/>
        <v/>
      </c>
      <c r="M964" s="97" t="str">
        <f t="shared" si="183"/>
        <v/>
      </c>
      <c r="N964" s="387"/>
    </row>
    <row r="965" spans="2:14">
      <c r="B965" s="256"/>
      <c r="C965" s="485" t="s">
        <v>787</v>
      </c>
      <c r="D965" s="487"/>
      <c r="E965" s="546" t="s">
        <v>986</v>
      </c>
      <c r="F965" s="493"/>
      <c r="G965" s="493"/>
      <c r="H965" s="548" t="str">
        <f>IFERROR(VLOOKUP(D965,'ВИС-2025'!$E$17:$L$4285,8,0),"")</f>
        <v/>
      </c>
      <c r="I965" s="548" t="str">
        <f t="shared" si="179"/>
        <v/>
      </c>
      <c r="J965" s="548" t="str">
        <f t="shared" si="180"/>
        <v/>
      </c>
      <c r="K965" s="548" t="str">
        <f t="shared" si="181"/>
        <v/>
      </c>
      <c r="L965" s="548" t="str">
        <f t="shared" si="182"/>
        <v/>
      </c>
      <c r="M965" s="548" t="str">
        <f t="shared" si="183"/>
        <v/>
      </c>
      <c r="N965" s="387"/>
    </row>
    <row r="966" spans="2:14" s="287" customFormat="1">
      <c r="B966" s="69" t="s">
        <v>65</v>
      </c>
      <c r="C966" s="135" t="s">
        <v>787</v>
      </c>
      <c r="D966" s="69">
        <v>13454101001</v>
      </c>
      <c r="E966" s="392" t="str">
        <f>IFERROR(VLOOKUP(D966,'ВИС-2025'!$E$17:$I$3751,3,0),"")</f>
        <v>Шкаф коллекторный, встраиваемый, тип UP 110/550, белый</v>
      </c>
      <c r="F966" s="136" t="s">
        <v>58</v>
      </c>
      <c r="G966" s="96"/>
      <c r="H966" s="97">
        <f>IFERROR(VLOOKUP(D966,'ВИС-2025'!$E$17:$L$4285,8,0),"")</f>
        <v>246.48</v>
      </c>
      <c r="I966" s="97">
        <f t="shared" si="179"/>
        <v>0</v>
      </c>
      <c r="J966" s="97">
        <f t="shared" si="180"/>
        <v>246.48</v>
      </c>
      <c r="K966" s="97">
        <f t="shared" si="181"/>
        <v>0</v>
      </c>
      <c r="L966" s="97">
        <f t="shared" si="182"/>
        <v>0</v>
      </c>
      <c r="M966" s="97">
        <f t="shared" si="183"/>
        <v>0</v>
      </c>
      <c r="N966" s="387"/>
    </row>
    <row r="967" spans="2:14" s="287" customFormat="1">
      <c r="B967" s="69" t="s">
        <v>65</v>
      </c>
      <c r="C967" s="135" t="s">
        <v>787</v>
      </c>
      <c r="D967" s="69">
        <v>13454201001</v>
      </c>
      <c r="E967" s="392" t="str">
        <f>IFERROR(VLOOKUP(D967,'ВИС-2025'!$E$17:$I$3751,3,0),"")</f>
        <v>Шкаф коллекторный, встраиваемый, тип UP 110/750, белый</v>
      </c>
      <c r="F967" s="136" t="s">
        <v>58</v>
      </c>
      <c r="G967" s="96"/>
      <c r="H967" s="97">
        <f>IFERROR(VLOOKUP(D967,'ВИС-2025'!$E$17:$L$4285,8,0),"")</f>
        <v>292.45999999999998</v>
      </c>
      <c r="I967" s="97">
        <f t="shared" si="179"/>
        <v>0</v>
      </c>
      <c r="J967" s="97">
        <f t="shared" si="180"/>
        <v>292.45999999999998</v>
      </c>
      <c r="K967" s="97">
        <f t="shared" si="181"/>
        <v>0</v>
      </c>
      <c r="L967" s="97">
        <f t="shared" si="182"/>
        <v>0</v>
      </c>
      <c r="M967" s="97">
        <f t="shared" si="183"/>
        <v>0</v>
      </c>
      <c r="N967" s="387"/>
    </row>
    <row r="968" spans="2:14" s="287" customFormat="1">
      <c r="B968" s="69" t="s">
        <v>65</v>
      </c>
      <c r="C968" s="135" t="s">
        <v>787</v>
      </c>
      <c r="D968" s="69">
        <v>13454301001</v>
      </c>
      <c r="E968" s="392" t="str">
        <f>IFERROR(VLOOKUP(D968,'ВИС-2025'!$E$17:$I$3751,3,0),"")</f>
        <v>Шкаф коллекторный, встраиваемый, тип UP 110/950, белый</v>
      </c>
      <c r="F968" s="136" t="s">
        <v>58</v>
      </c>
      <c r="G968" s="96"/>
      <c r="H968" s="97">
        <f>IFERROR(VLOOKUP(D968,'ВИС-2025'!$E$17:$L$4285,8,0),"")</f>
        <v>334.16</v>
      </c>
      <c r="I968" s="97">
        <f t="shared" si="179"/>
        <v>0</v>
      </c>
      <c r="J968" s="97">
        <f t="shared" si="180"/>
        <v>334.16</v>
      </c>
      <c r="K968" s="97">
        <f t="shared" si="181"/>
        <v>0</v>
      </c>
      <c r="L968" s="97">
        <f t="shared" si="182"/>
        <v>0</v>
      </c>
      <c r="M968" s="97">
        <f t="shared" si="183"/>
        <v>0</v>
      </c>
      <c r="N968" s="387"/>
    </row>
    <row r="969" spans="2:14" s="287" customFormat="1">
      <c r="B969" s="69" t="s">
        <v>65</v>
      </c>
      <c r="C969" s="135" t="s">
        <v>787</v>
      </c>
      <c r="D969" s="69">
        <v>13454401001</v>
      </c>
      <c r="E969" s="392" t="str">
        <f>IFERROR(VLOOKUP(D969,'ВИС-2025'!$E$17:$I$3751,3,0),"")</f>
        <v>Шкаф коллекторный, встраиваемый, тип UP 110/1150, белый</v>
      </c>
      <c r="F969" s="136" t="s">
        <v>58</v>
      </c>
      <c r="G969" s="96"/>
      <c r="H969" s="97">
        <f>IFERROR(VLOOKUP(D969,'ВИС-2025'!$E$17:$L$4285,8,0),"")</f>
        <v>392.5</v>
      </c>
      <c r="I969" s="97">
        <f t="shared" si="179"/>
        <v>0</v>
      </c>
      <c r="J969" s="97">
        <f t="shared" si="180"/>
        <v>392.5</v>
      </c>
      <c r="K969" s="97">
        <f t="shared" si="181"/>
        <v>0</v>
      </c>
      <c r="L969" s="97">
        <f t="shared" si="182"/>
        <v>0</v>
      </c>
      <c r="M969" s="97">
        <f t="shared" si="183"/>
        <v>0</v>
      </c>
      <c r="N969" s="387"/>
    </row>
    <row r="970" spans="2:14" s="287" customFormat="1">
      <c r="B970" s="69" t="s">
        <v>65</v>
      </c>
      <c r="C970" s="135" t="s">
        <v>787</v>
      </c>
      <c r="D970" s="69">
        <v>13454501001</v>
      </c>
      <c r="E970" s="392" t="str">
        <f>IFERROR(VLOOKUP(D970,'ВИС-2025'!$E$17:$I$3751,3,0),"")</f>
        <v>Шкаф коллекторный, встраиваемый, тип UP 110/1300, белый</v>
      </c>
      <c r="F970" s="136" t="s">
        <v>58</v>
      </c>
      <c r="G970" s="96"/>
      <c r="H970" s="97">
        <f>IFERROR(VLOOKUP(D970,'ВИС-2025'!$E$17:$L$4285,8,0),"")</f>
        <v>432.08</v>
      </c>
      <c r="I970" s="97">
        <f t="shared" si="179"/>
        <v>0</v>
      </c>
      <c r="J970" s="97">
        <f t="shared" si="180"/>
        <v>432.08</v>
      </c>
      <c r="K970" s="97">
        <f t="shared" si="181"/>
        <v>0</v>
      </c>
      <c r="L970" s="97">
        <f t="shared" si="182"/>
        <v>0</v>
      </c>
      <c r="M970" s="97">
        <f t="shared" si="183"/>
        <v>0</v>
      </c>
      <c r="N970" s="387"/>
    </row>
    <row r="971" spans="2:14">
      <c r="B971" s="90"/>
      <c r="C971" s="154"/>
      <c r="D971" s="69"/>
      <c r="E971" s="394"/>
      <c r="F971" s="136"/>
      <c r="G971" s="92"/>
      <c r="H971" s="97" t="str">
        <f>IFERROR(VLOOKUP(D971,'ВИС-2025'!$E$17:$L$4285,8,0),"")</f>
        <v/>
      </c>
      <c r="I971" s="97" t="str">
        <f t="shared" si="179"/>
        <v/>
      </c>
      <c r="J971" s="97" t="str">
        <f t="shared" si="180"/>
        <v/>
      </c>
      <c r="K971" s="97" t="str">
        <f t="shared" si="181"/>
        <v/>
      </c>
      <c r="L971" s="97" t="str">
        <f t="shared" si="182"/>
        <v/>
      </c>
      <c r="M971" s="97" t="str">
        <f t="shared" si="183"/>
        <v/>
      </c>
      <c r="N971" s="387"/>
    </row>
    <row r="972" spans="2:14" s="287" customFormat="1">
      <c r="B972" s="69" t="s">
        <v>65</v>
      </c>
      <c r="C972" s="135" t="s">
        <v>787</v>
      </c>
      <c r="D972" s="69">
        <v>13474101001</v>
      </c>
      <c r="E972" s="392" t="str">
        <f>IFERROR(VLOOKUP(D972,'ВИС-2025'!$E$17:$I$3751,3,0),"")</f>
        <v xml:space="preserve">Шкаф коллекторный, приставной, тип AP 130/605, белый </v>
      </c>
      <c r="F972" s="136" t="s">
        <v>58</v>
      </c>
      <c r="G972" s="96"/>
      <c r="H972" s="97">
        <f>IFERROR(VLOOKUP(D972,'ВИС-2025'!$E$17:$L$4285,8,0),"")</f>
        <v>222.12</v>
      </c>
      <c r="I972" s="97">
        <f t="shared" si="179"/>
        <v>0</v>
      </c>
      <c r="J972" s="97">
        <f t="shared" si="180"/>
        <v>222.12</v>
      </c>
      <c r="K972" s="97">
        <f t="shared" si="181"/>
        <v>0</v>
      </c>
      <c r="L972" s="97">
        <f t="shared" si="182"/>
        <v>0</v>
      </c>
      <c r="M972" s="97">
        <f t="shared" si="183"/>
        <v>0</v>
      </c>
      <c r="N972" s="387"/>
    </row>
    <row r="973" spans="2:14" s="287" customFormat="1">
      <c r="B973" s="69" t="s">
        <v>65</v>
      </c>
      <c r="C973" s="135" t="s">
        <v>787</v>
      </c>
      <c r="D973" s="69">
        <v>13474201001</v>
      </c>
      <c r="E973" s="392" t="str">
        <f>IFERROR(VLOOKUP(D973,'ВИС-2025'!$E$17:$I$3751,3,0),"")</f>
        <v xml:space="preserve">Шкаф коллекторный, приставной, тип AP 130/805, белый </v>
      </c>
      <c r="F973" s="136" t="s">
        <v>58</v>
      </c>
      <c r="G973" s="96"/>
      <c r="H973" s="97">
        <f>IFERROR(VLOOKUP(D973,'ВИС-2025'!$E$17:$L$4285,8,0),"")</f>
        <v>273.13</v>
      </c>
      <c r="I973" s="97">
        <f t="shared" si="179"/>
        <v>0</v>
      </c>
      <c r="J973" s="97">
        <f t="shared" si="180"/>
        <v>273.13</v>
      </c>
      <c r="K973" s="97">
        <f t="shared" si="181"/>
        <v>0</v>
      </c>
      <c r="L973" s="97">
        <f t="shared" si="182"/>
        <v>0</v>
      </c>
      <c r="M973" s="97">
        <f t="shared" si="183"/>
        <v>0</v>
      </c>
      <c r="N973" s="387"/>
    </row>
    <row r="974" spans="2:14" s="288" customFormat="1">
      <c r="B974" s="453" t="s">
        <v>27</v>
      </c>
      <c r="C974" s="160" t="s">
        <v>787</v>
      </c>
      <c r="D974" s="102">
        <v>13474301001</v>
      </c>
      <c r="E974" s="391" t="str">
        <f>IFERROR(VLOOKUP(D974,'ВИС-2025'!$E$17:$I$3751,3,0),"")</f>
        <v xml:space="preserve">Шкаф коллекторный, приставной, тип AP 130/1005, белый </v>
      </c>
      <c r="F974" s="139" t="s">
        <v>58</v>
      </c>
      <c r="G974" s="105"/>
      <c r="H974" s="175">
        <f>IFERROR(VLOOKUP(D974,'ВИС-2025'!$E$17:$L$4285,8,0),"")</f>
        <v>305.32</v>
      </c>
      <c r="I974" s="175">
        <f t="shared" si="179"/>
        <v>0</v>
      </c>
      <c r="J974" s="175">
        <f t="shared" si="180"/>
        <v>305.32</v>
      </c>
      <c r="K974" s="175">
        <f t="shared" si="181"/>
        <v>0</v>
      </c>
      <c r="L974" s="175">
        <f t="shared" si="182"/>
        <v>0</v>
      </c>
      <c r="M974" s="175">
        <f t="shared" si="183"/>
        <v>0</v>
      </c>
      <c r="N974" s="387"/>
    </row>
    <row r="975" spans="2:14" s="287" customFormat="1">
      <c r="B975" s="69" t="s">
        <v>65</v>
      </c>
      <c r="C975" s="135" t="s">
        <v>787</v>
      </c>
      <c r="D975" s="69">
        <v>13474401001</v>
      </c>
      <c r="E975" s="392" t="str">
        <f>IFERROR(VLOOKUP(D975,'ВИС-2025'!$E$17:$I$3751,3,0),"")</f>
        <v xml:space="preserve">Шкаф коллекторный, приставной, тип AP 130/1205, белый </v>
      </c>
      <c r="F975" s="136" t="s">
        <v>58</v>
      </c>
      <c r="G975" s="96"/>
      <c r="H975" s="97">
        <f>IFERROR(VLOOKUP(D975,'ВИС-2025'!$E$17:$L$4285,8,0),"")</f>
        <v>322.75</v>
      </c>
      <c r="I975" s="97">
        <f t="shared" si="179"/>
        <v>0</v>
      </c>
      <c r="J975" s="97">
        <f t="shared" si="180"/>
        <v>322.75</v>
      </c>
      <c r="K975" s="97">
        <f t="shared" si="181"/>
        <v>0</v>
      </c>
      <c r="L975" s="97">
        <f t="shared" si="182"/>
        <v>0</v>
      </c>
      <c r="M975" s="97">
        <f t="shared" si="183"/>
        <v>0</v>
      </c>
      <c r="N975" s="387"/>
    </row>
    <row r="976" spans="2:14" s="287" customFormat="1">
      <c r="B976" s="69" t="s">
        <v>65</v>
      </c>
      <c r="C976" s="135" t="s">
        <v>787</v>
      </c>
      <c r="D976" s="69">
        <v>13474501001</v>
      </c>
      <c r="E976" s="392" t="str">
        <f>IFERROR(VLOOKUP(D976,'ВИС-2025'!$E$17:$I$3751,3,0),"")</f>
        <v>Шкаф коллекторный, приставной, тип AP 130/1353, белый</v>
      </c>
      <c r="F976" s="136" t="s">
        <v>58</v>
      </c>
      <c r="G976" s="96"/>
      <c r="H976" s="97">
        <f>IFERROR(VLOOKUP(D976,'ВИС-2025'!$E$17:$L$4285,8,0),"")</f>
        <v>371.65</v>
      </c>
      <c r="I976" s="97">
        <f t="shared" si="179"/>
        <v>0</v>
      </c>
      <c r="J976" s="97">
        <f t="shared" si="180"/>
        <v>371.65</v>
      </c>
      <c r="K976" s="97">
        <f t="shared" si="181"/>
        <v>0</v>
      </c>
      <c r="L976" s="97">
        <f t="shared" si="182"/>
        <v>0</v>
      </c>
      <c r="M976" s="97">
        <f t="shared" si="183"/>
        <v>0</v>
      </c>
      <c r="N976" s="387"/>
    </row>
    <row r="977" spans="2:14">
      <c r="B977" s="90"/>
      <c r="C977" s="154"/>
      <c r="D977" s="69"/>
      <c r="E977" s="394"/>
      <c r="F977" s="136"/>
      <c r="G977" s="92"/>
      <c r="H977" s="97" t="str">
        <f>IFERROR(VLOOKUP(D977,'ВИС-2025'!$E$17:$L$4285,8,0),"")</f>
        <v/>
      </c>
      <c r="I977" s="97" t="str">
        <f t="shared" ref="I977:I1041" si="189">IFERROR(H977*G977,"")</f>
        <v/>
      </c>
      <c r="J977" s="97" t="str">
        <f t="shared" ref="J977:J1041" si="190">IFERROR((IF(H977="","",H977-H977*$D$7)),"")</f>
        <v/>
      </c>
      <c r="K977" s="97" t="str">
        <f t="shared" ref="K977:K1041" si="191">IFERROR(J977*G977, "")</f>
        <v/>
      </c>
      <c r="L977" s="97" t="str">
        <f t="shared" ref="L977:L1041" si="192">IFERROR(J977*$D$8, "")</f>
        <v/>
      </c>
      <c r="M977" s="97" t="str">
        <f t="shared" ref="M977:M1041" si="193">IFERROR(L977*G977, "")</f>
        <v/>
      </c>
      <c r="N977" s="387"/>
    </row>
    <row r="978" spans="2:14" s="287" customFormat="1">
      <c r="B978" s="69" t="s">
        <v>65</v>
      </c>
      <c r="C978" s="135" t="s">
        <v>787</v>
      </c>
      <c r="D978" s="69">
        <v>13464101001</v>
      </c>
      <c r="E978" s="392" t="str">
        <f>IFERROR(VLOOKUP(D978,'ВИС-2025'!$E$17:$I$3751,3,0),"")</f>
        <v>Шкаф коллекторный, встраиваемый, тип UP 75/550 , белый</v>
      </c>
      <c r="F978" s="136" t="s">
        <v>58</v>
      </c>
      <c r="G978" s="96"/>
      <c r="H978" s="97">
        <f>IFERROR(VLOOKUP(D978,'ВИС-2025'!$E$17:$L$4285,8,0),"")</f>
        <v>250.31</v>
      </c>
      <c r="I978" s="97">
        <f t="shared" si="189"/>
        <v>0</v>
      </c>
      <c r="J978" s="97">
        <f t="shared" si="190"/>
        <v>250.31</v>
      </c>
      <c r="K978" s="97">
        <f t="shared" si="191"/>
        <v>0</v>
      </c>
      <c r="L978" s="97">
        <f t="shared" si="192"/>
        <v>0</v>
      </c>
      <c r="M978" s="97">
        <f t="shared" si="193"/>
        <v>0</v>
      </c>
      <c r="N978" s="387"/>
    </row>
    <row r="979" spans="2:14" s="287" customFormat="1">
      <c r="B979" s="69" t="s">
        <v>65</v>
      </c>
      <c r="C979" s="135" t="s">
        <v>787</v>
      </c>
      <c r="D979" s="69">
        <v>13464201001</v>
      </c>
      <c r="E979" s="392" t="str">
        <f>IFERROR(VLOOKUP(D979,'ВИС-2025'!$E$17:$I$3751,3,0),"")</f>
        <v>Шкаф коллекторный, встраиваемый, тип UP 75/750, белый</v>
      </c>
      <c r="F979" s="136" t="s">
        <v>58</v>
      </c>
      <c r="G979" s="96"/>
      <c r="H979" s="97">
        <f>IFERROR(VLOOKUP(D979,'ВИС-2025'!$E$17:$L$4285,8,0),"")</f>
        <v>300.55</v>
      </c>
      <c r="I979" s="97">
        <f t="shared" si="189"/>
        <v>0</v>
      </c>
      <c r="J979" s="97">
        <f t="shared" si="190"/>
        <v>300.55</v>
      </c>
      <c r="K979" s="97">
        <f t="shared" si="191"/>
        <v>0</v>
      </c>
      <c r="L979" s="97">
        <f t="shared" si="192"/>
        <v>0</v>
      </c>
      <c r="M979" s="97">
        <f t="shared" si="193"/>
        <v>0</v>
      </c>
      <c r="N979" s="387"/>
    </row>
    <row r="980" spans="2:14" s="287" customFormat="1">
      <c r="B980" s="69" t="s">
        <v>65</v>
      </c>
      <c r="C980" s="135" t="s">
        <v>787</v>
      </c>
      <c r="D980" s="69">
        <v>13464301001</v>
      </c>
      <c r="E980" s="392" t="str">
        <f>IFERROR(VLOOKUP(D980,'ВИС-2025'!$E$17:$I$3751,3,0),"")</f>
        <v>Шкаф коллекторный, встраиваемый, тип UP 75/950, белый</v>
      </c>
      <c r="F980" s="136" t="s">
        <v>58</v>
      </c>
      <c r="G980" s="96"/>
      <c r="H980" s="97">
        <f>IFERROR(VLOOKUP(D980,'ВИС-2025'!$E$17:$L$4285,8,0),"")</f>
        <v>339.72</v>
      </c>
      <c r="I980" s="97">
        <f t="shared" si="189"/>
        <v>0</v>
      </c>
      <c r="J980" s="97">
        <f t="shared" si="190"/>
        <v>339.72</v>
      </c>
      <c r="K980" s="97">
        <f t="shared" si="191"/>
        <v>0</v>
      </c>
      <c r="L980" s="97">
        <f t="shared" si="192"/>
        <v>0</v>
      </c>
      <c r="M980" s="97">
        <f t="shared" si="193"/>
        <v>0</v>
      </c>
      <c r="N980" s="387"/>
    </row>
    <row r="981" spans="2:14" s="287" customFormat="1">
      <c r="B981" s="69" t="s">
        <v>65</v>
      </c>
      <c r="C981" s="135" t="s">
        <v>787</v>
      </c>
      <c r="D981" s="69">
        <v>13464401001</v>
      </c>
      <c r="E981" s="392" t="str">
        <f>IFERROR(VLOOKUP(D981,'ВИС-2025'!$E$17:$I$3751,3,0),"")</f>
        <v>Шкаф коллекторный, встраиваемый, тип UP 75/1150, белый</v>
      </c>
      <c r="F981" s="136" t="s">
        <v>58</v>
      </c>
      <c r="G981" s="96"/>
      <c r="H981" s="97">
        <f>IFERROR(VLOOKUP(D981,'ВИС-2025'!$E$17:$L$4285,8,0),"")</f>
        <v>395.47</v>
      </c>
      <c r="I981" s="97">
        <f t="shared" si="189"/>
        <v>0</v>
      </c>
      <c r="J981" s="97">
        <f t="shared" si="190"/>
        <v>395.47</v>
      </c>
      <c r="K981" s="97">
        <f t="shared" si="191"/>
        <v>0</v>
      </c>
      <c r="L981" s="97">
        <f t="shared" si="192"/>
        <v>0</v>
      </c>
      <c r="M981" s="97">
        <f t="shared" si="193"/>
        <v>0</v>
      </c>
      <c r="N981" s="387"/>
    </row>
    <row r="982" spans="2:14">
      <c r="B982" s="90"/>
      <c r="C982" s="154"/>
      <c r="D982" s="69"/>
      <c r="E982" s="394"/>
      <c r="F982" s="136"/>
      <c r="G982" s="92"/>
      <c r="H982" s="97" t="str">
        <f>IFERROR(VLOOKUP(D982,'ВИС-2025'!$E$17:$L$4285,8,0),"")</f>
        <v/>
      </c>
      <c r="I982" s="97" t="str">
        <f t="shared" si="189"/>
        <v/>
      </c>
      <c r="J982" s="97" t="str">
        <f t="shared" si="190"/>
        <v/>
      </c>
      <c r="K982" s="97" t="str">
        <f t="shared" si="191"/>
        <v/>
      </c>
      <c r="L982" s="97" t="str">
        <f t="shared" si="192"/>
        <v/>
      </c>
      <c r="M982" s="97" t="str">
        <f t="shared" si="193"/>
        <v/>
      </c>
      <c r="N982" s="387"/>
    </row>
    <row r="983" spans="2:14">
      <c r="B983" s="256"/>
      <c r="C983" s="485" t="s">
        <v>787</v>
      </c>
      <c r="D983" s="487"/>
      <c r="E983" s="546" t="s">
        <v>987</v>
      </c>
      <c r="F983" s="493"/>
      <c r="G983" s="493"/>
      <c r="H983" s="548" t="str">
        <f>IFERROR(VLOOKUP(D983,'ВИС-2025'!$E$17:$L$4285,8,0),"")</f>
        <v/>
      </c>
      <c r="I983" s="548" t="str">
        <f t="shared" si="189"/>
        <v/>
      </c>
      <c r="J983" s="548" t="str">
        <f t="shared" si="190"/>
        <v/>
      </c>
      <c r="K983" s="548" t="str">
        <f t="shared" si="191"/>
        <v/>
      </c>
      <c r="L983" s="548" t="str">
        <f t="shared" si="192"/>
        <v/>
      </c>
      <c r="M983" s="548" t="str">
        <f t="shared" si="193"/>
        <v/>
      </c>
      <c r="N983" s="387"/>
    </row>
    <row r="984" spans="2:14" s="287" customFormat="1">
      <c r="B984" s="69" t="s">
        <v>65</v>
      </c>
      <c r="C984" s="135" t="s">
        <v>787</v>
      </c>
      <c r="D984" s="110">
        <v>13280001003</v>
      </c>
      <c r="E984" s="392" t="str">
        <f>IFERROR(VLOOKUP(D984,'ВИС-2025'!$E$17:$I$3751,3,0),"")</f>
        <v>NEA SMART 2.0 Терморегулятор TBW</v>
      </c>
      <c r="F984" s="97" t="s">
        <v>58</v>
      </c>
      <c r="G984" s="96"/>
      <c r="H984" s="97">
        <f>IFERROR(VLOOKUP(D984,'ВИС-2025'!$E$17:$L$4285,8,0),"")</f>
        <v>132.94999999999999</v>
      </c>
      <c r="I984" s="97">
        <f t="shared" ref="I984" si="194">IFERROR(H984*G984,"")</f>
        <v>0</v>
      </c>
      <c r="J984" s="97">
        <f t="shared" ref="J984" si="195">IFERROR((IF(H984="","",H984-H984*$D$7)),"")</f>
        <v>132.94999999999999</v>
      </c>
      <c r="K984" s="97">
        <f t="shared" ref="K984" si="196">IFERROR(J984*G984, "")</f>
        <v>0</v>
      </c>
      <c r="L984" s="97">
        <f t="shared" ref="L984" si="197">IFERROR(J984*$D$8, "")</f>
        <v>0</v>
      </c>
      <c r="M984" s="97">
        <f t="shared" ref="M984" si="198">IFERROR(L984*G984, "")</f>
        <v>0</v>
      </c>
      <c r="N984" s="387"/>
    </row>
    <row r="985" spans="2:14" s="287" customFormat="1">
      <c r="B985" s="69" t="s">
        <v>65</v>
      </c>
      <c r="C985" s="135" t="s">
        <v>787</v>
      </c>
      <c r="D985" s="110">
        <v>13280041003</v>
      </c>
      <c r="E985" s="392" t="str">
        <f>IFERROR(VLOOKUP(D985,'ВИС-2025'!$E$17:$I$3751,3,0),"")</f>
        <v>NEA SMART 2.0 Терморегулятор HBW</v>
      </c>
      <c r="F985" s="97" t="s">
        <v>58</v>
      </c>
      <c r="G985" s="96"/>
      <c r="H985" s="97">
        <f>IFERROR(VLOOKUP(D985,'ВИС-2025'!$E$17:$L$4285,8,0),"")</f>
        <v>146.24</v>
      </c>
      <c r="I985" s="97">
        <f t="shared" ref="I985:I1002" si="199">IFERROR(H985*G985,"")</f>
        <v>0</v>
      </c>
      <c r="J985" s="97">
        <f t="shared" ref="J985:J1002" si="200">IFERROR((IF(H985="","",H985-H985*$D$7)),"")</f>
        <v>146.24</v>
      </c>
      <c r="K985" s="97">
        <f t="shared" ref="K985:K1002" si="201">IFERROR(J985*G985, "")</f>
        <v>0</v>
      </c>
      <c r="L985" s="97">
        <f t="shared" ref="L985:L1002" si="202">IFERROR(J985*$D$8, "")</f>
        <v>0</v>
      </c>
      <c r="M985" s="97">
        <f t="shared" ref="M985:M1002" si="203">IFERROR(L985*G985, "")</f>
        <v>0</v>
      </c>
      <c r="N985" s="387"/>
    </row>
    <row r="986" spans="2:14" s="287" customFormat="1">
      <c r="B986" s="69" t="s">
        <v>65</v>
      </c>
      <c r="C986" s="135" t="s">
        <v>787</v>
      </c>
      <c r="D986" s="110">
        <v>13280051003</v>
      </c>
      <c r="E986" s="392" t="str">
        <f>IFERROR(VLOOKUP(D986,'ВИС-2025'!$E$17:$I$3751,3,0),"")</f>
        <v>NEA SMART 2.0 Терморегулятор HBB</v>
      </c>
      <c r="F986" s="97" t="s">
        <v>58</v>
      </c>
      <c r="G986" s="96"/>
      <c r="H986" s="97">
        <f>IFERROR(VLOOKUP(D986,'ВИС-2025'!$E$17:$L$4285,8,0),"")</f>
        <v>146.24</v>
      </c>
      <c r="I986" s="97">
        <f t="shared" si="199"/>
        <v>0</v>
      </c>
      <c r="J986" s="97">
        <f t="shared" si="200"/>
        <v>146.24</v>
      </c>
      <c r="K986" s="97">
        <f t="shared" si="201"/>
        <v>0</v>
      </c>
      <c r="L986" s="97">
        <f t="shared" si="202"/>
        <v>0</v>
      </c>
      <c r="M986" s="97">
        <f t="shared" si="203"/>
        <v>0</v>
      </c>
      <c r="N986" s="387"/>
    </row>
    <row r="987" spans="2:14" s="287" customFormat="1">
      <c r="B987" s="69" t="s">
        <v>65</v>
      </c>
      <c r="C987" s="135" t="s">
        <v>787</v>
      </c>
      <c r="D987" s="110">
        <v>13280061002</v>
      </c>
      <c r="E987" s="392" t="str">
        <f>IFERROR(VLOOKUP(D987,'ВИС-2025'!$E$17:$I$3751,3,0),"")</f>
        <v>NEA SMART 2.0 Терморегулятор без дисплея TBW</v>
      </c>
      <c r="F987" s="97" t="s">
        <v>58</v>
      </c>
      <c r="G987" s="96"/>
      <c r="H987" s="97">
        <f>IFERROR(VLOOKUP(D987,'ВИС-2025'!$E$17:$L$4285,8,0),"")</f>
        <v>101.99</v>
      </c>
      <c r="I987" s="97">
        <f t="shared" si="199"/>
        <v>0</v>
      </c>
      <c r="J987" s="97">
        <f t="shared" si="200"/>
        <v>101.99</v>
      </c>
      <c r="K987" s="97">
        <f t="shared" si="201"/>
        <v>0</v>
      </c>
      <c r="L987" s="97">
        <f t="shared" si="202"/>
        <v>0</v>
      </c>
      <c r="M987" s="97">
        <f t="shared" si="203"/>
        <v>0</v>
      </c>
      <c r="N987" s="387"/>
    </row>
    <row r="988" spans="2:14" s="287" customFormat="1">
      <c r="B988" s="69" t="s">
        <v>65</v>
      </c>
      <c r="C988" s="135" t="s">
        <v>787</v>
      </c>
      <c r="D988" s="110">
        <v>13280081002</v>
      </c>
      <c r="E988" s="392" t="str">
        <f>IFERROR(VLOOKUP(D988,'ВИС-2025'!$E$17:$I$3751,3,0),"")</f>
        <v>NEA SMART 2.0 Терморегулятор без дисплея HBW</v>
      </c>
      <c r="F988" s="97" t="s">
        <v>58</v>
      </c>
      <c r="G988" s="96"/>
      <c r="H988" s="97">
        <f>IFERROR(VLOOKUP(D988,'ВИС-2025'!$E$17:$L$4285,8,0),"")</f>
        <v>116.27</v>
      </c>
      <c r="I988" s="97">
        <f t="shared" si="199"/>
        <v>0</v>
      </c>
      <c r="J988" s="97">
        <f t="shared" si="200"/>
        <v>116.27</v>
      </c>
      <c r="K988" s="97">
        <f t="shared" si="201"/>
        <v>0</v>
      </c>
      <c r="L988" s="97">
        <f t="shared" si="202"/>
        <v>0</v>
      </c>
      <c r="M988" s="97">
        <f t="shared" si="203"/>
        <v>0</v>
      </c>
      <c r="N988" s="387"/>
    </row>
    <row r="989" spans="2:14" s="287" customFormat="1">
      <c r="B989" s="69" t="s">
        <v>65</v>
      </c>
      <c r="C989" s="135" t="s">
        <v>787</v>
      </c>
      <c r="D989" s="110">
        <v>13280101003</v>
      </c>
      <c r="E989" s="392" t="str">
        <f>IFERROR(VLOOKUP(D989,'ВИС-2025'!$E$17:$I$3751,3,0),"")</f>
        <v>NEA SMART 2.0 Терморегулятор TRW</v>
      </c>
      <c r="F989" s="97" t="s">
        <v>58</v>
      </c>
      <c r="G989" s="96"/>
      <c r="H989" s="97">
        <f>IFERROR(VLOOKUP(D989,'ВИС-2025'!$E$17:$L$4285,8,0),"")</f>
        <v>132.94999999999999</v>
      </c>
      <c r="I989" s="97">
        <f t="shared" si="199"/>
        <v>0</v>
      </c>
      <c r="J989" s="97">
        <f t="shared" si="200"/>
        <v>132.94999999999999</v>
      </c>
      <c r="K989" s="97">
        <f t="shared" si="201"/>
        <v>0</v>
      </c>
      <c r="L989" s="97">
        <f t="shared" si="202"/>
        <v>0</v>
      </c>
      <c r="M989" s="97">
        <f t="shared" si="203"/>
        <v>0</v>
      </c>
      <c r="N989" s="387"/>
    </row>
    <row r="990" spans="2:14" s="287" customFormat="1">
      <c r="B990" s="69" t="s">
        <v>65</v>
      </c>
      <c r="C990" s="135" t="s">
        <v>787</v>
      </c>
      <c r="D990" s="110">
        <v>13280121003</v>
      </c>
      <c r="E990" s="392" t="str">
        <f>IFERROR(VLOOKUP(D990,'ВИС-2025'!$E$17:$I$3751,3,0),"")</f>
        <v>NEA SMART 2.0 Терморегулятор HRW</v>
      </c>
      <c r="F990" s="97" t="s">
        <v>58</v>
      </c>
      <c r="G990" s="96"/>
      <c r="H990" s="97">
        <f>IFERROR(VLOOKUP(D990,'ВИС-2025'!$E$17:$L$4285,8,0),"")</f>
        <v>146.24</v>
      </c>
      <c r="I990" s="97">
        <f t="shared" si="199"/>
        <v>0</v>
      </c>
      <c r="J990" s="97">
        <f t="shared" si="200"/>
        <v>146.24</v>
      </c>
      <c r="K990" s="97">
        <f t="shared" si="201"/>
        <v>0</v>
      </c>
      <c r="L990" s="97">
        <f t="shared" si="202"/>
        <v>0</v>
      </c>
      <c r="M990" s="97">
        <f t="shared" si="203"/>
        <v>0</v>
      </c>
      <c r="N990" s="387"/>
    </row>
    <row r="991" spans="2:14" s="287" customFormat="1">
      <c r="B991" s="69" t="s">
        <v>65</v>
      </c>
      <c r="C991" s="135" t="s">
        <v>787</v>
      </c>
      <c r="D991" s="110">
        <v>13280131003</v>
      </c>
      <c r="E991" s="392" t="str">
        <f>IFERROR(VLOOKUP(D991,'ВИС-2025'!$E$17:$I$3751,3,0),"")</f>
        <v>NEA SMART 2.0 Терморегулятор HRB</v>
      </c>
      <c r="F991" s="97" t="s">
        <v>58</v>
      </c>
      <c r="G991" s="96"/>
      <c r="H991" s="97">
        <f>IFERROR(VLOOKUP(D991,'ВИС-2025'!$E$17:$L$4285,8,0),"")</f>
        <v>146.24</v>
      </c>
      <c r="I991" s="97">
        <f t="shared" si="199"/>
        <v>0</v>
      </c>
      <c r="J991" s="97">
        <f t="shared" si="200"/>
        <v>146.24</v>
      </c>
      <c r="K991" s="97">
        <f t="shared" si="201"/>
        <v>0</v>
      </c>
      <c r="L991" s="97">
        <f t="shared" si="202"/>
        <v>0</v>
      </c>
      <c r="M991" s="97">
        <f t="shared" si="203"/>
        <v>0</v>
      </c>
      <c r="N991" s="387"/>
    </row>
    <row r="992" spans="2:14" s="287" customFormat="1">
      <c r="B992" s="69" t="s">
        <v>65</v>
      </c>
      <c r="C992" s="135" t="s">
        <v>787</v>
      </c>
      <c r="D992" s="110">
        <v>13280141002</v>
      </c>
      <c r="E992" s="392" t="str">
        <f>IFERROR(VLOOKUP(D992,'ВИС-2025'!$E$17:$I$3751,3,0),"")</f>
        <v>NEA SMART 2.0 Терморегулятор без дисплея TRW</v>
      </c>
      <c r="F992" s="97" t="s">
        <v>58</v>
      </c>
      <c r="G992" s="96"/>
      <c r="H992" s="97">
        <f>IFERROR(VLOOKUP(D992,'ВИС-2025'!$E$17:$L$4285,8,0),"")</f>
        <v>101.99</v>
      </c>
      <c r="I992" s="97">
        <f t="shared" si="199"/>
        <v>0</v>
      </c>
      <c r="J992" s="97">
        <f t="shared" si="200"/>
        <v>101.99</v>
      </c>
      <c r="K992" s="97">
        <f t="shared" si="201"/>
        <v>0</v>
      </c>
      <c r="L992" s="97">
        <f t="shared" si="202"/>
        <v>0</v>
      </c>
      <c r="M992" s="97">
        <f t="shared" si="203"/>
        <v>0</v>
      </c>
      <c r="N992" s="387"/>
    </row>
    <row r="993" spans="2:14" s="287" customFormat="1">
      <c r="B993" s="69" t="s">
        <v>65</v>
      </c>
      <c r="C993" s="135" t="s">
        <v>787</v>
      </c>
      <c r="D993" s="110">
        <v>13280161002</v>
      </c>
      <c r="E993" s="392" t="str">
        <f>IFERROR(VLOOKUP(D993,'ВИС-2025'!$E$17:$I$3751,3,0),"")</f>
        <v>NEA SMART 2.0 Терморегулятор без дисплея HRW</v>
      </c>
      <c r="F993" s="97" t="s">
        <v>58</v>
      </c>
      <c r="G993" s="96"/>
      <c r="H993" s="97">
        <f>IFERROR(VLOOKUP(D993,'ВИС-2025'!$E$17:$L$4285,8,0),"")</f>
        <v>116.27</v>
      </c>
      <c r="I993" s="97">
        <f t="shared" si="199"/>
        <v>0</v>
      </c>
      <c r="J993" s="97">
        <f t="shared" si="200"/>
        <v>116.27</v>
      </c>
      <c r="K993" s="97">
        <f t="shared" si="201"/>
        <v>0</v>
      </c>
      <c r="L993" s="97">
        <f t="shared" si="202"/>
        <v>0</v>
      </c>
      <c r="M993" s="97">
        <f t="shared" si="203"/>
        <v>0</v>
      </c>
      <c r="N993" s="387"/>
    </row>
    <row r="994" spans="2:14" s="288" customFormat="1">
      <c r="B994" s="102"/>
      <c r="C994" s="160"/>
      <c r="D994" s="419"/>
      <c r="E994" s="395"/>
      <c r="F994" s="629"/>
      <c r="G994" s="105"/>
      <c r="H994" s="175" t="str">
        <f>IFERROR(VLOOKUP(D994,'ВИС-2025'!$E$17:$L$4285,8,0),"")</f>
        <v/>
      </c>
      <c r="I994" s="175" t="str">
        <f t="shared" si="199"/>
        <v/>
      </c>
      <c r="J994" s="175" t="str">
        <f t="shared" si="200"/>
        <v/>
      </c>
      <c r="K994" s="175" t="str">
        <f t="shared" si="201"/>
        <v/>
      </c>
      <c r="L994" s="175" t="str">
        <f t="shared" si="202"/>
        <v/>
      </c>
      <c r="M994" s="175" t="str">
        <f t="shared" si="203"/>
        <v/>
      </c>
      <c r="N994" s="387"/>
    </row>
    <row r="995" spans="2:14" s="287" customFormat="1">
      <c r="B995" s="69" t="s">
        <v>65</v>
      </c>
      <c r="C995" s="135" t="s">
        <v>787</v>
      </c>
      <c r="D995" s="110">
        <v>13280241001</v>
      </c>
      <c r="E995" s="392" t="str">
        <f>IFERROR(VLOOKUP(D995,'ВИС-2025'!$E$17:$I$3751,3,0),"")</f>
        <v>NEA SMART 2.0 Базовая станция 24 V</v>
      </c>
      <c r="F995" s="97" t="s">
        <v>58</v>
      </c>
      <c r="G995" s="96"/>
      <c r="H995" s="97">
        <f>IFERROR(VLOOKUP(D995,'ВИС-2025'!$E$17:$L$4285,8,0),"")</f>
        <v>612.36</v>
      </c>
      <c r="I995" s="97">
        <f t="shared" si="199"/>
        <v>0</v>
      </c>
      <c r="J995" s="97">
        <f t="shared" si="200"/>
        <v>612.36</v>
      </c>
      <c r="K995" s="97">
        <f t="shared" si="201"/>
        <v>0</v>
      </c>
      <c r="L995" s="97">
        <f t="shared" si="202"/>
        <v>0</v>
      </c>
      <c r="M995" s="97">
        <f t="shared" si="203"/>
        <v>0</v>
      </c>
      <c r="N995" s="387"/>
    </row>
    <row r="996" spans="2:14" s="287" customFormat="1">
      <c r="B996" s="69" t="s">
        <v>65</v>
      </c>
      <c r="C996" s="135" t="s">
        <v>787</v>
      </c>
      <c r="D996" s="69">
        <v>13280191001</v>
      </c>
      <c r="E996" s="392" t="str">
        <f>IFERROR(VLOOKUP(D996,'ВИС-2025'!$E$17:$I$3751,3,0),"")</f>
        <v>NEA SMART 2.0 Трансформатор</v>
      </c>
      <c r="F996" s="97" t="s">
        <v>58</v>
      </c>
      <c r="G996" s="96"/>
      <c r="H996" s="97">
        <f>IFERROR(VLOOKUP(D996,'ВИС-2025'!$E$17:$L$4285,8,0),"")</f>
        <v>91.39</v>
      </c>
      <c r="I996" s="97">
        <f t="shared" si="199"/>
        <v>0</v>
      </c>
      <c r="J996" s="97">
        <f t="shared" si="200"/>
        <v>91.39</v>
      </c>
      <c r="K996" s="97">
        <f t="shared" si="201"/>
        <v>0</v>
      </c>
      <c r="L996" s="97">
        <f t="shared" si="202"/>
        <v>0</v>
      </c>
      <c r="M996" s="97">
        <f t="shared" si="203"/>
        <v>0</v>
      </c>
      <c r="N996" s="387"/>
    </row>
    <row r="997" spans="2:14" s="287" customFormat="1">
      <c r="B997" s="69" t="s">
        <v>65</v>
      </c>
      <c r="C997" s="135" t="s">
        <v>787</v>
      </c>
      <c r="D997" s="110">
        <v>13709711001</v>
      </c>
      <c r="E997" s="392" t="str">
        <f>IFERROR(VLOOKUP(D997,'ВИС-2025'!$E$17:$I$3751,3,0),"")</f>
        <v>NEA SMART 2.0 модуль расширения R-Module 24 V</v>
      </c>
      <c r="F997" s="97" t="s">
        <v>58</v>
      </c>
      <c r="G997" s="96"/>
      <c r="H997" s="97">
        <f>IFERROR(VLOOKUP(D997,'ВИС-2025'!$E$17:$L$4285,8,0),"")</f>
        <v>242.2</v>
      </c>
      <c r="I997" s="97">
        <f t="shared" si="199"/>
        <v>0</v>
      </c>
      <c r="J997" s="97">
        <f t="shared" si="200"/>
        <v>242.2</v>
      </c>
      <c r="K997" s="97">
        <f t="shared" si="201"/>
        <v>0</v>
      </c>
      <c r="L997" s="97">
        <f t="shared" si="202"/>
        <v>0</v>
      </c>
      <c r="M997" s="97">
        <f t="shared" si="203"/>
        <v>0</v>
      </c>
      <c r="N997" s="387"/>
    </row>
    <row r="998" spans="2:14" s="287" customFormat="1">
      <c r="B998" s="69" t="s">
        <v>65</v>
      </c>
      <c r="C998" s="135" t="s">
        <v>787</v>
      </c>
      <c r="D998" s="110">
        <v>13709731001</v>
      </c>
      <c r="E998" s="392" t="str">
        <f>IFERROR(VLOOKUP(D998,'ВИС-2025'!$E$17:$I$3751,3,0),"")</f>
        <v>NEA SMART 2.0  модуль расширения U-Module 24 V</v>
      </c>
      <c r="F998" s="97" t="s">
        <v>58</v>
      </c>
      <c r="G998" s="96"/>
      <c r="H998" s="97">
        <f>IFERROR(VLOOKUP(D998,'ВИС-2025'!$E$17:$L$4285,8,0),"")</f>
        <v>242.2</v>
      </c>
      <c r="I998" s="97">
        <f t="shared" si="199"/>
        <v>0</v>
      </c>
      <c r="J998" s="97">
        <f t="shared" si="200"/>
        <v>242.2</v>
      </c>
      <c r="K998" s="97">
        <f t="shared" si="201"/>
        <v>0</v>
      </c>
      <c r="L998" s="97">
        <f t="shared" si="202"/>
        <v>0</v>
      </c>
      <c r="M998" s="97">
        <f t="shared" si="203"/>
        <v>0</v>
      </c>
      <c r="N998" s="387"/>
    </row>
    <row r="999" spans="2:14" s="287" customFormat="1">
      <c r="B999" s="69" t="s">
        <v>65</v>
      </c>
      <c r="C999" s="135" t="s">
        <v>787</v>
      </c>
      <c r="D999" s="69">
        <v>13280341001</v>
      </c>
      <c r="E999" s="392" t="str">
        <f>IFERROR(VLOOKUP(D999,'ВИС-2025'!$E$17:$I$3751,3,0),"")</f>
        <v>NEA SMART 2.0 Наружный датчик температуры</v>
      </c>
      <c r="F999" s="97" t="s">
        <v>58</v>
      </c>
      <c r="G999" s="96"/>
      <c r="H999" s="97">
        <f>IFERROR(VLOOKUP(D999,'ВИС-2025'!$E$17:$L$4285,8,0),"")</f>
        <v>108.48</v>
      </c>
      <c r="I999" s="97">
        <f t="shared" si="199"/>
        <v>0</v>
      </c>
      <c r="J999" s="97">
        <f t="shared" si="200"/>
        <v>108.48</v>
      </c>
      <c r="K999" s="97">
        <f t="shared" si="201"/>
        <v>0</v>
      </c>
      <c r="L999" s="97">
        <f t="shared" si="202"/>
        <v>0</v>
      </c>
      <c r="M999" s="97">
        <f t="shared" si="203"/>
        <v>0</v>
      </c>
      <c r="N999" s="387"/>
    </row>
    <row r="1000" spans="2:14" s="287" customFormat="1">
      <c r="B1000" s="69" t="s">
        <v>65</v>
      </c>
      <c r="C1000" s="135" t="s">
        <v>787</v>
      </c>
      <c r="D1000" s="69">
        <v>13280351001</v>
      </c>
      <c r="E1000" s="392" t="str">
        <f>IFERROR(VLOOKUP(D1000,'ВИС-2025'!$E$17:$I$3751,3,0),"")</f>
        <v>NEA SMART 2.0 Антенна</v>
      </c>
      <c r="F1000" s="97" t="s">
        <v>58</v>
      </c>
      <c r="G1000" s="96"/>
      <c r="H1000" s="97">
        <f>IFERROR(VLOOKUP(D1000,'ВИС-2025'!$E$17:$L$4285,8,0),"")</f>
        <v>66.97</v>
      </c>
      <c r="I1000" s="97">
        <f t="shared" si="199"/>
        <v>0</v>
      </c>
      <c r="J1000" s="97">
        <f t="shared" si="200"/>
        <v>66.97</v>
      </c>
      <c r="K1000" s="97">
        <f t="shared" si="201"/>
        <v>0</v>
      </c>
      <c r="L1000" s="97">
        <f t="shared" si="202"/>
        <v>0</v>
      </c>
      <c r="M1000" s="97">
        <f t="shared" si="203"/>
        <v>0</v>
      </c>
      <c r="N1000" s="387"/>
    </row>
    <row r="1001" spans="2:14" s="287" customFormat="1">
      <c r="B1001" s="69" t="s">
        <v>65</v>
      </c>
      <c r="C1001" s="135" t="s">
        <v>787</v>
      </c>
      <c r="D1001" s="69">
        <v>13280331001</v>
      </c>
      <c r="E1001" s="392" t="str">
        <f>IFERROR(VLOOKUP(D1001,'ВИС-2025'!$E$17:$I$3751,3,0),"")</f>
        <v>NEA SMART 2.0 Датчик температуры пола</v>
      </c>
      <c r="F1001" s="97" t="s">
        <v>58</v>
      </c>
      <c r="G1001" s="96"/>
      <c r="H1001" s="97">
        <f>IFERROR(VLOOKUP(D1001,'ВИС-2025'!$E$17:$L$4285,8,0),"")</f>
        <v>27.08</v>
      </c>
      <c r="I1001" s="97">
        <f t="shared" si="199"/>
        <v>0</v>
      </c>
      <c r="J1001" s="97">
        <f t="shared" si="200"/>
        <v>27.08</v>
      </c>
      <c r="K1001" s="97">
        <f t="shared" si="201"/>
        <v>0</v>
      </c>
      <c r="L1001" s="97">
        <f t="shared" si="202"/>
        <v>0</v>
      </c>
      <c r="M1001" s="97">
        <f t="shared" si="203"/>
        <v>0</v>
      </c>
      <c r="N1001" s="387"/>
    </row>
    <row r="1002" spans="2:14" s="287" customFormat="1">
      <c r="B1002" s="69" t="s">
        <v>65</v>
      </c>
      <c r="C1002" s="135" t="s">
        <v>787</v>
      </c>
      <c r="D1002" s="69">
        <v>13280391001</v>
      </c>
      <c r="E1002" s="392" t="str">
        <f>IFERROR(VLOOKUP(D1002,'ВИС-2025'!$E$17:$I$3751,3,0),"")</f>
        <v>NEA SMART 2.0 Датчик температуры подачи</v>
      </c>
      <c r="F1002" s="97" t="s">
        <v>58</v>
      </c>
      <c r="G1002" s="96"/>
      <c r="H1002" s="97">
        <f>IFERROR(VLOOKUP(D1002,'ВИС-2025'!$E$17:$L$4285,8,0),"")</f>
        <v>27.08</v>
      </c>
      <c r="I1002" s="97">
        <f t="shared" si="199"/>
        <v>0</v>
      </c>
      <c r="J1002" s="97">
        <f t="shared" si="200"/>
        <v>27.08</v>
      </c>
      <c r="K1002" s="97">
        <f t="shared" si="201"/>
        <v>0</v>
      </c>
      <c r="L1002" s="97">
        <f t="shared" si="202"/>
        <v>0</v>
      </c>
      <c r="M1002" s="97">
        <f t="shared" si="203"/>
        <v>0</v>
      </c>
      <c r="N1002" s="387"/>
    </row>
    <row r="1003" spans="2:14">
      <c r="B1003" s="90"/>
      <c r="C1003" s="132"/>
      <c r="D1003" s="141"/>
      <c r="E1003" s="169"/>
      <c r="F1003" s="153"/>
      <c r="G1003" s="92"/>
      <c r="H1003" s="97" t="str">
        <f>IFERROR(VLOOKUP(D1003,'ВИС-2025'!$E$17:$L$4285,8,0),"")</f>
        <v/>
      </c>
      <c r="I1003" s="97"/>
      <c r="J1003" s="97"/>
      <c r="K1003" s="97"/>
      <c r="L1003" s="97"/>
      <c r="M1003" s="97"/>
      <c r="N1003" s="387"/>
    </row>
    <row r="1004" spans="2:14" s="287" customFormat="1">
      <c r="B1004" s="69" t="s">
        <v>65</v>
      </c>
      <c r="C1004" s="135" t="s">
        <v>787</v>
      </c>
      <c r="D1004" s="69">
        <v>13360241001</v>
      </c>
      <c r="E1004" s="392" t="str">
        <f>IFERROR(VLOOKUP(D1004,'ВИС-2025'!$E$17:$I$3751,3,0),"")</f>
        <v>Терморегулятор Nea H 24 В</v>
      </c>
      <c r="F1004" s="136" t="s">
        <v>58</v>
      </c>
      <c r="G1004" s="96"/>
      <c r="H1004" s="97">
        <f>IFERROR(VLOOKUP(D1004,'ВИС-2025'!$E$17:$L$4285,8,0),"")</f>
        <v>78.77</v>
      </c>
      <c r="I1004" s="97">
        <f t="shared" si="189"/>
        <v>0</v>
      </c>
      <c r="J1004" s="97">
        <f t="shared" si="190"/>
        <v>78.77</v>
      </c>
      <c r="K1004" s="97">
        <f t="shared" si="191"/>
        <v>0</v>
      </c>
      <c r="L1004" s="97">
        <f t="shared" si="192"/>
        <v>0</v>
      </c>
      <c r="M1004" s="97">
        <f t="shared" si="193"/>
        <v>0</v>
      </c>
      <c r="N1004" s="387"/>
    </row>
    <row r="1005" spans="2:14" s="287" customFormat="1">
      <c r="B1005" s="69" t="s">
        <v>65</v>
      </c>
      <c r="C1005" s="135" t="s">
        <v>787</v>
      </c>
      <c r="D1005" s="69">
        <v>13362301001</v>
      </c>
      <c r="E1005" s="392" t="str">
        <f>IFERROR(VLOOKUP(D1005,'ВИС-2025'!$E$17:$I$3751,3,0),"")</f>
        <v xml:space="preserve">Терморегулятор Nea H 230 В </v>
      </c>
      <c r="F1005" s="136" t="s">
        <v>58</v>
      </c>
      <c r="G1005" s="96"/>
      <c r="H1005" s="97">
        <f>IFERROR(VLOOKUP(D1005,'ВИС-2025'!$E$17:$L$4285,8,0),"")</f>
        <v>78.77</v>
      </c>
      <c r="I1005" s="97">
        <f t="shared" si="189"/>
        <v>0</v>
      </c>
      <c r="J1005" s="97">
        <f t="shared" si="190"/>
        <v>78.77</v>
      </c>
      <c r="K1005" s="97">
        <f t="shared" si="191"/>
        <v>0</v>
      </c>
      <c r="L1005" s="97">
        <f t="shared" si="192"/>
        <v>0</v>
      </c>
      <c r="M1005" s="97">
        <f t="shared" si="193"/>
        <v>0</v>
      </c>
      <c r="N1005" s="387"/>
    </row>
    <row r="1006" spans="2:14" s="287" customFormat="1">
      <c r="B1006" s="69" t="s">
        <v>65</v>
      </c>
      <c r="C1006" s="135" t="s">
        <v>787</v>
      </c>
      <c r="D1006" s="69">
        <v>13370241001</v>
      </c>
      <c r="E1006" s="392" t="str">
        <f>IFERROR(VLOOKUP(D1006,'ВИС-2025'!$E$17:$I$3751,3,0),"")</f>
        <v xml:space="preserve">Терморегулятор Nea HT 24 В </v>
      </c>
      <c r="F1006" s="136" t="s">
        <v>58</v>
      </c>
      <c r="G1006" s="96"/>
      <c r="H1006" s="97">
        <f>IFERROR(VLOOKUP(D1006,'ВИС-2025'!$E$17:$L$4285,8,0),"")</f>
        <v>88.42</v>
      </c>
      <c r="I1006" s="97">
        <f t="shared" si="189"/>
        <v>0</v>
      </c>
      <c r="J1006" s="97">
        <f t="shared" si="190"/>
        <v>88.42</v>
      </c>
      <c r="K1006" s="97">
        <f t="shared" si="191"/>
        <v>0</v>
      </c>
      <c r="L1006" s="97">
        <f t="shared" si="192"/>
        <v>0</v>
      </c>
      <c r="M1006" s="97">
        <f t="shared" si="193"/>
        <v>0</v>
      </c>
      <c r="N1006" s="387"/>
    </row>
    <row r="1007" spans="2:14" s="287" customFormat="1">
      <c r="B1007" s="69" t="s">
        <v>65</v>
      </c>
      <c r="C1007" s="135" t="s">
        <v>787</v>
      </c>
      <c r="D1007" s="69">
        <v>13372301001</v>
      </c>
      <c r="E1007" s="392" t="str">
        <f>IFERROR(VLOOKUP(D1007,'ВИС-2025'!$E$17:$I$3751,3,0),"")</f>
        <v xml:space="preserve">Терморегулятор Nea HT 230 В </v>
      </c>
      <c r="F1007" s="136" t="s">
        <v>58</v>
      </c>
      <c r="G1007" s="96"/>
      <c r="H1007" s="97">
        <f>IFERROR(VLOOKUP(D1007,'ВИС-2025'!$E$17:$L$4285,8,0),"")</f>
        <v>88.42</v>
      </c>
      <c r="I1007" s="97">
        <f t="shared" si="189"/>
        <v>0</v>
      </c>
      <c r="J1007" s="97">
        <f t="shared" si="190"/>
        <v>88.42</v>
      </c>
      <c r="K1007" s="97">
        <f t="shared" si="191"/>
        <v>0</v>
      </c>
      <c r="L1007" s="97">
        <f t="shared" si="192"/>
        <v>0</v>
      </c>
      <c r="M1007" s="97">
        <f t="shared" si="193"/>
        <v>0</v>
      </c>
      <c r="N1007" s="387"/>
    </row>
    <row r="1008" spans="2:14" s="287" customFormat="1">
      <c r="B1008" s="69" t="s">
        <v>65</v>
      </c>
      <c r="C1008" s="135" t="s">
        <v>787</v>
      </c>
      <c r="D1008" s="69">
        <v>13380241001</v>
      </c>
      <c r="E1008" s="392" t="str">
        <f>IFERROR(VLOOKUP(D1008,'ВИС-2025'!$E$17:$I$3751,3,0),"")</f>
        <v xml:space="preserve">Терморегулятор Nea HCT 24 В </v>
      </c>
      <c r="F1008" s="136" t="s">
        <v>58</v>
      </c>
      <c r="G1008" s="96"/>
      <c r="H1008" s="97">
        <f>IFERROR(VLOOKUP(D1008,'ВИС-2025'!$E$17:$L$4285,8,0),"")</f>
        <v>122.46</v>
      </c>
      <c r="I1008" s="97">
        <f t="shared" si="189"/>
        <v>0</v>
      </c>
      <c r="J1008" s="97">
        <f t="shared" si="190"/>
        <v>122.46</v>
      </c>
      <c r="K1008" s="97">
        <f t="shared" si="191"/>
        <v>0</v>
      </c>
      <c r="L1008" s="97">
        <f t="shared" si="192"/>
        <v>0</v>
      </c>
      <c r="M1008" s="97">
        <f t="shared" si="193"/>
        <v>0</v>
      </c>
      <c r="N1008" s="387"/>
    </row>
    <row r="1009" spans="2:14" s="287" customFormat="1">
      <c r="B1009" s="69" t="s">
        <v>65</v>
      </c>
      <c r="C1009" s="135" t="s">
        <v>787</v>
      </c>
      <c r="D1009" s="69">
        <v>13382301001</v>
      </c>
      <c r="E1009" s="392" t="str">
        <f>IFERROR(VLOOKUP(D1009,'ВИС-2025'!$E$17:$I$3751,3,0),"")</f>
        <v xml:space="preserve">Терморегулятор Nea HCT 230 В </v>
      </c>
      <c r="F1009" s="136" t="s">
        <v>58</v>
      </c>
      <c r="G1009" s="96"/>
      <c r="H1009" s="97">
        <f>IFERROR(VLOOKUP(D1009,'ВИС-2025'!$E$17:$L$4285,8,0),"")</f>
        <v>122.46</v>
      </c>
      <c r="I1009" s="97">
        <f t="shared" si="189"/>
        <v>0</v>
      </c>
      <c r="J1009" s="97">
        <f t="shared" si="190"/>
        <v>122.46</v>
      </c>
      <c r="K1009" s="97">
        <f t="shared" si="191"/>
        <v>0</v>
      </c>
      <c r="L1009" s="97">
        <f t="shared" si="192"/>
        <v>0</v>
      </c>
      <c r="M1009" s="97">
        <f t="shared" si="193"/>
        <v>0</v>
      </c>
      <c r="N1009" s="387"/>
    </row>
    <row r="1010" spans="2:14" s="287" customFormat="1">
      <c r="B1010" s="69"/>
      <c r="C1010" s="135"/>
      <c r="D1010" s="69"/>
      <c r="E1010" s="392"/>
      <c r="F1010" s="136"/>
      <c r="G1010" s="96"/>
      <c r="H1010" s="97"/>
      <c r="I1010" s="97"/>
      <c r="J1010" s="97"/>
      <c r="K1010" s="97"/>
      <c r="L1010" s="97"/>
      <c r="M1010" s="97"/>
      <c r="N1010" s="387"/>
    </row>
    <row r="1011" spans="2:14" s="287" customFormat="1">
      <c r="B1011" s="69" t="s">
        <v>30</v>
      </c>
      <c r="C1011" s="135" t="s">
        <v>787</v>
      </c>
      <c r="D1011" s="256">
        <v>13370243001</v>
      </c>
      <c r="E1011" s="662" t="s">
        <v>1015</v>
      </c>
      <c r="F1011" s="136" t="s">
        <v>58</v>
      </c>
      <c r="G1011" s="96"/>
      <c r="H1011" s="99">
        <v>63.01</v>
      </c>
      <c r="I1011" s="97">
        <f t="shared" ref="I1011" si="204">IFERROR(H1011*G1011,"")</f>
        <v>0</v>
      </c>
      <c r="J1011" s="97">
        <f t="shared" ref="J1011" si="205">IFERROR((IF(H1011="","",H1011-H1011*$D$7)),"")</f>
        <v>63.01</v>
      </c>
      <c r="K1011" s="97">
        <f t="shared" ref="K1011" si="206">IFERROR(J1011*G1011, "")</f>
        <v>0</v>
      </c>
      <c r="L1011" s="97">
        <f t="shared" ref="L1011" si="207">IFERROR(J1011*$D$8, "")</f>
        <v>0</v>
      </c>
      <c r="M1011" s="97">
        <f t="shared" ref="M1011" si="208">IFERROR(L1011*G1011, "")</f>
        <v>0</v>
      </c>
      <c r="N1011" s="387"/>
    </row>
    <row r="1012" spans="2:14" s="287" customFormat="1">
      <c r="B1012" s="69" t="s">
        <v>30</v>
      </c>
      <c r="C1012" s="135" t="s">
        <v>787</v>
      </c>
      <c r="D1012" s="256">
        <v>13360243001</v>
      </c>
      <c r="E1012" s="662" t="s">
        <v>1016</v>
      </c>
      <c r="F1012" s="136" t="s">
        <v>58</v>
      </c>
      <c r="G1012" s="96"/>
      <c r="H1012" s="99">
        <v>63.01</v>
      </c>
      <c r="I1012" s="97">
        <f t="shared" ref="I1012:I1014" si="209">IFERROR(H1012*G1012,"")</f>
        <v>0</v>
      </c>
      <c r="J1012" s="97">
        <f t="shared" ref="J1012:J1014" si="210">IFERROR((IF(H1012="","",H1012-H1012*$D$7)),"")</f>
        <v>63.01</v>
      </c>
      <c r="K1012" s="97">
        <f t="shared" ref="K1012:K1014" si="211">IFERROR(J1012*G1012, "")</f>
        <v>0</v>
      </c>
      <c r="L1012" s="97">
        <f t="shared" ref="L1012:L1014" si="212">IFERROR(J1012*$D$8, "")</f>
        <v>0</v>
      </c>
      <c r="M1012" s="97">
        <f t="shared" ref="M1012:M1014" si="213">IFERROR(L1012*G1012, "")</f>
        <v>0</v>
      </c>
      <c r="N1012" s="387"/>
    </row>
    <row r="1013" spans="2:14" s="287" customFormat="1">
      <c r="B1013" s="69" t="s">
        <v>30</v>
      </c>
      <c r="C1013" s="135" t="s">
        <v>787</v>
      </c>
      <c r="D1013" s="256">
        <v>13372303001</v>
      </c>
      <c r="E1013" s="662" t="s">
        <v>1017</v>
      </c>
      <c r="F1013" s="136" t="s">
        <v>58</v>
      </c>
      <c r="G1013" s="96"/>
      <c r="H1013" s="99">
        <v>62.2</v>
      </c>
      <c r="I1013" s="97">
        <f t="shared" si="209"/>
        <v>0</v>
      </c>
      <c r="J1013" s="97">
        <f t="shared" si="210"/>
        <v>62.2</v>
      </c>
      <c r="K1013" s="97">
        <f t="shared" si="211"/>
        <v>0</v>
      </c>
      <c r="L1013" s="97">
        <f t="shared" si="212"/>
        <v>0</v>
      </c>
      <c r="M1013" s="97">
        <f t="shared" si="213"/>
        <v>0</v>
      </c>
      <c r="N1013" s="387"/>
    </row>
    <row r="1014" spans="2:14" s="287" customFormat="1">
      <c r="B1014" s="69" t="s">
        <v>30</v>
      </c>
      <c r="C1014" s="135" t="s">
        <v>787</v>
      </c>
      <c r="D1014" s="256">
        <v>13362303001</v>
      </c>
      <c r="E1014" s="662" t="s">
        <v>1018</v>
      </c>
      <c r="F1014" s="136" t="s">
        <v>58</v>
      </c>
      <c r="G1014" s="96"/>
      <c r="H1014" s="99">
        <v>62.2</v>
      </c>
      <c r="I1014" s="97">
        <f t="shared" si="209"/>
        <v>0</v>
      </c>
      <c r="J1014" s="97">
        <f t="shared" si="210"/>
        <v>62.2</v>
      </c>
      <c r="K1014" s="97">
        <f t="shared" si="211"/>
        <v>0</v>
      </c>
      <c r="L1014" s="97">
        <f t="shared" si="212"/>
        <v>0</v>
      </c>
      <c r="M1014" s="97">
        <f t="shared" si="213"/>
        <v>0</v>
      </c>
      <c r="N1014" s="387"/>
    </row>
    <row r="1015" spans="2:14" s="287" customFormat="1">
      <c r="B1015" s="69"/>
      <c r="C1015" s="135"/>
      <c r="D1015" s="69"/>
      <c r="E1015" s="392"/>
      <c r="F1015" s="136"/>
      <c r="G1015" s="96"/>
      <c r="H1015" s="97"/>
      <c r="I1015" s="97"/>
      <c r="J1015" s="97"/>
      <c r="K1015" s="97"/>
      <c r="L1015" s="97"/>
      <c r="M1015" s="97"/>
      <c r="N1015" s="387"/>
    </row>
    <row r="1016" spans="2:14" s="287" customFormat="1">
      <c r="B1016" s="69" t="s">
        <v>65</v>
      </c>
      <c r="C1016" s="135" t="s">
        <v>787</v>
      </c>
      <c r="D1016" s="69">
        <v>12144511001</v>
      </c>
      <c r="E1016" s="392" t="str">
        <f>IFERROR(VLOOKUP(D1016,'ВИС-2025'!$E$17:$I$3751,3,0),"")</f>
        <v>Выносной датчик Nea 24 В</v>
      </c>
      <c r="F1016" s="136" t="s">
        <v>58</v>
      </c>
      <c r="G1016" s="96"/>
      <c r="H1016" s="97">
        <f>IFERROR(VLOOKUP(D1016,'ВИС-2025'!$E$17:$L$4285,8,0),"")</f>
        <v>22.81</v>
      </c>
      <c r="I1016" s="97">
        <f t="shared" si="189"/>
        <v>0</v>
      </c>
      <c r="J1016" s="97">
        <f t="shared" si="190"/>
        <v>22.81</v>
      </c>
      <c r="K1016" s="97">
        <f t="shared" si="191"/>
        <v>0</v>
      </c>
      <c r="L1016" s="97">
        <f t="shared" si="192"/>
        <v>0</v>
      </c>
      <c r="M1016" s="97">
        <f t="shared" si="193"/>
        <v>0</v>
      </c>
      <c r="N1016" s="387"/>
    </row>
    <row r="1017" spans="2:14" s="287" customFormat="1">
      <c r="B1017" s="69" t="s">
        <v>65</v>
      </c>
      <c r="C1017" s="135" t="s">
        <v>787</v>
      </c>
      <c r="D1017" s="69">
        <v>12179051001</v>
      </c>
      <c r="E1017" s="392" t="str">
        <f>IFERROR(VLOOKUP(D1017,'ВИС-2025'!$E$17:$I$3751,3,0),"")</f>
        <v>Выносной датчик Nea 230 В</v>
      </c>
      <c r="F1017" s="136" t="s">
        <v>58</v>
      </c>
      <c r="G1017" s="96"/>
      <c r="H1017" s="97">
        <f>IFERROR(VLOOKUP(D1017,'ВИС-2025'!$E$17:$L$4285,8,0),"")</f>
        <v>39.020000000000003</v>
      </c>
      <c r="I1017" s="97">
        <f t="shared" si="189"/>
        <v>0</v>
      </c>
      <c r="J1017" s="97">
        <f t="shared" si="190"/>
        <v>39.020000000000003</v>
      </c>
      <c r="K1017" s="97">
        <f t="shared" si="191"/>
        <v>0</v>
      </c>
      <c r="L1017" s="97">
        <f t="shared" si="192"/>
        <v>0</v>
      </c>
      <c r="M1017" s="97">
        <f t="shared" si="193"/>
        <v>0</v>
      </c>
      <c r="N1017" s="387"/>
    </row>
    <row r="1018" spans="2:14" s="287" customFormat="1">
      <c r="B1018" s="69" t="s">
        <v>30</v>
      </c>
      <c r="C1018" s="135" t="s">
        <v>787</v>
      </c>
      <c r="D1018" s="256">
        <v>12179053001</v>
      </c>
      <c r="E1018" s="392" t="s">
        <v>1022</v>
      </c>
      <c r="F1018" s="136" t="s">
        <v>58</v>
      </c>
      <c r="G1018" s="96"/>
      <c r="H1018" s="97">
        <v>7</v>
      </c>
      <c r="I1018" s="97">
        <f t="shared" ref="I1018" si="214">IFERROR(H1018*G1018,"")</f>
        <v>0</v>
      </c>
      <c r="J1018" s="97">
        <f t="shared" ref="J1018" si="215">IFERROR((IF(H1018="","",H1018-H1018*$D$7)),"")</f>
        <v>7</v>
      </c>
      <c r="K1018" s="97">
        <f t="shared" ref="K1018" si="216">IFERROR(J1018*G1018, "")</f>
        <v>0</v>
      </c>
      <c r="L1018" s="97">
        <f t="shared" ref="L1018" si="217">IFERROR(J1018*$D$8, "")</f>
        <v>0</v>
      </c>
      <c r="M1018" s="97">
        <f t="shared" ref="M1018" si="218">IFERROR(L1018*G1018, "")</f>
        <v>0</v>
      </c>
      <c r="N1018" s="387"/>
    </row>
    <row r="1019" spans="2:14">
      <c r="B1019" s="90"/>
      <c r="C1019" s="160"/>
      <c r="D1019" s="102"/>
      <c r="E1019" s="395"/>
      <c r="F1019" s="139"/>
      <c r="G1019" s="92"/>
      <c r="H1019" s="175" t="str">
        <f>IFERROR(VLOOKUP(D1019,'ВИС-2025'!$E$17:$L$4285,8,0),"")</f>
        <v/>
      </c>
      <c r="I1019" s="175" t="str">
        <f t="shared" si="189"/>
        <v/>
      </c>
      <c r="J1019" s="175" t="str">
        <f t="shared" si="190"/>
        <v/>
      </c>
      <c r="K1019" s="175" t="str">
        <f t="shared" si="191"/>
        <v/>
      </c>
      <c r="L1019" s="175" t="str">
        <f t="shared" si="192"/>
        <v/>
      </c>
      <c r="M1019" s="175" t="str">
        <f t="shared" si="193"/>
        <v/>
      </c>
      <c r="N1019" s="387"/>
    </row>
    <row r="1020" spans="2:14" s="287" customFormat="1">
      <c r="B1020" s="69" t="s">
        <v>65</v>
      </c>
      <c r="C1020" s="135" t="s">
        <v>787</v>
      </c>
      <c r="D1020" s="69">
        <v>13490241001</v>
      </c>
      <c r="E1020" s="392" t="str">
        <f>IFERROR(VLOOKUP(D1020,'ВИС-2025'!$E$17:$I$3751,3,0),"")</f>
        <v>Клеммная колодка Nea H, 24 В, 6 каналов</v>
      </c>
      <c r="F1020" s="136" t="s">
        <v>58</v>
      </c>
      <c r="G1020" s="96"/>
      <c r="H1020" s="97">
        <f>IFERROR(VLOOKUP(D1020,'ВИС-2025'!$E$17:$L$4285,8,0),"")</f>
        <v>134.47999999999999</v>
      </c>
      <c r="I1020" s="97">
        <f t="shared" si="189"/>
        <v>0</v>
      </c>
      <c r="J1020" s="97">
        <f t="shared" si="190"/>
        <v>134.47999999999999</v>
      </c>
      <c r="K1020" s="97">
        <f t="shared" si="191"/>
        <v>0</v>
      </c>
      <c r="L1020" s="97">
        <f t="shared" si="192"/>
        <v>0</v>
      </c>
      <c r="M1020" s="97">
        <f t="shared" si="193"/>
        <v>0</v>
      </c>
      <c r="N1020" s="387"/>
    </row>
    <row r="1021" spans="2:14" s="287" customFormat="1">
      <c r="B1021" s="69" t="s">
        <v>65</v>
      </c>
      <c r="C1021" s="135" t="s">
        <v>787</v>
      </c>
      <c r="D1021" s="69">
        <v>13492301001</v>
      </c>
      <c r="E1021" s="392" t="str">
        <f>IFERROR(VLOOKUP(D1021,'ВИС-2025'!$E$17:$I$3751,3,0),"")</f>
        <v>Клеммная колодка Nea H, 230 В, 6 каналов</v>
      </c>
      <c r="F1021" s="136" t="s">
        <v>58</v>
      </c>
      <c r="G1021" s="96"/>
      <c r="H1021" s="97">
        <f>IFERROR(VLOOKUP(D1021,'ВИС-2025'!$E$17:$L$4285,8,0),"")</f>
        <v>134.47999999999999</v>
      </c>
      <c r="I1021" s="97">
        <f t="shared" si="189"/>
        <v>0</v>
      </c>
      <c r="J1021" s="97">
        <f t="shared" si="190"/>
        <v>134.47999999999999</v>
      </c>
      <c r="K1021" s="97">
        <f t="shared" si="191"/>
        <v>0</v>
      </c>
      <c r="L1021" s="97">
        <f t="shared" si="192"/>
        <v>0</v>
      </c>
      <c r="M1021" s="97">
        <f t="shared" si="193"/>
        <v>0</v>
      </c>
      <c r="N1021" s="387"/>
    </row>
    <row r="1022" spans="2:14" s="287" customFormat="1">
      <c r="B1022" s="69" t="s">
        <v>65</v>
      </c>
      <c r="C1022" s="135" t="s">
        <v>787</v>
      </c>
      <c r="D1022" s="69">
        <v>13422301001</v>
      </c>
      <c r="E1022" s="392" t="str">
        <f>IFERROR(VLOOKUP(D1022,'ВИС-2025'!$E$17:$I$3751,3,0),"")</f>
        <v xml:space="preserve">Клеммная колодка Nea HС, 230 В, 6 каналов, с насосным модулем </v>
      </c>
      <c r="F1022" s="136" t="s">
        <v>58</v>
      </c>
      <c r="G1022" s="96"/>
      <c r="H1022" s="97">
        <f>IFERROR(VLOOKUP(D1022,'ВИС-2025'!$E$17:$L$4285,8,0),"")</f>
        <v>185.32</v>
      </c>
      <c r="I1022" s="97">
        <f t="shared" si="189"/>
        <v>0</v>
      </c>
      <c r="J1022" s="97">
        <f t="shared" si="190"/>
        <v>185.32</v>
      </c>
      <c r="K1022" s="97">
        <f t="shared" si="191"/>
        <v>0</v>
      </c>
      <c r="L1022" s="97">
        <f t="shared" si="192"/>
        <v>0</v>
      </c>
      <c r="M1022" s="97">
        <f t="shared" si="193"/>
        <v>0</v>
      </c>
      <c r="N1022" s="387"/>
    </row>
    <row r="1023" spans="2:14" s="287" customFormat="1">
      <c r="B1023" s="69" t="s">
        <v>65</v>
      </c>
      <c r="C1023" s="135" t="s">
        <v>787</v>
      </c>
      <c r="D1023" s="69">
        <v>13420241001</v>
      </c>
      <c r="E1023" s="392" t="str">
        <f>IFERROR(VLOOKUP(D1023,'ВИС-2025'!$E$17:$I$3751,3,0),"")</f>
        <v xml:space="preserve">Клеммная колодка Nea HС, 24 В, 6 каналов, с насосным модулем </v>
      </c>
      <c r="F1023" s="136" t="s">
        <v>58</v>
      </c>
      <c r="G1023" s="96"/>
      <c r="H1023" s="97">
        <f>IFERROR(VLOOKUP(D1023,'ВИС-2025'!$E$17:$L$4285,8,0),"")</f>
        <v>185.32</v>
      </c>
      <c r="I1023" s="97">
        <f t="shared" si="189"/>
        <v>0</v>
      </c>
      <c r="J1023" s="97">
        <f t="shared" si="190"/>
        <v>185.32</v>
      </c>
      <c r="K1023" s="97">
        <f t="shared" si="191"/>
        <v>0</v>
      </c>
      <c r="L1023" s="97">
        <f t="shared" si="192"/>
        <v>0</v>
      </c>
      <c r="M1023" s="97">
        <f t="shared" si="193"/>
        <v>0</v>
      </c>
      <c r="N1023" s="387"/>
    </row>
    <row r="1024" spans="2:14" s="287" customFormat="1">
      <c r="B1024" s="69" t="s">
        <v>30</v>
      </c>
      <c r="C1024" s="135" t="s">
        <v>787</v>
      </c>
      <c r="D1024" s="69">
        <v>13736143001</v>
      </c>
      <c r="E1024" s="392" t="str">
        <f>IFERROR(VLOOKUP(D1024,'ВИС-2025'!$E$17:$I$3751,3,0),"")</f>
        <v xml:space="preserve">Клеммная панель РЕХАУ, 230 В, 8 каналов </v>
      </c>
      <c r="F1024" s="136" t="s">
        <v>58</v>
      </c>
      <c r="G1024" s="96"/>
      <c r="H1024" s="97">
        <f>IFERROR(VLOOKUP(D1024,'ВИС-2025'!$E$17:$L$4285,8,0),"")</f>
        <v>98.7</v>
      </c>
      <c r="I1024" s="97">
        <f t="shared" ref="I1024" si="219">IFERROR(H1024*G1024,"")</f>
        <v>0</v>
      </c>
      <c r="J1024" s="97">
        <f t="shared" ref="J1024" si="220">IFERROR((IF(H1024="","",H1024-H1024*$D$7)),"")</f>
        <v>98.7</v>
      </c>
      <c r="K1024" s="97">
        <f t="shared" ref="K1024" si="221">IFERROR(J1024*G1024, "")</f>
        <v>0</v>
      </c>
      <c r="L1024" s="97">
        <f t="shared" ref="L1024" si="222">IFERROR(J1024*$D$8, "")</f>
        <v>0</v>
      </c>
      <c r="M1024" s="97">
        <f t="shared" ref="M1024" si="223">IFERROR(L1024*G1024, "")</f>
        <v>0</v>
      </c>
      <c r="N1024" s="387"/>
    </row>
    <row r="1025" spans="2:14" s="287" customFormat="1">
      <c r="B1025" s="69" t="s">
        <v>30</v>
      </c>
      <c r="C1025" s="135" t="s">
        <v>787</v>
      </c>
      <c r="D1025" s="256">
        <v>13736113002</v>
      </c>
      <c r="E1025" s="662" t="s">
        <v>1032</v>
      </c>
      <c r="F1025" s="136" t="s">
        <v>58</v>
      </c>
      <c r="G1025" s="96"/>
      <c r="H1025" s="97">
        <v>122.51</v>
      </c>
      <c r="I1025" s="97">
        <f t="shared" ref="I1025" si="224">IFERROR(H1025*G1025,"")</f>
        <v>0</v>
      </c>
      <c r="J1025" s="97">
        <f t="shared" ref="J1025" si="225">IFERROR((IF(H1025="","",H1025-H1025*$D$7)),"")</f>
        <v>122.51</v>
      </c>
      <c r="K1025" s="97">
        <f t="shared" ref="K1025" si="226">IFERROR(J1025*G1025, "")</f>
        <v>0</v>
      </c>
      <c r="L1025" s="97">
        <f t="shared" ref="L1025" si="227">IFERROR(J1025*$D$8, "")</f>
        <v>0</v>
      </c>
      <c r="M1025" s="97">
        <f t="shared" ref="M1025" si="228">IFERROR(L1025*G1025, "")</f>
        <v>0</v>
      </c>
      <c r="N1025" s="387"/>
    </row>
    <row r="1026" spans="2:14">
      <c r="B1026" s="90"/>
      <c r="C1026" s="132"/>
      <c r="D1026" s="90"/>
      <c r="E1026" s="169"/>
      <c r="F1026" s="133"/>
      <c r="G1026" s="92"/>
      <c r="H1026" s="173" t="str">
        <f>IFERROR(VLOOKUP(D1026,'ВИС-2025'!$E$17:$L$4285,8,0),"")</f>
        <v/>
      </c>
      <c r="I1026" s="173" t="str">
        <f t="shared" si="189"/>
        <v/>
      </c>
      <c r="J1026" s="173" t="str">
        <f t="shared" si="190"/>
        <v/>
      </c>
      <c r="K1026" s="173" t="str">
        <f t="shared" si="191"/>
        <v/>
      </c>
      <c r="L1026" s="173" t="str">
        <f t="shared" si="192"/>
        <v/>
      </c>
      <c r="M1026" s="173" t="str">
        <f t="shared" si="193"/>
        <v/>
      </c>
      <c r="N1026" s="387"/>
    </row>
    <row r="1027" spans="2:14" s="287" customFormat="1">
      <c r="B1027" s="69" t="s">
        <v>65</v>
      </c>
      <c r="C1027" s="135" t="s">
        <v>787</v>
      </c>
      <c r="D1027" s="69">
        <v>13152981001</v>
      </c>
      <c r="E1027" s="392" t="str">
        <f>IFERROR(VLOOKUP(D1027,'ВИС-2025'!$E$17:$I$3751,3,0),"")</f>
        <v>Тороидальный трансформатор, 24 В</v>
      </c>
      <c r="F1027" s="136" t="s">
        <v>58</v>
      </c>
      <c r="G1027" s="96"/>
      <c r="H1027" s="97">
        <f>IFERROR(VLOOKUP(D1027,'ВИС-2025'!$E$17:$L$4285,8,0),"")</f>
        <v>101.81</v>
      </c>
      <c r="I1027" s="97">
        <f t="shared" si="189"/>
        <v>0</v>
      </c>
      <c r="J1027" s="97">
        <f t="shared" si="190"/>
        <v>101.81</v>
      </c>
      <c r="K1027" s="97">
        <f t="shared" si="191"/>
        <v>0</v>
      </c>
      <c r="L1027" s="97">
        <f t="shared" si="192"/>
        <v>0</v>
      </c>
      <c r="M1027" s="97">
        <f t="shared" si="193"/>
        <v>0</v>
      </c>
      <c r="N1027" s="387"/>
    </row>
    <row r="1028" spans="2:14">
      <c r="B1028" s="90"/>
      <c r="C1028" s="132"/>
      <c r="D1028" s="90"/>
      <c r="E1028" s="169"/>
      <c r="F1028" s="133"/>
      <c r="G1028" s="92"/>
      <c r="H1028" s="173" t="str">
        <f>IFERROR(VLOOKUP(D1028,'ВИС-2025'!$E$17:$L$4285,8,0),"")</f>
        <v/>
      </c>
      <c r="I1028" s="173" t="str">
        <f t="shared" si="189"/>
        <v/>
      </c>
      <c r="J1028" s="173" t="str">
        <f t="shared" si="190"/>
        <v/>
      </c>
      <c r="K1028" s="173" t="str">
        <f t="shared" si="191"/>
        <v/>
      </c>
      <c r="L1028" s="173" t="str">
        <f t="shared" si="192"/>
        <v/>
      </c>
      <c r="M1028" s="173" t="str">
        <f t="shared" si="193"/>
        <v/>
      </c>
      <c r="N1028" s="387"/>
    </row>
    <row r="1029" spans="2:14" s="287" customFormat="1">
      <c r="B1029" s="69" t="s">
        <v>30</v>
      </c>
      <c r="C1029" s="135" t="s">
        <v>787</v>
      </c>
      <c r="D1029" s="69">
        <v>13683651001</v>
      </c>
      <c r="E1029" s="392" t="str">
        <f>IFERROR(VLOOKUP(D1029,'ВИС-2025'!$E$17:$I$3751,3,0),"")</f>
        <v>Сервопривод РЕХАУ UNI на 230 В</v>
      </c>
      <c r="F1029" s="136" t="s">
        <v>58</v>
      </c>
      <c r="G1029" s="96"/>
      <c r="H1029" s="97">
        <f>IFERROR(VLOOKUP(D1029,'ВИС-2025'!$E$17:$L$4285,8,0),"")</f>
        <v>55.26</v>
      </c>
      <c r="I1029" s="97">
        <f>IFERROR(H1029*G1029,"")</f>
        <v>0</v>
      </c>
      <c r="J1029" s="97">
        <f t="shared" ref="J1029" si="229">IFERROR((IF(H1029="","",H1029-H1029*$D$7)),"")</f>
        <v>55.26</v>
      </c>
      <c r="K1029" s="97">
        <f t="shared" ref="K1029" si="230">IFERROR(J1029*G1029, "")</f>
        <v>0</v>
      </c>
      <c r="L1029" s="97">
        <f>IFERROR(J1029*$D$8, "")</f>
        <v>0</v>
      </c>
      <c r="M1029" s="97">
        <f t="shared" ref="M1029" si="231">IFERROR(L1029*G1029, "")</f>
        <v>0</v>
      </c>
      <c r="N1029" s="387"/>
    </row>
    <row r="1030" spans="2:14" s="287" customFormat="1">
      <c r="B1030" s="69" t="s">
        <v>30</v>
      </c>
      <c r="C1030" s="135" t="s">
        <v>787</v>
      </c>
      <c r="D1030" s="69">
        <v>13683661001</v>
      </c>
      <c r="E1030" s="392" t="str">
        <f>IFERROR(VLOOKUP(D1030,'ВИС-2025'!$E$17:$I$3751,3,0),"")</f>
        <v>Сервопривод РЕХАУ UNI на 24 В</v>
      </c>
      <c r="F1030" s="136" t="s">
        <v>58</v>
      </c>
      <c r="G1030" s="96"/>
      <c r="H1030" s="97">
        <f>IFERROR(VLOOKUP(D1030,'ВИС-2025'!$E$17:$L$4285,8,0),"")</f>
        <v>55.26</v>
      </c>
      <c r="I1030" s="97">
        <f>IFERROR(H1030*G1030,"")</f>
        <v>0</v>
      </c>
      <c r="J1030" s="97">
        <f t="shared" ref="J1030" si="232">IFERROR((IF(H1030="","",H1030-H1030*$D$7)),"")</f>
        <v>55.26</v>
      </c>
      <c r="K1030" s="97">
        <f t="shared" ref="K1030" si="233">IFERROR(J1030*G1030, "")</f>
        <v>0</v>
      </c>
      <c r="L1030" s="97">
        <f t="shared" ref="L1030" si="234">IFERROR(J1030*$D$8, "")</f>
        <v>0</v>
      </c>
      <c r="M1030" s="97">
        <f t="shared" ref="M1030" si="235">IFERROR(L1030*G1030, "")</f>
        <v>0</v>
      </c>
      <c r="N1030" s="387"/>
    </row>
    <row r="1031" spans="2:14">
      <c r="B1031" s="90"/>
      <c r="C1031" s="132"/>
      <c r="D1031" s="90"/>
      <c r="E1031" s="169"/>
      <c r="F1031" s="133"/>
      <c r="G1031" s="92"/>
      <c r="H1031" s="173" t="str">
        <f>IFERROR(VLOOKUP(D1031,'ВИС-2025'!$E$17:$L$4285,8,0),"")</f>
        <v/>
      </c>
      <c r="I1031" s="173"/>
      <c r="J1031" s="173"/>
      <c r="K1031" s="173"/>
      <c r="L1031" s="173"/>
      <c r="M1031" s="173"/>
      <c r="N1031" s="387"/>
    </row>
    <row r="1032" spans="2:14" s="288" customFormat="1">
      <c r="B1032" s="453" t="s">
        <v>27</v>
      </c>
      <c r="C1032" s="160" t="s">
        <v>787</v>
      </c>
      <c r="D1032" s="102">
        <v>12144811001</v>
      </c>
      <c r="E1032" s="391" t="str">
        <f>IFERROR(VLOOKUP(D1032,'ВИС-2025'!$E$17:$I$3751,3,0),"")</f>
        <v xml:space="preserve">Таймер-модуль Nea </v>
      </c>
      <c r="F1032" s="139" t="s">
        <v>58</v>
      </c>
      <c r="G1032" s="105"/>
      <c r="H1032" s="175">
        <f>IFERROR(VLOOKUP(D1032,'ВИС-2025'!$E$17:$L$4285,8,0),"")</f>
        <v>368.36</v>
      </c>
      <c r="I1032" s="175">
        <f t="shared" si="189"/>
        <v>0</v>
      </c>
      <c r="J1032" s="175">
        <f t="shared" si="190"/>
        <v>368.36</v>
      </c>
      <c r="K1032" s="175">
        <f t="shared" si="191"/>
        <v>0</v>
      </c>
      <c r="L1032" s="175">
        <f t="shared" si="192"/>
        <v>0</v>
      </c>
      <c r="M1032" s="175">
        <f t="shared" si="193"/>
        <v>0</v>
      </c>
      <c r="N1032" s="387"/>
    </row>
    <row r="1033" spans="2:14" s="287" customFormat="1">
      <c r="B1033" s="69" t="s">
        <v>65</v>
      </c>
      <c r="C1033" s="135" t="s">
        <v>787</v>
      </c>
      <c r="D1033" s="69">
        <v>12492871001</v>
      </c>
      <c r="E1033" s="392" t="str">
        <f>IFERROR(VLOOKUP(D1033,'ВИС-2025'!$E$17:$I$3751,3,0),"")</f>
        <v>Датчик точки росы TPW</v>
      </c>
      <c r="F1033" s="136" t="s">
        <v>58</v>
      </c>
      <c r="G1033" s="96"/>
      <c r="H1033" s="97">
        <f>IFERROR(VLOOKUP(D1033,'ВИС-2025'!$E$17:$L$4285,8,0),"")</f>
        <v>340.88</v>
      </c>
      <c r="I1033" s="97">
        <f t="shared" si="189"/>
        <v>0</v>
      </c>
      <c r="J1033" s="97">
        <f t="shared" si="190"/>
        <v>340.88</v>
      </c>
      <c r="K1033" s="97">
        <f t="shared" si="191"/>
        <v>0</v>
      </c>
      <c r="L1033" s="97">
        <f t="shared" si="192"/>
        <v>0</v>
      </c>
      <c r="M1033" s="97">
        <f t="shared" si="193"/>
        <v>0</v>
      </c>
      <c r="N1033" s="387"/>
    </row>
    <row r="1034" spans="2:14">
      <c r="B1034" s="90"/>
      <c r="C1034" s="154"/>
      <c r="D1034" s="69"/>
      <c r="E1034" s="394"/>
      <c r="F1034" s="173"/>
      <c r="G1034" s="92"/>
      <c r="H1034" s="173" t="str">
        <f>IFERROR(VLOOKUP(D1034,'ВИС-2025'!$E$17:$L$4285,8,0),"")</f>
        <v/>
      </c>
      <c r="I1034" s="173" t="str">
        <f t="shared" si="189"/>
        <v/>
      </c>
      <c r="J1034" s="173" t="str">
        <f t="shared" si="190"/>
        <v/>
      </c>
      <c r="K1034" s="173" t="str">
        <f t="shared" si="191"/>
        <v/>
      </c>
      <c r="L1034" s="173" t="str">
        <f t="shared" si="192"/>
        <v/>
      </c>
      <c r="M1034" s="173" t="str">
        <f t="shared" si="193"/>
        <v/>
      </c>
      <c r="N1034" s="387"/>
    </row>
    <row r="1035" spans="2:14">
      <c r="B1035" s="256"/>
      <c r="C1035" s="485" t="s">
        <v>787</v>
      </c>
      <c r="D1035" s="487"/>
      <c r="E1035" s="546" t="s">
        <v>1041</v>
      </c>
      <c r="F1035" s="493"/>
      <c r="G1035" s="493"/>
      <c r="H1035" s="548" t="str">
        <f>IFERROR(VLOOKUP(D1035,'ВИС-2025'!$E$17:$L$4285,8,0),"")</f>
        <v/>
      </c>
      <c r="I1035" s="548" t="str">
        <f t="shared" si="189"/>
        <v/>
      </c>
      <c r="J1035" s="548" t="str">
        <f t="shared" si="190"/>
        <v/>
      </c>
      <c r="K1035" s="548" t="str">
        <f t="shared" si="191"/>
        <v/>
      </c>
      <c r="L1035" s="548" t="str">
        <f t="shared" si="192"/>
        <v/>
      </c>
      <c r="M1035" s="548" t="str">
        <f t="shared" si="193"/>
        <v/>
      </c>
      <c r="N1035" s="387"/>
    </row>
    <row r="1036" spans="2:14" s="287" customFormat="1">
      <c r="B1036" s="69" t="s">
        <v>65</v>
      </c>
      <c r="C1036" s="135" t="s">
        <v>787</v>
      </c>
      <c r="D1036" s="69">
        <v>12492871001</v>
      </c>
      <c r="E1036" s="392" t="str">
        <f>IFERROR(VLOOKUP(D1036,'ВИС-2025'!$E$17:$I$3751,3,0),"")</f>
        <v>Датчик точки росы TPW</v>
      </c>
      <c r="F1036" s="136" t="s">
        <v>58</v>
      </c>
      <c r="G1036" s="96"/>
      <c r="H1036" s="97">
        <f>IFERROR(VLOOKUP(D1036,'ВИС-2025'!$E$17:$L$4285,8,0),"")</f>
        <v>340.88</v>
      </c>
      <c r="I1036" s="97">
        <f t="shared" si="189"/>
        <v>0</v>
      </c>
      <c r="J1036" s="97">
        <f t="shared" si="190"/>
        <v>340.88</v>
      </c>
      <c r="K1036" s="97">
        <f t="shared" si="191"/>
        <v>0</v>
      </c>
      <c r="L1036" s="97">
        <f t="shared" si="192"/>
        <v>0</v>
      </c>
      <c r="M1036" s="97">
        <f t="shared" si="193"/>
        <v>0</v>
      </c>
      <c r="N1036" s="387"/>
    </row>
    <row r="1037" spans="2:14">
      <c r="B1037" s="90"/>
      <c r="C1037" s="154"/>
      <c r="D1037" s="69"/>
      <c r="E1037" s="394"/>
      <c r="F1037" s="136"/>
      <c r="G1037" s="92"/>
      <c r="H1037" s="97" t="str">
        <f>IFERROR(VLOOKUP(D1037,'ВИС-2025'!$E$17:$L$4285,8,0),"")</f>
        <v/>
      </c>
      <c r="I1037" s="97" t="str">
        <f t="shared" si="189"/>
        <v/>
      </c>
      <c r="J1037" s="97" t="str">
        <f t="shared" si="190"/>
        <v/>
      </c>
      <c r="K1037" s="97" t="str">
        <f t="shared" si="191"/>
        <v/>
      </c>
      <c r="L1037" s="97" t="str">
        <f t="shared" si="192"/>
        <v/>
      </c>
      <c r="M1037" s="97" t="str">
        <f t="shared" si="193"/>
        <v/>
      </c>
      <c r="N1037" s="387"/>
    </row>
    <row r="1038" spans="2:14">
      <c r="B1038" s="256"/>
      <c r="C1038" s="485" t="s">
        <v>787</v>
      </c>
      <c r="D1038" s="487"/>
      <c r="E1038" s="546" t="s">
        <v>1049</v>
      </c>
      <c r="F1038" s="493"/>
      <c r="G1038" s="493"/>
      <c r="H1038" s="548" t="str">
        <f>IFERROR(VLOOKUP(D1038,'ВИС-2025'!$E$17:$L$4285,8,0),"")</f>
        <v/>
      </c>
      <c r="I1038" s="548" t="str">
        <f t="shared" si="189"/>
        <v/>
      </c>
      <c r="J1038" s="548" t="str">
        <f t="shared" si="190"/>
        <v/>
      </c>
      <c r="K1038" s="548" t="str">
        <f t="shared" si="191"/>
        <v/>
      </c>
      <c r="L1038" s="548" t="str">
        <f t="shared" si="192"/>
        <v/>
      </c>
      <c r="M1038" s="548" t="str">
        <f t="shared" si="193"/>
        <v/>
      </c>
      <c r="N1038" s="387"/>
    </row>
    <row r="1039" spans="2:14" s="287" customFormat="1" ht="25.5">
      <c r="B1039" s="69" t="s">
        <v>65</v>
      </c>
      <c r="C1039" s="135" t="s">
        <v>787</v>
      </c>
      <c r="D1039" s="152">
        <v>13185101001</v>
      </c>
      <c r="E1039" s="392" t="str">
        <f>IFERROR(VLOOKUP(D1039,'ВИС-2025'!$E$17:$I$3751,3,0),"")</f>
        <v xml:space="preserve">К-т температ. регулирования flex 1`` с термостатической головкой
</v>
      </c>
      <c r="F1039" s="74" t="s">
        <v>58</v>
      </c>
      <c r="G1039" s="96"/>
      <c r="H1039" s="74">
        <f>IFERROR(VLOOKUP(D1039,'ВИС-2025'!$E$17:$L$4285,8,0),"")</f>
        <v>891.17</v>
      </c>
      <c r="I1039" s="74">
        <f t="shared" si="189"/>
        <v>0</v>
      </c>
      <c r="J1039" s="74">
        <f t="shared" si="190"/>
        <v>891.17</v>
      </c>
      <c r="K1039" s="74">
        <f t="shared" si="191"/>
        <v>0</v>
      </c>
      <c r="L1039" s="74">
        <f t="shared" si="192"/>
        <v>0</v>
      </c>
      <c r="M1039" s="74">
        <f t="shared" si="193"/>
        <v>0</v>
      </c>
      <c r="N1039" s="387"/>
    </row>
    <row r="1040" spans="2:14" s="287" customFormat="1" ht="16.149999999999999" customHeight="1">
      <c r="B1040" s="69" t="s">
        <v>65</v>
      </c>
      <c r="C1040" s="135" t="s">
        <v>787</v>
      </c>
      <c r="D1040" s="152">
        <v>13185201001</v>
      </c>
      <c r="E1040" s="392" t="str">
        <f>IFERROR(VLOOKUP(D1040,'ВИС-2025'!$E$17:$I$3751,3,0),"")</f>
        <v>К-т температ. регулирования flex 1`` с сервоприводом</v>
      </c>
      <c r="F1040" s="74" t="s">
        <v>58</v>
      </c>
      <c r="G1040" s="96"/>
      <c r="H1040" s="74">
        <f>IFERROR(VLOOKUP(D1040,'ВИС-2025'!$E$17:$L$4285,8,0),"")</f>
        <v>918.18</v>
      </c>
      <c r="I1040" s="74">
        <f t="shared" ref="I1040" si="236">IFERROR(H1040*G1040,"")</f>
        <v>0</v>
      </c>
      <c r="J1040" s="74">
        <f t="shared" ref="J1040" si="237">IFERROR((IF(H1040="","",H1040-H1040*$D$7)),"")</f>
        <v>918.18</v>
      </c>
      <c r="K1040" s="74">
        <f t="shared" ref="K1040" si="238">IFERROR(J1040*G1040, "")</f>
        <v>0</v>
      </c>
      <c r="L1040" s="74">
        <f t="shared" ref="L1040" si="239">IFERROR(J1040*$D$8, "")</f>
        <v>0</v>
      </c>
      <c r="M1040" s="74">
        <f t="shared" ref="M1040" si="240">IFERROR(L1040*G1040, "")</f>
        <v>0</v>
      </c>
      <c r="N1040" s="387"/>
    </row>
    <row r="1041" spans="2:14">
      <c r="B1041" s="90"/>
      <c r="C1041" s="132"/>
      <c r="D1041" s="149"/>
      <c r="E1041" s="169"/>
      <c r="F1041" s="93"/>
      <c r="G1041" s="92"/>
      <c r="H1041" s="93" t="str">
        <f>IFERROR(VLOOKUP(D1041,'ВИС-2025'!$E$17:$L$4285,8,0),"")</f>
        <v/>
      </c>
      <c r="I1041" s="93" t="str">
        <f t="shared" si="189"/>
        <v/>
      </c>
      <c r="J1041" s="93" t="str">
        <f t="shared" si="190"/>
        <v/>
      </c>
      <c r="K1041" s="93" t="str">
        <f t="shared" si="191"/>
        <v/>
      </c>
      <c r="L1041" s="93" t="str">
        <f t="shared" si="192"/>
        <v/>
      </c>
      <c r="M1041" s="93" t="str">
        <f t="shared" si="193"/>
        <v/>
      </c>
      <c r="N1041" s="387"/>
    </row>
    <row r="1042" spans="2:14" s="287" customFormat="1">
      <c r="B1042" s="69" t="s">
        <v>65</v>
      </c>
      <c r="C1042" s="135" t="s">
        <v>787</v>
      </c>
      <c r="D1042" s="69">
        <v>12492871001</v>
      </c>
      <c r="E1042" s="392" t="str">
        <f>IFERROR(VLOOKUP(D1042,'ВИС-2025'!$E$17:$I$3751,3,0),"")</f>
        <v>Датчик точки росы TPW</v>
      </c>
      <c r="F1042" s="136" t="s">
        <v>58</v>
      </c>
      <c r="G1042" s="96"/>
      <c r="H1042" s="97">
        <f>IFERROR(VLOOKUP(D1042,'ВИС-2025'!$E$17:$L$4285,8,0),"")</f>
        <v>340.88</v>
      </c>
      <c r="I1042" s="97">
        <f t="shared" ref="I1042:I1076" si="241">IFERROR(H1042*G1042,"")</f>
        <v>0</v>
      </c>
      <c r="J1042" s="97">
        <f t="shared" ref="J1042:J1076" si="242">IFERROR((IF(H1042="","",H1042-H1042*$D$7)),"")</f>
        <v>340.88</v>
      </c>
      <c r="K1042" s="97">
        <f t="shared" ref="K1042:K1076" si="243">IFERROR(J1042*G1042, "")</f>
        <v>0</v>
      </c>
      <c r="L1042" s="97">
        <f t="shared" ref="L1042:L1076" si="244">IFERROR(J1042*$D$8, "")</f>
        <v>0</v>
      </c>
      <c r="M1042" s="97">
        <f t="shared" ref="M1042:M1076" si="245">IFERROR(L1042*G1042, "")</f>
        <v>0</v>
      </c>
      <c r="N1042" s="387"/>
    </row>
    <row r="1043" spans="2:14">
      <c r="B1043" s="90"/>
      <c r="C1043" s="154"/>
      <c r="D1043" s="69"/>
      <c r="E1043" s="394"/>
      <c r="F1043" s="136"/>
      <c r="G1043" s="92"/>
      <c r="H1043" s="97" t="str">
        <f>IFERROR(VLOOKUP(D1043,'ВИС-2025'!$E$17:$L$4285,8,0),"")</f>
        <v/>
      </c>
      <c r="I1043" s="97" t="str">
        <f t="shared" si="241"/>
        <v/>
      </c>
      <c r="J1043" s="97" t="str">
        <f t="shared" si="242"/>
        <v/>
      </c>
      <c r="K1043" s="97" t="str">
        <f t="shared" si="243"/>
        <v/>
      </c>
      <c r="L1043" s="97" t="str">
        <f t="shared" si="244"/>
        <v/>
      </c>
      <c r="M1043" s="97" t="str">
        <f t="shared" si="245"/>
        <v/>
      </c>
      <c r="N1043" s="387"/>
    </row>
    <row r="1044" spans="2:14" s="288" customFormat="1">
      <c r="B1044" s="453" t="s">
        <v>27</v>
      </c>
      <c r="C1044" s="160" t="s">
        <v>787</v>
      </c>
      <c r="D1044" s="102">
        <v>12442401001</v>
      </c>
      <c r="E1044" s="391" t="str">
        <f>IFERROR(VLOOKUP(D1044,'ВИС-2025'!$E$17:$I$3751,3,0),"")</f>
        <v xml:space="preserve">Трехходовой вентиль MV 15 с приводом (24В) </v>
      </c>
      <c r="F1044" s="139" t="s">
        <v>58</v>
      </c>
      <c r="G1044" s="105"/>
      <c r="H1044" s="175">
        <f>IFERROR(VLOOKUP(D1044,'ВИС-2025'!$E$17:$L$4285,8,0),"")</f>
        <v>541.73</v>
      </c>
      <c r="I1044" s="175">
        <f t="shared" si="241"/>
        <v>0</v>
      </c>
      <c r="J1044" s="175">
        <f t="shared" si="242"/>
        <v>541.73</v>
      </c>
      <c r="K1044" s="175">
        <f t="shared" si="243"/>
        <v>0</v>
      </c>
      <c r="L1044" s="175">
        <f t="shared" si="244"/>
        <v>0</v>
      </c>
      <c r="M1044" s="175">
        <f t="shared" si="245"/>
        <v>0</v>
      </c>
      <c r="N1044" s="387"/>
    </row>
    <row r="1045" spans="2:14" s="288" customFormat="1">
      <c r="B1045" s="453" t="s">
        <v>27</v>
      </c>
      <c r="C1045" s="160" t="s">
        <v>787</v>
      </c>
      <c r="D1045" s="102">
        <v>12442501001</v>
      </c>
      <c r="E1045" s="391" t="str">
        <f>IFERROR(VLOOKUP(D1045,'ВИС-2025'!$E$17:$I$3751,3,0),"")</f>
        <v xml:space="preserve">Трехходовой вентиль MV 20 с приводом (24В) </v>
      </c>
      <c r="F1045" s="139" t="s">
        <v>58</v>
      </c>
      <c r="G1045" s="105"/>
      <c r="H1045" s="175">
        <f>IFERROR(VLOOKUP(D1045,'ВИС-2025'!$E$17:$L$4285,8,0),"")</f>
        <v>589.66</v>
      </c>
      <c r="I1045" s="175">
        <f t="shared" si="241"/>
        <v>0</v>
      </c>
      <c r="J1045" s="175">
        <f t="shared" si="242"/>
        <v>589.66</v>
      </c>
      <c r="K1045" s="175">
        <f t="shared" si="243"/>
        <v>0</v>
      </c>
      <c r="L1045" s="175">
        <f t="shared" si="244"/>
        <v>0</v>
      </c>
      <c r="M1045" s="175">
        <f t="shared" si="245"/>
        <v>0</v>
      </c>
      <c r="N1045" s="387"/>
    </row>
    <row r="1046" spans="2:14" s="288" customFormat="1">
      <c r="B1046" s="453" t="s">
        <v>27</v>
      </c>
      <c r="C1046" s="160" t="s">
        <v>787</v>
      </c>
      <c r="D1046" s="102">
        <v>12442601001</v>
      </c>
      <c r="E1046" s="391" t="str">
        <f>IFERROR(VLOOKUP(D1046,'ВИС-2025'!$E$17:$I$3751,3,0),"")</f>
        <v xml:space="preserve">Трехходовой вентиль MV 25 с приводом (24В) </v>
      </c>
      <c r="F1046" s="139" t="s">
        <v>58</v>
      </c>
      <c r="G1046" s="105"/>
      <c r="H1046" s="175">
        <f>IFERROR(VLOOKUP(D1046,'ВИС-2025'!$E$17:$L$4285,8,0),"")</f>
        <v>764.7</v>
      </c>
      <c r="I1046" s="175">
        <f t="shared" si="241"/>
        <v>0</v>
      </c>
      <c r="J1046" s="175">
        <f t="shared" si="242"/>
        <v>764.7</v>
      </c>
      <c r="K1046" s="175">
        <f t="shared" si="243"/>
        <v>0</v>
      </c>
      <c r="L1046" s="175">
        <f t="shared" si="244"/>
        <v>0</v>
      </c>
      <c r="M1046" s="175">
        <f t="shared" si="245"/>
        <v>0</v>
      </c>
      <c r="N1046" s="387"/>
    </row>
    <row r="1047" spans="2:14">
      <c r="B1047" s="90"/>
      <c r="C1047" s="154"/>
      <c r="D1047" s="69"/>
      <c r="E1047" s="394"/>
      <c r="F1047" s="136"/>
      <c r="G1047" s="92"/>
      <c r="H1047" s="97" t="str">
        <f>IFERROR(VLOOKUP(D1047,'ВИС-2025'!$E$17:$L$4285,8,0),"")</f>
        <v/>
      </c>
      <c r="I1047" s="97" t="str">
        <f t="shared" si="241"/>
        <v/>
      </c>
      <c r="J1047" s="97" t="str">
        <f t="shared" si="242"/>
        <v/>
      </c>
      <c r="K1047" s="97" t="str">
        <f t="shared" si="243"/>
        <v/>
      </c>
      <c r="L1047" s="97" t="str">
        <f t="shared" si="244"/>
        <v/>
      </c>
      <c r="M1047" s="97" t="str">
        <f t="shared" si="245"/>
        <v/>
      </c>
      <c r="N1047" s="387"/>
    </row>
    <row r="1048" spans="2:14">
      <c r="B1048" s="256"/>
      <c r="C1048" s="485" t="s">
        <v>787</v>
      </c>
      <c r="D1048" s="513"/>
      <c r="E1048" s="546" t="s">
        <v>1064</v>
      </c>
      <c r="F1048" s="515"/>
      <c r="G1048" s="493"/>
      <c r="H1048" s="551" t="str">
        <f>IFERROR(VLOOKUP(D1048,'ВИС-2025'!$E$17:$L$4285,8,0),"")</f>
        <v/>
      </c>
      <c r="I1048" s="551" t="str">
        <f t="shared" si="241"/>
        <v/>
      </c>
      <c r="J1048" s="551" t="str">
        <f t="shared" si="242"/>
        <v/>
      </c>
      <c r="K1048" s="551" t="str">
        <f t="shared" si="243"/>
        <v/>
      </c>
      <c r="L1048" s="551" t="str">
        <f t="shared" si="244"/>
        <v/>
      </c>
      <c r="M1048" s="551" t="str">
        <f t="shared" si="245"/>
        <v/>
      </c>
      <c r="N1048" s="387"/>
    </row>
    <row r="1049" spans="2:14">
      <c r="B1049" s="256"/>
      <c r="C1049" s="485" t="s">
        <v>787</v>
      </c>
      <c r="D1049" s="513"/>
      <c r="E1049" s="546" t="s">
        <v>1065</v>
      </c>
      <c r="F1049" s="515"/>
      <c r="G1049" s="493"/>
      <c r="H1049" s="551" t="str">
        <f>IFERROR(VLOOKUP(D1049,'ВИС-2025'!$E$17:$L$4285,8,0),"")</f>
        <v/>
      </c>
      <c r="I1049" s="551" t="str">
        <f t="shared" si="241"/>
        <v/>
      </c>
      <c r="J1049" s="551" t="str">
        <f t="shared" si="242"/>
        <v/>
      </c>
      <c r="K1049" s="551" t="str">
        <f t="shared" si="243"/>
        <v/>
      </c>
      <c r="L1049" s="551" t="str">
        <f t="shared" si="244"/>
        <v/>
      </c>
      <c r="M1049" s="551" t="str">
        <f t="shared" si="245"/>
        <v/>
      </c>
      <c r="N1049" s="387"/>
    </row>
    <row r="1050" spans="2:14" s="287" customFormat="1">
      <c r="B1050" s="69" t="s">
        <v>65</v>
      </c>
      <c r="C1050" s="135" t="s">
        <v>787</v>
      </c>
      <c r="D1050" s="69">
        <v>12005361001</v>
      </c>
      <c r="E1050" s="392" t="str">
        <f>IFERROR(VLOOKUP(D1050,'ВИС-2025'!$E$17:$I$3751,3,0),"")</f>
        <v>Надвижная гильза 10 x1,1</v>
      </c>
      <c r="F1050" s="136" t="s">
        <v>58</v>
      </c>
      <c r="G1050" s="96"/>
      <c r="H1050" s="97">
        <f>IFERROR(VLOOKUP(D1050,'ВИС-2025'!$E$17:$L$4285,8,0),"")</f>
        <v>1.18</v>
      </c>
      <c r="I1050" s="97">
        <f t="shared" si="241"/>
        <v>0</v>
      </c>
      <c r="J1050" s="97">
        <f t="shared" si="242"/>
        <v>1.18</v>
      </c>
      <c r="K1050" s="97">
        <f t="shared" si="243"/>
        <v>0</v>
      </c>
      <c r="L1050" s="97">
        <f t="shared" si="244"/>
        <v>0</v>
      </c>
      <c r="M1050" s="97">
        <f t="shared" si="245"/>
        <v>0</v>
      </c>
      <c r="N1050" s="387"/>
    </row>
    <row r="1051" spans="2:14" s="287" customFormat="1">
      <c r="B1051" s="69" t="s">
        <v>65</v>
      </c>
      <c r="C1051" s="135" t="s">
        <v>787</v>
      </c>
      <c r="D1051" s="69">
        <v>12502971002</v>
      </c>
      <c r="E1051" s="392" t="str">
        <f>IFERROR(VLOOKUP(D1051,'ВИС-2025'!$E$17:$I$3751,3,0),"")</f>
        <v>Надвижная гильза 17x2,0</v>
      </c>
      <c r="F1051" s="136" t="s">
        <v>58</v>
      </c>
      <c r="G1051" s="96"/>
      <c r="H1051" s="97">
        <f>IFERROR(VLOOKUP(D1051,'ВИС-2025'!$E$17:$L$4285,8,0),"")</f>
        <v>1.61</v>
      </c>
      <c r="I1051" s="97">
        <f t="shared" si="241"/>
        <v>0</v>
      </c>
      <c r="J1051" s="97">
        <f t="shared" si="242"/>
        <v>1.61</v>
      </c>
      <c r="K1051" s="97">
        <f t="shared" si="243"/>
        <v>0</v>
      </c>
      <c r="L1051" s="97">
        <f t="shared" si="244"/>
        <v>0</v>
      </c>
      <c r="M1051" s="97">
        <f t="shared" si="245"/>
        <v>0</v>
      </c>
      <c r="N1051" s="387"/>
    </row>
    <row r="1052" spans="2:14" s="287" customFormat="1">
      <c r="B1052" s="69" t="s">
        <v>65</v>
      </c>
      <c r="C1052" s="135" t="s">
        <v>787</v>
      </c>
      <c r="D1052" s="69">
        <v>12503071002</v>
      </c>
      <c r="E1052" s="392" t="str">
        <f>IFERROR(VLOOKUP(D1052,'ВИС-2025'!$E$17:$I$3751,3,0),"")</f>
        <v xml:space="preserve">Надвижная гильза 20x2,0 </v>
      </c>
      <c r="F1052" s="164" t="s">
        <v>58</v>
      </c>
      <c r="G1052" s="96"/>
      <c r="H1052" s="350">
        <f>IFERROR(VLOOKUP(D1052,'ВИС-2025'!$E$17:$L$4285,8,0),"")</f>
        <v>1.67</v>
      </c>
      <c r="I1052" s="350">
        <f t="shared" si="241"/>
        <v>0</v>
      </c>
      <c r="J1052" s="350">
        <f t="shared" si="242"/>
        <v>1.67</v>
      </c>
      <c r="K1052" s="350">
        <f t="shared" si="243"/>
        <v>0</v>
      </c>
      <c r="L1052" s="350">
        <f t="shared" si="244"/>
        <v>0</v>
      </c>
      <c r="M1052" s="350">
        <f t="shared" si="245"/>
        <v>0</v>
      </c>
      <c r="N1052" s="387"/>
    </row>
    <row r="1053" spans="2:14" s="287" customFormat="1">
      <c r="B1053" s="69" t="s">
        <v>65</v>
      </c>
      <c r="C1053" s="135" t="s">
        <v>787</v>
      </c>
      <c r="D1053" s="69">
        <v>12005261001</v>
      </c>
      <c r="E1053" s="392" t="str">
        <f>IFERROR(VLOOKUP(D1053,'ВИС-2025'!$E$17:$I$3751,3,0),"")</f>
        <v>Муфта соед. равнопроходн. 10x1,1</v>
      </c>
      <c r="F1053" s="136" t="s">
        <v>58</v>
      </c>
      <c r="G1053" s="96"/>
      <c r="H1053" s="97">
        <f>IFERROR(VLOOKUP(D1053,'ВИС-2025'!$E$17:$L$4285,8,0),"")</f>
        <v>8.0299999999999994</v>
      </c>
      <c r="I1053" s="97">
        <f t="shared" si="241"/>
        <v>0</v>
      </c>
      <c r="J1053" s="97">
        <f t="shared" si="242"/>
        <v>8.0299999999999994</v>
      </c>
      <c r="K1053" s="97">
        <f t="shared" si="243"/>
        <v>0</v>
      </c>
      <c r="L1053" s="97">
        <f t="shared" si="244"/>
        <v>0</v>
      </c>
      <c r="M1053" s="97">
        <f t="shared" si="245"/>
        <v>0</v>
      </c>
      <c r="N1053" s="387"/>
    </row>
    <row r="1054" spans="2:14" s="288" customFormat="1">
      <c r="B1054" s="453" t="s">
        <v>27</v>
      </c>
      <c r="C1054" s="160" t="s">
        <v>787</v>
      </c>
      <c r="D1054" s="102">
        <v>12005331001</v>
      </c>
      <c r="E1054" s="391" t="str">
        <f>IFERROR(VLOOKUP(D1054,'ВИС-2025'!$E$17:$I$3751,3,0),"")</f>
        <v>Муфта соединительная переходная 17-10</v>
      </c>
      <c r="F1054" s="103" t="s">
        <v>58</v>
      </c>
      <c r="G1054" s="105"/>
      <c r="H1054" s="107">
        <f>IFERROR(VLOOKUP(D1054,'ВИС-2025'!$E$17:$L$4285,8,0),"")</f>
        <v>12.82</v>
      </c>
      <c r="I1054" s="107">
        <f t="shared" si="241"/>
        <v>0</v>
      </c>
      <c r="J1054" s="107">
        <f t="shared" si="242"/>
        <v>12.82</v>
      </c>
      <c r="K1054" s="107">
        <f t="shared" si="243"/>
        <v>0</v>
      </c>
      <c r="L1054" s="107">
        <f t="shared" si="244"/>
        <v>0</v>
      </c>
      <c r="M1054" s="107">
        <f t="shared" si="245"/>
        <v>0</v>
      </c>
      <c r="N1054" s="387"/>
    </row>
    <row r="1055" spans="2:14" s="288" customFormat="1">
      <c r="B1055" s="453" t="s">
        <v>27</v>
      </c>
      <c r="C1055" s="160" t="s">
        <v>787</v>
      </c>
      <c r="D1055" s="102">
        <v>12005341001</v>
      </c>
      <c r="E1055" s="391" t="str">
        <f>IFERROR(VLOOKUP(D1055,'ВИС-2025'!$E$17:$I$3751,3,0),"")</f>
        <v>Муфта соединительная переходная 20-10</v>
      </c>
      <c r="F1055" s="103" t="s">
        <v>58</v>
      </c>
      <c r="G1055" s="105"/>
      <c r="H1055" s="107">
        <f>IFERROR(VLOOKUP(D1055,'ВИС-2025'!$E$17:$L$4285,8,0),"")</f>
        <v>12.82</v>
      </c>
      <c r="I1055" s="107">
        <f t="shared" si="241"/>
        <v>0</v>
      </c>
      <c r="J1055" s="107">
        <f t="shared" si="242"/>
        <v>12.82</v>
      </c>
      <c r="K1055" s="107">
        <f t="shared" si="243"/>
        <v>0</v>
      </c>
      <c r="L1055" s="107">
        <f t="shared" si="244"/>
        <v>0</v>
      </c>
      <c r="M1055" s="107">
        <f t="shared" si="245"/>
        <v>0</v>
      </c>
      <c r="N1055" s="387"/>
    </row>
    <row r="1056" spans="2:14">
      <c r="B1056" s="69" t="s">
        <v>65</v>
      </c>
      <c r="C1056" s="135" t="s">
        <v>787</v>
      </c>
      <c r="D1056" s="69">
        <v>12005431001</v>
      </c>
      <c r="E1056" s="392" t="str">
        <f>IFERROR(VLOOKUP(D1056,'ВИС-2025'!$E$17:$I$3751,3,0),"")</f>
        <v>Тройник 17-10-17</v>
      </c>
      <c r="F1056" s="136" t="s">
        <v>58</v>
      </c>
      <c r="G1056" s="96"/>
      <c r="H1056" s="97">
        <f>IFERROR(VLOOKUP(D1056,'ВИС-2025'!$E$17:$L$4285,8,0),"")</f>
        <v>11.32</v>
      </c>
      <c r="I1056" s="97">
        <f t="shared" si="241"/>
        <v>0</v>
      </c>
      <c r="J1056" s="97">
        <f t="shared" si="242"/>
        <v>11.32</v>
      </c>
      <c r="K1056" s="97">
        <f t="shared" si="243"/>
        <v>0</v>
      </c>
      <c r="L1056" s="97">
        <f t="shared" si="244"/>
        <v>0</v>
      </c>
      <c r="M1056" s="97">
        <f t="shared" si="245"/>
        <v>0</v>
      </c>
      <c r="N1056" s="387"/>
    </row>
    <row r="1057" spans="2:14" s="288" customFormat="1">
      <c r="B1057" s="453" t="s">
        <v>27</v>
      </c>
      <c r="C1057" s="160" t="s">
        <v>787</v>
      </c>
      <c r="D1057" s="102">
        <v>12005441001</v>
      </c>
      <c r="E1057" s="391" t="str">
        <f>IFERROR(VLOOKUP(D1057,'ВИС-2025'!$E$17:$I$3751,3,0),"")</f>
        <v>Тройник 20-10-20</v>
      </c>
      <c r="F1057" s="139" t="s">
        <v>58</v>
      </c>
      <c r="G1057" s="105"/>
      <c r="H1057" s="175">
        <f>IFERROR(VLOOKUP(D1057,'ВИС-2025'!$E$17:$L$4285,8,0),"")</f>
        <v>11.32</v>
      </c>
      <c r="I1057" s="175">
        <f t="shared" si="241"/>
        <v>0</v>
      </c>
      <c r="J1057" s="175">
        <f t="shared" si="242"/>
        <v>11.32</v>
      </c>
      <c r="K1057" s="175">
        <f t="shared" si="243"/>
        <v>0</v>
      </c>
      <c r="L1057" s="175">
        <f t="shared" si="244"/>
        <v>0</v>
      </c>
      <c r="M1057" s="175">
        <f t="shared" si="245"/>
        <v>0</v>
      </c>
      <c r="N1057" s="387"/>
    </row>
    <row r="1058" spans="2:14" s="287" customFormat="1">
      <c r="B1058" s="69" t="s">
        <v>65</v>
      </c>
      <c r="C1058" s="135" t="s">
        <v>787</v>
      </c>
      <c r="D1058" s="69">
        <v>12005461001</v>
      </c>
      <c r="E1058" s="392" t="str">
        <f>IFERROR(VLOOKUP(D1058,'ВИС-2025'!$E$17:$I$3751,3,0),"")</f>
        <v>Резьбозажимное соединение для подключ. трубы 10,1х1,1 мм</v>
      </c>
      <c r="F1058" s="136" t="s">
        <v>58</v>
      </c>
      <c r="G1058" s="96"/>
      <c r="H1058" s="97">
        <f>IFERROR(VLOOKUP(D1058,'ВИС-2025'!$E$17:$L$4285,8,0),"")</f>
        <v>11.06</v>
      </c>
      <c r="I1058" s="97">
        <f t="shared" si="241"/>
        <v>0</v>
      </c>
      <c r="J1058" s="97">
        <f t="shared" si="242"/>
        <v>11.06</v>
      </c>
      <c r="K1058" s="97">
        <f t="shared" si="243"/>
        <v>0</v>
      </c>
      <c r="L1058" s="97">
        <f t="shared" si="244"/>
        <v>0</v>
      </c>
      <c r="M1058" s="97">
        <f t="shared" si="245"/>
        <v>0</v>
      </c>
      <c r="N1058" s="387"/>
    </row>
    <row r="1059" spans="2:14">
      <c r="B1059" s="90"/>
      <c r="C1059" s="132"/>
      <c r="D1059" s="90"/>
      <c r="E1059" s="169"/>
      <c r="F1059" s="133"/>
      <c r="G1059" s="92"/>
      <c r="H1059" s="173" t="str">
        <f>IFERROR(VLOOKUP(D1059,'ВИС-2025'!$E$17:$L$4285,8,0),"")</f>
        <v/>
      </c>
      <c r="I1059" s="173" t="str">
        <f t="shared" si="241"/>
        <v/>
      </c>
      <c r="J1059" s="173" t="str">
        <f t="shared" si="242"/>
        <v/>
      </c>
      <c r="K1059" s="173" t="str">
        <f t="shared" si="243"/>
        <v/>
      </c>
      <c r="L1059" s="173" t="str">
        <f t="shared" si="244"/>
        <v/>
      </c>
      <c r="M1059" s="173" t="str">
        <f t="shared" si="245"/>
        <v/>
      </c>
      <c r="N1059" s="387"/>
    </row>
    <row r="1060" spans="2:14" ht="25.5">
      <c r="B1060" s="256"/>
      <c r="C1060" s="485" t="s">
        <v>787</v>
      </c>
      <c r="D1060" s="499"/>
      <c r="E1060" s="546" t="s">
        <v>1075</v>
      </c>
      <c r="F1060" s="486"/>
      <c r="G1060" s="493"/>
      <c r="H1060" s="549" t="str">
        <f>IFERROR(VLOOKUP(D1060,'ВИС-2025'!$E$17:$L$4285,8,0),"")</f>
        <v/>
      </c>
      <c r="I1060" s="549" t="str">
        <f t="shared" si="241"/>
        <v/>
      </c>
      <c r="J1060" s="549" t="str">
        <f t="shared" si="242"/>
        <v/>
      </c>
      <c r="K1060" s="549" t="str">
        <f t="shared" si="243"/>
        <v/>
      </c>
      <c r="L1060" s="549" t="str">
        <f t="shared" si="244"/>
        <v/>
      </c>
      <c r="M1060" s="549" t="str">
        <f t="shared" si="245"/>
        <v/>
      </c>
      <c r="N1060" s="387"/>
    </row>
    <row r="1061" spans="2:14" s="287" customFormat="1">
      <c r="B1061" s="69" t="s">
        <v>65</v>
      </c>
      <c r="C1061" s="135" t="s">
        <v>787</v>
      </c>
      <c r="D1061" s="69">
        <v>12492871001</v>
      </c>
      <c r="E1061" s="392" t="str">
        <f>IFERROR(VLOOKUP(D1061,'ВИС-2025'!$E$17:$I$3751,3,0),"")</f>
        <v>Датчик точки росы TPW</v>
      </c>
      <c r="F1061" s="136" t="s">
        <v>58</v>
      </c>
      <c r="G1061" s="96"/>
      <c r="H1061" s="97">
        <f>IFERROR(VLOOKUP(D1061,'ВИС-2025'!$E$17:$L$4285,8,0),"")</f>
        <v>340.88</v>
      </c>
      <c r="I1061" s="97">
        <f t="shared" si="241"/>
        <v>0</v>
      </c>
      <c r="J1061" s="97">
        <f t="shared" si="242"/>
        <v>340.88</v>
      </c>
      <c r="K1061" s="97">
        <f t="shared" si="243"/>
        <v>0</v>
      </c>
      <c r="L1061" s="97">
        <f t="shared" si="244"/>
        <v>0</v>
      </c>
      <c r="M1061" s="97">
        <f t="shared" si="245"/>
        <v>0</v>
      </c>
      <c r="N1061" s="387"/>
    </row>
    <row r="1062" spans="2:14">
      <c r="B1062" s="90"/>
      <c r="C1062" s="154"/>
      <c r="D1062" s="69"/>
      <c r="E1062" s="394"/>
      <c r="F1062" s="136"/>
      <c r="G1062" s="92"/>
      <c r="H1062" s="97" t="str">
        <f>IFERROR(VLOOKUP(D1062,'ВИС-2025'!$E$17:$L$4285,8,0),"")</f>
        <v/>
      </c>
      <c r="I1062" s="97" t="str">
        <f t="shared" si="241"/>
        <v/>
      </c>
      <c r="J1062" s="97" t="str">
        <f t="shared" si="242"/>
        <v/>
      </c>
      <c r="K1062" s="97" t="str">
        <f t="shared" si="243"/>
        <v/>
      </c>
      <c r="L1062" s="97" t="str">
        <f t="shared" si="244"/>
        <v/>
      </c>
      <c r="M1062" s="97" t="str">
        <f t="shared" si="245"/>
        <v/>
      </c>
      <c r="N1062" s="387"/>
    </row>
    <row r="1063" spans="2:14" s="288" customFormat="1">
      <c r="B1063" s="453" t="s">
        <v>27</v>
      </c>
      <c r="C1063" s="160" t="s">
        <v>787</v>
      </c>
      <c r="D1063" s="102">
        <v>12442401001</v>
      </c>
      <c r="E1063" s="391" t="str">
        <f>IFERROR(VLOOKUP(D1063,'ВИС-2025'!$E$17:$I$3751,3,0),"")</f>
        <v xml:space="preserve">Трехходовой вентиль MV 15 с приводом (24В) </v>
      </c>
      <c r="F1063" s="139" t="s">
        <v>58</v>
      </c>
      <c r="G1063" s="105"/>
      <c r="H1063" s="175">
        <f>IFERROR(VLOOKUP(D1063,'ВИС-2025'!$E$17:$L$4285,8,0),"")</f>
        <v>541.73</v>
      </c>
      <c r="I1063" s="175">
        <f t="shared" si="241"/>
        <v>0</v>
      </c>
      <c r="J1063" s="175">
        <f t="shared" si="242"/>
        <v>541.73</v>
      </c>
      <c r="K1063" s="175">
        <f t="shared" si="243"/>
        <v>0</v>
      </c>
      <c r="L1063" s="175">
        <f t="shared" si="244"/>
        <v>0</v>
      </c>
      <c r="M1063" s="175">
        <f t="shared" si="245"/>
        <v>0</v>
      </c>
      <c r="N1063" s="387"/>
    </row>
    <row r="1064" spans="2:14" s="288" customFormat="1">
      <c r="B1064" s="453" t="s">
        <v>27</v>
      </c>
      <c r="C1064" s="160" t="s">
        <v>787</v>
      </c>
      <c r="D1064" s="102">
        <v>12442501001</v>
      </c>
      <c r="E1064" s="391" t="str">
        <f>IFERROR(VLOOKUP(D1064,'ВИС-2025'!$E$17:$I$3751,3,0),"")</f>
        <v xml:space="preserve">Трехходовой вентиль MV 20 с приводом (24В) </v>
      </c>
      <c r="F1064" s="139" t="s">
        <v>58</v>
      </c>
      <c r="G1064" s="105"/>
      <c r="H1064" s="175">
        <f>IFERROR(VLOOKUP(D1064,'ВИС-2025'!$E$17:$L$4285,8,0),"")</f>
        <v>589.66</v>
      </c>
      <c r="I1064" s="175">
        <f t="shared" si="241"/>
        <v>0</v>
      </c>
      <c r="J1064" s="175">
        <f t="shared" si="242"/>
        <v>589.66</v>
      </c>
      <c r="K1064" s="175">
        <f t="shared" si="243"/>
        <v>0</v>
      </c>
      <c r="L1064" s="175">
        <f t="shared" si="244"/>
        <v>0</v>
      </c>
      <c r="M1064" s="175">
        <f t="shared" si="245"/>
        <v>0</v>
      </c>
      <c r="N1064" s="387"/>
    </row>
    <row r="1065" spans="2:14" s="288" customFormat="1">
      <c r="B1065" s="453" t="s">
        <v>27</v>
      </c>
      <c r="C1065" s="160" t="s">
        <v>787</v>
      </c>
      <c r="D1065" s="102">
        <v>12442601001</v>
      </c>
      <c r="E1065" s="391" t="str">
        <f>IFERROR(VLOOKUP(D1065,'ВИС-2025'!$E$17:$I$3751,3,0),"")</f>
        <v xml:space="preserve">Трехходовой вентиль MV 25 с приводом (24В) </v>
      </c>
      <c r="F1065" s="139" t="s">
        <v>58</v>
      </c>
      <c r="G1065" s="105"/>
      <c r="H1065" s="175">
        <f>IFERROR(VLOOKUP(D1065,'ВИС-2025'!$E$17:$L$4285,8,0),"")</f>
        <v>764.7</v>
      </c>
      <c r="I1065" s="175">
        <f t="shared" si="241"/>
        <v>0</v>
      </c>
      <c r="J1065" s="175">
        <f t="shared" si="242"/>
        <v>764.7</v>
      </c>
      <c r="K1065" s="175">
        <f t="shared" si="243"/>
        <v>0</v>
      </c>
      <c r="L1065" s="175">
        <f t="shared" si="244"/>
        <v>0</v>
      </c>
      <c r="M1065" s="175">
        <f t="shared" si="245"/>
        <v>0</v>
      </c>
      <c r="N1065" s="387"/>
    </row>
    <row r="1066" spans="2:14">
      <c r="B1066" s="90"/>
      <c r="C1066" s="154"/>
      <c r="D1066" s="69"/>
      <c r="E1066" s="394"/>
      <c r="F1066" s="136"/>
      <c r="G1066" s="92"/>
      <c r="H1066" s="97" t="str">
        <f>IFERROR(VLOOKUP(D1066,'ВИС-2025'!$E$17:$L$4285,8,0),"")</f>
        <v/>
      </c>
      <c r="I1066" s="97" t="str">
        <f t="shared" si="241"/>
        <v/>
      </c>
      <c r="J1066" s="97" t="str">
        <f t="shared" si="242"/>
        <v/>
      </c>
      <c r="K1066" s="97" t="str">
        <f t="shared" si="243"/>
        <v/>
      </c>
      <c r="L1066" s="97" t="str">
        <f t="shared" si="244"/>
        <v/>
      </c>
      <c r="M1066" s="97" t="str">
        <f t="shared" si="245"/>
        <v/>
      </c>
      <c r="N1066" s="387"/>
    </row>
    <row r="1067" spans="2:14">
      <c r="B1067" s="256"/>
      <c r="C1067" s="485" t="s">
        <v>787</v>
      </c>
      <c r="D1067" s="499"/>
      <c r="E1067" s="546" t="s">
        <v>1076</v>
      </c>
      <c r="F1067" s="486"/>
      <c r="G1067" s="493"/>
      <c r="H1067" s="549" t="str">
        <f>IFERROR(VLOOKUP(D1067,'ВИС-2025'!$E$17:$L$4285,8,0),"")</f>
        <v/>
      </c>
      <c r="I1067" s="549" t="str">
        <f t="shared" si="241"/>
        <v/>
      </c>
      <c r="J1067" s="549" t="str">
        <f t="shared" si="242"/>
        <v/>
      </c>
      <c r="K1067" s="549" t="str">
        <f t="shared" si="243"/>
        <v/>
      </c>
      <c r="L1067" s="549" t="str">
        <f t="shared" si="244"/>
        <v/>
      </c>
      <c r="M1067" s="549" t="str">
        <f t="shared" si="245"/>
        <v/>
      </c>
      <c r="N1067" s="387"/>
    </row>
    <row r="1068" spans="2:14" s="287" customFormat="1">
      <c r="B1068" s="69" t="s">
        <v>65</v>
      </c>
      <c r="C1068" s="135" t="s">
        <v>787</v>
      </c>
      <c r="D1068" s="69">
        <v>12283961001</v>
      </c>
      <c r="E1068" s="392" t="str">
        <f>IFERROR(VLOOKUP(D1068,'ВИС-2025'!$E$17:$I$3751,3,0),"")</f>
        <v>Механический инструмент RAUTOOL K 10</v>
      </c>
      <c r="F1068" s="136" t="s">
        <v>58</v>
      </c>
      <c r="G1068" s="96"/>
      <c r="H1068" s="97">
        <f>IFERROR(VLOOKUP(D1068,'ВИС-2025'!$E$17:$L$4285,8,0),"")</f>
        <v>253.72</v>
      </c>
      <c r="I1068" s="97">
        <f t="shared" si="241"/>
        <v>0</v>
      </c>
      <c r="J1068" s="97">
        <f t="shared" si="242"/>
        <v>253.72</v>
      </c>
      <c r="K1068" s="97">
        <f t="shared" si="243"/>
        <v>0</v>
      </c>
      <c r="L1068" s="97">
        <f t="shared" si="244"/>
        <v>0</v>
      </c>
      <c r="M1068" s="97">
        <f t="shared" si="245"/>
        <v>0</v>
      </c>
      <c r="N1068" s="387"/>
    </row>
    <row r="1069" spans="2:14">
      <c r="B1069" s="90"/>
      <c r="C1069" s="135"/>
      <c r="D1069" s="69"/>
      <c r="E1069" s="168"/>
      <c r="F1069" s="136"/>
      <c r="G1069" s="92"/>
      <c r="H1069" s="97" t="str">
        <f>IFERROR(VLOOKUP(D1069,'ВИС-2025'!$E$17:$L$4285,8,0),"")</f>
        <v/>
      </c>
      <c r="I1069" s="97" t="str">
        <f t="shared" si="241"/>
        <v/>
      </c>
      <c r="J1069" s="97" t="str">
        <f t="shared" si="242"/>
        <v/>
      </c>
      <c r="K1069" s="97" t="str">
        <f t="shared" si="243"/>
        <v/>
      </c>
      <c r="L1069" s="97" t="str">
        <f t="shared" si="244"/>
        <v/>
      </c>
      <c r="M1069" s="97" t="str">
        <f t="shared" si="245"/>
        <v/>
      </c>
      <c r="N1069" s="387"/>
    </row>
    <row r="1070" spans="2:14">
      <c r="B1070" s="256"/>
      <c r="C1070" s="485" t="s">
        <v>787</v>
      </c>
      <c r="D1070" s="487"/>
      <c r="E1070" s="546" t="s">
        <v>1078</v>
      </c>
      <c r="F1070" s="493"/>
      <c r="G1070" s="493"/>
      <c r="H1070" s="548" t="str">
        <f>IFERROR(VLOOKUP(D1070,'ВИС-2025'!$E$17:$L$4285,8,0),"")</f>
        <v/>
      </c>
      <c r="I1070" s="548" t="str">
        <f t="shared" si="241"/>
        <v/>
      </c>
      <c r="J1070" s="548" t="str">
        <f t="shared" si="242"/>
        <v/>
      </c>
      <c r="K1070" s="548" t="str">
        <f t="shared" si="243"/>
        <v/>
      </c>
      <c r="L1070" s="548" t="str">
        <f t="shared" si="244"/>
        <v/>
      </c>
      <c r="M1070" s="548" t="str">
        <f t="shared" si="245"/>
        <v/>
      </c>
      <c r="N1070" s="387"/>
    </row>
    <row r="1071" spans="2:14" s="288" customFormat="1">
      <c r="B1071" s="453" t="s">
        <v>27</v>
      </c>
      <c r="C1071" s="160" t="s">
        <v>787</v>
      </c>
      <c r="D1071" s="102">
        <v>11040271001</v>
      </c>
      <c r="E1071" s="391" t="str">
        <f>IFERROR(VLOOKUP(D1071,'ВИС-2025'!$E$17:$I$3751,3,0),"")</f>
        <v>Дверной распор для укладки труб</v>
      </c>
      <c r="F1071" s="139" t="s">
        <v>58</v>
      </c>
      <c r="G1071" s="105"/>
      <c r="H1071" s="175">
        <f>IFERROR(VLOOKUP(D1071,'ВИС-2025'!$E$17:$L$4285,8,0),"")</f>
        <v>602.34</v>
      </c>
      <c r="I1071" s="175">
        <f t="shared" si="241"/>
        <v>0</v>
      </c>
      <c r="J1071" s="175">
        <f t="shared" si="242"/>
        <v>602.34</v>
      </c>
      <c r="K1071" s="175">
        <f t="shared" si="243"/>
        <v>0</v>
      </c>
      <c r="L1071" s="175">
        <f t="shared" si="244"/>
        <v>0</v>
      </c>
      <c r="M1071" s="175">
        <f t="shared" si="245"/>
        <v>0</v>
      </c>
      <c r="N1071" s="387"/>
    </row>
    <row r="1072" spans="2:14">
      <c r="B1072" s="90"/>
      <c r="C1072" s="154"/>
      <c r="D1072" s="69"/>
      <c r="E1072" s="394"/>
      <c r="F1072" s="136"/>
      <c r="G1072" s="92"/>
      <c r="H1072" s="97" t="str">
        <f>IFERROR(VLOOKUP(D1072,'ВИС-2025'!$E$17:$L$4285,8,0),"")</f>
        <v/>
      </c>
      <c r="I1072" s="97" t="str">
        <f t="shared" si="241"/>
        <v/>
      </c>
      <c r="J1072" s="97" t="str">
        <f t="shared" si="242"/>
        <v/>
      </c>
      <c r="K1072" s="97" t="str">
        <f t="shared" si="243"/>
        <v/>
      </c>
      <c r="L1072" s="97" t="str">
        <f t="shared" si="244"/>
        <v/>
      </c>
      <c r="M1072" s="97" t="str">
        <f t="shared" si="245"/>
        <v/>
      </c>
      <c r="N1072" s="387"/>
    </row>
    <row r="1073" spans="2:14" ht="25.5">
      <c r="B1073" s="256"/>
      <c r="C1073" s="485" t="s">
        <v>787</v>
      </c>
      <c r="D1073" s="487"/>
      <c r="E1073" s="546" t="s">
        <v>1081</v>
      </c>
      <c r="F1073" s="493"/>
      <c r="G1073" s="493"/>
      <c r="H1073" s="548" t="str">
        <f>IFERROR(VLOOKUP(D1073,'ВИС-2025'!$E$17:$L$4285,8,0),"")</f>
        <v/>
      </c>
      <c r="I1073" s="548" t="str">
        <f t="shared" si="241"/>
        <v/>
      </c>
      <c r="J1073" s="548" t="str">
        <f t="shared" si="242"/>
        <v/>
      </c>
      <c r="K1073" s="548" t="str">
        <f t="shared" si="243"/>
        <v/>
      </c>
      <c r="L1073" s="548" t="str">
        <f t="shared" si="244"/>
        <v/>
      </c>
      <c r="M1073" s="548" t="str">
        <f t="shared" si="245"/>
        <v/>
      </c>
      <c r="N1073" s="387"/>
    </row>
    <row r="1074" spans="2:14">
      <c r="B1074" s="256"/>
      <c r="C1074" s="485" t="s">
        <v>787</v>
      </c>
      <c r="D1074" s="487"/>
      <c r="E1074" s="546" t="s">
        <v>1082</v>
      </c>
      <c r="F1074" s="493"/>
      <c r="G1074" s="493"/>
      <c r="H1074" s="548" t="str">
        <f>IFERROR(VLOOKUP(D1074,'ВИС-2025'!$E$17:$L$4285,8,0),"")</f>
        <v/>
      </c>
      <c r="I1074" s="548" t="str">
        <f t="shared" si="241"/>
        <v/>
      </c>
      <c r="J1074" s="548" t="str">
        <f t="shared" si="242"/>
        <v/>
      </c>
      <c r="K1074" s="548" t="str">
        <f t="shared" si="243"/>
        <v/>
      </c>
      <c r="L1074" s="548" t="str">
        <f t="shared" si="244"/>
        <v/>
      </c>
      <c r="M1074" s="548" t="str">
        <f t="shared" si="245"/>
        <v/>
      </c>
      <c r="N1074" s="387"/>
    </row>
    <row r="1075" spans="2:14">
      <c r="B1075" s="256"/>
      <c r="C1075" s="485" t="s">
        <v>787</v>
      </c>
      <c r="D1075" s="487"/>
      <c r="E1075" s="546" t="s">
        <v>1083</v>
      </c>
      <c r="F1075" s="493"/>
      <c r="G1075" s="493"/>
      <c r="H1075" s="548" t="str">
        <f>IFERROR(VLOOKUP(D1075,'ВИС-2025'!$E$17:$L$4285,8,0),"")</f>
        <v/>
      </c>
      <c r="I1075" s="548" t="str">
        <f t="shared" si="241"/>
        <v/>
      </c>
      <c r="J1075" s="548" t="str">
        <f t="shared" si="242"/>
        <v/>
      </c>
      <c r="K1075" s="548" t="str">
        <f t="shared" si="243"/>
        <v/>
      </c>
      <c r="L1075" s="548" t="str">
        <f t="shared" si="244"/>
        <v/>
      </c>
      <c r="M1075" s="548" t="str">
        <f t="shared" si="245"/>
        <v/>
      </c>
      <c r="N1075" s="387"/>
    </row>
    <row r="1076" spans="2:14" s="288" customFormat="1">
      <c r="B1076" s="453" t="s">
        <v>27</v>
      </c>
      <c r="C1076" s="160" t="s">
        <v>787</v>
      </c>
      <c r="D1076" s="102">
        <v>12465991001</v>
      </c>
      <c r="E1076" s="391" t="str">
        <f>IFERROR(VLOOKUP(D1076,'ВИС-2025'!$E$17:$I$3751,3,0),"")</f>
        <v>Опалубочный футляр</v>
      </c>
      <c r="F1076" s="181" t="s">
        <v>58</v>
      </c>
      <c r="G1076" s="105"/>
      <c r="H1076" s="553">
        <f>IFERROR(VLOOKUP(D1076,'ВИС-2025'!$E$17:$L$4285,8,0),"")</f>
        <v>10.14</v>
      </c>
      <c r="I1076" s="553">
        <f t="shared" si="241"/>
        <v>0</v>
      </c>
      <c r="J1076" s="553">
        <f t="shared" si="242"/>
        <v>10.14</v>
      </c>
      <c r="K1076" s="553">
        <f t="shared" si="243"/>
        <v>0</v>
      </c>
      <c r="L1076" s="553">
        <f t="shared" si="244"/>
        <v>0</v>
      </c>
      <c r="M1076" s="553">
        <f t="shared" si="245"/>
        <v>0</v>
      </c>
      <c r="N1076" s="387"/>
    </row>
    <row r="1077" spans="2:14">
      <c r="B1077" s="90"/>
      <c r="C1077" s="135"/>
      <c r="D1077" s="69"/>
      <c r="E1077" s="168"/>
      <c r="F1077" s="164"/>
      <c r="G1077" s="92"/>
      <c r="H1077" s="350" t="str">
        <f>IFERROR(VLOOKUP(D1077,'ВИС-2025'!$E$17:$L$4285,8,0),"")</f>
        <v/>
      </c>
      <c r="I1077" s="350" t="str">
        <f t="shared" ref="I1077:I1127" si="246">IFERROR(H1077*G1077,"")</f>
        <v/>
      </c>
      <c r="J1077" s="350" t="str">
        <f t="shared" ref="J1077:J1127" si="247">IFERROR((IF(H1077="","",H1077-H1077*$D$7)),"")</f>
        <v/>
      </c>
      <c r="K1077" s="350" t="str">
        <f t="shared" ref="K1077:K1127" si="248">IFERROR(J1077*G1077, "")</f>
        <v/>
      </c>
      <c r="L1077" s="350" t="str">
        <f t="shared" ref="L1077:L1127" si="249">IFERROR(J1077*$D$8, "")</f>
        <v/>
      </c>
      <c r="M1077" s="350" t="str">
        <f t="shared" ref="M1077:M1127" si="250">IFERROR(L1077*G1077, "")</f>
        <v/>
      </c>
      <c r="N1077" s="387"/>
    </row>
    <row r="1078" spans="2:14" s="288" customFormat="1">
      <c r="B1078" s="453" t="s">
        <v>27</v>
      </c>
      <c r="C1078" s="160" t="s">
        <v>787</v>
      </c>
      <c r="D1078" s="102">
        <v>12468991001</v>
      </c>
      <c r="E1078" s="391" t="str">
        <f>IFERROR(VLOOKUP(D1078,'ВИС-2025'!$E$17:$I$3751,3,0),"")</f>
        <v>Проволочн. обвязка для соед. сетки (цена за 1 упаковку- за 100 шт.)</v>
      </c>
      <c r="F1078" s="139" t="s">
        <v>58</v>
      </c>
      <c r="G1078" s="105"/>
      <c r="H1078" s="175">
        <f>IFERROR(VLOOKUP(D1078,'ВИС-2025'!$E$17:$L$4285,8,0),"")</f>
        <v>4.8</v>
      </c>
      <c r="I1078" s="175">
        <f t="shared" si="246"/>
        <v>0</v>
      </c>
      <c r="J1078" s="175">
        <f t="shared" si="247"/>
        <v>4.8</v>
      </c>
      <c r="K1078" s="175">
        <f t="shared" si="248"/>
        <v>0</v>
      </c>
      <c r="L1078" s="175">
        <f t="shared" si="249"/>
        <v>0</v>
      </c>
      <c r="M1078" s="175">
        <f t="shared" si="250"/>
        <v>0</v>
      </c>
      <c r="N1078" s="387"/>
    </row>
    <row r="1079" spans="2:14">
      <c r="B1079" s="90"/>
      <c r="C1079" s="135"/>
      <c r="D1079" s="69"/>
      <c r="E1079" s="168"/>
      <c r="F1079" s="136"/>
      <c r="G1079" s="92"/>
      <c r="H1079" s="97" t="str">
        <f>IFERROR(VLOOKUP(D1079,'ВИС-2025'!$E$17:$L$4285,8,0),"")</f>
        <v/>
      </c>
      <c r="I1079" s="97" t="str">
        <f t="shared" si="246"/>
        <v/>
      </c>
      <c r="J1079" s="97" t="str">
        <f t="shared" si="247"/>
        <v/>
      </c>
      <c r="K1079" s="97" t="str">
        <f t="shared" si="248"/>
        <v/>
      </c>
      <c r="L1079" s="97" t="str">
        <f t="shared" si="249"/>
        <v/>
      </c>
      <c r="M1079" s="97" t="str">
        <f t="shared" si="250"/>
        <v/>
      </c>
      <c r="N1079" s="387"/>
    </row>
    <row r="1080" spans="2:14" s="288" customFormat="1">
      <c r="B1080" s="453" t="s">
        <v>27</v>
      </c>
      <c r="C1080" s="160" t="s">
        <v>787</v>
      </c>
      <c r="D1080" s="102">
        <v>12573041003</v>
      </c>
      <c r="E1080" s="391" t="str">
        <f>IFERROR(VLOOKUP(D1080,'ВИС-2025'!$E$17:$I$3751,3,0),"")</f>
        <v>Приспособление для закрутки проволочной обвязки</v>
      </c>
      <c r="F1080" s="139" t="s">
        <v>58</v>
      </c>
      <c r="G1080" s="105"/>
      <c r="H1080" s="175">
        <f>IFERROR(VLOOKUP(D1080,'ВИС-2025'!$E$17:$L$4285,8,0),"")</f>
        <v>50.32</v>
      </c>
      <c r="I1080" s="175">
        <f t="shared" si="246"/>
        <v>0</v>
      </c>
      <c r="J1080" s="175">
        <f t="shared" si="247"/>
        <v>50.32</v>
      </c>
      <c r="K1080" s="175">
        <f t="shared" si="248"/>
        <v>0</v>
      </c>
      <c r="L1080" s="175">
        <f t="shared" si="249"/>
        <v>0</v>
      </c>
      <c r="M1080" s="175">
        <f t="shared" si="250"/>
        <v>0</v>
      </c>
      <c r="N1080" s="387"/>
    </row>
    <row r="1081" spans="2:14">
      <c r="B1081" s="90"/>
      <c r="C1081" s="135"/>
      <c r="D1081" s="69"/>
      <c r="E1081" s="168"/>
      <c r="F1081" s="136"/>
      <c r="G1081" s="92"/>
      <c r="H1081" s="97" t="str">
        <f>IFERROR(VLOOKUP(D1081,'ВИС-2025'!$E$17:$L$4285,8,0),"")</f>
        <v/>
      </c>
      <c r="I1081" s="97" t="str">
        <f t="shared" si="246"/>
        <v/>
      </c>
      <c r="J1081" s="97" t="str">
        <f t="shared" si="247"/>
        <v/>
      </c>
      <c r="K1081" s="97" t="str">
        <f t="shared" si="248"/>
        <v/>
      </c>
      <c r="L1081" s="97" t="str">
        <f t="shared" si="249"/>
        <v/>
      </c>
      <c r="M1081" s="97" t="str">
        <f t="shared" si="250"/>
        <v/>
      </c>
      <c r="N1081" s="387"/>
    </row>
    <row r="1082" spans="2:14" s="288" customFormat="1">
      <c r="B1082" s="453" t="s">
        <v>27</v>
      </c>
      <c r="C1082" s="160" t="s">
        <v>787</v>
      </c>
      <c r="D1082" s="102">
        <v>17244481100</v>
      </c>
      <c r="E1082" s="391" t="str">
        <f>IFERROR(VLOOKUP(D1082,'ВИС-2025'!$E$17:$I$3751,3,0),"")</f>
        <v>Ремешок для обвязки (цена за 1 упаковку - за 100 шт.)</v>
      </c>
      <c r="F1082" s="139" t="s">
        <v>58</v>
      </c>
      <c r="G1082" s="105"/>
      <c r="H1082" s="175">
        <f>IFERROR(VLOOKUP(D1082,'ВИС-2025'!$E$17:$L$4285,8,0),"")</f>
        <v>9.6</v>
      </c>
      <c r="I1082" s="175">
        <f t="shared" si="246"/>
        <v>0</v>
      </c>
      <c r="J1082" s="175">
        <f t="shared" si="247"/>
        <v>9.6</v>
      </c>
      <c r="K1082" s="175">
        <f t="shared" si="248"/>
        <v>0</v>
      </c>
      <c r="L1082" s="175">
        <f t="shared" si="249"/>
        <v>0</v>
      </c>
      <c r="M1082" s="175">
        <f t="shared" si="250"/>
        <v>0</v>
      </c>
      <c r="N1082" s="387"/>
    </row>
    <row r="1083" spans="2:14">
      <c r="B1083" s="90"/>
      <c r="C1083" s="132"/>
      <c r="D1083" s="90"/>
      <c r="E1083" s="169"/>
      <c r="F1083" s="133"/>
      <c r="G1083" s="92"/>
      <c r="H1083" s="173" t="str">
        <f>IFERROR(VLOOKUP(D1083,'ВИС-2025'!$E$17:$L$4285,8,0),"")</f>
        <v/>
      </c>
      <c r="I1083" s="173" t="str">
        <f t="shared" si="246"/>
        <v/>
      </c>
      <c r="J1083" s="173" t="str">
        <f t="shared" si="247"/>
        <v/>
      </c>
      <c r="K1083" s="173" t="str">
        <f t="shared" si="248"/>
        <v/>
      </c>
      <c r="L1083" s="173" t="str">
        <f t="shared" si="249"/>
        <v/>
      </c>
      <c r="M1083" s="173" t="str">
        <f t="shared" si="250"/>
        <v/>
      </c>
      <c r="N1083" s="387"/>
    </row>
    <row r="1084" spans="2:14">
      <c r="B1084" s="90"/>
      <c r="C1084" s="135"/>
      <c r="D1084" s="69"/>
      <c r="E1084" s="168"/>
      <c r="F1084" s="136"/>
      <c r="G1084" s="96"/>
      <c r="H1084" s="97" t="str">
        <f>IFERROR(VLOOKUP(D1084,'ВИС-2025'!$E$17:$L$4285,8,0),"")</f>
        <v/>
      </c>
      <c r="I1084" s="97" t="str">
        <f t="shared" si="246"/>
        <v/>
      </c>
      <c r="J1084" s="97" t="str">
        <f t="shared" si="247"/>
        <v/>
      </c>
      <c r="K1084" s="97" t="str">
        <f t="shared" si="248"/>
        <v/>
      </c>
      <c r="L1084" s="97" t="str">
        <f t="shared" si="249"/>
        <v/>
      </c>
      <c r="M1084" s="97" t="str">
        <f t="shared" si="250"/>
        <v/>
      </c>
      <c r="N1084" s="387"/>
    </row>
    <row r="1085" spans="2:14" s="288" customFormat="1">
      <c r="B1085" s="453" t="s">
        <v>27</v>
      </c>
      <c r="C1085" s="160" t="s">
        <v>787</v>
      </c>
      <c r="D1085" s="102">
        <v>12496471001</v>
      </c>
      <c r="E1085" s="391" t="str">
        <f>IFERROR(VLOOKUP(D1085,'ВИС-2025'!$E$17:$I$3751,3,0),"")</f>
        <v>Быстрый разъем с запорным устройством для сжатого воздуха 17x2,0</v>
      </c>
      <c r="F1085" s="181" t="s">
        <v>58</v>
      </c>
      <c r="G1085" s="105"/>
      <c r="H1085" s="553">
        <f>IFERROR(VLOOKUP(D1085,'ВИС-2025'!$E$17:$L$4285,8,0),"")</f>
        <v>18.41</v>
      </c>
      <c r="I1085" s="553">
        <f t="shared" si="246"/>
        <v>0</v>
      </c>
      <c r="J1085" s="553">
        <f t="shared" si="247"/>
        <v>18.41</v>
      </c>
      <c r="K1085" s="553">
        <f t="shared" si="248"/>
        <v>0</v>
      </c>
      <c r="L1085" s="553">
        <f t="shared" si="249"/>
        <v>0</v>
      </c>
      <c r="M1085" s="553">
        <f t="shared" si="250"/>
        <v>0</v>
      </c>
      <c r="N1085" s="387"/>
    </row>
    <row r="1086" spans="2:14" s="288" customFormat="1">
      <c r="B1086" s="453" t="s">
        <v>27</v>
      </c>
      <c r="C1086" s="160" t="s">
        <v>787</v>
      </c>
      <c r="D1086" s="102">
        <v>12496571001</v>
      </c>
      <c r="E1086" s="391" t="str">
        <f>IFERROR(VLOOKUP(D1086,'ВИС-2025'!$E$17:$I$3751,3,0),"")</f>
        <v>Быстрый разъем с запорным устройством для сжатого воздуха 20x2,0</v>
      </c>
      <c r="F1086" s="181" t="s">
        <v>58</v>
      </c>
      <c r="G1086" s="105"/>
      <c r="H1086" s="553">
        <f>IFERROR(VLOOKUP(D1086,'ВИС-2025'!$E$17:$L$4285,8,0),"")</f>
        <v>18.41</v>
      </c>
      <c r="I1086" s="553">
        <f t="shared" si="246"/>
        <v>0</v>
      </c>
      <c r="J1086" s="553">
        <f t="shared" si="247"/>
        <v>18.41</v>
      </c>
      <c r="K1086" s="553">
        <f t="shared" si="248"/>
        <v>0</v>
      </c>
      <c r="L1086" s="553">
        <f t="shared" si="249"/>
        <v>0</v>
      </c>
      <c r="M1086" s="553">
        <f t="shared" si="250"/>
        <v>0</v>
      </c>
      <c r="N1086" s="387"/>
    </row>
    <row r="1087" spans="2:14">
      <c r="B1087" s="90"/>
      <c r="C1087" s="135"/>
      <c r="D1087" s="69"/>
      <c r="E1087" s="168"/>
      <c r="F1087" s="164"/>
      <c r="G1087" s="96"/>
      <c r="H1087" s="350" t="str">
        <f>IFERROR(VLOOKUP(D1087,'ВИС-2025'!$E$17:$L$4285,8,0),"")</f>
        <v/>
      </c>
      <c r="I1087" s="350" t="str">
        <f t="shared" si="246"/>
        <v/>
      </c>
      <c r="J1087" s="350" t="str">
        <f t="shared" si="247"/>
        <v/>
      </c>
      <c r="K1087" s="350" t="str">
        <f t="shared" si="248"/>
        <v/>
      </c>
      <c r="L1087" s="350" t="str">
        <f t="shared" si="249"/>
        <v/>
      </c>
      <c r="M1087" s="350" t="str">
        <f t="shared" si="250"/>
        <v/>
      </c>
      <c r="N1087" s="387"/>
    </row>
    <row r="1088" spans="2:14" s="288" customFormat="1">
      <c r="B1088" s="453" t="s">
        <v>27</v>
      </c>
      <c r="C1088" s="160" t="s">
        <v>787</v>
      </c>
      <c r="D1088" s="102">
        <v>12316811001</v>
      </c>
      <c r="E1088" s="391" t="str">
        <f>IFERROR(VLOOKUP(D1088,'ВИС-2025'!$E$17:$I$3751,3,0),"")</f>
        <v>Заглушка для пластмасс. трубы 17x2,0</v>
      </c>
      <c r="F1088" s="103" t="s">
        <v>58</v>
      </c>
      <c r="G1088" s="410"/>
      <c r="H1088" s="107">
        <f>IFERROR(VLOOKUP(D1088,'ВИС-2025'!$E$17:$L$4285,8,0),"")</f>
        <v>11.62</v>
      </c>
      <c r="I1088" s="107">
        <f t="shared" si="246"/>
        <v>0</v>
      </c>
      <c r="J1088" s="107">
        <f t="shared" si="247"/>
        <v>11.62</v>
      </c>
      <c r="K1088" s="107">
        <f t="shared" si="248"/>
        <v>0</v>
      </c>
      <c r="L1088" s="107">
        <f t="shared" si="249"/>
        <v>0</v>
      </c>
      <c r="M1088" s="107">
        <f t="shared" si="250"/>
        <v>0</v>
      </c>
      <c r="N1088" s="387"/>
    </row>
    <row r="1089" spans="2:14" s="288" customFormat="1">
      <c r="B1089" s="453" t="s">
        <v>27</v>
      </c>
      <c r="C1089" s="160" t="s">
        <v>787</v>
      </c>
      <c r="D1089" s="102">
        <v>12316911001</v>
      </c>
      <c r="E1089" s="391" t="str">
        <f>IFERROR(VLOOKUP(D1089,'ВИС-2025'!$E$17:$I$3751,3,0),"")</f>
        <v>Заглушка для пластмасс. трубы 20x2,0</v>
      </c>
      <c r="F1089" s="103" t="s">
        <v>58</v>
      </c>
      <c r="G1089" s="410"/>
      <c r="H1089" s="107">
        <f>IFERROR(VLOOKUP(D1089,'ВИС-2025'!$E$17:$L$4285,8,0),"")</f>
        <v>11.62</v>
      </c>
      <c r="I1089" s="107">
        <f t="shared" si="246"/>
        <v>0</v>
      </c>
      <c r="J1089" s="107">
        <f t="shared" si="247"/>
        <v>11.62</v>
      </c>
      <c r="K1089" s="107">
        <f t="shared" si="248"/>
        <v>0</v>
      </c>
      <c r="L1089" s="107">
        <f t="shared" si="249"/>
        <v>0</v>
      </c>
      <c r="M1089" s="107">
        <f t="shared" si="250"/>
        <v>0</v>
      </c>
      <c r="N1089" s="387"/>
    </row>
    <row r="1090" spans="2:14">
      <c r="B1090" s="90"/>
      <c r="C1090" s="135"/>
      <c r="D1090" s="69"/>
      <c r="E1090" s="168"/>
      <c r="F1090" s="71"/>
      <c r="G1090" s="187"/>
      <c r="H1090" s="74" t="str">
        <f>IFERROR(VLOOKUP(D1090,'ВИС-2025'!$E$17:$L$4285,8,0),"")</f>
        <v/>
      </c>
      <c r="I1090" s="74" t="str">
        <f t="shared" si="246"/>
        <v/>
      </c>
      <c r="J1090" s="74" t="str">
        <f t="shared" si="247"/>
        <v/>
      </c>
      <c r="K1090" s="74" t="str">
        <f t="shared" si="248"/>
        <v/>
      </c>
      <c r="L1090" s="74" t="str">
        <f t="shared" si="249"/>
        <v/>
      </c>
      <c r="M1090" s="74" t="str">
        <f t="shared" si="250"/>
        <v/>
      </c>
      <c r="N1090" s="387"/>
    </row>
    <row r="1091" spans="2:14" s="288" customFormat="1">
      <c r="B1091" s="453" t="s">
        <v>27</v>
      </c>
      <c r="C1091" s="160" t="s">
        <v>787</v>
      </c>
      <c r="D1091" s="102">
        <v>12468891001</v>
      </c>
      <c r="E1091" s="391" t="str">
        <f>IFERROR(VLOOKUP(D1091,'ВИС-2025'!$E$17:$I$3751,3,0),"")</f>
        <v>Нипельный разъем для сжатого воздуха 17</v>
      </c>
      <c r="F1091" s="181" t="s">
        <v>58</v>
      </c>
      <c r="G1091" s="105"/>
      <c r="H1091" s="553">
        <f>IFERROR(VLOOKUP(D1091,'ВИС-2025'!$E$17:$L$4285,8,0),"")</f>
        <v>9.4</v>
      </c>
      <c r="I1091" s="553">
        <f t="shared" si="246"/>
        <v>0</v>
      </c>
      <c r="J1091" s="553">
        <f t="shared" si="247"/>
        <v>9.4</v>
      </c>
      <c r="K1091" s="553">
        <f t="shared" si="248"/>
        <v>0</v>
      </c>
      <c r="L1091" s="553">
        <f t="shared" si="249"/>
        <v>0</v>
      </c>
      <c r="M1091" s="553">
        <f t="shared" si="250"/>
        <v>0</v>
      </c>
      <c r="N1091" s="387"/>
    </row>
    <row r="1092" spans="2:14">
      <c r="B1092" s="90"/>
      <c r="C1092" s="135"/>
      <c r="D1092" s="69"/>
      <c r="E1092" s="168"/>
      <c r="F1092" s="164"/>
      <c r="G1092" s="96"/>
      <c r="H1092" s="350" t="str">
        <f>IFERROR(VLOOKUP(D1092,'ВИС-2025'!$E$17:$L$4285,8,0),"")</f>
        <v/>
      </c>
      <c r="I1092" s="350" t="str">
        <f t="shared" si="246"/>
        <v/>
      </c>
      <c r="J1092" s="350" t="str">
        <f t="shared" si="247"/>
        <v/>
      </c>
      <c r="K1092" s="350" t="str">
        <f t="shared" si="248"/>
        <v/>
      </c>
      <c r="L1092" s="350" t="str">
        <f t="shared" si="249"/>
        <v/>
      </c>
      <c r="M1092" s="350" t="str">
        <f t="shared" si="250"/>
        <v/>
      </c>
      <c r="N1092" s="387"/>
    </row>
    <row r="1093" spans="2:14" s="287" customFormat="1">
      <c r="B1093" s="69" t="s">
        <v>65</v>
      </c>
      <c r="C1093" s="135" t="s">
        <v>787</v>
      </c>
      <c r="D1093" s="69">
        <v>12502971002</v>
      </c>
      <c r="E1093" s="392" t="str">
        <f>IFERROR(VLOOKUP(D1093,'ВИС-2025'!$E$17:$I$3751,3,0),"")</f>
        <v>Надвижная гильза 17x2,0</v>
      </c>
      <c r="F1093" s="136" t="s">
        <v>58</v>
      </c>
      <c r="G1093" s="96"/>
      <c r="H1093" s="97">
        <f>IFERROR(VLOOKUP(D1093,'ВИС-2025'!$E$17:$L$4285,8,0),"")</f>
        <v>1.61</v>
      </c>
      <c r="I1093" s="97">
        <f t="shared" si="246"/>
        <v>0</v>
      </c>
      <c r="J1093" s="97">
        <f t="shared" si="247"/>
        <v>1.61</v>
      </c>
      <c r="K1093" s="97">
        <f t="shared" si="248"/>
        <v>0</v>
      </c>
      <c r="L1093" s="97">
        <f t="shared" si="249"/>
        <v>0</v>
      </c>
      <c r="M1093" s="97">
        <f t="shared" si="250"/>
        <v>0</v>
      </c>
      <c r="N1093" s="387"/>
    </row>
    <row r="1094" spans="2:14" s="287" customFormat="1">
      <c r="B1094" s="69" t="s">
        <v>65</v>
      </c>
      <c r="C1094" s="135" t="s">
        <v>787</v>
      </c>
      <c r="D1094" s="69">
        <v>12503071002</v>
      </c>
      <c r="E1094" s="392" t="str">
        <f>IFERROR(VLOOKUP(D1094,'ВИС-2025'!$E$17:$I$3751,3,0),"")</f>
        <v xml:space="preserve">Надвижная гильза 20x2,0 </v>
      </c>
      <c r="F1094" s="164" t="s">
        <v>58</v>
      </c>
      <c r="G1094" s="96"/>
      <c r="H1094" s="350">
        <f>IFERROR(VLOOKUP(D1094,'ВИС-2025'!$E$17:$L$4285,8,0),"")</f>
        <v>1.67</v>
      </c>
      <c r="I1094" s="350">
        <f t="shared" si="246"/>
        <v>0</v>
      </c>
      <c r="J1094" s="350">
        <f t="shared" si="247"/>
        <v>1.67</v>
      </c>
      <c r="K1094" s="350">
        <f t="shared" si="248"/>
        <v>0</v>
      </c>
      <c r="L1094" s="350">
        <f t="shared" si="249"/>
        <v>0</v>
      </c>
      <c r="M1094" s="350">
        <f t="shared" si="250"/>
        <v>0</v>
      </c>
      <c r="N1094" s="387"/>
    </row>
    <row r="1095" spans="2:14">
      <c r="B1095" s="90"/>
      <c r="C1095" s="135"/>
      <c r="D1095" s="69"/>
      <c r="E1095" s="168"/>
      <c r="F1095" s="164"/>
      <c r="G1095" s="96"/>
      <c r="H1095" s="350" t="str">
        <f>IFERROR(VLOOKUP(D1095,'ВИС-2025'!$E$17:$L$4285,8,0),"")</f>
        <v/>
      </c>
      <c r="I1095" s="350" t="str">
        <f t="shared" si="246"/>
        <v/>
      </c>
      <c r="J1095" s="350" t="str">
        <f t="shared" si="247"/>
        <v/>
      </c>
      <c r="K1095" s="350" t="str">
        <f t="shared" si="248"/>
        <v/>
      </c>
      <c r="L1095" s="350" t="str">
        <f t="shared" si="249"/>
        <v/>
      </c>
      <c r="M1095" s="350" t="str">
        <f t="shared" si="250"/>
        <v/>
      </c>
      <c r="N1095" s="387"/>
    </row>
    <row r="1096" spans="2:14" s="287" customFormat="1">
      <c r="B1096" s="69" t="s">
        <v>65</v>
      </c>
      <c r="C1096" s="135" t="s">
        <v>787</v>
      </c>
      <c r="D1096" s="69">
        <v>12502771002</v>
      </c>
      <c r="E1096" s="392" t="str">
        <f>IFERROR(VLOOKUP(D1096,'ВИС-2025'!$E$17:$I$3751,3,0),"")</f>
        <v>Муфта соед. равнопроходн. 17x2,0</v>
      </c>
      <c r="F1096" s="136" t="s">
        <v>58</v>
      </c>
      <c r="G1096" s="96"/>
      <c r="H1096" s="97">
        <f>IFERROR(VLOOKUP(D1096,'ВИС-2025'!$E$17:$L$4285,8,0),"")</f>
        <v>8.68</v>
      </c>
      <c r="I1096" s="97">
        <f t="shared" si="246"/>
        <v>0</v>
      </c>
      <c r="J1096" s="97">
        <f t="shared" si="247"/>
        <v>8.68</v>
      </c>
      <c r="K1096" s="97">
        <f t="shared" si="248"/>
        <v>0</v>
      </c>
      <c r="L1096" s="97">
        <f t="shared" si="249"/>
        <v>0</v>
      </c>
      <c r="M1096" s="97">
        <f t="shared" si="250"/>
        <v>0</v>
      </c>
      <c r="N1096" s="387"/>
    </row>
    <row r="1097" spans="2:14" s="287" customFormat="1">
      <c r="B1097" s="69" t="s">
        <v>65</v>
      </c>
      <c r="C1097" s="135" t="s">
        <v>787</v>
      </c>
      <c r="D1097" s="69">
        <v>12503171002</v>
      </c>
      <c r="E1097" s="392" t="str">
        <f>IFERROR(VLOOKUP(D1097,'ВИС-2025'!$E$17:$I$3751,3,0),"")</f>
        <v>Муфта соед. равнопроходн. 20x2,0</v>
      </c>
      <c r="F1097" s="164" t="s">
        <v>58</v>
      </c>
      <c r="G1097" s="96"/>
      <c r="H1097" s="350">
        <f>IFERROR(VLOOKUP(D1097,'ВИС-2025'!$E$17:$L$4285,8,0),"")</f>
        <v>10.31</v>
      </c>
      <c r="I1097" s="350">
        <f t="shared" si="246"/>
        <v>0</v>
      </c>
      <c r="J1097" s="350">
        <f t="shared" si="247"/>
        <v>10.31</v>
      </c>
      <c r="K1097" s="350">
        <f t="shared" si="248"/>
        <v>0</v>
      </c>
      <c r="L1097" s="350">
        <f t="shared" si="249"/>
        <v>0</v>
      </c>
      <c r="M1097" s="350">
        <f t="shared" si="250"/>
        <v>0</v>
      </c>
      <c r="N1097" s="387"/>
    </row>
    <row r="1098" spans="2:14">
      <c r="B1098" s="90"/>
      <c r="C1098" s="135"/>
      <c r="D1098" s="69"/>
      <c r="E1098" s="168"/>
      <c r="F1098" s="164"/>
      <c r="G1098" s="96"/>
      <c r="H1098" s="350" t="str">
        <f>IFERROR(VLOOKUP(D1098,'ВИС-2025'!$E$17:$L$4285,8,0),"")</f>
        <v/>
      </c>
      <c r="I1098" s="350" t="str">
        <f t="shared" si="246"/>
        <v/>
      </c>
      <c r="J1098" s="350" t="str">
        <f t="shared" si="247"/>
        <v/>
      </c>
      <c r="K1098" s="350" t="str">
        <f t="shared" si="248"/>
        <v/>
      </c>
      <c r="L1098" s="350" t="str">
        <f t="shared" si="249"/>
        <v/>
      </c>
      <c r="M1098" s="350" t="str">
        <f t="shared" si="250"/>
        <v/>
      </c>
      <c r="N1098" s="387"/>
    </row>
    <row r="1099" spans="2:14" s="288" customFormat="1">
      <c r="B1099" s="453" t="s">
        <v>27</v>
      </c>
      <c r="C1099" s="160" t="s">
        <v>787</v>
      </c>
      <c r="D1099" s="102">
        <v>12468691001</v>
      </c>
      <c r="E1099" s="391" t="str">
        <f>IFERROR(VLOOKUP(D1099,'ВИС-2025'!$E$17:$I$3751,3,0),"")</f>
        <v>Защитная лента BKT длина 30м ширина 0,5м</v>
      </c>
      <c r="F1099" s="103" t="s">
        <v>58</v>
      </c>
      <c r="G1099" s="410"/>
      <c r="H1099" s="107">
        <f>IFERROR(VLOOKUP(D1099,'ВИС-2025'!$E$17:$L$4285,8,0),"")</f>
        <v>20.28</v>
      </c>
      <c r="I1099" s="107">
        <f t="shared" si="246"/>
        <v>0</v>
      </c>
      <c r="J1099" s="107">
        <f t="shared" si="247"/>
        <v>20.28</v>
      </c>
      <c r="K1099" s="107">
        <f t="shared" si="248"/>
        <v>0</v>
      </c>
      <c r="L1099" s="107">
        <f t="shared" si="249"/>
        <v>0</v>
      </c>
      <c r="M1099" s="107">
        <f t="shared" si="250"/>
        <v>0</v>
      </c>
      <c r="N1099" s="387"/>
    </row>
    <row r="1100" spans="2:14">
      <c r="B1100" s="90"/>
      <c r="C1100" s="135"/>
      <c r="D1100" s="69"/>
      <c r="E1100" s="168"/>
      <c r="F1100" s="71"/>
      <c r="G1100" s="187"/>
      <c r="H1100" s="74" t="str">
        <f>IFERROR(VLOOKUP(D1100,'ВИС-2025'!$E$17:$L$4285,8,0),"")</f>
        <v/>
      </c>
      <c r="I1100" s="74" t="str">
        <f t="shared" si="246"/>
        <v/>
      </c>
      <c r="J1100" s="74" t="str">
        <f t="shared" si="247"/>
        <v/>
      </c>
      <c r="K1100" s="74" t="str">
        <f t="shared" si="248"/>
        <v/>
      </c>
      <c r="L1100" s="74" t="str">
        <f t="shared" si="249"/>
        <v/>
      </c>
      <c r="M1100" s="74" t="str">
        <f t="shared" si="250"/>
        <v/>
      </c>
      <c r="N1100" s="387"/>
    </row>
    <row r="1101" spans="2:14">
      <c r="B1101" s="256"/>
      <c r="C1101" s="485" t="s">
        <v>787</v>
      </c>
      <c r="D1101" s="487"/>
      <c r="E1101" s="546" t="s">
        <v>1099</v>
      </c>
      <c r="F1101" s="493"/>
      <c r="G1101" s="519"/>
      <c r="H1101" s="548" t="str">
        <f>IFERROR(VLOOKUP(D1101,'ВИС-2025'!$E$17:$L$4285,8,0),"")</f>
        <v/>
      </c>
      <c r="I1101" s="548" t="str">
        <f t="shared" si="246"/>
        <v/>
      </c>
      <c r="J1101" s="548" t="str">
        <f t="shared" si="247"/>
        <v/>
      </c>
      <c r="K1101" s="548" t="str">
        <f t="shared" si="248"/>
        <v/>
      </c>
      <c r="L1101" s="548" t="str">
        <f t="shared" si="249"/>
        <v/>
      </c>
      <c r="M1101" s="548" t="str">
        <f t="shared" si="250"/>
        <v/>
      </c>
      <c r="N1101" s="387"/>
    </row>
    <row r="1102" spans="2:14" ht="25.5">
      <c r="B1102" s="256"/>
      <c r="C1102" s="485" t="s">
        <v>787</v>
      </c>
      <c r="D1102" s="487"/>
      <c r="E1102" s="546" t="s">
        <v>1100</v>
      </c>
      <c r="F1102" s="493"/>
      <c r="G1102" s="519"/>
      <c r="H1102" s="548" t="str">
        <f>IFERROR(VLOOKUP(D1102,'ВИС-2025'!$E$17:$L$4285,8,0),"")</f>
        <v/>
      </c>
      <c r="I1102" s="548" t="str">
        <f t="shared" si="246"/>
        <v/>
      </c>
      <c r="J1102" s="548" t="str">
        <f t="shared" si="247"/>
        <v/>
      </c>
      <c r="K1102" s="548" t="str">
        <f t="shared" si="248"/>
        <v/>
      </c>
      <c r="L1102" s="548" t="str">
        <f t="shared" si="249"/>
        <v/>
      </c>
      <c r="M1102" s="548" t="str">
        <f t="shared" si="250"/>
        <v/>
      </c>
      <c r="N1102" s="387"/>
    </row>
    <row r="1103" spans="2:14">
      <c r="B1103" s="256"/>
      <c r="C1103" s="485" t="s">
        <v>787</v>
      </c>
      <c r="D1103" s="487"/>
      <c r="E1103" s="546" t="s">
        <v>1101</v>
      </c>
      <c r="F1103" s="493"/>
      <c r="G1103" s="519"/>
      <c r="H1103" s="548" t="str">
        <f>IFERROR(VLOOKUP(D1103,'ВИС-2025'!$E$17:$L$4285,8,0),"")</f>
        <v/>
      </c>
      <c r="I1103" s="548" t="str">
        <f t="shared" si="246"/>
        <v/>
      </c>
      <c r="J1103" s="548" t="str">
        <f t="shared" si="247"/>
        <v/>
      </c>
      <c r="K1103" s="548" t="str">
        <f t="shared" si="248"/>
        <v/>
      </c>
      <c r="L1103" s="548" t="str">
        <f t="shared" si="249"/>
        <v/>
      </c>
      <c r="M1103" s="548" t="str">
        <f t="shared" si="250"/>
        <v/>
      </c>
      <c r="N1103" s="387"/>
    </row>
    <row r="1104" spans="2:14">
      <c r="B1104" s="256"/>
      <c r="C1104" s="485" t="s">
        <v>787</v>
      </c>
      <c r="D1104" s="487"/>
      <c r="E1104" s="546" t="s">
        <v>1102</v>
      </c>
      <c r="F1104" s="493"/>
      <c r="G1104" s="519"/>
      <c r="H1104" s="548" t="str">
        <f>IFERROR(VLOOKUP(D1104,'ВИС-2025'!$E$17:$L$4285,8,0),"")</f>
        <v/>
      </c>
      <c r="I1104" s="548" t="str">
        <f t="shared" si="246"/>
        <v/>
      </c>
      <c r="J1104" s="548" t="str">
        <f t="shared" si="247"/>
        <v/>
      </c>
      <c r="K1104" s="548" t="str">
        <f t="shared" si="248"/>
        <v/>
      </c>
      <c r="L1104" s="548" t="str">
        <f t="shared" si="249"/>
        <v/>
      </c>
      <c r="M1104" s="548" t="str">
        <f t="shared" si="250"/>
        <v/>
      </c>
      <c r="N1104" s="387"/>
    </row>
    <row r="1105" spans="2:14" s="371" customFormat="1">
      <c r="B1105" s="483" t="s">
        <v>30</v>
      </c>
      <c r="C1105" s="474" t="s">
        <v>787</v>
      </c>
      <c r="D1105" s="69">
        <v>12393433001</v>
      </c>
      <c r="E1105" s="392" t="str">
        <f>IFERROR(VLOOKUP(D1105,'ВИС-2025'!$E$17:$I$3751,3,0),"")</f>
        <v>Фиксатор поворота РЕХАУ пластмас. на 90° для трубы 20</v>
      </c>
      <c r="F1105" s="136" t="s">
        <v>58</v>
      </c>
      <c r="G1105" s="96"/>
      <c r="H1105" s="97">
        <f>IFERROR(VLOOKUP(D1105,'ВИС-2025'!$E$17:$L$4285,8,0),"")</f>
        <v>2.68</v>
      </c>
      <c r="I1105" s="97">
        <f t="shared" ref="I1105" si="251">IFERROR(H1105*G1105,"")</f>
        <v>0</v>
      </c>
      <c r="J1105" s="97">
        <f t="shared" ref="J1105" si="252">IFERROR((IF(H1105="","",H1105-H1105*$D$7)),"")</f>
        <v>2.68</v>
      </c>
      <c r="K1105" s="97">
        <f t="shared" ref="K1105" si="253">IFERROR(J1105*G1105, "")</f>
        <v>0</v>
      </c>
      <c r="L1105" s="97">
        <f t="shared" ref="L1105" si="254">IFERROR(J1105*$D$8, "")</f>
        <v>0</v>
      </c>
      <c r="M1105" s="97">
        <f t="shared" ref="M1105" si="255">IFERROR(L1105*G1105, "")</f>
        <v>0</v>
      </c>
      <c r="N1105" s="387"/>
    </row>
    <row r="1106" spans="2:14" s="371" customFormat="1">
      <c r="B1106" s="483" t="s">
        <v>30</v>
      </c>
      <c r="C1106" s="474" t="s">
        <v>787</v>
      </c>
      <c r="D1106" s="69">
        <v>12391933001</v>
      </c>
      <c r="E1106" s="392" t="str">
        <f>IFERROR(VLOOKUP(D1106,'ВИС-2025'!$E$17:$I$3751,3,0),"")</f>
        <v>Фиксатор поворота РЕХАУ пластмас. на 90° для трубы 25</v>
      </c>
      <c r="F1106" s="136" t="s">
        <v>58</v>
      </c>
      <c r="G1106" s="96"/>
      <c r="H1106" s="97">
        <f>IFERROR(VLOOKUP(D1106,'ВИС-2025'!$E$17:$L$4285,8,0),"")</f>
        <v>4.5199999999999996</v>
      </c>
      <c r="I1106" s="97">
        <f t="shared" ref="I1106" si="256">IFERROR(H1106*G1106,"")</f>
        <v>0</v>
      </c>
      <c r="J1106" s="97">
        <f t="shared" ref="J1106" si="257">IFERROR((IF(H1106="","",H1106-H1106*$D$7)),"")</f>
        <v>4.5199999999999996</v>
      </c>
      <c r="K1106" s="97">
        <f t="shared" ref="K1106" si="258">IFERROR(J1106*G1106, "")</f>
        <v>0</v>
      </c>
      <c r="L1106" s="97">
        <f t="shared" ref="L1106" si="259">IFERROR(J1106*$D$8, "")</f>
        <v>0</v>
      </c>
      <c r="M1106" s="97">
        <f t="shared" ref="M1106" si="260">IFERROR(L1106*G1106, "")</f>
        <v>0</v>
      </c>
      <c r="N1106" s="387"/>
    </row>
    <row r="1107" spans="2:14" s="371" customFormat="1">
      <c r="B1107" s="483"/>
      <c r="C1107" s="474"/>
      <c r="D1107" s="494"/>
      <c r="E1107" s="670"/>
      <c r="F1107" s="595"/>
      <c r="G1107" s="96"/>
      <c r="H1107" s="509"/>
      <c r="I1107" s="509"/>
      <c r="J1107" s="509"/>
      <c r="K1107" s="509"/>
      <c r="L1107" s="509"/>
      <c r="M1107" s="509"/>
      <c r="N1107" s="387"/>
    </row>
    <row r="1108" spans="2:14" s="288" customFormat="1">
      <c r="B1108" s="102" t="s">
        <v>27</v>
      </c>
      <c r="C1108" s="160" t="s">
        <v>787</v>
      </c>
      <c r="D1108" s="102">
        <v>12393431001</v>
      </c>
      <c r="E1108" s="391" t="str">
        <f>IFERROR(VLOOKUP(D1108,'ВИС-2025'!$E$17:$I$3751,3,0),"")</f>
        <v>Фиксатор поворота пластмас. на 90° для трубы 20</v>
      </c>
      <c r="F1108" s="139" t="s">
        <v>58</v>
      </c>
      <c r="G1108" s="105"/>
      <c r="H1108" s="175">
        <f>IFERROR(VLOOKUP(D1108,'ВИС-2025'!$E$17:$L$4285,8,0),"")</f>
        <v>2.68</v>
      </c>
      <c r="I1108" s="175">
        <f t="shared" si="246"/>
        <v>0</v>
      </c>
      <c r="J1108" s="175">
        <f t="shared" si="247"/>
        <v>2.68</v>
      </c>
      <c r="K1108" s="175">
        <f t="shared" si="248"/>
        <v>0</v>
      </c>
      <c r="L1108" s="175">
        <f t="shared" si="249"/>
        <v>0</v>
      </c>
      <c r="M1108" s="175">
        <f t="shared" si="250"/>
        <v>0</v>
      </c>
      <c r="N1108" s="387"/>
    </row>
    <row r="1109" spans="2:14" s="288" customFormat="1">
      <c r="B1109" s="102" t="s">
        <v>27</v>
      </c>
      <c r="C1109" s="160" t="s">
        <v>787</v>
      </c>
      <c r="D1109" s="102">
        <v>12391931001</v>
      </c>
      <c r="E1109" s="391" t="str">
        <f>IFERROR(VLOOKUP(D1109,'ВИС-2025'!$E$17:$I$3751,3,0),"")</f>
        <v>Фиксатор поворота пластмас. на 90° для трубы 25</v>
      </c>
      <c r="F1109" s="139" t="s">
        <v>58</v>
      </c>
      <c r="G1109" s="105"/>
      <c r="H1109" s="175">
        <f>IFERROR(VLOOKUP(D1109,'ВИС-2025'!$E$17:$L$4285,8,0),"")</f>
        <v>4.5199999999999996</v>
      </c>
      <c r="I1109" s="175">
        <f t="shared" si="246"/>
        <v>0</v>
      </c>
      <c r="J1109" s="175">
        <f t="shared" si="247"/>
        <v>4.5199999999999996</v>
      </c>
      <c r="K1109" s="175">
        <f t="shared" si="248"/>
        <v>0</v>
      </c>
      <c r="L1109" s="175">
        <f t="shared" si="249"/>
        <v>0</v>
      </c>
      <c r="M1109" s="175">
        <f t="shared" si="250"/>
        <v>0</v>
      </c>
      <c r="N1109" s="387"/>
    </row>
    <row r="1110" spans="2:14">
      <c r="B1110" s="256"/>
      <c r="C1110" s="474" t="s">
        <v>787</v>
      </c>
      <c r="D1110" s="256">
        <v>12442481002</v>
      </c>
      <c r="E1110" s="392" t="str">
        <f>IFERROR(VLOOKUP(D1110,'ВИС-2025'!$E$17:$I$3751,3,0),"")</f>
        <v>Фиксирующая шина RAUFIX 16 / 17 /20 мм, с зубцами</v>
      </c>
      <c r="F1110" s="496" t="s">
        <v>29</v>
      </c>
      <c r="G1110" s="482"/>
      <c r="H1110" s="550">
        <f>IFERROR(VLOOKUP(D1110,'ВИС-2025'!$E$17:$L$4285,8,0),"")</f>
        <v>5.34</v>
      </c>
      <c r="I1110" s="550">
        <f t="shared" si="246"/>
        <v>0</v>
      </c>
      <c r="J1110" s="550">
        <f t="shared" si="247"/>
        <v>5.34</v>
      </c>
      <c r="K1110" s="550">
        <f t="shared" si="248"/>
        <v>0</v>
      </c>
      <c r="L1110" s="550">
        <f t="shared" si="249"/>
        <v>0</v>
      </c>
      <c r="M1110" s="550">
        <f t="shared" si="250"/>
        <v>0</v>
      </c>
      <c r="N1110" s="387"/>
    </row>
    <row r="1111" spans="2:14">
      <c r="B1111" s="90"/>
      <c r="C1111" s="154"/>
      <c r="D1111" s="69"/>
      <c r="E1111" s="394"/>
      <c r="F1111" s="164"/>
      <c r="G1111" s="96"/>
      <c r="H1111" s="350" t="str">
        <f>IFERROR(VLOOKUP(D1111,'ВИС-2025'!$E$17:$L$4285,8,0),"")</f>
        <v/>
      </c>
      <c r="I1111" s="350" t="str">
        <f t="shared" si="246"/>
        <v/>
      </c>
      <c r="J1111" s="350" t="str">
        <f t="shared" si="247"/>
        <v/>
      </c>
      <c r="K1111" s="350" t="str">
        <f t="shared" si="248"/>
        <v/>
      </c>
      <c r="L1111" s="350" t="str">
        <f t="shared" si="249"/>
        <v/>
      </c>
      <c r="M1111" s="350" t="str">
        <f t="shared" si="250"/>
        <v/>
      </c>
      <c r="N1111" s="387"/>
    </row>
    <row r="1112" spans="2:14" s="287" customFormat="1">
      <c r="B1112" s="69" t="s">
        <v>30</v>
      </c>
      <c r="C1112" s="135" t="s">
        <v>787</v>
      </c>
      <c r="D1112" s="69">
        <v>11098211001</v>
      </c>
      <c r="E1112" s="392" t="str">
        <f>IFERROR(VLOOKUP(D1112,'ВИС-2025'!$E$17:$I$3751,3,0),"")</f>
        <v>Фиксирующая шина Railfix РЕХАУ для трубы 25 х 2,3</v>
      </c>
      <c r="F1112" s="164" t="s">
        <v>29</v>
      </c>
      <c r="G1112" s="96"/>
      <c r="H1112" s="350">
        <f>IFERROR(VLOOKUP(D1112,'ВИС-2025'!$E$17:$L$4285,8,0),"")</f>
        <v>4.8</v>
      </c>
      <c r="I1112" s="350">
        <f t="shared" ref="I1112" si="261">IFERROR(H1112*G1112,"")</f>
        <v>0</v>
      </c>
      <c r="J1112" s="350">
        <f t="shared" ref="J1112" si="262">IFERROR((IF(H1112="","",H1112-H1112*$D$7)),"")</f>
        <v>4.8</v>
      </c>
      <c r="K1112" s="350">
        <f t="shared" ref="K1112" si="263">IFERROR(J1112*G1112, "")</f>
        <v>0</v>
      </c>
      <c r="L1112" s="350">
        <f t="shared" ref="L1112" si="264">IFERROR(J1112*$D$8, "")</f>
        <v>0</v>
      </c>
      <c r="M1112" s="350">
        <f t="shared" ref="M1112" si="265">IFERROR(L1112*G1112, "")</f>
        <v>0</v>
      </c>
      <c r="N1112" s="387"/>
    </row>
    <row r="1113" spans="2:14" s="287" customFormat="1">
      <c r="B1113" s="69" t="s">
        <v>65</v>
      </c>
      <c r="C1113" s="135" t="s">
        <v>787</v>
      </c>
      <c r="D1113" s="69">
        <v>12662101001</v>
      </c>
      <c r="E1113" s="392" t="str">
        <f>IFERROR(VLOOKUP(D1113,'ВИС-2025'!$E$17:$I$3751,3,0),"")</f>
        <v>Фиксирующая шина Railfix для трубы 25 х 2,3, 100 мм</v>
      </c>
      <c r="F1113" s="164" t="s">
        <v>29</v>
      </c>
      <c r="G1113" s="96"/>
      <c r="H1113" s="350">
        <f>IFERROR(VLOOKUP(D1113,'ВИС-2025'!$E$17:$L$4285,8,0),"")</f>
        <v>10.85</v>
      </c>
      <c r="I1113" s="350">
        <f t="shared" si="246"/>
        <v>0</v>
      </c>
      <c r="J1113" s="350">
        <f t="shared" si="247"/>
        <v>10.85</v>
      </c>
      <c r="K1113" s="350">
        <f t="shared" si="248"/>
        <v>0</v>
      </c>
      <c r="L1113" s="350">
        <f t="shared" si="249"/>
        <v>0</v>
      </c>
      <c r="M1113" s="350">
        <f t="shared" si="250"/>
        <v>0</v>
      </c>
      <c r="N1113" s="387"/>
    </row>
    <row r="1114" spans="2:14" s="287" customFormat="1">
      <c r="B1114" s="69" t="s">
        <v>65</v>
      </c>
      <c r="C1114" s="135" t="s">
        <v>787</v>
      </c>
      <c r="D1114" s="69">
        <v>12503071002</v>
      </c>
      <c r="E1114" s="392" t="str">
        <f>IFERROR(VLOOKUP(D1114,'ВИС-2025'!$E$17:$I$3751,3,0),"")</f>
        <v xml:space="preserve">Надвижная гильза 20x2,0 </v>
      </c>
      <c r="F1114" s="136" t="s">
        <v>58</v>
      </c>
      <c r="G1114" s="96"/>
      <c r="H1114" s="97">
        <f>IFERROR(VLOOKUP(D1114,'ВИС-2025'!$E$17:$L$4285,8,0),"")</f>
        <v>1.67</v>
      </c>
      <c r="I1114" s="97">
        <f t="shared" si="246"/>
        <v>0</v>
      </c>
      <c r="J1114" s="97">
        <f t="shared" si="247"/>
        <v>1.67</v>
      </c>
      <c r="K1114" s="97">
        <f t="shared" si="248"/>
        <v>0</v>
      </c>
      <c r="L1114" s="97">
        <f t="shared" si="249"/>
        <v>0</v>
      </c>
      <c r="M1114" s="97">
        <f t="shared" si="250"/>
        <v>0</v>
      </c>
      <c r="N1114" s="387"/>
    </row>
    <row r="1115" spans="2:14" s="287" customFormat="1">
      <c r="B1115" s="69" t="s">
        <v>65</v>
      </c>
      <c r="C1115" s="135" t="s">
        <v>787</v>
      </c>
      <c r="D1115" s="69">
        <v>12591971002</v>
      </c>
      <c r="E1115" s="392" t="str">
        <f>IFERROR(VLOOKUP(D1115,'ВИС-2025'!$E$17:$I$3751,3,0),"")</f>
        <v xml:space="preserve">Надвижная гильза 25x2,3 </v>
      </c>
      <c r="F1115" s="136" t="s">
        <v>58</v>
      </c>
      <c r="G1115" s="96"/>
      <c r="H1115" s="97">
        <f>IFERROR(VLOOKUP(D1115,'ВИС-2025'!$E$17:$L$4285,8,0),"")</f>
        <v>2.58</v>
      </c>
      <c r="I1115" s="97">
        <f t="shared" si="246"/>
        <v>0</v>
      </c>
      <c r="J1115" s="97">
        <f t="shared" si="247"/>
        <v>2.58</v>
      </c>
      <c r="K1115" s="97">
        <f t="shared" si="248"/>
        <v>0</v>
      </c>
      <c r="L1115" s="97">
        <f t="shared" si="249"/>
        <v>0</v>
      </c>
      <c r="M1115" s="97">
        <f t="shared" si="250"/>
        <v>0</v>
      </c>
      <c r="N1115" s="387"/>
    </row>
    <row r="1116" spans="2:14" s="287" customFormat="1">
      <c r="B1116" s="69" t="s">
        <v>65</v>
      </c>
      <c r="C1116" s="135" t="s">
        <v>787</v>
      </c>
      <c r="D1116" s="69">
        <v>12503171002</v>
      </c>
      <c r="E1116" s="392" t="str">
        <f>IFERROR(VLOOKUP(D1116,'ВИС-2025'!$E$17:$I$3751,3,0),"")</f>
        <v>Муфта соед. равнопроходн. 20x2,0</v>
      </c>
      <c r="F1116" s="136" t="s">
        <v>58</v>
      </c>
      <c r="G1116" s="96"/>
      <c r="H1116" s="97">
        <f>IFERROR(VLOOKUP(D1116,'ВИС-2025'!$E$17:$L$4285,8,0),"")</f>
        <v>10.31</v>
      </c>
      <c r="I1116" s="97">
        <f t="shared" si="246"/>
        <v>0</v>
      </c>
      <c r="J1116" s="97">
        <f t="shared" si="247"/>
        <v>10.31</v>
      </c>
      <c r="K1116" s="97">
        <f t="shared" si="248"/>
        <v>0</v>
      </c>
      <c r="L1116" s="97">
        <f t="shared" si="249"/>
        <v>0</v>
      </c>
      <c r="M1116" s="97">
        <f t="shared" si="250"/>
        <v>0</v>
      </c>
      <c r="N1116" s="387"/>
    </row>
    <row r="1117" spans="2:14" s="287" customFormat="1">
      <c r="B1117" s="69" t="s">
        <v>65</v>
      </c>
      <c r="C1117" s="135" t="s">
        <v>787</v>
      </c>
      <c r="D1117" s="69">
        <v>12591871002</v>
      </c>
      <c r="E1117" s="392" t="str">
        <f>IFERROR(VLOOKUP(D1117,'ВИС-2025'!$E$17:$I$3751,3,0),"")</f>
        <v>Муфта соед. равнопроходн. 25x2,3</v>
      </c>
      <c r="F1117" s="136" t="s">
        <v>58</v>
      </c>
      <c r="G1117" s="96"/>
      <c r="H1117" s="97">
        <f>IFERROR(VLOOKUP(D1117,'ВИС-2025'!$E$17:$L$4285,8,0),"")</f>
        <v>12.9</v>
      </c>
      <c r="I1117" s="97">
        <f t="shared" si="246"/>
        <v>0</v>
      </c>
      <c r="J1117" s="97">
        <f t="shared" si="247"/>
        <v>12.9</v>
      </c>
      <c r="K1117" s="97">
        <f t="shared" si="248"/>
        <v>0</v>
      </c>
      <c r="L1117" s="97">
        <f t="shared" si="249"/>
        <v>0</v>
      </c>
      <c r="M1117" s="97">
        <f t="shared" si="250"/>
        <v>0</v>
      </c>
      <c r="N1117" s="387"/>
    </row>
    <row r="1118" spans="2:14">
      <c r="B1118" s="90"/>
      <c r="C1118" s="135"/>
      <c r="D1118" s="69"/>
      <c r="E1118" s="168"/>
      <c r="F1118" s="136"/>
      <c r="G1118" s="96"/>
      <c r="H1118" s="97" t="str">
        <f>IFERROR(VLOOKUP(D1118,'ВИС-2025'!$E$17:$L$4285,8,0),"")</f>
        <v/>
      </c>
      <c r="I1118" s="97" t="str">
        <f t="shared" si="246"/>
        <v/>
      </c>
      <c r="J1118" s="97" t="str">
        <f t="shared" si="247"/>
        <v/>
      </c>
      <c r="K1118" s="97" t="str">
        <f t="shared" si="248"/>
        <v/>
      </c>
      <c r="L1118" s="97" t="str">
        <f t="shared" si="249"/>
        <v/>
      </c>
      <c r="M1118" s="97" t="str">
        <f t="shared" si="250"/>
        <v/>
      </c>
      <c r="N1118" s="387"/>
    </row>
    <row r="1119" spans="2:14">
      <c r="B1119" s="256"/>
      <c r="C1119" s="485" t="s">
        <v>787</v>
      </c>
      <c r="D1119" s="487"/>
      <c r="E1119" s="546" t="s">
        <v>1114</v>
      </c>
      <c r="F1119" s="493"/>
      <c r="G1119" s="519"/>
      <c r="H1119" s="548" t="str">
        <f>IFERROR(VLOOKUP(D1119,'ВИС-2025'!$E$17:$L$4285,8,0),"")</f>
        <v/>
      </c>
      <c r="I1119" s="548" t="str">
        <f t="shared" si="246"/>
        <v/>
      </c>
      <c r="J1119" s="548" t="str">
        <f t="shared" si="247"/>
        <v/>
      </c>
      <c r="K1119" s="548" t="str">
        <f t="shared" si="248"/>
        <v/>
      </c>
      <c r="L1119" s="548" t="str">
        <f t="shared" si="249"/>
        <v/>
      </c>
      <c r="M1119" s="548" t="str">
        <f t="shared" si="250"/>
        <v/>
      </c>
      <c r="N1119" s="387"/>
    </row>
    <row r="1120" spans="2:14" ht="25.5">
      <c r="B1120" s="256"/>
      <c r="C1120" s="485" t="s">
        <v>787</v>
      </c>
      <c r="D1120" s="487"/>
      <c r="E1120" s="546" t="s">
        <v>1115</v>
      </c>
      <c r="F1120" s="493"/>
      <c r="G1120" s="519"/>
      <c r="H1120" s="548" t="str">
        <f>IFERROR(VLOOKUP(D1120,'ВИС-2025'!$E$17:$L$4285,8,0),"")</f>
        <v/>
      </c>
      <c r="I1120" s="548" t="str">
        <f t="shared" si="246"/>
        <v/>
      </c>
      <c r="J1120" s="548" t="str">
        <f t="shared" si="247"/>
        <v/>
      </c>
      <c r="K1120" s="548" t="str">
        <f t="shared" si="248"/>
        <v/>
      </c>
      <c r="L1120" s="548" t="str">
        <f t="shared" si="249"/>
        <v/>
      </c>
      <c r="M1120" s="548" t="str">
        <f t="shared" si="250"/>
        <v/>
      </c>
      <c r="N1120" s="387"/>
    </row>
    <row r="1121" spans="2:14" ht="25.5">
      <c r="B1121" s="256"/>
      <c r="C1121" s="485" t="s">
        <v>787</v>
      </c>
      <c r="D1121" s="487"/>
      <c r="E1121" s="546" t="s">
        <v>1116</v>
      </c>
      <c r="F1121" s="493"/>
      <c r="G1121" s="519"/>
      <c r="H1121" s="548" t="str">
        <f>IFERROR(VLOOKUP(D1121,'ВИС-2025'!$E$17:$L$4285,8,0),"")</f>
        <v/>
      </c>
      <c r="I1121" s="548" t="str">
        <f t="shared" si="246"/>
        <v/>
      </c>
      <c r="J1121" s="548" t="str">
        <f t="shared" si="247"/>
        <v/>
      </c>
      <c r="K1121" s="548" t="str">
        <f t="shared" si="248"/>
        <v/>
      </c>
      <c r="L1121" s="548" t="str">
        <f t="shared" si="249"/>
        <v/>
      </c>
      <c r="M1121" s="548" t="str">
        <f t="shared" si="250"/>
        <v/>
      </c>
      <c r="N1121" s="387"/>
    </row>
    <row r="1122" spans="2:14">
      <c r="B1122" s="256"/>
      <c r="C1122" s="485" t="s">
        <v>787</v>
      </c>
      <c r="D1122" s="487"/>
      <c r="E1122" s="546" t="s">
        <v>1102</v>
      </c>
      <c r="F1122" s="493"/>
      <c r="G1122" s="519"/>
      <c r="H1122" s="548" t="str">
        <f>IFERROR(VLOOKUP(D1122,'ВИС-2025'!$E$17:$L$4285,8,0),"")</f>
        <v/>
      </c>
      <c r="I1122" s="548" t="str">
        <f t="shared" si="246"/>
        <v/>
      </c>
      <c r="J1122" s="548" t="str">
        <f t="shared" si="247"/>
        <v/>
      </c>
      <c r="K1122" s="548" t="str">
        <f t="shared" si="248"/>
        <v/>
      </c>
      <c r="L1122" s="548" t="str">
        <f t="shared" si="249"/>
        <v/>
      </c>
      <c r="M1122" s="548" t="str">
        <f t="shared" si="250"/>
        <v/>
      </c>
      <c r="N1122" s="387"/>
    </row>
    <row r="1123" spans="2:14">
      <c r="B1123" s="256"/>
      <c r="C1123" s="474" t="s">
        <v>787</v>
      </c>
      <c r="D1123" s="256">
        <v>12442481002</v>
      </c>
      <c r="E1123" s="392" t="str">
        <f>IFERROR(VLOOKUP(D1123,'ВИС-2025'!$E$17:$I$3751,3,0),"")</f>
        <v>Фиксирующая шина RAUFIX 16 / 17 /20 мм, с зубцами</v>
      </c>
      <c r="F1123" s="496" t="s">
        <v>29</v>
      </c>
      <c r="G1123" s="482"/>
      <c r="H1123" s="550">
        <f>IFERROR(VLOOKUP(D1123,'ВИС-2025'!$E$17:$L$4285,8,0),"")</f>
        <v>5.34</v>
      </c>
      <c r="I1123" s="550">
        <f t="shared" si="246"/>
        <v>0</v>
      </c>
      <c r="J1123" s="550">
        <f t="shared" si="247"/>
        <v>5.34</v>
      </c>
      <c r="K1123" s="550">
        <f t="shared" si="248"/>
        <v>0</v>
      </c>
      <c r="L1123" s="550">
        <f t="shared" si="249"/>
        <v>0</v>
      </c>
      <c r="M1123" s="550">
        <f t="shared" si="250"/>
        <v>0</v>
      </c>
      <c r="N1123" s="387"/>
    </row>
    <row r="1124" spans="2:14">
      <c r="B1124" s="90"/>
      <c r="C1124" s="135"/>
      <c r="D1124" s="69"/>
      <c r="E1124" s="168"/>
      <c r="F1124" s="164"/>
      <c r="G1124" s="96"/>
      <c r="H1124" s="350" t="str">
        <f>IFERROR(VLOOKUP(D1124,'ВИС-2025'!$E$17:$L$4285,8,0),"")</f>
        <v/>
      </c>
      <c r="I1124" s="350" t="str">
        <f t="shared" si="246"/>
        <v/>
      </c>
      <c r="J1124" s="350" t="str">
        <f t="shared" si="247"/>
        <v/>
      </c>
      <c r="K1124" s="350" t="str">
        <f t="shared" si="248"/>
        <v/>
      </c>
      <c r="L1124" s="350" t="str">
        <f t="shared" si="249"/>
        <v/>
      </c>
      <c r="M1124" s="350" t="str">
        <f t="shared" si="250"/>
        <v/>
      </c>
      <c r="N1124" s="387"/>
    </row>
    <row r="1125" spans="2:14" s="287" customFormat="1">
      <c r="B1125" s="69" t="s">
        <v>65</v>
      </c>
      <c r="C1125" s="135" t="s">
        <v>787</v>
      </c>
      <c r="D1125" s="69">
        <v>12662101001</v>
      </c>
      <c r="E1125" s="392" t="str">
        <f>IFERROR(VLOOKUP(D1125,'ВИС-2025'!$E$17:$I$3751,3,0),"")</f>
        <v>Фиксирующая шина Railfix для трубы 25 х 2,3, 100 мм</v>
      </c>
      <c r="F1125" s="164" t="s">
        <v>29</v>
      </c>
      <c r="G1125" s="96"/>
      <c r="H1125" s="350">
        <f>IFERROR(VLOOKUP(D1125,'ВИС-2025'!$E$17:$L$4285,8,0),"")</f>
        <v>10.85</v>
      </c>
      <c r="I1125" s="350">
        <f t="shared" si="246"/>
        <v>0</v>
      </c>
      <c r="J1125" s="350">
        <f t="shared" si="247"/>
        <v>10.85</v>
      </c>
      <c r="K1125" s="350">
        <f t="shared" si="248"/>
        <v>0</v>
      </c>
      <c r="L1125" s="350">
        <f t="shared" si="249"/>
        <v>0</v>
      </c>
      <c r="M1125" s="350">
        <f t="shared" si="250"/>
        <v>0</v>
      </c>
      <c r="N1125" s="387"/>
    </row>
    <row r="1126" spans="2:14" s="287" customFormat="1">
      <c r="B1126" s="69" t="s">
        <v>30</v>
      </c>
      <c r="C1126" s="135" t="s">
        <v>787</v>
      </c>
      <c r="D1126" s="69">
        <v>11098211001</v>
      </c>
      <c r="E1126" s="392" t="str">
        <f>IFERROR(VLOOKUP(D1126,'ВИС-2025'!$E$17:$I$3751,3,0),"")</f>
        <v>Фиксирующая шина Railfix РЕХАУ для трубы 25 х 2,3</v>
      </c>
      <c r="F1126" s="164" t="s">
        <v>29</v>
      </c>
      <c r="G1126" s="96"/>
      <c r="H1126" s="350">
        <f>IFERROR(VLOOKUP(D1126,'ВИС-2025'!$E$17:$L$4285,8,0),"")</f>
        <v>4.8</v>
      </c>
      <c r="I1126" s="350">
        <f t="shared" si="246"/>
        <v>0</v>
      </c>
      <c r="J1126" s="350">
        <f t="shared" si="247"/>
        <v>4.8</v>
      </c>
      <c r="K1126" s="350">
        <f t="shared" si="248"/>
        <v>0</v>
      </c>
      <c r="L1126" s="350">
        <f t="shared" si="249"/>
        <v>0</v>
      </c>
      <c r="M1126" s="350">
        <f t="shared" si="250"/>
        <v>0</v>
      </c>
      <c r="N1126" s="387"/>
    </row>
    <row r="1127" spans="2:14" s="287" customFormat="1">
      <c r="B1127" s="69" t="s">
        <v>65</v>
      </c>
      <c r="C1127" s="135" t="s">
        <v>787</v>
      </c>
      <c r="D1127" s="69">
        <v>12503171002</v>
      </c>
      <c r="E1127" s="392" t="str">
        <f>IFERROR(VLOOKUP(D1127,'ВИС-2025'!$E$17:$I$3751,3,0),"")</f>
        <v>Муфта соед. равнопроходн. 20x2,0</v>
      </c>
      <c r="F1127" s="136" t="s">
        <v>58</v>
      </c>
      <c r="G1127" s="96"/>
      <c r="H1127" s="97">
        <f>IFERROR(VLOOKUP(D1127,'ВИС-2025'!$E$17:$L$4285,8,0),"")</f>
        <v>10.31</v>
      </c>
      <c r="I1127" s="97">
        <f t="shared" si="246"/>
        <v>0</v>
      </c>
      <c r="J1127" s="97">
        <f t="shared" si="247"/>
        <v>10.31</v>
      </c>
      <c r="K1127" s="97">
        <f t="shared" si="248"/>
        <v>0</v>
      </c>
      <c r="L1127" s="97">
        <f t="shared" si="249"/>
        <v>0</v>
      </c>
      <c r="M1127" s="97">
        <f t="shared" si="250"/>
        <v>0</v>
      </c>
      <c r="N1127" s="387"/>
    </row>
    <row r="1128" spans="2:14" s="287" customFormat="1">
      <c r="B1128" s="69" t="s">
        <v>65</v>
      </c>
      <c r="C1128" s="135" t="s">
        <v>787</v>
      </c>
      <c r="D1128" s="69">
        <v>12591871002</v>
      </c>
      <c r="E1128" s="392" t="str">
        <f>IFERROR(VLOOKUP(D1128,'ВИС-2025'!$E$17:$I$3751,3,0),"")</f>
        <v>Муфта соед. равнопроходн. 25x2,3</v>
      </c>
      <c r="F1128" s="136" t="s">
        <v>58</v>
      </c>
      <c r="G1128" s="96"/>
      <c r="H1128" s="97">
        <f>IFERROR(VLOOKUP(D1128,'ВИС-2025'!$E$17:$L$4285,8,0),"")</f>
        <v>12.9</v>
      </c>
      <c r="I1128" s="97">
        <f t="shared" ref="I1128:I1187" si="266">IFERROR(H1128*G1128,"")</f>
        <v>0</v>
      </c>
      <c r="J1128" s="97">
        <f t="shared" ref="J1128:J1187" si="267">IFERROR((IF(H1128="","",H1128-H1128*$D$7)),"")</f>
        <v>12.9</v>
      </c>
      <c r="K1128" s="97">
        <f t="shared" ref="K1128:K1187" si="268">IFERROR(J1128*G1128, "")</f>
        <v>0</v>
      </c>
      <c r="L1128" s="97">
        <f t="shared" ref="L1128:L1187" si="269">IFERROR(J1128*$D$8, "")</f>
        <v>0</v>
      </c>
      <c r="M1128" s="97">
        <f t="shared" ref="M1128:M1187" si="270">IFERROR(L1128*G1128, "")</f>
        <v>0</v>
      </c>
      <c r="N1128" s="387"/>
    </row>
    <row r="1129" spans="2:14" s="287" customFormat="1">
      <c r="B1129" s="69" t="s">
        <v>65</v>
      </c>
      <c r="C1129" s="135" t="s">
        <v>787</v>
      </c>
      <c r="D1129" s="69">
        <v>12503071002</v>
      </c>
      <c r="E1129" s="392" t="str">
        <f>IFERROR(VLOOKUP(D1129,'ВИС-2025'!$E$17:$I$3751,3,0),"")</f>
        <v xml:space="preserve">Надвижная гильза 20x2,0 </v>
      </c>
      <c r="F1129" s="136" t="s">
        <v>58</v>
      </c>
      <c r="G1129" s="96"/>
      <c r="H1129" s="97">
        <f>IFERROR(VLOOKUP(D1129,'ВИС-2025'!$E$17:$L$4285,8,0),"")</f>
        <v>1.67</v>
      </c>
      <c r="I1129" s="97">
        <f t="shared" si="266"/>
        <v>0</v>
      </c>
      <c r="J1129" s="97">
        <f t="shared" si="267"/>
        <v>1.67</v>
      </c>
      <c r="K1129" s="97">
        <f t="shared" si="268"/>
        <v>0</v>
      </c>
      <c r="L1129" s="97">
        <f t="shared" si="269"/>
        <v>0</v>
      </c>
      <c r="M1129" s="97">
        <f t="shared" si="270"/>
        <v>0</v>
      </c>
      <c r="N1129" s="387"/>
    </row>
    <row r="1130" spans="2:14" s="287" customFormat="1">
      <c r="B1130" s="69" t="s">
        <v>65</v>
      </c>
      <c r="C1130" s="135" t="s">
        <v>787</v>
      </c>
      <c r="D1130" s="69">
        <v>12591971002</v>
      </c>
      <c r="E1130" s="392" t="str">
        <f>IFERROR(VLOOKUP(D1130,'ВИС-2025'!$E$17:$I$3751,3,0),"")</f>
        <v xml:space="preserve">Надвижная гильза 25x2,3 </v>
      </c>
      <c r="F1130" s="136" t="s">
        <v>58</v>
      </c>
      <c r="G1130" s="96"/>
      <c r="H1130" s="97">
        <f>IFERROR(VLOOKUP(D1130,'ВИС-2025'!$E$17:$L$4285,8,0),"")</f>
        <v>2.58</v>
      </c>
      <c r="I1130" s="97">
        <f t="shared" si="266"/>
        <v>0</v>
      </c>
      <c r="J1130" s="97">
        <f t="shared" si="267"/>
        <v>2.58</v>
      </c>
      <c r="K1130" s="97">
        <f t="shared" si="268"/>
        <v>0</v>
      </c>
      <c r="L1130" s="97">
        <f t="shared" si="269"/>
        <v>0</v>
      </c>
      <c r="M1130" s="97">
        <f t="shared" si="270"/>
        <v>0</v>
      </c>
      <c r="N1130" s="387"/>
    </row>
    <row r="1131" spans="2:14">
      <c r="B1131" s="90"/>
      <c r="C1131" s="135"/>
      <c r="D1131" s="69"/>
      <c r="E1131" s="168"/>
      <c r="F1131" s="136"/>
      <c r="G1131" s="96"/>
      <c r="H1131" s="97" t="str">
        <f>IFERROR(VLOOKUP(D1131,'ВИС-2025'!$E$17:$L$4285,8,0),"")</f>
        <v/>
      </c>
      <c r="I1131" s="97" t="str">
        <f t="shared" si="266"/>
        <v/>
      </c>
      <c r="J1131" s="97" t="str">
        <f t="shared" si="267"/>
        <v/>
      </c>
      <c r="K1131" s="97" t="str">
        <f t="shared" si="268"/>
        <v/>
      </c>
      <c r="L1131" s="97" t="str">
        <f t="shared" si="269"/>
        <v/>
      </c>
      <c r="M1131" s="97" t="str">
        <f t="shared" si="270"/>
        <v/>
      </c>
      <c r="N1131" s="387"/>
    </row>
    <row r="1132" spans="2:14" s="288" customFormat="1">
      <c r="B1132" s="453" t="s">
        <v>27</v>
      </c>
      <c r="C1132" s="160" t="s">
        <v>787</v>
      </c>
      <c r="D1132" s="102">
        <v>12592681001</v>
      </c>
      <c r="E1132" s="391" t="str">
        <f>IFERROR(VLOOKUP(D1132,'ВИС-2025'!$E$17:$I$3751,3,0),"")</f>
        <v>Гарпун-скоба для фиксирующих шин</v>
      </c>
      <c r="F1132" s="181" t="s">
        <v>58</v>
      </c>
      <c r="G1132" s="105"/>
      <c r="H1132" s="553">
        <f>IFERROR(VLOOKUP(D1132,'ВИС-2025'!$E$17:$L$4285,8,0),"")</f>
        <v>0.18</v>
      </c>
      <c r="I1132" s="553">
        <f t="shared" si="266"/>
        <v>0</v>
      </c>
      <c r="J1132" s="553">
        <f t="shared" si="267"/>
        <v>0.18</v>
      </c>
      <c r="K1132" s="553">
        <f t="shared" si="268"/>
        <v>0</v>
      </c>
      <c r="L1132" s="553">
        <f t="shared" si="269"/>
        <v>0</v>
      </c>
      <c r="M1132" s="553">
        <f t="shared" si="270"/>
        <v>0</v>
      </c>
      <c r="N1132" s="387"/>
    </row>
    <row r="1133" spans="2:14">
      <c r="B1133" s="90"/>
      <c r="C1133" s="132"/>
      <c r="D1133" s="90"/>
      <c r="E1133" s="169"/>
      <c r="F1133" s="158"/>
      <c r="G1133" s="92"/>
      <c r="H1133" s="349" t="str">
        <f>IFERROR(VLOOKUP(D1133,'ВИС-2025'!$E$17:$L$4285,8,0),"")</f>
        <v/>
      </c>
      <c r="I1133" s="349" t="str">
        <f t="shared" si="266"/>
        <v/>
      </c>
      <c r="J1133" s="349" t="str">
        <f t="shared" si="267"/>
        <v/>
      </c>
      <c r="K1133" s="349" t="str">
        <f t="shared" si="268"/>
        <v/>
      </c>
      <c r="L1133" s="349" t="str">
        <f t="shared" si="269"/>
        <v/>
      </c>
      <c r="M1133" s="349" t="str">
        <f t="shared" si="270"/>
        <v/>
      </c>
      <c r="N1133" s="387"/>
    </row>
    <row r="1134" spans="2:14">
      <c r="B1134" s="256"/>
      <c r="C1134" s="485" t="s">
        <v>787</v>
      </c>
      <c r="D1134" s="487"/>
      <c r="E1134" s="546" t="s">
        <v>1121</v>
      </c>
      <c r="F1134" s="493"/>
      <c r="G1134" s="519"/>
      <c r="H1134" s="548" t="str">
        <f>IFERROR(VLOOKUP(D1134,'ВИС-2025'!$E$17:$L$4285,8,0),"")</f>
        <v/>
      </c>
      <c r="I1134" s="548" t="str">
        <f t="shared" si="266"/>
        <v/>
      </c>
      <c r="J1134" s="548" t="str">
        <f t="shared" si="267"/>
        <v/>
      </c>
      <c r="K1134" s="548" t="str">
        <f t="shared" si="268"/>
        <v/>
      </c>
      <c r="L1134" s="548" t="str">
        <f t="shared" si="269"/>
        <v/>
      </c>
      <c r="M1134" s="548" t="str">
        <f t="shared" si="270"/>
        <v/>
      </c>
      <c r="N1134" s="387"/>
    </row>
    <row r="1135" spans="2:14">
      <c r="B1135" s="256"/>
      <c r="C1135" s="485" t="s">
        <v>787</v>
      </c>
      <c r="D1135" s="487"/>
      <c r="E1135" s="546" t="s">
        <v>1122</v>
      </c>
      <c r="F1135" s="493"/>
      <c r="G1135" s="519"/>
      <c r="H1135" s="548" t="str">
        <f>IFERROR(VLOOKUP(D1135,'ВИС-2025'!$E$17:$L$4285,8,0),"")</f>
        <v/>
      </c>
      <c r="I1135" s="548" t="str">
        <f t="shared" si="266"/>
        <v/>
      </c>
      <c r="J1135" s="548" t="str">
        <f t="shared" si="267"/>
        <v/>
      </c>
      <c r="K1135" s="548" t="str">
        <f t="shared" si="268"/>
        <v/>
      </c>
      <c r="L1135" s="548" t="str">
        <f t="shared" si="269"/>
        <v/>
      </c>
      <c r="M1135" s="548" t="str">
        <f t="shared" si="270"/>
        <v/>
      </c>
      <c r="N1135" s="387"/>
    </row>
    <row r="1136" spans="2:14">
      <c r="B1136" s="256"/>
      <c r="C1136" s="485" t="s">
        <v>787</v>
      </c>
      <c r="D1136" s="487"/>
      <c r="E1136" s="546" t="s">
        <v>1123</v>
      </c>
      <c r="F1136" s="493"/>
      <c r="G1136" s="519"/>
      <c r="H1136" s="548" t="str">
        <f>IFERROR(VLOOKUP(D1136,'ВИС-2025'!$E$17:$L$4285,8,0),"")</f>
        <v/>
      </c>
      <c r="I1136" s="548" t="str">
        <f t="shared" si="266"/>
        <v/>
      </c>
      <c r="J1136" s="548" t="str">
        <f t="shared" si="267"/>
        <v/>
      </c>
      <c r="K1136" s="548" t="str">
        <f t="shared" si="268"/>
        <v/>
      </c>
      <c r="L1136" s="548" t="str">
        <f t="shared" si="269"/>
        <v/>
      </c>
      <c r="M1136" s="548" t="str">
        <f t="shared" si="270"/>
        <v/>
      </c>
      <c r="N1136" s="387"/>
    </row>
    <row r="1137" spans="2:14" ht="25.5">
      <c r="B1137" s="256"/>
      <c r="C1137" s="485" t="s">
        <v>787</v>
      </c>
      <c r="D1137" s="487"/>
      <c r="E1137" s="546" t="s">
        <v>1124</v>
      </c>
      <c r="F1137" s="493"/>
      <c r="G1137" s="519"/>
      <c r="H1137" s="548" t="str">
        <f>IFERROR(VLOOKUP(D1137,'ВИС-2025'!$E$17:$L$4285,8,0),"")</f>
        <v/>
      </c>
      <c r="I1137" s="548" t="str">
        <f t="shared" si="266"/>
        <v/>
      </c>
      <c r="J1137" s="548" t="str">
        <f t="shared" si="267"/>
        <v/>
      </c>
      <c r="K1137" s="548" t="str">
        <f t="shared" si="268"/>
        <v/>
      </c>
      <c r="L1137" s="548" t="str">
        <f t="shared" si="269"/>
        <v/>
      </c>
      <c r="M1137" s="548" t="str">
        <f t="shared" si="270"/>
        <v/>
      </c>
      <c r="N1137" s="387"/>
    </row>
    <row r="1138" spans="2:14">
      <c r="B1138" s="256"/>
      <c r="C1138" s="485" t="s">
        <v>787</v>
      </c>
      <c r="D1138" s="487"/>
      <c r="E1138" s="546" t="s">
        <v>1102</v>
      </c>
      <c r="F1138" s="493"/>
      <c r="G1138" s="519"/>
      <c r="H1138" s="548" t="str">
        <f>IFERROR(VLOOKUP(D1138,'ВИС-2025'!$E$17:$L$4285,8,0),"")</f>
        <v/>
      </c>
      <c r="I1138" s="548" t="str">
        <f t="shared" si="266"/>
        <v/>
      </c>
      <c r="J1138" s="548" t="str">
        <f t="shared" si="267"/>
        <v/>
      </c>
      <c r="K1138" s="548" t="str">
        <f t="shared" si="268"/>
        <v/>
      </c>
      <c r="L1138" s="548" t="str">
        <f t="shared" si="269"/>
        <v/>
      </c>
      <c r="M1138" s="548" t="str">
        <f t="shared" si="270"/>
        <v/>
      </c>
      <c r="N1138" s="387"/>
    </row>
    <row r="1139" spans="2:14" s="371" customFormat="1">
      <c r="B1139" s="483" t="s">
        <v>30</v>
      </c>
      <c r="C1139" s="135" t="s">
        <v>787</v>
      </c>
      <c r="D1139" s="69">
        <v>12393433001</v>
      </c>
      <c r="E1139" s="392" t="str">
        <f>IFERROR(VLOOKUP(D1139,'ВИС-2025'!$E$17:$I$3751,3,0),"")</f>
        <v>Фиксатор поворота РЕХАУ пластмас. на 90° для трубы 20</v>
      </c>
      <c r="F1139" s="136" t="s">
        <v>58</v>
      </c>
      <c r="G1139" s="96"/>
      <c r="H1139" s="97">
        <f>IFERROR(VLOOKUP(D1139,'ВИС-2025'!$E$17:$L$4285,8,0),"")</f>
        <v>2.68</v>
      </c>
      <c r="I1139" s="97">
        <f t="shared" ref="I1139:I1140" si="271">IFERROR(H1139*G1139,"")</f>
        <v>0</v>
      </c>
      <c r="J1139" s="97">
        <f t="shared" ref="J1139:J1140" si="272">IFERROR((IF(H1139="","",H1139-H1139*$D$7)),"")</f>
        <v>2.68</v>
      </c>
      <c r="K1139" s="97">
        <f t="shared" ref="K1139:K1140" si="273">IFERROR(J1139*G1139, "")</f>
        <v>0</v>
      </c>
      <c r="L1139" s="97">
        <f t="shared" ref="L1139:L1140" si="274">IFERROR(J1139*$D$8, "")</f>
        <v>0</v>
      </c>
      <c r="M1139" s="97">
        <f t="shared" ref="M1139:M1140" si="275">IFERROR(L1139*G1139, "")</f>
        <v>0</v>
      </c>
      <c r="N1139" s="387"/>
    </row>
    <row r="1140" spans="2:14" s="371" customFormat="1">
      <c r="B1140" s="483" t="s">
        <v>30</v>
      </c>
      <c r="C1140" s="135" t="s">
        <v>787</v>
      </c>
      <c r="D1140" s="69">
        <v>12391933001</v>
      </c>
      <c r="E1140" s="392" t="str">
        <f>IFERROR(VLOOKUP(D1140,'ВИС-2025'!$E$17:$I$3751,3,0),"")</f>
        <v>Фиксатор поворота РЕХАУ пластмас. на 90° для трубы 25</v>
      </c>
      <c r="F1140" s="136" t="s">
        <v>58</v>
      </c>
      <c r="G1140" s="96"/>
      <c r="H1140" s="97">
        <f>IFERROR(VLOOKUP(D1140,'ВИС-2025'!$E$17:$L$4285,8,0),"")</f>
        <v>4.5199999999999996</v>
      </c>
      <c r="I1140" s="97">
        <f t="shared" si="271"/>
        <v>0</v>
      </c>
      <c r="J1140" s="97">
        <f t="shared" si="272"/>
        <v>4.5199999999999996</v>
      </c>
      <c r="K1140" s="97">
        <f t="shared" si="273"/>
        <v>0</v>
      </c>
      <c r="L1140" s="97">
        <f t="shared" si="274"/>
        <v>0</v>
      </c>
      <c r="M1140" s="97">
        <f t="shared" si="275"/>
        <v>0</v>
      </c>
      <c r="N1140" s="387"/>
    </row>
    <row r="1141" spans="2:14" s="371" customFormat="1">
      <c r="B1141" s="483"/>
      <c r="C1141" s="474"/>
      <c r="D1141" s="494"/>
      <c r="E1141" s="670"/>
      <c r="F1141" s="595"/>
      <c r="G1141" s="105"/>
      <c r="H1141" s="509"/>
      <c r="I1141" s="509"/>
      <c r="J1141" s="509"/>
      <c r="K1141" s="509"/>
      <c r="L1141" s="509"/>
      <c r="M1141" s="509"/>
      <c r="N1141" s="387"/>
    </row>
    <row r="1142" spans="2:14" s="288" customFormat="1">
      <c r="B1142" s="453" t="s">
        <v>27</v>
      </c>
      <c r="C1142" s="160" t="s">
        <v>787</v>
      </c>
      <c r="D1142" s="102">
        <v>17244481100</v>
      </c>
      <c r="E1142" s="391" t="str">
        <f>IFERROR(VLOOKUP(D1142,'ВИС-2025'!$E$17:$I$3751,3,0),"")</f>
        <v>Ремешок для обвязки (цена за 1 упаковку - за 100 шт.)</v>
      </c>
      <c r="F1142" s="139" t="s">
        <v>58</v>
      </c>
      <c r="G1142" s="105"/>
      <c r="H1142" s="175">
        <f>IFERROR(VLOOKUP(D1142,'ВИС-2025'!$E$17:$L$4285,8,0),"")</f>
        <v>9.6</v>
      </c>
      <c r="I1142" s="175">
        <f t="shared" si="266"/>
        <v>0</v>
      </c>
      <c r="J1142" s="175">
        <f t="shared" si="267"/>
        <v>9.6</v>
      </c>
      <c r="K1142" s="175">
        <f t="shared" si="268"/>
        <v>0</v>
      </c>
      <c r="L1142" s="175">
        <f t="shared" si="269"/>
        <v>0</v>
      </c>
      <c r="M1142" s="175">
        <f t="shared" si="270"/>
        <v>0</v>
      </c>
      <c r="N1142" s="387"/>
    </row>
    <row r="1143" spans="2:14" s="288" customFormat="1">
      <c r="B1143" s="453" t="s">
        <v>27</v>
      </c>
      <c r="C1143" s="160" t="s">
        <v>787</v>
      </c>
      <c r="D1143" s="102">
        <v>12393431001</v>
      </c>
      <c r="E1143" s="391" t="str">
        <f>IFERROR(VLOOKUP(D1143,'ВИС-2025'!$E$17:$I$3751,3,0),"")</f>
        <v>Фиксатор поворота пластмас. на 90° для трубы 20</v>
      </c>
      <c r="F1143" s="139" t="s">
        <v>58</v>
      </c>
      <c r="G1143" s="105"/>
      <c r="H1143" s="175">
        <f>IFERROR(VLOOKUP(D1143,'ВИС-2025'!$E$17:$L$4285,8,0),"")</f>
        <v>2.68</v>
      </c>
      <c r="I1143" s="175">
        <f t="shared" si="266"/>
        <v>0</v>
      </c>
      <c r="J1143" s="175">
        <f t="shared" si="267"/>
        <v>2.68</v>
      </c>
      <c r="K1143" s="175">
        <f t="shared" si="268"/>
        <v>0</v>
      </c>
      <c r="L1143" s="175">
        <f t="shared" si="269"/>
        <v>0</v>
      </c>
      <c r="M1143" s="175">
        <f t="shared" si="270"/>
        <v>0</v>
      </c>
      <c r="N1143" s="387"/>
    </row>
    <row r="1144" spans="2:14" s="288" customFormat="1">
      <c r="B1144" s="453" t="s">
        <v>27</v>
      </c>
      <c r="C1144" s="160" t="s">
        <v>787</v>
      </c>
      <c r="D1144" s="102">
        <v>12391931001</v>
      </c>
      <c r="E1144" s="391" t="str">
        <f>IFERROR(VLOOKUP(D1144,'ВИС-2025'!$E$17:$I$3751,3,0),"")</f>
        <v>Фиксатор поворота пластмас. на 90° для трубы 25</v>
      </c>
      <c r="F1144" s="139" t="s">
        <v>58</v>
      </c>
      <c r="G1144" s="105"/>
      <c r="H1144" s="175">
        <f>IFERROR(VLOOKUP(D1144,'ВИС-2025'!$E$17:$L$4285,8,0),"")</f>
        <v>4.5199999999999996</v>
      </c>
      <c r="I1144" s="175">
        <f t="shared" si="266"/>
        <v>0</v>
      </c>
      <c r="J1144" s="175">
        <f t="shared" si="267"/>
        <v>4.5199999999999996</v>
      </c>
      <c r="K1144" s="175">
        <f t="shared" si="268"/>
        <v>0</v>
      </c>
      <c r="L1144" s="175">
        <f t="shared" si="269"/>
        <v>0</v>
      </c>
      <c r="M1144" s="175">
        <f t="shared" si="270"/>
        <v>0</v>
      </c>
      <c r="N1144" s="387"/>
    </row>
    <row r="1145" spans="2:14">
      <c r="B1145" s="90"/>
      <c r="C1145" s="135"/>
      <c r="D1145" s="69"/>
      <c r="E1145" s="168"/>
      <c r="F1145" s="136"/>
      <c r="G1145" s="96"/>
      <c r="H1145" s="97" t="str">
        <f>IFERROR(VLOOKUP(D1145,'ВИС-2025'!$E$17:$L$4285,8,0),"")</f>
        <v/>
      </c>
      <c r="I1145" s="97" t="str">
        <f t="shared" si="266"/>
        <v/>
      </c>
      <c r="J1145" s="97" t="str">
        <f t="shared" si="267"/>
        <v/>
      </c>
      <c r="K1145" s="97" t="str">
        <f t="shared" si="268"/>
        <v/>
      </c>
      <c r="L1145" s="97" t="str">
        <f t="shared" si="269"/>
        <v/>
      </c>
      <c r="M1145" s="97" t="str">
        <f t="shared" si="270"/>
        <v/>
      </c>
      <c r="N1145" s="387"/>
    </row>
    <row r="1146" spans="2:14">
      <c r="B1146" s="256"/>
      <c r="C1146" s="474" t="s">
        <v>787</v>
      </c>
      <c r="D1146" s="256">
        <v>12442481002</v>
      </c>
      <c r="E1146" s="392" t="str">
        <f>IFERROR(VLOOKUP(D1146,'ВИС-2025'!$E$17:$I$3751,3,0),"")</f>
        <v>Фиксирующая шина RAUFIX 16 / 17 /20 мм, с зубцами</v>
      </c>
      <c r="F1146" s="496" t="s">
        <v>29</v>
      </c>
      <c r="G1146" s="482"/>
      <c r="H1146" s="550">
        <f>IFERROR(VLOOKUP(D1146,'ВИС-2025'!$E$17:$L$4285,8,0),"")</f>
        <v>5.34</v>
      </c>
      <c r="I1146" s="550">
        <f t="shared" si="266"/>
        <v>0</v>
      </c>
      <c r="J1146" s="550">
        <f t="shared" si="267"/>
        <v>5.34</v>
      </c>
      <c r="K1146" s="550">
        <f t="shared" si="268"/>
        <v>0</v>
      </c>
      <c r="L1146" s="550">
        <f t="shared" si="269"/>
        <v>0</v>
      </c>
      <c r="M1146" s="550">
        <f t="shared" si="270"/>
        <v>0</v>
      </c>
      <c r="N1146" s="387"/>
    </row>
    <row r="1147" spans="2:14" s="287" customFormat="1">
      <c r="B1147" s="69" t="s">
        <v>65</v>
      </c>
      <c r="C1147" s="135" t="s">
        <v>787</v>
      </c>
      <c r="D1147" s="69">
        <v>12662101001</v>
      </c>
      <c r="E1147" s="392" t="str">
        <f>IFERROR(VLOOKUP(D1147,'ВИС-2025'!$E$17:$I$3751,3,0),"")</f>
        <v>Фиксирующая шина Railfix для трубы 25 х 2,3, 100 мм</v>
      </c>
      <c r="F1147" s="164" t="s">
        <v>29</v>
      </c>
      <c r="G1147" s="96"/>
      <c r="H1147" s="350">
        <f>IFERROR(VLOOKUP(D1147,'ВИС-2025'!$E$17:$L$4285,8,0),"")</f>
        <v>10.85</v>
      </c>
      <c r="I1147" s="350">
        <f t="shared" si="266"/>
        <v>0</v>
      </c>
      <c r="J1147" s="350">
        <f t="shared" si="267"/>
        <v>10.85</v>
      </c>
      <c r="K1147" s="350">
        <f t="shared" si="268"/>
        <v>0</v>
      </c>
      <c r="L1147" s="350">
        <f t="shared" si="269"/>
        <v>0</v>
      </c>
      <c r="M1147" s="350">
        <f t="shared" si="270"/>
        <v>0</v>
      </c>
      <c r="N1147" s="387"/>
    </row>
    <row r="1148" spans="2:14" s="287" customFormat="1">
      <c r="B1148" s="69" t="s">
        <v>65</v>
      </c>
      <c r="C1148" s="135" t="s">
        <v>787</v>
      </c>
      <c r="D1148" s="69">
        <v>12503171002</v>
      </c>
      <c r="E1148" s="392" t="str">
        <f>IFERROR(VLOOKUP(D1148,'ВИС-2025'!$E$17:$I$3751,3,0),"")</f>
        <v>Муфта соед. равнопроходн. 20x2,0</v>
      </c>
      <c r="F1148" s="136" t="s">
        <v>58</v>
      </c>
      <c r="G1148" s="96"/>
      <c r="H1148" s="97">
        <f>IFERROR(VLOOKUP(D1148,'ВИС-2025'!$E$17:$L$4285,8,0),"")</f>
        <v>10.31</v>
      </c>
      <c r="I1148" s="97">
        <f t="shared" si="266"/>
        <v>0</v>
      </c>
      <c r="J1148" s="97">
        <f t="shared" si="267"/>
        <v>10.31</v>
      </c>
      <c r="K1148" s="97">
        <f t="shared" si="268"/>
        <v>0</v>
      </c>
      <c r="L1148" s="97">
        <f t="shared" si="269"/>
        <v>0</v>
      </c>
      <c r="M1148" s="97">
        <f t="shared" si="270"/>
        <v>0</v>
      </c>
      <c r="N1148" s="387"/>
    </row>
    <row r="1149" spans="2:14" s="287" customFormat="1">
      <c r="B1149" s="69" t="s">
        <v>65</v>
      </c>
      <c r="C1149" s="135" t="s">
        <v>787</v>
      </c>
      <c r="D1149" s="69">
        <v>12591871002</v>
      </c>
      <c r="E1149" s="392" t="str">
        <f>IFERROR(VLOOKUP(D1149,'ВИС-2025'!$E$17:$I$3751,3,0),"")</f>
        <v>Муфта соед. равнопроходн. 25x2,3</v>
      </c>
      <c r="F1149" s="136" t="s">
        <v>58</v>
      </c>
      <c r="G1149" s="96"/>
      <c r="H1149" s="97">
        <f>IFERROR(VLOOKUP(D1149,'ВИС-2025'!$E$17:$L$4285,8,0),"")</f>
        <v>12.9</v>
      </c>
      <c r="I1149" s="97">
        <f t="shared" si="266"/>
        <v>0</v>
      </c>
      <c r="J1149" s="97">
        <f t="shared" si="267"/>
        <v>12.9</v>
      </c>
      <c r="K1149" s="97">
        <f t="shared" si="268"/>
        <v>0</v>
      </c>
      <c r="L1149" s="97">
        <f t="shared" si="269"/>
        <v>0</v>
      </c>
      <c r="M1149" s="97">
        <f t="shared" si="270"/>
        <v>0</v>
      </c>
      <c r="N1149" s="387"/>
    </row>
    <row r="1150" spans="2:14" s="287" customFormat="1">
      <c r="B1150" s="69" t="s">
        <v>65</v>
      </c>
      <c r="C1150" s="135" t="s">
        <v>787</v>
      </c>
      <c r="D1150" s="69">
        <v>12503071002</v>
      </c>
      <c r="E1150" s="392" t="str">
        <f>IFERROR(VLOOKUP(D1150,'ВИС-2025'!$E$17:$I$3751,3,0),"")</f>
        <v xml:space="preserve">Надвижная гильза 20x2,0 </v>
      </c>
      <c r="F1150" s="136" t="s">
        <v>58</v>
      </c>
      <c r="G1150" s="96"/>
      <c r="H1150" s="97">
        <f>IFERROR(VLOOKUP(D1150,'ВИС-2025'!$E$17:$L$4285,8,0),"")</f>
        <v>1.67</v>
      </c>
      <c r="I1150" s="97">
        <f t="shared" si="266"/>
        <v>0</v>
      </c>
      <c r="J1150" s="97">
        <f t="shared" si="267"/>
        <v>1.67</v>
      </c>
      <c r="K1150" s="97">
        <f t="shared" si="268"/>
        <v>0</v>
      </c>
      <c r="L1150" s="97">
        <f t="shared" si="269"/>
        <v>0</v>
      </c>
      <c r="M1150" s="97">
        <f t="shared" si="270"/>
        <v>0</v>
      </c>
      <c r="N1150" s="387"/>
    </row>
    <row r="1151" spans="2:14" s="287" customFormat="1">
      <c r="B1151" s="69" t="s">
        <v>65</v>
      </c>
      <c r="C1151" s="135" t="s">
        <v>787</v>
      </c>
      <c r="D1151" s="69">
        <v>12591971002</v>
      </c>
      <c r="E1151" s="392" t="str">
        <f>IFERROR(VLOOKUP(D1151,'ВИС-2025'!$E$17:$I$3751,3,0),"")</f>
        <v xml:space="preserve">Надвижная гильза 25x2,3 </v>
      </c>
      <c r="F1151" s="136" t="s">
        <v>58</v>
      </c>
      <c r="G1151" s="96"/>
      <c r="H1151" s="97">
        <f>IFERROR(VLOOKUP(D1151,'ВИС-2025'!$E$17:$L$4285,8,0),"")</f>
        <v>2.58</v>
      </c>
      <c r="I1151" s="97">
        <f t="shared" si="266"/>
        <v>0</v>
      </c>
      <c r="J1151" s="97">
        <f t="shared" si="267"/>
        <v>2.58</v>
      </c>
      <c r="K1151" s="97">
        <f t="shared" si="268"/>
        <v>0</v>
      </c>
      <c r="L1151" s="97">
        <f t="shared" si="269"/>
        <v>0</v>
      </c>
      <c r="M1151" s="97">
        <f t="shared" si="270"/>
        <v>0</v>
      </c>
      <c r="N1151" s="387"/>
    </row>
    <row r="1152" spans="2:14">
      <c r="B1152" s="90"/>
      <c r="C1152" s="135"/>
      <c r="D1152" s="69"/>
      <c r="E1152" s="168"/>
      <c r="F1152" s="136"/>
      <c r="G1152" s="96"/>
      <c r="H1152" s="97" t="str">
        <f>IFERROR(VLOOKUP(D1152,'ВИС-2025'!$E$17:$L$4285,8,0),"")</f>
        <v/>
      </c>
      <c r="I1152" s="97" t="str">
        <f t="shared" si="266"/>
        <v/>
      </c>
      <c r="J1152" s="97" t="str">
        <f t="shared" si="267"/>
        <v/>
      </c>
      <c r="K1152" s="97" t="str">
        <f t="shared" si="268"/>
        <v/>
      </c>
      <c r="L1152" s="97" t="str">
        <f t="shared" si="269"/>
        <v/>
      </c>
      <c r="M1152" s="97" t="str">
        <f t="shared" si="270"/>
        <v/>
      </c>
      <c r="N1152" s="387"/>
    </row>
    <row r="1153" spans="2:14" s="288" customFormat="1">
      <c r="B1153" s="453" t="s">
        <v>27</v>
      </c>
      <c r="C1153" s="160" t="s">
        <v>787</v>
      </c>
      <c r="D1153" s="102">
        <v>12535291002</v>
      </c>
      <c r="E1153" s="391" t="str">
        <f>IFERROR(VLOOKUP(D1153,'ВИС-2025'!$E$17:$I$3751,3,0),"")</f>
        <v>Тройник 25-25-25</v>
      </c>
      <c r="F1153" s="139" t="s">
        <v>58</v>
      </c>
      <c r="G1153" s="105"/>
      <c r="H1153" s="175">
        <f>IFERROR(VLOOKUP(D1153,'ВИС-2025'!$E$17:$L$4285,8,0),"")</f>
        <v>23.22</v>
      </c>
      <c r="I1153" s="175">
        <f t="shared" si="266"/>
        <v>0</v>
      </c>
      <c r="J1153" s="175">
        <f t="shared" si="267"/>
        <v>23.22</v>
      </c>
      <c r="K1153" s="175">
        <f t="shared" si="268"/>
        <v>0</v>
      </c>
      <c r="L1153" s="175">
        <f t="shared" si="269"/>
        <v>0</v>
      </c>
      <c r="M1153" s="175">
        <f t="shared" si="270"/>
        <v>0</v>
      </c>
      <c r="N1153" s="387"/>
    </row>
    <row r="1154" spans="2:14" s="288" customFormat="1">
      <c r="B1154" s="453" t="s">
        <v>27</v>
      </c>
      <c r="C1154" s="160" t="s">
        <v>787</v>
      </c>
      <c r="D1154" s="102">
        <v>12535391002</v>
      </c>
      <c r="E1154" s="391" t="str">
        <f>IFERROR(VLOOKUP(D1154,'ВИС-2025'!$E$17:$I$3751,3,0),"")</f>
        <v>Тройник 25-20-25</v>
      </c>
      <c r="F1154" s="139" t="s">
        <v>58</v>
      </c>
      <c r="G1154" s="105"/>
      <c r="H1154" s="175">
        <f>IFERROR(VLOOKUP(D1154,'ВИС-2025'!$E$17:$L$4285,8,0),"")</f>
        <v>23.22</v>
      </c>
      <c r="I1154" s="175">
        <f t="shared" si="266"/>
        <v>0</v>
      </c>
      <c r="J1154" s="175">
        <f t="shared" si="267"/>
        <v>23.22</v>
      </c>
      <c r="K1154" s="175">
        <f t="shared" si="268"/>
        <v>0</v>
      </c>
      <c r="L1154" s="175">
        <f t="shared" si="269"/>
        <v>0</v>
      </c>
      <c r="M1154" s="175">
        <f t="shared" si="270"/>
        <v>0</v>
      </c>
      <c r="N1154" s="387"/>
    </row>
    <row r="1155" spans="2:14" s="288" customFormat="1">
      <c r="B1155" s="453" t="s">
        <v>27</v>
      </c>
      <c r="C1155" s="160" t="s">
        <v>787</v>
      </c>
      <c r="D1155" s="102">
        <v>12685201001</v>
      </c>
      <c r="E1155" s="391" t="str">
        <f>IFERROR(VLOOKUP(D1155,'ВИС-2025'!$E$17:$I$3751,3,0),"")</f>
        <v>Тройник 20-25-20</v>
      </c>
      <c r="F1155" s="139" t="s">
        <v>58</v>
      </c>
      <c r="G1155" s="105"/>
      <c r="H1155" s="175">
        <f>IFERROR(VLOOKUP(D1155,'ВИС-2025'!$E$17:$L$4285,8,0),"")</f>
        <v>22.33</v>
      </c>
      <c r="I1155" s="175">
        <f t="shared" si="266"/>
        <v>0</v>
      </c>
      <c r="J1155" s="175">
        <f t="shared" si="267"/>
        <v>22.33</v>
      </c>
      <c r="K1155" s="175">
        <f t="shared" si="268"/>
        <v>0</v>
      </c>
      <c r="L1155" s="175">
        <f t="shared" si="269"/>
        <v>0</v>
      </c>
      <c r="M1155" s="175">
        <f t="shared" si="270"/>
        <v>0</v>
      </c>
      <c r="N1155" s="387"/>
    </row>
    <row r="1156" spans="2:14" s="288" customFormat="1">
      <c r="B1156" s="453" t="s">
        <v>27</v>
      </c>
      <c r="C1156" s="160" t="s">
        <v>787</v>
      </c>
      <c r="D1156" s="102">
        <v>12685501001</v>
      </c>
      <c r="E1156" s="391" t="str">
        <f>IFERROR(VLOOKUP(D1156,'ВИС-2025'!$E$17:$I$3751,3,0),"")</f>
        <v>Тройник 25-25-20</v>
      </c>
      <c r="F1156" s="139" t="s">
        <v>58</v>
      </c>
      <c r="G1156" s="105"/>
      <c r="H1156" s="175">
        <f>IFERROR(VLOOKUP(D1156,'ВИС-2025'!$E$17:$L$4285,8,0),"")</f>
        <v>26.26</v>
      </c>
      <c r="I1156" s="175">
        <f t="shared" si="266"/>
        <v>0</v>
      </c>
      <c r="J1156" s="175">
        <f t="shared" si="267"/>
        <v>26.26</v>
      </c>
      <c r="K1156" s="175">
        <f t="shared" si="268"/>
        <v>0</v>
      </c>
      <c r="L1156" s="175">
        <f t="shared" si="269"/>
        <v>0</v>
      </c>
      <c r="M1156" s="175">
        <f t="shared" si="270"/>
        <v>0</v>
      </c>
      <c r="N1156" s="387"/>
    </row>
    <row r="1157" spans="2:14" s="288" customFormat="1">
      <c r="B1157" s="453" t="s">
        <v>27</v>
      </c>
      <c r="C1157" s="160" t="s">
        <v>787</v>
      </c>
      <c r="D1157" s="102">
        <v>12588671002</v>
      </c>
      <c r="E1157" s="391" t="str">
        <f>IFERROR(VLOOKUP(D1157,'ВИС-2025'!$E$17:$I$3751,3,0),"")</f>
        <v>Тройник 20-17-20</v>
      </c>
      <c r="F1157" s="139" t="s">
        <v>58</v>
      </c>
      <c r="G1157" s="105"/>
      <c r="H1157" s="175">
        <f>IFERROR(VLOOKUP(D1157,'ВИС-2025'!$E$17:$L$4285,8,0),"")</f>
        <v>20.03</v>
      </c>
      <c r="I1157" s="175">
        <f t="shared" si="266"/>
        <v>0</v>
      </c>
      <c r="J1157" s="175">
        <f t="shared" si="267"/>
        <v>20.03</v>
      </c>
      <c r="K1157" s="175">
        <f t="shared" si="268"/>
        <v>0</v>
      </c>
      <c r="L1157" s="175">
        <f t="shared" si="269"/>
        <v>0</v>
      </c>
      <c r="M1157" s="175">
        <f t="shared" si="270"/>
        <v>0</v>
      </c>
      <c r="N1157" s="387"/>
    </row>
    <row r="1158" spans="2:14" s="288" customFormat="1">
      <c r="B1158" s="453" t="s">
        <v>27</v>
      </c>
      <c r="C1158" s="160" t="s">
        <v>787</v>
      </c>
      <c r="D1158" s="102">
        <v>12588571002</v>
      </c>
      <c r="E1158" s="391" t="str">
        <f>IFERROR(VLOOKUP(D1158,'ВИС-2025'!$E$17:$I$3751,3,0),"")</f>
        <v>Тройник 20-17-17</v>
      </c>
      <c r="F1158" s="139" t="s">
        <v>58</v>
      </c>
      <c r="G1158" s="105"/>
      <c r="H1158" s="175">
        <f>IFERROR(VLOOKUP(D1158,'ВИС-2025'!$E$17:$L$4285,8,0),"")</f>
        <v>19.920000000000002</v>
      </c>
      <c r="I1158" s="175">
        <f t="shared" si="266"/>
        <v>0</v>
      </c>
      <c r="J1158" s="175">
        <f t="shared" si="267"/>
        <v>19.920000000000002</v>
      </c>
      <c r="K1158" s="175">
        <f t="shared" si="268"/>
        <v>0</v>
      </c>
      <c r="L1158" s="175">
        <f t="shared" si="269"/>
        <v>0</v>
      </c>
      <c r="M1158" s="175">
        <f t="shared" si="270"/>
        <v>0</v>
      </c>
      <c r="N1158" s="387"/>
    </row>
    <row r="1159" spans="2:14" s="288" customFormat="1">
      <c r="B1159" s="453" t="s">
        <v>27</v>
      </c>
      <c r="C1159" s="160" t="s">
        <v>787</v>
      </c>
      <c r="D1159" s="102">
        <v>12535691002</v>
      </c>
      <c r="E1159" s="391" t="str">
        <f>IFERROR(VLOOKUP(D1159,'ВИС-2025'!$E$17:$I$3751,3,0),"")</f>
        <v>Тройник 25-17-25</v>
      </c>
      <c r="F1159" s="139" t="s">
        <v>58</v>
      </c>
      <c r="G1159" s="105"/>
      <c r="H1159" s="175">
        <f>IFERROR(VLOOKUP(D1159,'ВИС-2025'!$E$17:$L$4285,8,0),"")</f>
        <v>26.39</v>
      </c>
      <c r="I1159" s="175">
        <f t="shared" si="266"/>
        <v>0</v>
      </c>
      <c r="J1159" s="175">
        <f t="shared" si="267"/>
        <v>26.39</v>
      </c>
      <c r="K1159" s="175">
        <f t="shared" si="268"/>
        <v>0</v>
      </c>
      <c r="L1159" s="175">
        <f t="shared" si="269"/>
        <v>0</v>
      </c>
      <c r="M1159" s="175">
        <f t="shared" si="270"/>
        <v>0</v>
      </c>
      <c r="N1159" s="387"/>
    </row>
    <row r="1160" spans="2:14" s="288" customFormat="1">
      <c r="B1160" s="453" t="s">
        <v>27</v>
      </c>
      <c r="C1160" s="160" t="s">
        <v>787</v>
      </c>
      <c r="D1160" s="102">
        <v>12535591002</v>
      </c>
      <c r="E1160" s="391" t="str">
        <f>IFERROR(VLOOKUP(D1160,'ВИС-2025'!$E$17:$I$3751,3,0),"")</f>
        <v>Тройник 25-20-20</v>
      </c>
      <c r="F1160" s="139" t="s">
        <v>58</v>
      </c>
      <c r="G1160" s="105"/>
      <c r="H1160" s="175">
        <f>IFERROR(VLOOKUP(D1160,'ВИС-2025'!$E$17:$L$4285,8,0),"")</f>
        <v>22.33</v>
      </c>
      <c r="I1160" s="175">
        <f t="shared" si="266"/>
        <v>0</v>
      </c>
      <c r="J1160" s="175">
        <f t="shared" si="267"/>
        <v>22.33</v>
      </c>
      <c r="K1160" s="175">
        <f t="shared" si="268"/>
        <v>0</v>
      </c>
      <c r="L1160" s="175">
        <f t="shared" si="269"/>
        <v>0</v>
      </c>
      <c r="M1160" s="175">
        <f t="shared" si="270"/>
        <v>0</v>
      </c>
      <c r="N1160" s="387"/>
    </row>
    <row r="1161" spans="2:14" s="288" customFormat="1">
      <c r="B1161" s="453" t="s">
        <v>27</v>
      </c>
      <c r="C1161" s="160" t="s">
        <v>787</v>
      </c>
      <c r="D1161" s="102">
        <v>12611631001</v>
      </c>
      <c r="E1161" s="391" t="str">
        <f>IFERROR(VLOOKUP(D1161,'ВИС-2025'!$E$17:$I$3751,3,0),"")</f>
        <v>Тройник 32-20-32</v>
      </c>
      <c r="F1161" s="139" t="s">
        <v>58</v>
      </c>
      <c r="G1161" s="105"/>
      <c r="H1161" s="175">
        <f>IFERROR(VLOOKUP(D1161,'ВИС-2025'!$E$17:$L$4285,8,0),"")</f>
        <v>48.82</v>
      </c>
      <c r="I1161" s="175">
        <f t="shared" si="266"/>
        <v>0</v>
      </c>
      <c r="J1161" s="175">
        <f t="shared" si="267"/>
        <v>48.82</v>
      </c>
      <c r="K1161" s="175">
        <f t="shared" si="268"/>
        <v>0</v>
      </c>
      <c r="L1161" s="175">
        <f t="shared" si="269"/>
        <v>0</v>
      </c>
      <c r="M1161" s="175">
        <f t="shared" si="270"/>
        <v>0</v>
      </c>
      <c r="N1161" s="387"/>
    </row>
    <row r="1162" spans="2:14" s="287" customFormat="1">
      <c r="B1162" s="69" t="s">
        <v>65</v>
      </c>
      <c r="C1162" s="135" t="s">
        <v>787</v>
      </c>
      <c r="D1162" s="69">
        <v>12685801001</v>
      </c>
      <c r="E1162" s="392" t="str">
        <f>IFERROR(VLOOKUP(D1162,'ВИС-2025'!$E$17:$I$3751,3,0),"")</f>
        <v>Переходник с наруж. резьбой 25-R3/4</v>
      </c>
      <c r="F1162" s="136" t="s">
        <v>58</v>
      </c>
      <c r="G1162" s="96"/>
      <c r="H1162" s="97">
        <f>IFERROR(VLOOKUP(D1162,'ВИС-2025'!$E$17:$L$4285,8,0),"")</f>
        <v>19.62</v>
      </c>
      <c r="I1162" s="97">
        <f t="shared" si="266"/>
        <v>0</v>
      </c>
      <c r="J1162" s="97">
        <f t="shared" si="267"/>
        <v>19.62</v>
      </c>
      <c r="K1162" s="97">
        <f t="shared" si="268"/>
        <v>0</v>
      </c>
      <c r="L1162" s="97">
        <f t="shared" si="269"/>
        <v>0</v>
      </c>
      <c r="M1162" s="97">
        <f t="shared" si="270"/>
        <v>0</v>
      </c>
      <c r="N1162" s="387"/>
    </row>
    <row r="1163" spans="2:14" s="287" customFormat="1">
      <c r="B1163" s="69" t="s">
        <v>65</v>
      </c>
      <c r="C1163" s="135" t="s">
        <v>787</v>
      </c>
      <c r="D1163" s="69">
        <v>12594491002</v>
      </c>
      <c r="E1163" s="392" t="str">
        <f>IFERROR(VLOOKUP(D1163,'ВИС-2025'!$E$17:$I$3751,3,0),"")</f>
        <v>Угольник 90° - 25</v>
      </c>
      <c r="F1163" s="136" t="s">
        <v>58</v>
      </c>
      <c r="G1163" s="96"/>
      <c r="H1163" s="97">
        <f>IFERROR(VLOOKUP(D1163,'ВИС-2025'!$E$17:$L$4285,8,0),"")</f>
        <v>16.21</v>
      </c>
      <c r="I1163" s="97">
        <f t="shared" si="266"/>
        <v>0</v>
      </c>
      <c r="J1163" s="97">
        <f t="shared" si="267"/>
        <v>16.21</v>
      </c>
      <c r="K1163" s="97">
        <f t="shared" si="268"/>
        <v>0</v>
      </c>
      <c r="L1163" s="97">
        <f t="shared" si="269"/>
        <v>0</v>
      </c>
      <c r="M1163" s="97">
        <f t="shared" si="270"/>
        <v>0</v>
      </c>
      <c r="N1163" s="387"/>
    </row>
    <row r="1164" spans="2:14">
      <c r="B1164" s="90"/>
      <c r="C1164" s="135"/>
      <c r="D1164" s="69"/>
      <c r="E1164" s="168"/>
      <c r="F1164" s="136"/>
      <c r="G1164" s="96"/>
      <c r="H1164" s="97" t="str">
        <f>IFERROR(VLOOKUP(D1164,'ВИС-2025'!$E$17:$L$4285,8,0),"")</f>
        <v/>
      </c>
      <c r="I1164" s="97" t="str">
        <f t="shared" si="266"/>
        <v/>
      </c>
      <c r="J1164" s="97" t="str">
        <f t="shared" si="267"/>
        <v/>
      </c>
      <c r="K1164" s="97" t="str">
        <f t="shared" si="268"/>
        <v/>
      </c>
      <c r="L1164" s="97" t="str">
        <f t="shared" si="269"/>
        <v/>
      </c>
      <c r="M1164" s="97" t="str">
        <f t="shared" si="270"/>
        <v/>
      </c>
      <c r="N1164" s="387"/>
    </row>
    <row r="1165" spans="2:14">
      <c r="B1165" s="256"/>
      <c r="C1165" s="485" t="s">
        <v>787</v>
      </c>
      <c r="D1165" s="487"/>
      <c r="E1165" s="546" t="s">
        <v>1127</v>
      </c>
      <c r="F1165" s="493"/>
      <c r="G1165" s="519"/>
      <c r="H1165" s="548" t="str">
        <f>IFERROR(VLOOKUP(D1165,'ВИС-2025'!$E$17:$L$4285,8,0),"")</f>
        <v/>
      </c>
      <c r="I1165" s="548" t="str">
        <f t="shared" si="266"/>
        <v/>
      </c>
      <c r="J1165" s="548" t="str">
        <f t="shared" si="267"/>
        <v/>
      </c>
      <c r="K1165" s="548" t="str">
        <f t="shared" si="268"/>
        <v/>
      </c>
      <c r="L1165" s="548" t="str">
        <f t="shared" si="269"/>
        <v/>
      </c>
      <c r="M1165" s="548" t="str">
        <f t="shared" si="270"/>
        <v/>
      </c>
      <c r="N1165" s="387"/>
    </row>
    <row r="1166" spans="2:14">
      <c r="B1166" s="256"/>
      <c r="C1166" s="485" t="s">
        <v>787</v>
      </c>
      <c r="D1166" s="513"/>
      <c r="E1166" s="546" t="s">
        <v>1128</v>
      </c>
      <c r="F1166" s="524"/>
      <c r="G1166" s="523"/>
      <c r="H1166" s="551" t="str">
        <f>IFERROR(VLOOKUP(D1166,'ВИС-2025'!$E$17:$L$4285,8,0),"")</f>
        <v/>
      </c>
      <c r="I1166" s="551" t="str">
        <f t="shared" si="266"/>
        <v/>
      </c>
      <c r="J1166" s="551" t="str">
        <f t="shared" si="267"/>
        <v/>
      </c>
      <c r="K1166" s="551" t="str">
        <f t="shared" si="268"/>
        <v/>
      </c>
      <c r="L1166" s="551" t="str">
        <f t="shared" si="269"/>
        <v/>
      </c>
      <c r="M1166" s="551" t="str">
        <f t="shared" si="270"/>
        <v/>
      </c>
      <c r="N1166" s="387"/>
    </row>
    <row r="1167" spans="2:14">
      <c r="B1167" s="256"/>
      <c r="C1167" s="485" t="s">
        <v>787</v>
      </c>
      <c r="D1167" s="513"/>
      <c r="E1167" s="546" t="s">
        <v>1129</v>
      </c>
      <c r="F1167" s="524"/>
      <c r="G1167" s="523"/>
      <c r="H1167" s="551" t="str">
        <f>IFERROR(VLOOKUP(D1167,'ВИС-2025'!$E$17:$L$4285,8,0),"")</f>
        <v/>
      </c>
      <c r="I1167" s="551" t="str">
        <f t="shared" si="266"/>
        <v/>
      </c>
      <c r="J1167" s="551" t="str">
        <f t="shared" si="267"/>
        <v/>
      </c>
      <c r="K1167" s="551" t="str">
        <f t="shared" si="268"/>
        <v/>
      </c>
      <c r="L1167" s="551" t="str">
        <f t="shared" si="269"/>
        <v/>
      </c>
      <c r="M1167" s="551" t="str">
        <f t="shared" si="270"/>
        <v/>
      </c>
      <c r="N1167" s="387"/>
    </row>
    <row r="1168" spans="2:14" s="288" customFormat="1">
      <c r="B1168" s="453" t="s">
        <v>27</v>
      </c>
      <c r="C1168" s="160" t="s">
        <v>787</v>
      </c>
      <c r="D1168" s="102">
        <v>12466091001</v>
      </c>
      <c r="E1168" s="391" t="str">
        <f>IFERROR(VLOOKUP(D1168,'ВИС-2025'!$E$17:$I$3751,3,0),"")</f>
        <v>Распределительный коллектор IVK на 2 контура</v>
      </c>
      <c r="F1168" s="181" t="s">
        <v>58</v>
      </c>
      <c r="G1168" s="105"/>
      <c r="H1168" s="553">
        <f>IFERROR(VLOOKUP(D1168,'ВИС-2025'!$E$17:$L$4285,8,0),"")</f>
        <v>348.28</v>
      </c>
      <c r="I1168" s="553">
        <f t="shared" si="266"/>
        <v>0</v>
      </c>
      <c r="J1168" s="553">
        <f t="shared" si="267"/>
        <v>348.28</v>
      </c>
      <c r="K1168" s="553">
        <f t="shared" si="268"/>
        <v>0</v>
      </c>
      <c r="L1168" s="553">
        <f t="shared" si="269"/>
        <v>0</v>
      </c>
      <c r="M1168" s="553">
        <f t="shared" si="270"/>
        <v>0</v>
      </c>
      <c r="N1168" s="387"/>
    </row>
    <row r="1169" spans="2:14" s="288" customFormat="1">
      <c r="B1169" s="453" t="s">
        <v>27</v>
      </c>
      <c r="C1169" s="160" t="s">
        <v>787</v>
      </c>
      <c r="D1169" s="102">
        <v>12466191001</v>
      </c>
      <c r="E1169" s="391" t="str">
        <f>IFERROR(VLOOKUP(D1169,'ВИС-2025'!$E$17:$I$3751,3,0),"")</f>
        <v>Распределительный коллектор IVK на 3 контура</v>
      </c>
      <c r="F1169" s="181" t="s">
        <v>58</v>
      </c>
      <c r="G1169" s="105"/>
      <c r="H1169" s="553">
        <f>IFERROR(VLOOKUP(D1169,'ВИС-2025'!$E$17:$L$4285,8,0),"")</f>
        <v>390.62</v>
      </c>
      <c r="I1169" s="553">
        <f t="shared" si="266"/>
        <v>0</v>
      </c>
      <c r="J1169" s="553">
        <f t="shared" si="267"/>
        <v>390.62</v>
      </c>
      <c r="K1169" s="553">
        <f t="shared" si="268"/>
        <v>0</v>
      </c>
      <c r="L1169" s="553">
        <f t="shared" si="269"/>
        <v>0</v>
      </c>
      <c r="M1169" s="553">
        <f t="shared" si="270"/>
        <v>0</v>
      </c>
      <c r="N1169" s="387"/>
    </row>
    <row r="1170" spans="2:14" s="288" customFormat="1">
      <c r="B1170" s="453" t="s">
        <v>27</v>
      </c>
      <c r="C1170" s="160" t="s">
        <v>787</v>
      </c>
      <c r="D1170" s="102">
        <v>12466291001</v>
      </c>
      <c r="E1170" s="391" t="str">
        <f>IFERROR(VLOOKUP(D1170,'ВИС-2025'!$E$17:$I$3751,3,0),"")</f>
        <v>Распределительный коллектор IVK на 4 контура</v>
      </c>
      <c r="F1170" s="181" t="s">
        <v>58</v>
      </c>
      <c r="G1170" s="105"/>
      <c r="H1170" s="553">
        <f>IFERROR(VLOOKUP(D1170,'ВИС-2025'!$E$17:$L$4285,8,0),"")</f>
        <v>456.97</v>
      </c>
      <c r="I1170" s="553">
        <f t="shared" si="266"/>
        <v>0</v>
      </c>
      <c r="J1170" s="553">
        <f t="shared" si="267"/>
        <v>456.97</v>
      </c>
      <c r="K1170" s="553">
        <f t="shared" si="268"/>
        <v>0</v>
      </c>
      <c r="L1170" s="553">
        <f t="shared" si="269"/>
        <v>0</v>
      </c>
      <c r="M1170" s="553">
        <f t="shared" si="270"/>
        <v>0</v>
      </c>
      <c r="N1170" s="387"/>
    </row>
    <row r="1171" spans="2:14" s="288" customFormat="1">
      <c r="B1171" s="453" t="s">
        <v>27</v>
      </c>
      <c r="C1171" s="160" t="s">
        <v>787</v>
      </c>
      <c r="D1171" s="102">
        <v>12466391001</v>
      </c>
      <c r="E1171" s="391" t="str">
        <f>IFERROR(VLOOKUP(D1171,'ВИС-2025'!$E$17:$I$3751,3,0),"")</f>
        <v>Распределительный коллектор IVK на 5 контуров</v>
      </c>
      <c r="F1171" s="181" t="s">
        <v>58</v>
      </c>
      <c r="G1171" s="105"/>
      <c r="H1171" s="553">
        <f>IFERROR(VLOOKUP(D1171,'ВИС-2025'!$E$17:$L$4285,8,0),"")</f>
        <v>552.79</v>
      </c>
      <c r="I1171" s="553">
        <f t="shared" si="266"/>
        <v>0</v>
      </c>
      <c r="J1171" s="553">
        <f t="shared" si="267"/>
        <v>552.79</v>
      </c>
      <c r="K1171" s="553">
        <f t="shared" si="268"/>
        <v>0</v>
      </c>
      <c r="L1171" s="553">
        <f t="shared" si="269"/>
        <v>0</v>
      </c>
      <c r="M1171" s="553">
        <f t="shared" si="270"/>
        <v>0</v>
      </c>
      <c r="N1171" s="387"/>
    </row>
    <row r="1172" spans="2:14" s="288" customFormat="1">
      <c r="B1172" s="453" t="s">
        <v>27</v>
      </c>
      <c r="C1172" s="160" t="s">
        <v>787</v>
      </c>
      <c r="D1172" s="102">
        <v>12466491001</v>
      </c>
      <c r="E1172" s="391" t="str">
        <f>IFERROR(VLOOKUP(D1172,'ВИС-2025'!$E$17:$I$3751,3,0),"")</f>
        <v>Распределительный коллектор IVK на 6 контуров</v>
      </c>
      <c r="F1172" s="181" t="s">
        <v>58</v>
      </c>
      <c r="G1172" s="105"/>
      <c r="H1172" s="553">
        <f>IFERROR(VLOOKUP(D1172,'ВИС-2025'!$E$17:$L$4285,8,0),"")</f>
        <v>619.12</v>
      </c>
      <c r="I1172" s="553">
        <f t="shared" si="266"/>
        <v>0</v>
      </c>
      <c r="J1172" s="553">
        <f t="shared" si="267"/>
        <v>619.12</v>
      </c>
      <c r="K1172" s="553">
        <f t="shared" si="268"/>
        <v>0</v>
      </c>
      <c r="L1172" s="553">
        <f t="shared" si="269"/>
        <v>0</v>
      </c>
      <c r="M1172" s="553">
        <f t="shared" si="270"/>
        <v>0</v>
      </c>
      <c r="N1172" s="387"/>
    </row>
    <row r="1173" spans="2:14" s="288" customFormat="1">
      <c r="B1173" s="453" t="s">
        <v>27</v>
      </c>
      <c r="C1173" s="160" t="s">
        <v>787</v>
      </c>
      <c r="D1173" s="102">
        <v>12466591001</v>
      </c>
      <c r="E1173" s="391" t="str">
        <f>IFERROR(VLOOKUP(D1173,'ВИС-2025'!$E$17:$I$3751,3,0),"")</f>
        <v>Распределительный коллектор IVK на 7 контуров</v>
      </c>
      <c r="F1173" s="181" t="s">
        <v>58</v>
      </c>
      <c r="G1173" s="105"/>
      <c r="H1173" s="553">
        <f>IFERROR(VLOOKUP(D1173,'ВИС-2025'!$E$17:$L$4285,8,0),"")</f>
        <v>705.73</v>
      </c>
      <c r="I1173" s="553">
        <f t="shared" si="266"/>
        <v>0</v>
      </c>
      <c r="J1173" s="553">
        <f t="shared" si="267"/>
        <v>705.73</v>
      </c>
      <c r="K1173" s="553">
        <f t="shared" si="268"/>
        <v>0</v>
      </c>
      <c r="L1173" s="553">
        <f t="shared" si="269"/>
        <v>0</v>
      </c>
      <c r="M1173" s="553">
        <f t="shared" si="270"/>
        <v>0</v>
      </c>
      <c r="N1173" s="387"/>
    </row>
    <row r="1174" spans="2:14" s="288" customFormat="1">
      <c r="B1174" s="453" t="s">
        <v>27</v>
      </c>
      <c r="C1174" s="160" t="s">
        <v>787</v>
      </c>
      <c r="D1174" s="102">
        <v>12466691001</v>
      </c>
      <c r="E1174" s="391" t="str">
        <f>IFERROR(VLOOKUP(D1174,'ВИС-2025'!$E$17:$I$3751,3,0),"")</f>
        <v>Распределительный коллектор IVK на 8 контуров</v>
      </c>
      <c r="F1174" s="181" t="s">
        <v>58</v>
      </c>
      <c r="G1174" s="105"/>
      <c r="H1174" s="553">
        <f>IFERROR(VLOOKUP(D1174,'ВИС-2025'!$E$17:$L$4285,8,0),"")</f>
        <v>792.35</v>
      </c>
      <c r="I1174" s="553">
        <f t="shared" si="266"/>
        <v>0</v>
      </c>
      <c r="J1174" s="553">
        <f t="shared" si="267"/>
        <v>792.35</v>
      </c>
      <c r="K1174" s="553">
        <f t="shared" si="268"/>
        <v>0</v>
      </c>
      <c r="L1174" s="553">
        <f t="shared" si="269"/>
        <v>0</v>
      </c>
      <c r="M1174" s="553">
        <f t="shared" si="270"/>
        <v>0</v>
      </c>
      <c r="N1174" s="387"/>
    </row>
    <row r="1175" spans="2:14" s="288" customFormat="1">
      <c r="B1175" s="453" t="s">
        <v>27</v>
      </c>
      <c r="C1175" s="160" t="s">
        <v>787</v>
      </c>
      <c r="D1175" s="102">
        <v>12466791001</v>
      </c>
      <c r="E1175" s="391" t="str">
        <f>IFERROR(VLOOKUP(D1175,'ВИС-2025'!$E$17:$I$3751,3,0),"")</f>
        <v>Распределительный коллектор IVK на 9 контуров</v>
      </c>
      <c r="F1175" s="181" t="s">
        <v>58</v>
      </c>
      <c r="G1175" s="105"/>
      <c r="H1175" s="553">
        <f>IFERROR(VLOOKUP(D1175,'ВИС-2025'!$E$17:$L$4285,8,0),"")</f>
        <v>878.94</v>
      </c>
      <c r="I1175" s="553">
        <f t="shared" si="266"/>
        <v>0</v>
      </c>
      <c r="J1175" s="553">
        <f t="shared" si="267"/>
        <v>878.94</v>
      </c>
      <c r="K1175" s="553">
        <f t="shared" si="268"/>
        <v>0</v>
      </c>
      <c r="L1175" s="553">
        <f t="shared" si="269"/>
        <v>0</v>
      </c>
      <c r="M1175" s="553">
        <f t="shared" si="270"/>
        <v>0</v>
      </c>
      <c r="N1175" s="387"/>
    </row>
    <row r="1176" spans="2:14" s="288" customFormat="1">
      <c r="B1176" s="453" t="s">
        <v>27</v>
      </c>
      <c r="C1176" s="160" t="s">
        <v>787</v>
      </c>
      <c r="D1176" s="102">
        <v>12466891001</v>
      </c>
      <c r="E1176" s="391" t="str">
        <f>IFERROR(VLOOKUP(D1176,'ВИС-2025'!$E$17:$I$3751,3,0),"")</f>
        <v>Распределительный коллектор IVK на 10 контуров</v>
      </c>
      <c r="F1176" s="181" t="s">
        <v>58</v>
      </c>
      <c r="G1176" s="105"/>
      <c r="H1176" s="553">
        <f>IFERROR(VLOOKUP(D1176,'ВИС-2025'!$E$17:$L$4285,8,0),"")</f>
        <v>998.7</v>
      </c>
      <c r="I1176" s="553">
        <f t="shared" si="266"/>
        <v>0</v>
      </c>
      <c r="J1176" s="553">
        <f t="shared" si="267"/>
        <v>998.7</v>
      </c>
      <c r="K1176" s="553">
        <f t="shared" si="268"/>
        <v>0</v>
      </c>
      <c r="L1176" s="553">
        <f t="shared" si="269"/>
        <v>0</v>
      </c>
      <c r="M1176" s="553">
        <f t="shared" si="270"/>
        <v>0</v>
      </c>
      <c r="N1176" s="387"/>
    </row>
    <row r="1177" spans="2:14" s="288" customFormat="1">
      <c r="B1177" s="453" t="s">
        <v>27</v>
      </c>
      <c r="C1177" s="160" t="s">
        <v>787</v>
      </c>
      <c r="D1177" s="102">
        <v>12466991001</v>
      </c>
      <c r="E1177" s="391" t="str">
        <f>IFERROR(VLOOKUP(D1177,'ВИС-2025'!$E$17:$I$3751,3,0),"")</f>
        <v>Распределительный коллектор IVK на 11 контуров</v>
      </c>
      <c r="F1177" s="181" t="s">
        <v>58</v>
      </c>
      <c r="G1177" s="105"/>
      <c r="H1177" s="553">
        <f>IFERROR(VLOOKUP(D1177,'ВИС-2025'!$E$17:$L$4285,8,0),"")</f>
        <v>1105.58</v>
      </c>
      <c r="I1177" s="553">
        <f t="shared" si="266"/>
        <v>0</v>
      </c>
      <c r="J1177" s="553">
        <f t="shared" si="267"/>
        <v>1105.58</v>
      </c>
      <c r="K1177" s="553">
        <f t="shared" si="268"/>
        <v>0</v>
      </c>
      <c r="L1177" s="553">
        <f t="shared" si="269"/>
        <v>0</v>
      </c>
      <c r="M1177" s="553">
        <f t="shared" si="270"/>
        <v>0</v>
      </c>
      <c r="N1177" s="387"/>
    </row>
    <row r="1178" spans="2:14" s="288" customFormat="1">
      <c r="B1178" s="453" t="s">
        <v>27</v>
      </c>
      <c r="C1178" s="160" t="s">
        <v>787</v>
      </c>
      <c r="D1178" s="102">
        <v>12467091001</v>
      </c>
      <c r="E1178" s="391" t="str">
        <f>IFERROR(VLOOKUP(D1178,'ВИС-2025'!$E$17:$I$3751,3,0),"")</f>
        <v>Распределительный коллектор IVK на 12 контуров</v>
      </c>
      <c r="F1178" s="181" t="s">
        <v>58</v>
      </c>
      <c r="G1178" s="105"/>
      <c r="H1178" s="553">
        <f>IFERROR(VLOOKUP(D1178,'ВИС-2025'!$E$17:$L$4285,8,0),"")</f>
        <v>1171.9100000000001</v>
      </c>
      <c r="I1178" s="553">
        <f t="shared" si="266"/>
        <v>0</v>
      </c>
      <c r="J1178" s="553">
        <f t="shared" si="267"/>
        <v>1171.9100000000001</v>
      </c>
      <c r="K1178" s="553">
        <f t="shared" si="268"/>
        <v>0</v>
      </c>
      <c r="L1178" s="553">
        <f t="shared" si="269"/>
        <v>0</v>
      </c>
      <c r="M1178" s="553">
        <f t="shared" si="270"/>
        <v>0</v>
      </c>
      <c r="N1178" s="387"/>
    </row>
    <row r="1179" spans="2:14">
      <c r="B1179" s="90"/>
      <c r="C1179" s="154"/>
      <c r="D1179" s="69"/>
      <c r="E1179" s="394"/>
      <c r="F1179" s="164"/>
      <c r="G1179" s="96"/>
      <c r="H1179" s="350" t="str">
        <f>IFERROR(VLOOKUP(D1179,'ВИС-2025'!$E$17:$L$4285,8,0),"")</f>
        <v/>
      </c>
      <c r="I1179" s="350" t="str">
        <f t="shared" si="266"/>
        <v/>
      </c>
      <c r="J1179" s="350" t="str">
        <f t="shared" si="267"/>
        <v/>
      </c>
      <c r="K1179" s="350" t="str">
        <f t="shared" si="268"/>
        <v/>
      </c>
      <c r="L1179" s="350" t="str">
        <f t="shared" si="269"/>
        <v/>
      </c>
      <c r="M1179" s="350" t="str">
        <f t="shared" si="270"/>
        <v/>
      </c>
      <c r="N1179" s="387"/>
    </row>
    <row r="1180" spans="2:14">
      <c r="B1180" s="256"/>
      <c r="C1180" s="485" t="s">
        <v>787</v>
      </c>
      <c r="D1180" s="513"/>
      <c r="E1180" s="546" t="s">
        <v>1128</v>
      </c>
      <c r="F1180" s="515"/>
      <c r="G1180" s="526"/>
      <c r="H1180" s="552" t="str">
        <f>IFERROR(VLOOKUP(D1180,'ВИС-2025'!$E$17:$L$4285,8,0),"")</f>
        <v/>
      </c>
      <c r="I1180" s="552" t="str">
        <f t="shared" si="266"/>
        <v/>
      </c>
      <c r="J1180" s="552" t="str">
        <f t="shared" si="267"/>
        <v/>
      </c>
      <c r="K1180" s="552" t="str">
        <f t="shared" si="268"/>
        <v/>
      </c>
      <c r="L1180" s="552" t="str">
        <f t="shared" si="269"/>
        <v/>
      </c>
      <c r="M1180" s="552" t="str">
        <f t="shared" si="270"/>
        <v/>
      </c>
      <c r="N1180" s="387"/>
    </row>
    <row r="1181" spans="2:14">
      <c r="B1181" s="256"/>
      <c r="C1181" s="485" t="s">
        <v>787</v>
      </c>
      <c r="D1181" s="513"/>
      <c r="E1181" s="546" t="s">
        <v>1141</v>
      </c>
      <c r="F1181" s="515"/>
      <c r="G1181" s="526"/>
      <c r="H1181" s="552" t="str">
        <f>IFERROR(VLOOKUP(D1181,'ВИС-2025'!$E$17:$L$4285,8,0),"")</f>
        <v/>
      </c>
      <c r="I1181" s="552" t="str">
        <f t="shared" si="266"/>
        <v/>
      </c>
      <c r="J1181" s="552" t="str">
        <f t="shared" si="267"/>
        <v/>
      </c>
      <c r="K1181" s="552" t="str">
        <f t="shared" si="268"/>
        <v/>
      </c>
      <c r="L1181" s="552" t="str">
        <f t="shared" si="269"/>
        <v/>
      </c>
      <c r="M1181" s="552" t="str">
        <f t="shared" si="270"/>
        <v/>
      </c>
      <c r="N1181" s="387"/>
    </row>
    <row r="1182" spans="2:14">
      <c r="B1182" s="256"/>
      <c r="C1182" s="485" t="s">
        <v>787</v>
      </c>
      <c r="D1182" s="513"/>
      <c r="E1182" s="546" t="s">
        <v>1142</v>
      </c>
      <c r="F1182" s="515"/>
      <c r="G1182" s="526"/>
      <c r="H1182" s="552" t="str">
        <f>IFERROR(VLOOKUP(D1182,'ВИС-2025'!$E$17:$L$4285,8,0),"")</f>
        <v/>
      </c>
      <c r="I1182" s="552" t="str">
        <f t="shared" si="266"/>
        <v/>
      </c>
      <c r="J1182" s="552" t="str">
        <f t="shared" si="267"/>
        <v/>
      </c>
      <c r="K1182" s="552" t="str">
        <f t="shared" si="268"/>
        <v/>
      </c>
      <c r="L1182" s="552" t="str">
        <f t="shared" si="269"/>
        <v/>
      </c>
      <c r="M1182" s="552" t="str">
        <f t="shared" si="270"/>
        <v/>
      </c>
      <c r="N1182" s="387"/>
    </row>
    <row r="1183" spans="2:14">
      <c r="B1183" s="256"/>
      <c r="C1183" s="485" t="s">
        <v>787</v>
      </c>
      <c r="D1183" s="513"/>
      <c r="E1183" s="546" t="s">
        <v>1143</v>
      </c>
      <c r="F1183" s="515"/>
      <c r="G1183" s="526"/>
      <c r="H1183" s="552" t="str">
        <f>IFERROR(VLOOKUP(D1183,'ВИС-2025'!$E$17:$L$4285,8,0),"")</f>
        <v/>
      </c>
      <c r="I1183" s="552" t="str">
        <f t="shared" si="266"/>
        <v/>
      </c>
      <c r="J1183" s="552" t="str">
        <f t="shared" si="267"/>
        <v/>
      </c>
      <c r="K1183" s="552" t="str">
        <f t="shared" si="268"/>
        <v/>
      </c>
      <c r="L1183" s="552" t="str">
        <f t="shared" si="269"/>
        <v/>
      </c>
      <c r="M1183" s="552" t="str">
        <f t="shared" si="270"/>
        <v/>
      </c>
      <c r="N1183" s="387"/>
    </row>
    <row r="1184" spans="2:14" s="288" customFormat="1">
      <c r="B1184" s="453" t="s">
        <v>27</v>
      </c>
      <c r="C1184" s="160" t="s">
        <v>787</v>
      </c>
      <c r="D1184" s="102">
        <v>12487601001</v>
      </c>
      <c r="E1184" s="391" t="str">
        <f>IFERROR(VLOOKUP(D1184,'ВИС-2025'!$E$17:$I$3751,3,0),"")</f>
        <v>Распределительный коллектор IVKE на 2 контура</v>
      </c>
      <c r="F1184" s="181" t="s">
        <v>58</v>
      </c>
      <c r="G1184" s="105"/>
      <c r="H1184" s="553">
        <f>IFERROR(VLOOKUP(D1184,'ВИС-2025'!$E$17:$L$4285,8,0),"")</f>
        <v>510.42</v>
      </c>
      <c r="I1184" s="553">
        <f t="shared" si="266"/>
        <v>0</v>
      </c>
      <c r="J1184" s="553">
        <f t="shared" si="267"/>
        <v>510.42</v>
      </c>
      <c r="K1184" s="553">
        <f t="shared" si="268"/>
        <v>0</v>
      </c>
      <c r="L1184" s="553">
        <f t="shared" si="269"/>
        <v>0</v>
      </c>
      <c r="M1184" s="553">
        <f t="shared" si="270"/>
        <v>0</v>
      </c>
      <c r="N1184" s="387"/>
    </row>
    <row r="1185" spans="2:14" s="288" customFormat="1">
      <c r="B1185" s="453" t="s">
        <v>27</v>
      </c>
      <c r="C1185" s="160" t="s">
        <v>787</v>
      </c>
      <c r="D1185" s="102">
        <v>12487701001</v>
      </c>
      <c r="E1185" s="391" t="str">
        <f>IFERROR(VLOOKUP(D1185,'ВИС-2025'!$E$17:$I$3751,3,0),"")</f>
        <v>Распределительный коллектор IVKE на 3 контура</v>
      </c>
      <c r="F1185" s="181" t="s">
        <v>58</v>
      </c>
      <c r="G1185" s="105"/>
      <c r="H1185" s="553">
        <f>IFERROR(VLOOKUP(D1185,'ВИС-2025'!$E$17:$L$4285,8,0),"")</f>
        <v>661.51</v>
      </c>
      <c r="I1185" s="553">
        <f t="shared" si="266"/>
        <v>0</v>
      </c>
      <c r="J1185" s="553">
        <f t="shared" si="267"/>
        <v>661.51</v>
      </c>
      <c r="K1185" s="553">
        <f t="shared" si="268"/>
        <v>0</v>
      </c>
      <c r="L1185" s="553">
        <f t="shared" si="269"/>
        <v>0</v>
      </c>
      <c r="M1185" s="553">
        <f t="shared" si="270"/>
        <v>0</v>
      </c>
      <c r="N1185" s="387"/>
    </row>
    <row r="1186" spans="2:14" s="288" customFormat="1">
      <c r="B1186" s="453" t="s">
        <v>27</v>
      </c>
      <c r="C1186" s="160" t="s">
        <v>787</v>
      </c>
      <c r="D1186" s="102">
        <v>12487801001</v>
      </c>
      <c r="E1186" s="391" t="str">
        <f>IFERROR(VLOOKUP(D1186,'ВИС-2025'!$E$17:$I$3751,3,0),"")</f>
        <v>Распределительный коллектор IVKE на 4 контура</v>
      </c>
      <c r="F1186" s="181" t="s">
        <v>58</v>
      </c>
      <c r="G1186" s="105"/>
      <c r="H1186" s="553">
        <f>IFERROR(VLOOKUP(D1186,'ВИС-2025'!$E$17:$L$4285,8,0),"")</f>
        <v>792.35</v>
      </c>
      <c r="I1186" s="553">
        <f t="shared" si="266"/>
        <v>0</v>
      </c>
      <c r="J1186" s="553">
        <f t="shared" si="267"/>
        <v>792.35</v>
      </c>
      <c r="K1186" s="553">
        <f t="shared" si="268"/>
        <v>0</v>
      </c>
      <c r="L1186" s="553">
        <f t="shared" si="269"/>
        <v>0</v>
      </c>
      <c r="M1186" s="553">
        <f t="shared" si="270"/>
        <v>0</v>
      </c>
      <c r="N1186" s="387"/>
    </row>
    <row r="1187" spans="2:14" s="288" customFormat="1">
      <c r="B1187" s="453" t="s">
        <v>27</v>
      </c>
      <c r="C1187" s="160" t="s">
        <v>787</v>
      </c>
      <c r="D1187" s="102">
        <v>12487901001</v>
      </c>
      <c r="E1187" s="391" t="str">
        <f>IFERROR(VLOOKUP(D1187,'ВИС-2025'!$E$17:$I$3751,3,0),"")</f>
        <v>Распределительный коллектор IVKE на 5 контуров</v>
      </c>
      <c r="F1187" s="181" t="s">
        <v>58</v>
      </c>
      <c r="G1187" s="105"/>
      <c r="H1187" s="553">
        <f>IFERROR(VLOOKUP(D1187,'ВИС-2025'!$E$17:$L$4285,8,0),"")</f>
        <v>901.04</v>
      </c>
      <c r="I1187" s="553">
        <f t="shared" si="266"/>
        <v>0</v>
      </c>
      <c r="J1187" s="553">
        <f t="shared" si="267"/>
        <v>901.04</v>
      </c>
      <c r="K1187" s="553">
        <f t="shared" si="268"/>
        <v>0</v>
      </c>
      <c r="L1187" s="553">
        <f t="shared" si="269"/>
        <v>0</v>
      </c>
      <c r="M1187" s="553">
        <f t="shared" si="270"/>
        <v>0</v>
      </c>
      <c r="N1187" s="387"/>
    </row>
    <row r="1188" spans="2:14" s="288" customFormat="1">
      <c r="B1188" s="453" t="s">
        <v>27</v>
      </c>
      <c r="C1188" s="160" t="s">
        <v>787</v>
      </c>
      <c r="D1188" s="102">
        <v>12488001001</v>
      </c>
      <c r="E1188" s="391" t="str">
        <f>IFERROR(VLOOKUP(D1188,'ВИС-2025'!$E$17:$I$3751,3,0),"")</f>
        <v>Распределительный коллектор IVKE на 6 контуров</v>
      </c>
      <c r="F1188" s="181" t="s">
        <v>58</v>
      </c>
      <c r="G1188" s="105"/>
      <c r="H1188" s="553">
        <f>IFERROR(VLOOKUP(D1188,'ВИС-2025'!$E$17:$L$4285,8,0),"")</f>
        <v>1052.1400000000001</v>
      </c>
      <c r="I1188" s="553">
        <f t="shared" ref="I1188:I1249" si="276">IFERROR(H1188*G1188,"")</f>
        <v>0</v>
      </c>
      <c r="J1188" s="553">
        <f t="shared" ref="J1188:J1249" si="277">IFERROR((IF(H1188="","",H1188-H1188*$D$7)),"")</f>
        <v>1052.1400000000001</v>
      </c>
      <c r="K1188" s="553">
        <f t="shared" ref="K1188:K1249" si="278">IFERROR(J1188*G1188, "")</f>
        <v>0</v>
      </c>
      <c r="L1188" s="553">
        <f t="shared" ref="L1188:L1249" si="279">IFERROR(J1188*$D$8, "")</f>
        <v>0</v>
      </c>
      <c r="M1188" s="553">
        <f t="shared" ref="M1188:M1249" si="280">IFERROR(L1188*G1188, "")</f>
        <v>0</v>
      </c>
      <c r="N1188" s="387"/>
    </row>
    <row r="1189" spans="2:14" s="288" customFormat="1">
      <c r="B1189" s="453" t="s">
        <v>27</v>
      </c>
      <c r="C1189" s="160" t="s">
        <v>787</v>
      </c>
      <c r="D1189" s="102">
        <v>12488101001</v>
      </c>
      <c r="E1189" s="391" t="str">
        <f>IFERROR(VLOOKUP(D1189,'ВИС-2025'!$E$17:$I$3751,3,0),"")</f>
        <v>Распределительный коллектор IVKE на 7 контуров</v>
      </c>
      <c r="F1189" s="181" t="s">
        <v>58</v>
      </c>
      <c r="G1189" s="105"/>
      <c r="H1189" s="553">
        <f>IFERROR(VLOOKUP(D1189,'ВИС-2025'!$E$17:$L$4285,8,0),"")</f>
        <v>1160.8399999999999</v>
      </c>
      <c r="I1189" s="553">
        <f t="shared" si="276"/>
        <v>0</v>
      </c>
      <c r="J1189" s="553">
        <f t="shared" si="277"/>
        <v>1160.8399999999999</v>
      </c>
      <c r="K1189" s="553">
        <f t="shared" si="278"/>
        <v>0</v>
      </c>
      <c r="L1189" s="553">
        <f t="shared" si="279"/>
        <v>0</v>
      </c>
      <c r="M1189" s="553">
        <f t="shared" si="280"/>
        <v>0</v>
      </c>
      <c r="N1189" s="387"/>
    </row>
    <row r="1190" spans="2:14" s="288" customFormat="1">
      <c r="B1190" s="453" t="s">
        <v>27</v>
      </c>
      <c r="C1190" s="160" t="s">
        <v>787</v>
      </c>
      <c r="D1190" s="102">
        <v>12488201001</v>
      </c>
      <c r="E1190" s="391" t="str">
        <f>IFERROR(VLOOKUP(D1190,'ВИС-2025'!$E$17:$I$3751,3,0),"")</f>
        <v>Распределительный коллектор IVKE на 8 контуров</v>
      </c>
      <c r="F1190" s="181" t="s">
        <v>58</v>
      </c>
      <c r="G1190" s="105"/>
      <c r="H1190" s="553">
        <f>IFERROR(VLOOKUP(D1190,'ВИС-2025'!$E$17:$L$4285,8,0),"")</f>
        <v>1247.47</v>
      </c>
      <c r="I1190" s="553">
        <f t="shared" si="276"/>
        <v>0</v>
      </c>
      <c r="J1190" s="553">
        <f t="shared" si="277"/>
        <v>1247.47</v>
      </c>
      <c r="K1190" s="553">
        <f t="shared" si="278"/>
        <v>0</v>
      </c>
      <c r="L1190" s="553">
        <f t="shared" si="279"/>
        <v>0</v>
      </c>
      <c r="M1190" s="553">
        <f t="shared" si="280"/>
        <v>0</v>
      </c>
      <c r="N1190" s="387"/>
    </row>
    <row r="1191" spans="2:14" s="288" customFormat="1">
      <c r="B1191" s="453" t="s">
        <v>27</v>
      </c>
      <c r="C1191" s="160" t="s">
        <v>787</v>
      </c>
      <c r="D1191" s="102">
        <v>12488301001</v>
      </c>
      <c r="E1191" s="391" t="str">
        <f>IFERROR(VLOOKUP(D1191,'ВИС-2025'!$E$17:$I$3751,3,0),"")</f>
        <v>Распределительный коллектор IVKE на 9 контуров</v>
      </c>
      <c r="F1191" s="181" t="s">
        <v>58</v>
      </c>
      <c r="G1191" s="105"/>
      <c r="H1191" s="553">
        <f>IFERROR(VLOOKUP(D1191,'ВИС-2025'!$E$17:$L$4285,8,0),"")</f>
        <v>1356.19</v>
      </c>
      <c r="I1191" s="553">
        <f t="shared" si="276"/>
        <v>0</v>
      </c>
      <c r="J1191" s="553">
        <f t="shared" si="277"/>
        <v>1356.19</v>
      </c>
      <c r="K1191" s="553">
        <f t="shared" si="278"/>
        <v>0</v>
      </c>
      <c r="L1191" s="553">
        <f t="shared" si="279"/>
        <v>0</v>
      </c>
      <c r="M1191" s="553">
        <f t="shared" si="280"/>
        <v>0</v>
      </c>
      <c r="N1191" s="387"/>
    </row>
    <row r="1192" spans="2:14" s="288" customFormat="1">
      <c r="B1192" s="453" t="s">
        <v>27</v>
      </c>
      <c r="C1192" s="160" t="s">
        <v>787</v>
      </c>
      <c r="D1192" s="102">
        <v>12488401001</v>
      </c>
      <c r="E1192" s="391" t="str">
        <f>IFERROR(VLOOKUP(D1192,'ВИС-2025'!$E$17:$I$3751,3,0),"")</f>
        <v>Распределительный коллектор IVKE на 10 контуров</v>
      </c>
      <c r="F1192" s="181" t="s">
        <v>58</v>
      </c>
      <c r="G1192" s="105"/>
      <c r="H1192" s="553">
        <f>IFERROR(VLOOKUP(D1192,'ВИС-2025'!$E$17:$L$4285,8,0),"")</f>
        <v>1464.9</v>
      </c>
      <c r="I1192" s="553">
        <f t="shared" si="276"/>
        <v>0</v>
      </c>
      <c r="J1192" s="553">
        <f t="shared" si="277"/>
        <v>1464.9</v>
      </c>
      <c r="K1192" s="553">
        <f t="shared" si="278"/>
        <v>0</v>
      </c>
      <c r="L1192" s="553">
        <f t="shared" si="279"/>
        <v>0</v>
      </c>
      <c r="M1192" s="553">
        <f t="shared" si="280"/>
        <v>0</v>
      </c>
      <c r="N1192" s="387"/>
    </row>
    <row r="1193" spans="2:14" s="288" customFormat="1">
      <c r="B1193" s="453" t="s">
        <v>27</v>
      </c>
      <c r="C1193" s="160" t="s">
        <v>787</v>
      </c>
      <c r="D1193" s="102">
        <v>12488501001</v>
      </c>
      <c r="E1193" s="391" t="str">
        <f>IFERROR(VLOOKUP(D1193,'ВИС-2025'!$E$17:$I$3751,3,0),"")</f>
        <v>Распределительный коллектор IVKE на 11 контуров</v>
      </c>
      <c r="F1193" s="181" t="s">
        <v>58</v>
      </c>
      <c r="G1193" s="105"/>
      <c r="H1193" s="553">
        <f>IFERROR(VLOOKUP(D1193,'ВИС-2025'!$E$17:$L$4285,8,0),"")</f>
        <v>1658.36</v>
      </c>
      <c r="I1193" s="553">
        <f t="shared" si="276"/>
        <v>0</v>
      </c>
      <c r="J1193" s="553">
        <f t="shared" si="277"/>
        <v>1658.36</v>
      </c>
      <c r="K1193" s="553">
        <f t="shared" si="278"/>
        <v>0</v>
      </c>
      <c r="L1193" s="553">
        <f t="shared" si="279"/>
        <v>0</v>
      </c>
      <c r="M1193" s="553">
        <f t="shared" si="280"/>
        <v>0</v>
      </c>
      <c r="N1193" s="387"/>
    </row>
    <row r="1194" spans="2:14" s="288" customFormat="1">
      <c r="B1194" s="453" t="s">
        <v>27</v>
      </c>
      <c r="C1194" s="160" t="s">
        <v>787</v>
      </c>
      <c r="D1194" s="102">
        <v>12488601001</v>
      </c>
      <c r="E1194" s="391" t="str">
        <f>IFERROR(VLOOKUP(D1194,'ВИС-2025'!$E$17:$I$3751,3,0),"")</f>
        <v>Распределительный коллектор IVKE на 12 контуров</v>
      </c>
      <c r="F1194" s="181" t="s">
        <v>58</v>
      </c>
      <c r="G1194" s="105"/>
      <c r="H1194" s="553">
        <f>IFERROR(VLOOKUP(D1194,'ВИС-2025'!$E$17:$L$4285,8,0),"")</f>
        <v>1768.92</v>
      </c>
      <c r="I1194" s="553">
        <f t="shared" si="276"/>
        <v>0</v>
      </c>
      <c r="J1194" s="553">
        <f t="shared" si="277"/>
        <v>1768.92</v>
      </c>
      <c r="K1194" s="553">
        <f t="shared" si="278"/>
        <v>0</v>
      </c>
      <c r="L1194" s="553">
        <f t="shared" si="279"/>
        <v>0</v>
      </c>
      <c r="M1194" s="553">
        <f t="shared" si="280"/>
        <v>0</v>
      </c>
      <c r="N1194" s="387"/>
    </row>
    <row r="1195" spans="2:14">
      <c r="B1195" s="256"/>
      <c r="C1195" s="485" t="s">
        <v>787</v>
      </c>
      <c r="D1195" s="513"/>
      <c r="E1195" s="546" t="s">
        <v>1142</v>
      </c>
      <c r="F1195" s="515"/>
      <c r="G1195" s="526"/>
      <c r="H1195" s="552" t="str">
        <f>IFERROR(VLOOKUP(D1195,'ВИС-2025'!$E$17:$L$4285,8,0),"")</f>
        <v/>
      </c>
      <c r="I1195" s="552" t="str">
        <f t="shared" si="276"/>
        <v/>
      </c>
      <c r="J1195" s="552" t="str">
        <f t="shared" si="277"/>
        <v/>
      </c>
      <c r="K1195" s="552" t="str">
        <f t="shared" si="278"/>
        <v/>
      </c>
      <c r="L1195" s="552" t="str">
        <f t="shared" si="279"/>
        <v/>
      </c>
      <c r="M1195" s="552" t="str">
        <f t="shared" si="280"/>
        <v/>
      </c>
      <c r="N1195" s="387"/>
    </row>
    <row r="1196" spans="2:14">
      <c r="B1196" s="256"/>
      <c r="C1196" s="485" t="s">
        <v>787</v>
      </c>
      <c r="D1196" s="513"/>
      <c r="E1196" s="546" t="s">
        <v>1155</v>
      </c>
      <c r="F1196" s="515"/>
      <c r="G1196" s="526"/>
      <c r="H1196" s="552" t="str">
        <f>IFERROR(VLOOKUP(D1196,'ВИС-2025'!$E$17:$L$4285,8,0),"")</f>
        <v/>
      </c>
      <c r="I1196" s="552" t="str">
        <f t="shared" si="276"/>
        <v/>
      </c>
      <c r="J1196" s="552" t="str">
        <f t="shared" si="277"/>
        <v/>
      </c>
      <c r="K1196" s="552" t="str">
        <f t="shared" si="278"/>
        <v/>
      </c>
      <c r="L1196" s="552" t="str">
        <f t="shared" si="279"/>
        <v/>
      </c>
      <c r="M1196" s="552" t="str">
        <f t="shared" si="280"/>
        <v/>
      </c>
      <c r="N1196" s="387"/>
    </row>
    <row r="1197" spans="2:14" s="288" customFormat="1">
      <c r="B1197" s="453" t="s">
        <v>27</v>
      </c>
      <c r="C1197" s="160" t="s">
        <v>787</v>
      </c>
      <c r="D1197" s="102">
        <v>12488701001</v>
      </c>
      <c r="E1197" s="391" t="str">
        <f>IFERROR(VLOOKUP(D1197,'ВИС-2025'!$E$17:$I$3751,3,0),"")</f>
        <v>Распределительный коллектор IVKK на 2 контура</v>
      </c>
      <c r="F1197" s="181" t="s">
        <v>58</v>
      </c>
      <c r="G1197" s="105"/>
      <c r="H1197" s="553">
        <f>IFERROR(VLOOKUP(D1197,'ВИС-2025'!$E$17:$L$4285,8,0),"")</f>
        <v>585.97</v>
      </c>
      <c r="I1197" s="553">
        <f t="shared" si="276"/>
        <v>0</v>
      </c>
      <c r="J1197" s="553">
        <f t="shared" si="277"/>
        <v>585.97</v>
      </c>
      <c r="K1197" s="553">
        <f t="shared" si="278"/>
        <v>0</v>
      </c>
      <c r="L1197" s="553">
        <f t="shared" si="279"/>
        <v>0</v>
      </c>
      <c r="M1197" s="553">
        <f t="shared" si="280"/>
        <v>0</v>
      </c>
      <c r="N1197" s="387"/>
    </row>
    <row r="1198" spans="2:14" s="288" customFormat="1">
      <c r="B1198" s="453" t="s">
        <v>27</v>
      </c>
      <c r="C1198" s="160" t="s">
        <v>787</v>
      </c>
      <c r="D1198" s="102">
        <v>12488801001</v>
      </c>
      <c r="E1198" s="391" t="str">
        <f>IFERROR(VLOOKUP(D1198,'ВИС-2025'!$E$17:$I$3751,3,0),"")</f>
        <v>Распределительный коллектор IVKK на 3 контура</v>
      </c>
      <c r="F1198" s="181" t="s">
        <v>58</v>
      </c>
      <c r="G1198" s="105"/>
      <c r="H1198" s="553">
        <f>IFERROR(VLOOKUP(D1198,'ВИС-2025'!$E$17:$L$4285,8,0),"")</f>
        <v>781.28</v>
      </c>
      <c r="I1198" s="553">
        <f t="shared" si="276"/>
        <v>0</v>
      </c>
      <c r="J1198" s="553">
        <f t="shared" si="277"/>
        <v>781.28</v>
      </c>
      <c r="K1198" s="553">
        <f t="shared" si="278"/>
        <v>0</v>
      </c>
      <c r="L1198" s="553">
        <f t="shared" si="279"/>
        <v>0</v>
      </c>
      <c r="M1198" s="553">
        <f t="shared" si="280"/>
        <v>0</v>
      </c>
      <c r="N1198" s="387"/>
    </row>
    <row r="1199" spans="2:14" s="288" customFormat="1">
      <c r="B1199" s="453" t="s">
        <v>27</v>
      </c>
      <c r="C1199" s="160" t="s">
        <v>787</v>
      </c>
      <c r="D1199" s="102">
        <v>12488901001</v>
      </c>
      <c r="E1199" s="391" t="str">
        <f>IFERROR(VLOOKUP(D1199,'ВИС-2025'!$E$17:$I$3751,3,0),"")</f>
        <v>Распределительный коллектор IVKK на 4 контура</v>
      </c>
      <c r="F1199" s="181" t="s">
        <v>58</v>
      </c>
      <c r="G1199" s="105"/>
      <c r="H1199" s="553">
        <f>IFERROR(VLOOKUP(D1199,'ВИС-2025'!$E$17:$L$4285,8,0),"")</f>
        <v>912.12</v>
      </c>
      <c r="I1199" s="553">
        <f t="shared" si="276"/>
        <v>0</v>
      </c>
      <c r="J1199" s="553">
        <f t="shared" si="277"/>
        <v>912.12</v>
      </c>
      <c r="K1199" s="553">
        <f t="shared" si="278"/>
        <v>0</v>
      </c>
      <c r="L1199" s="553">
        <f t="shared" si="279"/>
        <v>0</v>
      </c>
      <c r="M1199" s="553">
        <f t="shared" si="280"/>
        <v>0</v>
      </c>
      <c r="N1199" s="387"/>
    </row>
    <row r="1200" spans="2:14" s="288" customFormat="1">
      <c r="B1200" s="453" t="s">
        <v>27</v>
      </c>
      <c r="C1200" s="160" t="s">
        <v>787</v>
      </c>
      <c r="D1200" s="102">
        <v>12489001001</v>
      </c>
      <c r="E1200" s="391" t="str">
        <f>IFERROR(VLOOKUP(D1200,'ВИС-2025'!$E$17:$I$3751,3,0),"")</f>
        <v>Распределительный коллектор IVKK на 5 контуров</v>
      </c>
      <c r="F1200" s="181" t="s">
        <v>58</v>
      </c>
      <c r="G1200" s="105"/>
      <c r="H1200" s="553">
        <f>IFERROR(VLOOKUP(D1200,'ВИС-2025'!$E$17:$L$4285,8,0),"")</f>
        <v>1085.32</v>
      </c>
      <c r="I1200" s="553">
        <f t="shared" si="276"/>
        <v>0</v>
      </c>
      <c r="J1200" s="553">
        <f t="shared" si="277"/>
        <v>1085.32</v>
      </c>
      <c r="K1200" s="553">
        <f t="shared" si="278"/>
        <v>0</v>
      </c>
      <c r="L1200" s="553">
        <f t="shared" si="279"/>
        <v>0</v>
      </c>
      <c r="M1200" s="553">
        <f t="shared" si="280"/>
        <v>0</v>
      </c>
      <c r="N1200" s="387"/>
    </row>
    <row r="1201" spans="2:14" s="288" customFormat="1">
      <c r="B1201" s="453" t="s">
        <v>27</v>
      </c>
      <c r="C1201" s="160" t="s">
        <v>787</v>
      </c>
      <c r="D1201" s="102">
        <v>12489101001</v>
      </c>
      <c r="E1201" s="391" t="str">
        <f>IFERROR(VLOOKUP(D1201,'ВИС-2025'!$E$17:$I$3751,3,0),"")</f>
        <v>Распределительный коллектор IVKK на 6 контуров</v>
      </c>
      <c r="F1201" s="181" t="s">
        <v>58</v>
      </c>
      <c r="G1201" s="105"/>
      <c r="H1201" s="553">
        <f>IFERROR(VLOOKUP(D1201,'ВИС-2025'!$E$17:$L$4285,8,0),"")</f>
        <v>1216.1400000000001</v>
      </c>
      <c r="I1201" s="553">
        <f t="shared" si="276"/>
        <v>0</v>
      </c>
      <c r="J1201" s="553">
        <f t="shared" si="277"/>
        <v>1216.1400000000001</v>
      </c>
      <c r="K1201" s="553">
        <f t="shared" si="278"/>
        <v>0</v>
      </c>
      <c r="L1201" s="553">
        <f t="shared" si="279"/>
        <v>0</v>
      </c>
      <c r="M1201" s="553">
        <f t="shared" si="280"/>
        <v>0</v>
      </c>
      <c r="N1201" s="387"/>
    </row>
    <row r="1202" spans="2:14" s="288" customFormat="1">
      <c r="B1202" s="453" t="s">
        <v>27</v>
      </c>
      <c r="C1202" s="160" t="s">
        <v>787</v>
      </c>
      <c r="D1202" s="102">
        <v>12489201001</v>
      </c>
      <c r="E1202" s="391" t="str">
        <f>IFERROR(VLOOKUP(D1202,'ВИС-2025'!$E$17:$I$3751,3,0),"")</f>
        <v>Распределительный коллектор IVKK на 7 контуров</v>
      </c>
      <c r="F1202" s="181" t="s">
        <v>58</v>
      </c>
      <c r="G1202" s="105"/>
      <c r="H1202" s="553">
        <f>IFERROR(VLOOKUP(D1202,'ВИС-2025'!$E$17:$L$4285,8,0),"")</f>
        <v>1345.12</v>
      </c>
      <c r="I1202" s="553">
        <f t="shared" si="276"/>
        <v>0</v>
      </c>
      <c r="J1202" s="553">
        <f t="shared" si="277"/>
        <v>1345.12</v>
      </c>
      <c r="K1202" s="553">
        <f t="shared" si="278"/>
        <v>0</v>
      </c>
      <c r="L1202" s="553">
        <f t="shared" si="279"/>
        <v>0</v>
      </c>
      <c r="M1202" s="553">
        <f t="shared" si="280"/>
        <v>0</v>
      </c>
      <c r="N1202" s="387"/>
    </row>
    <row r="1203" spans="2:14" s="288" customFormat="1">
      <c r="B1203" s="453" t="s">
        <v>27</v>
      </c>
      <c r="C1203" s="160" t="s">
        <v>787</v>
      </c>
      <c r="D1203" s="102">
        <v>12489301001</v>
      </c>
      <c r="E1203" s="391" t="str">
        <f>IFERROR(VLOOKUP(D1203,'ВИС-2025'!$E$17:$I$3751,3,0),"")</f>
        <v>Распределительный коллектор IVKK на 8 контуров</v>
      </c>
      <c r="F1203" s="181" t="s">
        <v>58</v>
      </c>
      <c r="G1203" s="105"/>
      <c r="H1203" s="553">
        <f>IFERROR(VLOOKUP(D1203,'ВИС-2025'!$E$17:$L$4285,8,0),"")</f>
        <v>1474.1</v>
      </c>
      <c r="I1203" s="553">
        <f t="shared" si="276"/>
        <v>0</v>
      </c>
      <c r="J1203" s="553">
        <f t="shared" si="277"/>
        <v>1474.1</v>
      </c>
      <c r="K1203" s="553">
        <f t="shared" si="278"/>
        <v>0</v>
      </c>
      <c r="L1203" s="553">
        <f t="shared" si="279"/>
        <v>0</v>
      </c>
      <c r="M1203" s="553">
        <f t="shared" si="280"/>
        <v>0</v>
      </c>
      <c r="N1203" s="387"/>
    </row>
    <row r="1204" spans="2:14" s="288" customFormat="1">
      <c r="B1204" s="453" t="s">
        <v>27</v>
      </c>
      <c r="C1204" s="160" t="s">
        <v>787</v>
      </c>
      <c r="D1204" s="102">
        <v>12489401001</v>
      </c>
      <c r="E1204" s="391" t="str">
        <f>IFERROR(VLOOKUP(D1204,'ВИС-2025'!$E$17:$I$3751,3,0),"")</f>
        <v>Распределительный коллектор IVKK на 9 контуров</v>
      </c>
      <c r="F1204" s="181" t="s">
        <v>58</v>
      </c>
      <c r="G1204" s="105"/>
      <c r="H1204" s="553">
        <f>IFERROR(VLOOKUP(D1204,'ВИС-2025'!$E$17:$L$4285,8,0),"")</f>
        <v>1584.66</v>
      </c>
      <c r="I1204" s="553">
        <f t="shared" si="276"/>
        <v>0</v>
      </c>
      <c r="J1204" s="553">
        <f t="shared" si="277"/>
        <v>1584.66</v>
      </c>
      <c r="K1204" s="553">
        <f t="shared" si="278"/>
        <v>0</v>
      </c>
      <c r="L1204" s="553">
        <f t="shared" si="279"/>
        <v>0</v>
      </c>
      <c r="M1204" s="553">
        <f t="shared" si="280"/>
        <v>0</v>
      </c>
      <c r="N1204" s="387"/>
    </row>
    <row r="1205" spans="2:14" s="288" customFormat="1">
      <c r="B1205" s="453" t="s">
        <v>27</v>
      </c>
      <c r="C1205" s="160" t="s">
        <v>787</v>
      </c>
      <c r="D1205" s="102">
        <v>12489501001</v>
      </c>
      <c r="E1205" s="391" t="str">
        <f>IFERROR(VLOOKUP(D1205,'ВИС-2025'!$E$17:$I$3751,3,0),"")</f>
        <v>Распределительный коллектор IVKK на 10 контуров</v>
      </c>
      <c r="F1205" s="181" t="s">
        <v>58</v>
      </c>
      <c r="G1205" s="105"/>
      <c r="H1205" s="553">
        <f>IFERROR(VLOOKUP(D1205,'ВИС-2025'!$E$17:$L$4285,8,0),"")</f>
        <v>1757.87</v>
      </c>
      <c r="I1205" s="553">
        <f t="shared" si="276"/>
        <v>0</v>
      </c>
      <c r="J1205" s="553">
        <f t="shared" si="277"/>
        <v>1757.87</v>
      </c>
      <c r="K1205" s="553">
        <f t="shared" si="278"/>
        <v>0</v>
      </c>
      <c r="L1205" s="553">
        <f t="shared" si="279"/>
        <v>0</v>
      </c>
      <c r="M1205" s="553">
        <f t="shared" si="280"/>
        <v>0</v>
      </c>
      <c r="N1205" s="387"/>
    </row>
    <row r="1206" spans="2:14" s="288" customFormat="1">
      <c r="B1206" s="453" t="s">
        <v>27</v>
      </c>
      <c r="C1206" s="160" t="s">
        <v>787</v>
      </c>
      <c r="D1206" s="102">
        <v>12489601001</v>
      </c>
      <c r="E1206" s="391" t="str">
        <f>IFERROR(VLOOKUP(D1206,'ВИС-2025'!$E$17:$I$3751,3,0),"")</f>
        <v>Распределительный коллектор IVKK на 11 контуров</v>
      </c>
      <c r="F1206" s="181" t="s">
        <v>58</v>
      </c>
      <c r="G1206" s="105"/>
      <c r="H1206" s="553">
        <f>IFERROR(VLOOKUP(D1206,'ВИС-2025'!$E$17:$L$4285,8,0),"")</f>
        <v>1953.18</v>
      </c>
      <c r="I1206" s="553">
        <f t="shared" si="276"/>
        <v>0</v>
      </c>
      <c r="J1206" s="553">
        <f t="shared" si="277"/>
        <v>1953.18</v>
      </c>
      <c r="K1206" s="553">
        <f t="shared" si="278"/>
        <v>0</v>
      </c>
      <c r="L1206" s="553">
        <f t="shared" si="279"/>
        <v>0</v>
      </c>
      <c r="M1206" s="553">
        <f t="shared" si="280"/>
        <v>0</v>
      </c>
      <c r="N1206" s="387"/>
    </row>
    <row r="1207" spans="2:14" s="288" customFormat="1">
      <c r="B1207" s="453" t="s">
        <v>27</v>
      </c>
      <c r="C1207" s="160" t="s">
        <v>787</v>
      </c>
      <c r="D1207" s="102">
        <v>12489701001</v>
      </c>
      <c r="E1207" s="391" t="str">
        <f>IFERROR(VLOOKUP(D1207,'ВИС-2025'!$E$17:$I$3751,3,0),"")</f>
        <v>Распределительный коллектор IVKK на 12 контуров</v>
      </c>
      <c r="F1207" s="181" t="s">
        <v>58</v>
      </c>
      <c r="G1207" s="105"/>
      <c r="H1207" s="553">
        <f>IFERROR(VLOOKUP(D1207,'ВИС-2025'!$E$17:$L$4285,8,0),"")</f>
        <v>2063.75</v>
      </c>
      <c r="I1207" s="553">
        <f t="shared" si="276"/>
        <v>0</v>
      </c>
      <c r="J1207" s="553">
        <f t="shared" si="277"/>
        <v>2063.75</v>
      </c>
      <c r="K1207" s="553">
        <f t="shared" si="278"/>
        <v>0</v>
      </c>
      <c r="L1207" s="553">
        <f t="shared" si="279"/>
        <v>0</v>
      </c>
      <c r="M1207" s="553">
        <f t="shared" si="280"/>
        <v>0</v>
      </c>
      <c r="N1207" s="387"/>
    </row>
    <row r="1208" spans="2:14">
      <c r="B1208" s="90"/>
      <c r="C1208" s="154"/>
      <c r="D1208" s="69"/>
      <c r="E1208" s="394"/>
      <c r="F1208" s="164"/>
      <c r="G1208" s="96"/>
      <c r="H1208" s="350" t="str">
        <f>IFERROR(VLOOKUP(D1208,'ВИС-2025'!$E$17:$L$4285,8,0),"")</f>
        <v/>
      </c>
      <c r="I1208" s="350" t="str">
        <f t="shared" si="276"/>
        <v/>
      </c>
      <c r="J1208" s="350" t="str">
        <f t="shared" si="277"/>
        <v/>
      </c>
      <c r="K1208" s="350" t="str">
        <f t="shared" si="278"/>
        <v/>
      </c>
      <c r="L1208" s="350" t="str">
        <f t="shared" si="279"/>
        <v/>
      </c>
      <c r="M1208" s="350" t="str">
        <f t="shared" si="280"/>
        <v/>
      </c>
      <c r="N1208" s="387"/>
    </row>
    <row r="1209" spans="2:14" s="287" customFormat="1">
      <c r="B1209" s="69" t="s">
        <v>65</v>
      </c>
      <c r="C1209" s="135" t="s">
        <v>787</v>
      </c>
      <c r="D1209" s="69">
        <v>12506071002</v>
      </c>
      <c r="E1209" s="392" t="str">
        <f>IFERROR(VLOOKUP(D1209,'ВИС-2025'!$E$17:$I$3751,3,0),"")</f>
        <v>Резьбозажимное соединение для подключ. трубы 17х2 мм</v>
      </c>
      <c r="F1209" s="164" t="s">
        <v>58</v>
      </c>
      <c r="G1209" s="96"/>
      <c r="H1209" s="350">
        <f>IFERROR(VLOOKUP(D1209,'ВИС-2025'!$E$17:$L$4285,8,0),"")</f>
        <v>8.75</v>
      </c>
      <c r="I1209" s="350">
        <f t="shared" si="276"/>
        <v>0</v>
      </c>
      <c r="J1209" s="350">
        <f t="shared" si="277"/>
        <v>8.75</v>
      </c>
      <c r="K1209" s="350">
        <f t="shared" si="278"/>
        <v>0</v>
      </c>
      <c r="L1209" s="350">
        <f t="shared" si="279"/>
        <v>0</v>
      </c>
      <c r="M1209" s="350">
        <f t="shared" si="280"/>
        <v>0</v>
      </c>
      <c r="N1209" s="387"/>
    </row>
    <row r="1210" spans="2:14" s="287" customFormat="1">
      <c r="B1210" s="69" t="s">
        <v>65</v>
      </c>
      <c r="C1210" s="135" t="s">
        <v>787</v>
      </c>
      <c r="D1210" s="69">
        <v>12506171002</v>
      </c>
      <c r="E1210" s="392" t="str">
        <f>IFERROR(VLOOKUP(D1210,'ВИС-2025'!$E$17:$I$3751,3,0),"")</f>
        <v>Резьбозажимное соединение для подключ. трубы 20х2 мм</v>
      </c>
      <c r="F1210" s="164" t="s">
        <v>58</v>
      </c>
      <c r="G1210" s="96"/>
      <c r="H1210" s="350">
        <f>IFERROR(VLOOKUP(D1210,'ВИС-2025'!$E$17:$L$4285,8,0),"")</f>
        <v>8.75</v>
      </c>
      <c r="I1210" s="350">
        <f t="shared" si="276"/>
        <v>0</v>
      </c>
      <c r="J1210" s="350">
        <f t="shared" si="277"/>
        <v>8.75</v>
      </c>
      <c r="K1210" s="350">
        <f t="shared" si="278"/>
        <v>0</v>
      </c>
      <c r="L1210" s="350">
        <f t="shared" si="279"/>
        <v>0</v>
      </c>
      <c r="M1210" s="350">
        <f t="shared" si="280"/>
        <v>0</v>
      </c>
      <c r="N1210" s="387"/>
    </row>
    <row r="1211" spans="2:14">
      <c r="B1211" s="90"/>
      <c r="C1211" s="160"/>
      <c r="D1211" s="102"/>
      <c r="E1211" s="395"/>
      <c r="F1211" s="139"/>
      <c r="G1211" s="105"/>
      <c r="H1211" s="175" t="str">
        <f>IFERROR(VLOOKUP(D1211,'ВИС-2025'!$E$17:$L$4285,8,0),"")</f>
        <v/>
      </c>
      <c r="I1211" s="175" t="str">
        <f t="shared" si="276"/>
        <v/>
      </c>
      <c r="J1211" s="175" t="str">
        <f t="shared" si="277"/>
        <v/>
      </c>
      <c r="K1211" s="175" t="str">
        <f t="shared" si="278"/>
        <v/>
      </c>
      <c r="L1211" s="175" t="str">
        <f t="shared" si="279"/>
        <v/>
      </c>
      <c r="M1211" s="175" t="str">
        <f t="shared" si="280"/>
        <v/>
      </c>
      <c r="N1211" s="387"/>
    </row>
    <row r="1212" spans="2:14" s="288" customFormat="1">
      <c r="B1212" s="453" t="s">
        <v>27</v>
      </c>
      <c r="C1212" s="160" t="s">
        <v>787</v>
      </c>
      <c r="D1212" s="102">
        <v>13470021001</v>
      </c>
      <c r="E1212" s="391" t="str">
        <f>IFERROR(VLOOKUP(D1212,'ВИС-2025'!$E$17:$I$3751,3,0),"")</f>
        <v>Регулирующий IVT-вентиль для пром. коллектора, 1/2"</v>
      </c>
      <c r="F1212" s="139" t="s">
        <v>58</v>
      </c>
      <c r="G1212" s="105"/>
      <c r="H1212" s="175">
        <f>IFERROR(VLOOKUP(D1212,'ВИС-2025'!$E$17:$L$4285,8,0),"")</f>
        <v>126.79</v>
      </c>
      <c r="I1212" s="175">
        <f t="shared" si="276"/>
        <v>0</v>
      </c>
      <c r="J1212" s="175">
        <f t="shared" si="277"/>
        <v>126.79</v>
      </c>
      <c r="K1212" s="175">
        <f t="shared" si="278"/>
        <v>0</v>
      </c>
      <c r="L1212" s="175">
        <f t="shared" si="279"/>
        <v>0</v>
      </c>
      <c r="M1212" s="175">
        <f t="shared" si="280"/>
        <v>0</v>
      </c>
      <c r="N1212" s="387"/>
    </row>
    <row r="1213" spans="2:14">
      <c r="B1213" s="90"/>
      <c r="C1213" s="154"/>
      <c r="D1213" s="69"/>
      <c r="E1213" s="394"/>
      <c r="F1213" s="136"/>
      <c r="G1213" s="96"/>
      <c r="H1213" s="97" t="str">
        <f>IFERROR(VLOOKUP(D1213,'ВИС-2025'!$E$17:$L$4285,8,0),"")</f>
        <v/>
      </c>
      <c r="I1213" s="97" t="str">
        <f t="shared" si="276"/>
        <v/>
      </c>
      <c r="J1213" s="97" t="str">
        <f t="shared" si="277"/>
        <v/>
      </c>
      <c r="K1213" s="97" t="str">
        <f t="shared" si="278"/>
        <v/>
      </c>
      <c r="L1213" s="97" t="str">
        <f t="shared" si="279"/>
        <v/>
      </c>
      <c r="M1213" s="97" t="str">
        <f t="shared" si="280"/>
        <v/>
      </c>
      <c r="N1213" s="387"/>
    </row>
    <row r="1214" spans="2:14">
      <c r="B1214" s="256"/>
      <c r="C1214" s="485" t="s">
        <v>787</v>
      </c>
      <c r="D1214" s="513"/>
      <c r="E1214" s="546" t="s">
        <v>1168</v>
      </c>
      <c r="F1214" s="515"/>
      <c r="G1214" s="526"/>
      <c r="H1214" s="552" t="str">
        <f>IFERROR(VLOOKUP(D1214,'ВИС-2025'!$E$17:$L$4285,8,0),"")</f>
        <v/>
      </c>
      <c r="I1214" s="552" t="str">
        <f t="shared" si="276"/>
        <v/>
      </c>
      <c r="J1214" s="552" t="str">
        <f t="shared" si="277"/>
        <v/>
      </c>
      <c r="K1214" s="552" t="str">
        <f t="shared" si="278"/>
        <v/>
      </c>
      <c r="L1214" s="552" t="str">
        <f t="shared" si="279"/>
        <v/>
      </c>
      <c r="M1214" s="552" t="str">
        <f t="shared" si="280"/>
        <v/>
      </c>
      <c r="N1214" s="387"/>
    </row>
    <row r="1215" spans="2:14" s="287" customFormat="1">
      <c r="B1215" s="69" t="s">
        <v>65</v>
      </c>
      <c r="C1215" s="135" t="s">
        <v>787</v>
      </c>
      <c r="D1215" s="69">
        <v>12478201001</v>
      </c>
      <c r="E1215" s="392" t="str">
        <f>IFERROR(VLOOKUP(D1215,'ВИС-2025'!$E$17:$I$3751,3,0),"")</f>
        <v>Комплект двух шаровых кранов 1 1/4" для пром. коллектора</v>
      </c>
      <c r="F1215" s="71" t="s">
        <v>58</v>
      </c>
      <c r="G1215" s="96"/>
      <c r="H1215" s="74">
        <f>IFERROR(VLOOKUP(D1215,'ВИС-2025'!$E$17:$L$4285,8,0),"")</f>
        <v>108.72</v>
      </c>
      <c r="I1215" s="74">
        <f t="shared" si="276"/>
        <v>0</v>
      </c>
      <c r="J1215" s="74">
        <f t="shared" si="277"/>
        <v>108.72</v>
      </c>
      <c r="K1215" s="74">
        <f t="shared" si="278"/>
        <v>0</v>
      </c>
      <c r="L1215" s="74">
        <f t="shared" si="279"/>
        <v>0</v>
      </c>
      <c r="M1215" s="74">
        <f t="shared" si="280"/>
        <v>0</v>
      </c>
      <c r="N1215" s="387"/>
    </row>
    <row r="1216" spans="2:14" s="287" customFormat="1">
      <c r="B1216" s="69" t="s">
        <v>65</v>
      </c>
      <c r="C1216" s="135" t="s">
        <v>787</v>
      </c>
      <c r="D1216" s="69">
        <v>12478301001</v>
      </c>
      <c r="E1216" s="392" t="str">
        <f>IFERROR(VLOOKUP(D1216,'ВИС-2025'!$E$17:$I$3751,3,0),"")</f>
        <v>Комплект двух шаровых кранов 1 1/2" для пром. коллектора</v>
      </c>
      <c r="F1216" s="71" t="s">
        <v>58</v>
      </c>
      <c r="G1216" s="96"/>
      <c r="H1216" s="74">
        <f>IFERROR(VLOOKUP(D1216,'ВИС-2025'!$E$17:$L$4285,8,0),"")</f>
        <v>152.96</v>
      </c>
      <c r="I1216" s="74">
        <f t="shared" si="276"/>
        <v>0</v>
      </c>
      <c r="J1216" s="74">
        <f t="shared" si="277"/>
        <v>152.96</v>
      </c>
      <c r="K1216" s="74">
        <f t="shared" si="278"/>
        <v>0</v>
      </c>
      <c r="L1216" s="74">
        <f t="shared" si="279"/>
        <v>0</v>
      </c>
      <c r="M1216" s="74">
        <f t="shared" si="280"/>
        <v>0</v>
      </c>
      <c r="N1216" s="387"/>
    </row>
    <row r="1217" spans="2:14">
      <c r="B1217" s="90"/>
      <c r="C1217" s="154"/>
      <c r="D1217" s="69"/>
      <c r="E1217" s="394"/>
      <c r="F1217" s="71"/>
      <c r="G1217" s="96"/>
      <c r="H1217" s="74" t="str">
        <f>IFERROR(VLOOKUP(D1217,'ВИС-2025'!$E$17:$L$4285,7,0),"")</f>
        <v/>
      </c>
      <c r="I1217" s="74" t="str">
        <f t="shared" si="276"/>
        <v/>
      </c>
      <c r="J1217" s="74" t="str">
        <f t="shared" si="277"/>
        <v/>
      </c>
      <c r="K1217" s="74" t="str">
        <f t="shared" si="278"/>
        <v/>
      </c>
      <c r="L1217" s="74" t="str">
        <f t="shared" si="279"/>
        <v/>
      </c>
      <c r="M1217" s="74" t="str">
        <f t="shared" si="280"/>
        <v/>
      </c>
      <c r="N1217" s="387"/>
    </row>
    <row r="1218" spans="2:14" s="288" customFormat="1">
      <c r="B1218" s="102"/>
      <c r="C1218" s="432" t="s">
        <v>1676</v>
      </c>
      <c r="D1218" s="190"/>
      <c r="E1218" s="406" t="s">
        <v>1677</v>
      </c>
      <c r="F1218" s="568"/>
      <c r="G1218" s="569"/>
      <c r="H1218" s="570" t="str">
        <f>IFERROR(VLOOKUP(D1218,'ВИС-2025'!$E$17:$L$4285,7,0),"")</f>
        <v/>
      </c>
      <c r="I1218" s="570" t="str">
        <f t="shared" si="276"/>
        <v/>
      </c>
      <c r="J1218" s="570" t="str">
        <f t="shared" si="277"/>
        <v/>
      </c>
      <c r="K1218" s="570" t="str">
        <f t="shared" si="278"/>
        <v/>
      </c>
      <c r="L1218" s="570" t="str">
        <f t="shared" si="279"/>
        <v/>
      </c>
      <c r="M1218" s="570" t="str">
        <f t="shared" si="280"/>
        <v/>
      </c>
      <c r="N1218" s="387"/>
    </row>
    <row r="1219" spans="2:14" s="288" customFormat="1">
      <c r="B1219" s="102"/>
      <c r="C1219" s="432" t="s">
        <v>1676</v>
      </c>
      <c r="D1219" s="194"/>
      <c r="E1219" s="406" t="s">
        <v>1689</v>
      </c>
      <c r="F1219" s="568"/>
      <c r="G1219" s="571"/>
      <c r="H1219" s="572" t="str">
        <f>IFERROR(VLOOKUP(D1219,'ВИС-2025'!$E$17:$L$4285,7,0),"")</f>
        <v/>
      </c>
      <c r="I1219" s="572" t="str">
        <f t="shared" si="276"/>
        <v/>
      </c>
      <c r="J1219" s="572" t="str">
        <f t="shared" si="277"/>
        <v/>
      </c>
      <c r="K1219" s="572" t="str">
        <f t="shared" si="278"/>
        <v/>
      </c>
      <c r="L1219" s="572" t="str">
        <f t="shared" si="279"/>
        <v/>
      </c>
      <c r="M1219" s="572" t="str">
        <f t="shared" si="280"/>
        <v/>
      </c>
      <c r="N1219" s="387"/>
    </row>
    <row r="1220" spans="2:14" s="288" customFormat="1">
      <c r="B1220" s="102" t="s">
        <v>27</v>
      </c>
      <c r="C1220" s="201" t="s">
        <v>1676</v>
      </c>
      <c r="D1220" s="102">
        <v>11319201005</v>
      </c>
      <c r="E1220" s="391" t="str">
        <f>IFERROR(VLOOKUP(D1220,'ВИС-2025'!$E$17:$I$3751,3,0),"")</f>
        <v>Труба для промышленности RAUPEX A 20x1,9 прям.отрезки 5м</v>
      </c>
      <c r="F1220" s="202" t="s">
        <v>29</v>
      </c>
      <c r="G1220" s="204"/>
      <c r="H1220" s="352" t="str">
        <f>IFERROR(VLOOKUP(D1220,'ВИС-2025'!$E$17:$L$4285,7,0),"")</f>
        <v>по запросу</v>
      </c>
      <c r="I1220" s="352" t="str">
        <f t="shared" si="276"/>
        <v/>
      </c>
      <c r="J1220" s="352" t="str">
        <f t="shared" si="277"/>
        <v/>
      </c>
      <c r="K1220" s="352" t="str">
        <f t="shared" si="278"/>
        <v/>
      </c>
      <c r="L1220" s="352" t="str">
        <f t="shared" si="279"/>
        <v/>
      </c>
      <c r="M1220" s="352" t="str">
        <f t="shared" si="280"/>
        <v/>
      </c>
      <c r="N1220" s="387"/>
    </row>
    <row r="1221" spans="2:14" s="288" customFormat="1">
      <c r="B1221" s="102" t="s">
        <v>27</v>
      </c>
      <c r="C1221" s="201" t="s">
        <v>1676</v>
      </c>
      <c r="D1221" s="102">
        <v>11319201100</v>
      </c>
      <c r="E1221" s="391" t="str">
        <f>IFERROR(VLOOKUP(D1221,'ВИС-2025'!$E$17:$I$3751,3,0),"")</f>
        <v>Труба для промышленности RAUPEX A 20x1,9 бухта 100м</v>
      </c>
      <c r="F1221" s="202" t="s">
        <v>29</v>
      </c>
      <c r="G1221" s="204"/>
      <c r="H1221" s="352" t="str">
        <f>IFERROR(VLOOKUP(D1221,'ВИС-2025'!$E$17:$L$4285,7,0),"")</f>
        <v>по запросу</v>
      </c>
      <c r="I1221" s="352" t="str">
        <f t="shared" si="276"/>
        <v/>
      </c>
      <c r="J1221" s="352" t="str">
        <f t="shared" si="277"/>
        <v/>
      </c>
      <c r="K1221" s="352" t="str">
        <f t="shared" si="278"/>
        <v/>
      </c>
      <c r="L1221" s="352" t="str">
        <f t="shared" si="279"/>
        <v/>
      </c>
      <c r="M1221" s="352" t="str">
        <f t="shared" si="280"/>
        <v/>
      </c>
      <c r="N1221" s="387"/>
    </row>
    <row r="1222" spans="2:14" s="288" customFormat="1">
      <c r="B1222" s="102" t="s">
        <v>27</v>
      </c>
      <c r="C1222" s="201" t="s">
        <v>1676</v>
      </c>
      <c r="D1222" s="102">
        <v>11319301005</v>
      </c>
      <c r="E1222" s="391" t="str">
        <f>IFERROR(VLOOKUP(D1222,'ВИС-2025'!$E$17:$I$3751,3,0),"")</f>
        <v>Труба для промышленности RAUPEX A 25x2,3 прям.отрезки 5м</v>
      </c>
      <c r="F1222" s="202" t="s">
        <v>29</v>
      </c>
      <c r="G1222" s="204"/>
      <c r="H1222" s="352" t="str">
        <f>IFERROR(VLOOKUP(D1222,'ВИС-2025'!$E$17:$L$4285,7,0),"")</f>
        <v>по запросу</v>
      </c>
      <c r="I1222" s="352" t="str">
        <f t="shared" si="276"/>
        <v/>
      </c>
      <c r="J1222" s="352" t="str">
        <f t="shared" si="277"/>
        <v/>
      </c>
      <c r="K1222" s="352" t="str">
        <f t="shared" si="278"/>
        <v/>
      </c>
      <c r="L1222" s="352" t="str">
        <f t="shared" si="279"/>
        <v/>
      </c>
      <c r="M1222" s="352" t="str">
        <f t="shared" si="280"/>
        <v/>
      </c>
      <c r="N1222" s="387"/>
    </row>
    <row r="1223" spans="2:14" s="288" customFormat="1">
      <c r="B1223" s="102" t="s">
        <v>27</v>
      </c>
      <c r="C1223" s="201" t="s">
        <v>1676</v>
      </c>
      <c r="D1223" s="102">
        <v>11319301100</v>
      </c>
      <c r="E1223" s="391" t="str">
        <f>IFERROR(VLOOKUP(D1223,'ВИС-2025'!$E$17:$I$3751,3,0),"")</f>
        <v>Труба для промышленности RAUPEX A 25x2,3 бухта 100м</v>
      </c>
      <c r="F1223" s="202" t="s">
        <v>29</v>
      </c>
      <c r="G1223" s="204"/>
      <c r="H1223" s="352" t="str">
        <f>IFERROR(VLOOKUP(D1223,'ВИС-2025'!$E$17:$L$4285,7,0),"")</f>
        <v>по запросу</v>
      </c>
      <c r="I1223" s="352" t="str">
        <f t="shared" si="276"/>
        <v/>
      </c>
      <c r="J1223" s="352" t="str">
        <f t="shared" si="277"/>
        <v/>
      </c>
      <c r="K1223" s="352" t="str">
        <f t="shared" si="278"/>
        <v/>
      </c>
      <c r="L1223" s="352" t="str">
        <f t="shared" si="279"/>
        <v/>
      </c>
      <c r="M1223" s="352" t="str">
        <f t="shared" si="280"/>
        <v/>
      </c>
      <c r="N1223" s="387"/>
    </row>
    <row r="1224" spans="2:14" s="288" customFormat="1">
      <c r="B1224" s="102" t="s">
        <v>27</v>
      </c>
      <c r="C1224" s="201" t="s">
        <v>1676</v>
      </c>
      <c r="D1224" s="102">
        <v>11319401005</v>
      </c>
      <c r="E1224" s="391" t="str">
        <f>IFERROR(VLOOKUP(D1224,'ВИС-2025'!$E$17:$I$3751,3,0),"")</f>
        <v>Труба для промышленности RAUPEX A 32x2,9 прям.отрезки 5м</v>
      </c>
      <c r="F1224" s="202" t="s">
        <v>29</v>
      </c>
      <c r="G1224" s="204"/>
      <c r="H1224" s="352" t="str">
        <f>IFERROR(VLOOKUP(D1224,'ВИС-2025'!$E$17:$L$4285,7,0),"")</f>
        <v>по запросу</v>
      </c>
      <c r="I1224" s="352" t="str">
        <f t="shared" si="276"/>
        <v/>
      </c>
      <c r="J1224" s="352" t="str">
        <f t="shared" si="277"/>
        <v/>
      </c>
      <c r="K1224" s="352" t="str">
        <f t="shared" si="278"/>
        <v/>
      </c>
      <c r="L1224" s="352" t="str">
        <f t="shared" si="279"/>
        <v/>
      </c>
      <c r="M1224" s="352" t="str">
        <f t="shared" si="280"/>
        <v/>
      </c>
      <c r="N1224" s="387"/>
    </row>
    <row r="1225" spans="2:14" s="288" customFormat="1">
      <c r="B1225" s="102" t="s">
        <v>27</v>
      </c>
      <c r="C1225" s="201" t="s">
        <v>1676</v>
      </c>
      <c r="D1225" s="102">
        <v>11319401100</v>
      </c>
      <c r="E1225" s="391" t="str">
        <f>IFERROR(VLOOKUP(D1225,'ВИС-2025'!$E$17:$I$3751,3,0),"")</f>
        <v>Труба для промышленности RAUPEX A 32x2,9 бухта 100м</v>
      </c>
      <c r="F1225" s="202" t="s">
        <v>29</v>
      </c>
      <c r="G1225" s="204"/>
      <c r="H1225" s="352" t="str">
        <f>IFERROR(VLOOKUP(D1225,'ВИС-2025'!$E$17:$L$4285,7,0),"")</f>
        <v>по запросу</v>
      </c>
      <c r="I1225" s="352" t="str">
        <f t="shared" si="276"/>
        <v/>
      </c>
      <c r="J1225" s="352" t="str">
        <f t="shared" si="277"/>
        <v/>
      </c>
      <c r="K1225" s="352" t="str">
        <f t="shared" si="278"/>
        <v/>
      </c>
      <c r="L1225" s="352" t="str">
        <f t="shared" si="279"/>
        <v/>
      </c>
      <c r="M1225" s="352" t="str">
        <f t="shared" si="280"/>
        <v/>
      </c>
      <c r="N1225" s="387"/>
    </row>
    <row r="1226" spans="2:14" s="288" customFormat="1">
      <c r="B1226" s="102" t="s">
        <v>27</v>
      </c>
      <c r="C1226" s="201" t="s">
        <v>1676</v>
      </c>
      <c r="D1226" s="102">
        <v>11319501005</v>
      </c>
      <c r="E1226" s="391" t="str">
        <f>IFERROR(VLOOKUP(D1226,'ВИС-2025'!$E$17:$I$3751,3,0),"")</f>
        <v>Труба для промышленности RAUPEX A 40x3,7 прям.отрезки 5м</v>
      </c>
      <c r="F1226" s="202" t="s">
        <v>29</v>
      </c>
      <c r="G1226" s="204"/>
      <c r="H1226" s="352" t="str">
        <f>IFERROR(VLOOKUP(D1226,'ВИС-2025'!$E$17:$L$4285,7,0),"")</f>
        <v>по запросу</v>
      </c>
      <c r="I1226" s="352" t="str">
        <f t="shared" si="276"/>
        <v/>
      </c>
      <c r="J1226" s="352" t="str">
        <f t="shared" si="277"/>
        <v/>
      </c>
      <c r="K1226" s="352" t="str">
        <f t="shared" si="278"/>
        <v/>
      </c>
      <c r="L1226" s="352" t="str">
        <f t="shared" si="279"/>
        <v/>
      </c>
      <c r="M1226" s="352" t="str">
        <f t="shared" si="280"/>
        <v/>
      </c>
      <c r="N1226" s="387"/>
    </row>
    <row r="1227" spans="2:14" s="288" customFormat="1">
      <c r="B1227" s="102" t="s">
        <v>27</v>
      </c>
      <c r="C1227" s="201" t="s">
        <v>1676</v>
      </c>
      <c r="D1227" s="102">
        <v>11319601005</v>
      </c>
      <c r="E1227" s="391" t="str">
        <f>IFERROR(VLOOKUP(D1227,'ВИС-2025'!$E$17:$I$3751,3,0),"")</f>
        <v>Труба для промышленности RAUPEX A 50x4,6 прям.отрезки 5м</v>
      </c>
      <c r="F1227" s="202" t="s">
        <v>29</v>
      </c>
      <c r="G1227" s="204"/>
      <c r="H1227" s="352" t="str">
        <f>IFERROR(VLOOKUP(D1227,'ВИС-2025'!$E$17:$L$4285,7,0),"")</f>
        <v>по запросу</v>
      </c>
      <c r="I1227" s="352" t="str">
        <f t="shared" si="276"/>
        <v/>
      </c>
      <c r="J1227" s="352" t="str">
        <f t="shared" si="277"/>
        <v/>
      </c>
      <c r="K1227" s="352" t="str">
        <f t="shared" si="278"/>
        <v/>
      </c>
      <c r="L1227" s="352" t="str">
        <f t="shared" si="279"/>
        <v/>
      </c>
      <c r="M1227" s="352" t="str">
        <f t="shared" si="280"/>
        <v/>
      </c>
      <c r="N1227" s="387"/>
    </row>
    <row r="1228" spans="2:14" s="288" customFormat="1">
      <c r="B1228" s="102" t="s">
        <v>27</v>
      </c>
      <c r="C1228" s="201" t="s">
        <v>1676</v>
      </c>
      <c r="D1228" s="102">
        <v>11319701005</v>
      </c>
      <c r="E1228" s="391" t="str">
        <f>IFERROR(VLOOKUP(D1228,'ВИС-2025'!$E$17:$I$3751,3,0),"")</f>
        <v>Труба для промышленности RAUPEX A 63x5,8 прям.отрезки 5м</v>
      </c>
      <c r="F1228" s="202" t="s">
        <v>29</v>
      </c>
      <c r="G1228" s="204"/>
      <c r="H1228" s="352" t="str">
        <f>IFERROR(VLOOKUP(D1228,'ВИС-2025'!$E$17:$L$4285,7,0),"")</f>
        <v>по запросу</v>
      </c>
      <c r="I1228" s="352" t="str">
        <f t="shared" si="276"/>
        <v/>
      </c>
      <c r="J1228" s="352" t="str">
        <f t="shared" si="277"/>
        <v/>
      </c>
      <c r="K1228" s="352" t="str">
        <f t="shared" si="278"/>
        <v/>
      </c>
      <c r="L1228" s="352" t="str">
        <f t="shared" si="279"/>
        <v/>
      </c>
      <c r="M1228" s="352" t="str">
        <f t="shared" si="280"/>
        <v/>
      </c>
      <c r="N1228" s="387"/>
    </row>
    <row r="1229" spans="2:14" s="288" customFormat="1">
      <c r="B1229" s="102" t="s">
        <v>27</v>
      </c>
      <c r="C1229" s="201" t="s">
        <v>1676</v>
      </c>
      <c r="D1229" s="102">
        <v>11319701100</v>
      </c>
      <c r="E1229" s="391" t="str">
        <f>IFERROR(VLOOKUP(D1229,'ВИС-2025'!$E$17:$I$3751,3,0),"")</f>
        <v>Труба для промышленности RAUPEX A 63x5,8 бухта 100м</v>
      </c>
      <c r="F1229" s="202" t="s">
        <v>29</v>
      </c>
      <c r="G1229" s="204"/>
      <c r="H1229" s="352" t="str">
        <f>IFERROR(VLOOKUP(D1229,'ВИС-2025'!$E$17:$L$4285,7,0),"")</f>
        <v>по запросу</v>
      </c>
      <c r="I1229" s="352" t="str">
        <f t="shared" si="276"/>
        <v/>
      </c>
      <c r="J1229" s="352" t="str">
        <f t="shared" si="277"/>
        <v/>
      </c>
      <c r="K1229" s="352" t="str">
        <f t="shared" si="278"/>
        <v/>
      </c>
      <c r="L1229" s="352" t="str">
        <f t="shared" si="279"/>
        <v/>
      </c>
      <c r="M1229" s="352" t="str">
        <f t="shared" si="280"/>
        <v/>
      </c>
      <c r="N1229" s="387"/>
    </row>
    <row r="1230" spans="2:14" s="288" customFormat="1">
      <c r="B1230" s="102" t="s">
        <v>27</v>
      </c>
      <c r="C1230" s="201" t="s">
        <v>1676</v>
      </c>
      <c r="D1230" s="102">
        <v>11363121005</v>
      </c>
      <c r="E1230" s="391" t="str">
        <f>IFERROR(VLOOKUP(D1230,'ВИС-2025'!$E$17:$I$3751,3,0),"")</f>
        <v>Труба для промышленности RAUPEX A 75x6,8 прям.отрезки 5м</v>
      </c>
      <c r="F1230" s="202" t="s">
        <v>29</v>
      </c>
      <c r="G1230" s="204"/>
      <c r="H1230" s="352" t="str">
        <f>IFERROR(VLOOKUP(D1230,'ВИС-2025'!$E$17:$L$4285,7,0),"")</f>
        <v>по запросу</v>
      </c>
      <c r="I1230" s="352" t="str">
        <f t="shared" si="276"/>
        <v/>
      </c>
      <c r="J1230" s="352" t="str">
        <f t="shared" si="277"/>
        <v/>
      </c>
      <c r="K1230" s="352" t="str">
        <f t="shared" si="278"/>
        <v/>
      </c>
      <c r="L1230" s="352" t="str">
        <f t="shared" si="279"/>
        <v/>
      </c>
      <c r="M1230" s="352" t="str">
        <f t="shared" si="280"/>
        <v/>
      </c>
      <c r="N1230" s="387"/>
    </row>
    <row r="1231" spans="2:14" s="288" customFormat="1">
      <c r="B1231" s="102" t="s">
        <v>27</v>
      </c>
      <c r="C1231" s="201" t="s">
        <v>1676</v>
      </c>
      <c r="D1231" s="102">
        <v>11363221005</v>
      </c>
      <c r="E1231" s="391" t="str">
        <f>IFERROR(VLOOKUP(D1231,'ВИС-2025'!$E$17:$I$3751,3,0),"")</f>
        <v>Труба для промышленности RAUPEX A 90x8,2 прям.отрезки 5м</v>
      </c>
      <c r="F1231" s="202" t="s">
        <v>29</v>
      </c>
      <c r="G1231" s="204"/>
      <c r="H1231" s="352" t="str">
        <f>IFERROR(VLOOKUP(D1231,'ВИС-2025'!$E$17:$L$4285,7,0),"")</f>
        <v>по запросу</v>
      </c>
      <c r="I1231" s="352" t="str">
        <f t="shared" si="276"/>
        <v/>
      </c>
      <c r="J1231" s="352" t="str">
        <f t="shared" si="277"/>
        <v/>
      </c>
      <c r="K1231" s="352" t="str">
        <f t="shared" si="278"/>
        <v/>
      </c>
      <c r="L1231" s="352" t="str">
        <f t="shared" si="279"/>
        <v/>
      </c>
      <c r="M1231" s="352" t="str">
        <f t="shared" si="280"/>
        <v/>
      </c>
      <c r="N1231" s="387"/>
    </row>
    <row r="1232" spans="2:14" s="288" customFormat="1">
      <c r="B1232" s="102" t="s">
        <v>27</v>
      </c>
      <c r="C1232" s="201" t="s">
        <v>1676</v>
      </c>
      <c r="D1232" s="102">
        <v>11363321005</v>
      </c>
      <c r="E1232" s="391" t="str">
        <f>IFERROR(VLOOKUP(D1232,'ВИС-2025'!$E$17:$I$3751,3,0),"")</f>
        <v>Труба для промышленности RAUPEX A 110x10,0 прям.отрезки 5м</v>
      </c>
      <c r="F1232" s="202" t="s">
        <v>29</v>
      </c>
      <c r="G1232" s="204"/>
      <c r="H1232" s="352" t="str">
        <f>IFERROR(VLOOKUP(D1232,'ВИС-2025'!$E$17:$L$4285,7,0),"")</f>
        <v>по запросу</v>
      </c>
      <c r="I1232" s="352" t="str">
        <f t="shared" si="276"/>
        <v/>
      </c>
      <c r="J1232" s="352" t="str">
        <f t="shared" si="277"/>
        <v/>
      </c>
      <c r="K1232" s="352" t="str">
        <f t="shared" si="278"/>
        <v/>
      </c>
      <c r="L1232" s="352" t="str">
        <f t="shared" si="279"/>
        <v/>
      </c>
      <c r="M1232" s="352" t="str">
        <f t="shared" si="280"/>
        <v/>
      </c>
      <c r="N1232" s="387"/>
    </row>
    <row r="1233" spans="2:14" s="288" customFormat="1">
      <c r="B1233" s="102" t="s">
        <v>27</v>
      </c>
      <c r="C1233" s="201" t="s">
        <v>1676</v>
      </c>
      <c r="D1233" s="102">
        <v>11045411005</v>
      </c>
      <c r="E1233" s="391" t="str">
        <f>IFERROR(VLOOKUP(D1233,'ВИС-2025'!$E$17:$I$3751,3,0),"")</f>
        <v>Труба для промышленности RAUPEX A 125x11,4 прям.отрезки 5м</v>
      </c>
      <c r="F1233" s="202" t="s">
        <v>29</v>
      </c>
      <c r="G1233" s="204"/>
      <c r="H1233" s="352" t="str">
        <f>IFERROR(VLOOKUP(D1233,'ВИС-2025'!$E$17:$L$4285,7,0),"")</f>
        <v>по запросу</v>
      </c>
      <c r="I1233" s="352" t="str">
        <f t="shared" si="276"/>
        <v/>
      </c>
      <c r="J1233" s="352" t="str">
        <f t="shared" si="277"/>
        <v/>
      </c>
      <c r="K1233" s="352" t="str">
        <f t="shared" si="278"/>
        <v/>
      </c>
      <c r="L1233" s="352" t="str">
        <f t="shared" si="279"/>
        <v/>
      </c>
      <c r="M1233" s="352" t="str">
        <f t="shared" si="280"/>
        <v/>
      </c>
      <c r="N1233" s="387"/>
    </row>
    <row r="1234" spans="2:14" s="288" customFormat="1">
      <c r="B1234" s="102" t="s">
        <v>27</v>
      </c>
      <c r="C1234" s="201" t="s">
        <v>1676</v>
      </c>
      <c r="D1234" s="102">
        <v>11364921005</v>
      </c>
      <c r="E1234" s="391" t="str">
        <f>IFERROR(VLOOKUP(D1234,'ВИС-2025'!$E$17:$I$3751,3,0),"")</f>
        <v>Труба для промышленности RAUPEX A 160x14,6 прям.отрезки 5м</v>
      </c>
      <c r="F1234" s="202" t="s">
        <v>29</v>
      </c>
      <c r="G1234" s="204"/>
      <c r="H1234" s="352" t="str">
        <f>IFERROR(VLOOKUP(D1234,'ВИС-2025'!$E$17:$L$4285,7,0),"")</f>
        <v>по запросу</v>
      </c>
      <c r="I1234" s="352" t="str">
        <f t="shared" si="276"/>
        <v/>
      </c>
      <c r="J1234" s="352" t="str">
        <f t="shared" si="277"/>
        <v/>
      </c>
      <c r="K1234" s="352" t="str">
        <f t="shared" si="278"/>
        <v/>
      </c>
      <c r="L1234" s="352" t="str">
        <f t="shared" si="279"/>
        <v/>
      </c>
      <c r="M1234" s="352" t="str">
        <f t="shared" si="280"/>
        <v/>
      </c>
      <c r="N1234" s="387"/>
    </row>
    <row r="1235" spans="2:14">
      <c r="B1235" s="90"/>
      <c r="C1235" s="198"/>
      <c r="D1235" s="69"/>
      <c r="E1235" s="396"/>
      <c r="F1235" s="170"/>
      <c r="G1235" s="199"/>
      <c r="H1235" s="351" t="str">
        <f>IFERROR(VLOOKUP(D1235,'ВИС-2025'!$E$17:$L$4285,7,0),"")</f>
        <v/>
      </c>
      <c r="I1235" s="351" t="str">
        <f t="shared" si="276"/>
        <v/>
      </c>
      <c r="J1235" s="351" t="str">
        <f t="shared" si="277"/>
        <v/>
      </c>
      <c r="K1235" s="351" t="str">
        <f t="shared" si="278"/>
        <v/>
      </c>
      <c r="L1235" s="351" t="str">
        <f t="shared" si="279"/>
        <v/>
      </c>
      <c r="M1235" s="351" t="str">
        <f t="shared" si="280"/>
        <v/>
      </c>
      <c r="N1235" s="387"/>
    </row>
    <row r="1236" spans="2:14" s="288" customFormat="1">
      <c r="B1236" s="102"/>
      <c r="C1236" s="432" t="s">
        <v>1676</v>
      </c>
      <c r="D1236" s="190"/>
      <c r="E1236" s="406" t="s">
        <v>1705</v>
      </c>
      <c r="F1236" s="568"/>
      <c r="G1236" s="571"/>
      <c r="H1236" s="572" t="str">
        <f>IFERROR(VLOOKUP(D1236,'ВИС-2025'!$E$17:$L$4285,7,0),"")</f>
        <v/>
      </c>
      <c r="I1236" s="572" t="str">
        <f t="shared" si="276"/>
        <v/>
      </c>
      <c r="J1236" s="572" t="str">
        <f t="shared" si="277"/>
        <v/>
      </c>
      <c r="K1236" s="572" t="str">
        <f t="shared" si="278"/>
        <v/>
      </c>
      <c r="L1236" s="572" t="str">
        <f t="shared" si="279"/>
        <v/>
      </c>
      <c r="M1236" s="572" t="str">
        <f t="shared" si="280"/>
        <v/>
      </c>
      <c r="N1236" s="387"/>
    </row>
    <row r="1237" spans="2:14" s="288" customFormat="1">
      <c r="B1237" s="102" t="s">
        <v>27</v>
      </c>
      <c r="C1237" s="201" t="s">
        <v>1676</v>
      </c>
      <c r="D1237" s="102">
        <v>11350541005</v>
      </c>
      <c r="E1237" s="391" t="str">
        <f>IFERROR(VLOOKUP(D1237,'ВИС-2025'!$E$17:$I$3751,3,0),"")</f>
        <v>Труба для промышленности RAUPEX K 20x1,9 прям.отрезки 5м</v>
      </c>
      <c r="F1237" s="202" t="s">
        <v>29</v>
      </c>
      <c r="G1237" s="204"/>
      <c r="H1237" s="352" t="str">
        <f>IFERROR(VLOOKUP(D1237,'ВИС-2025'!$E$17:$L$4285,7,0),"")</f>
        <v>по запросу</v>
      </c>
      <c r="I1237" s="352" t="str">
        <f t="shared" si="276"/>
        <v/>
      </c>
      <c r="J1237" s="352" t="str">
        <f t="shared" si="277"/>
        <v/>
      </c>
      <c r="K1237" s="352" t="str">
        <f t="shared" si="278"/>
        <v/>
      </c>
      <c r="L1237" s="352" t="str">
        <f t="shared" si="279"/>
        <v/>
      </c>
      <c r="M1237" s="352" t="str">
        <f t="shared" si="280"/>
        <v/>
      </c>
      <c r="N1237" s="387"/>
    </row>
    <row r="1238" spans="2:14" s="288" customFormat="1">
      <c r="B1238" s="102" t="s">
        <v>27</v>
      </c>
      <c r="C1238" s="201" t="s">
        <v>1676</v>
      </c>
      <c r="D1238" s="102">
        <v>11350641005</v>
      </c>
      <c r="E1238" s="391" t="str">
        <f>IFERROR(VLOOKUP(D1238,'ВИС-2025'!$E$17:$I$3751,3,0),"")</f>
        <v>Труба для промышленности RAUPEX K 25x2,3 прям.отрезки 5м</v>
      </c>
      <c r="F1238" s="202" t="s">
        <v>29</v>
      </c>
      <c r="G1238" s="204"/>
      <c r="H1238" s="352" t="str">
        <f>IFERROR(VLOOKUP(D1238,'ВИС-2025'!$E$17:$L$4285,7,0),"")</f>
        <v>по запросу</v>
      </c>
      <c r="I1238" s="352" t="str">
        <f t="shared" si="276"/>
        <v/>
      </c>
      <c r="J1238" s="352" t="str">
        <f t="shared" si="277"/>
        <v/>
      </c>
      <c r="K1238" s="352" t="str">
        <f t="shared" si="278"/>
        <v/>
      </c>
      <c r="L1238" s="352" t="str">
        <f t="shared" si="279"/>
        <v/>
      </c>
      <c r="M1238" s="352" t="str">
        <f t="shared" si="280"/>
        <v/>
      </c>
      <c r="N1238" s="387"/>
    </row>
    <row r="1239" spans="2:14" s="288" customFormat="1">
      <c r="B1239" s="102" t="s">
        <v>27</v>
      </c>
      <c r="C1239" s="201" t="s">
        <v>1676</v>
      </c>
      <c r="D1239" s="102">
        <v>11350641100</v>
      </c>
      <c r="E1239" s="391" t="str">
        <f>IFERROR(VLOOKUP(D1239,'ВИС-2025'!$E$17:$I$3751,3,0),"")</f>
        <v>Труба для промышленности RAUPEX K 25x2,3 бухта 100м</v>
      </c>
      <c r="F1239" s="202" t="s">
        <v>29</v>
      </c>
      <c r="G1239" s="204"/>
      <c r="H1239" s="352" t="str">
        <f>IFERROR(VLOOKUP(D1239,'ВИС-2025'!$E$17:$L$4285,7,0),"")</f>
        <v>по запросу</v>
      </c>
      <c r="I1239" s="352" t="str">
        <f t="shared" si="276"/>
        <v/>
      </c>
      <c r="J1239" s="352" t="str">
        <f t="shared" si="277"/>
        <v/>
      </c>
      <c r="K1239" s="352" t="str">
        <f t="shared" si="278"/>
        <v/>
      </c>
      <c r="L1239" s="352" t="str">
        <f t="shared" si="279"/>
        <v/>
      </c>
      <c r="M1239" s="352" t="str">
        <f t="shared" si="280"/>
        <v/>
      </c>
      <c r="N1239" s="387"/>
    </row>
    <row r="1240" spans="2:14" s="288" customFormat="1">
      <c r="B1240" s="102" t="s">
        <v>27</v>
      </c>
      <c r="C1240" s="201" t="s">
        <v>1676</v>
      </c>
      <c r="D1240" s="102">
        <v>11350741005</v>
      </c>
      <c r="E1240" s="391" t="str">
        <f>IFERROR(VLOOKUP(D1240,'ВИС-2025'!$E$17:$I$3751,3,0),"")</f>
        <v>Труба для промышленности RAUPEX K 32x2,9 прям.отрезки 5м</v>
      </c>
      <c r="F1240" s="202" t="s">
        <v>29</v>
      </c>
      <c r="G1240" s="204"/>
      <c r="H1240" s="352" t="str">
        <f>IFERROR(VLOOKUP(D1240,'ВИС-2025'!$E$17:$L$4285,7,0),"")</f>
        <v>по запросу</v>
      </c>
      <c r="I1240" s="352" t="str">
        <f t="shared" si="276"/>
        <v/>
      </c>
      <c r="J1240" s="352" t="str">
        <f t="shared" si="277"/>
        <v/>
      </c>
      <c r="K1240" s="352" t="str">
        <f t="shared" si="278"/>
        <v/>
      </c>
      <c r="L1240" s="352" t="str">
        <f t="shared" si="279"/>
        <v/>
      </c>
      <c r="M1240" s="352" t="str">
        <f t="shared" si="280"/>
        <v/>
      </c>
      <c r="N1240" s="387"/>
    </row>
    <row r="1241" spans="2:14" s="288" customFormat="1">
      <c r="B1241" s="102" t="s">
        <v>27</v>
      </c>
      <c r="C1241" s="201" t="s">
        <v>1676</v>
      </c>
      <c r="D1241" s="102">
        <v>11350841005</v>
      </c>
      <c r="E1241" s="391" t="str">
        <f>IFERROR(VLOOKUP(D1241,'ВИС-2025'!$E$17:$I$3751,3,0),"")</f>
        <v>Труба для промышленности RAUPEX K 40x3,7 прям.отрезки 5м</v>
      </c>
      <c r="F1241" s="202" t="s">
        <v>29</v>
      </c>
      <c r="G1241" s="204"/>
      <c r="H1241" s="352" t="str">
        <f>IFERROR(VLOOKUP(D1241,'ВИС-2025'!$E$17:$L$4285,7,0),"")</f>
        <v>по запросу</v>
      </c>
      <c r="I1241" s="352" t="str">
        <f t="shared" si="276"/>
        <v/>
      </c>
      <c r="J1241" s="352" t="str">
        <f t="shared" si="277"/>
        <v/>
      </c>
      <c r="K1241" s="352" t="str">
        <f t="shared" si="278"/>
        <v/>
      </c>
      <c r="L1241" s="352" t="str">
        <f t="shared" si="279"/>
        <v/>
      </c>
      <c r="M1241" s="352" t="str">
        <f t="shared" si="280"/>
        <v/>
      </c>
      <c r="N1241" s="387"/>
    </row>
    <row r="1242" spans="2:14" s="288" customFormat="1">
      <c r="B1242" s="102" t="s">
        <v>27</v>
      </c>
      <c r="C1242" s="201" t="s">
        <v>1676</v>
      </c>
      <c r="D1242" s="102">
        <v>11350941005</v>
      </c>
      <c r="E1242" s="391" t="str">
        <f>IFERROR(VLOOKUP(D1242,'ВИС-2025'!$E$17:$I$3751,3,0),"")</f>
        <v>Труба для промышленности RAUPEX K 50x4,6 прям.отрезки 5м</v>
      </c>
      <c r="F1242" s="202" t="s">
        <v>29</v>
      </c>
      <c r="G1242" s="204"/>
      <c r="H1242" s="352" t="str">
        <f>IFERROR(VLOOKUP(D1242,'ВИС-2025'!$E$17:$L$4285,7,0),"")</f>
        <v>по запросу</v>
      </c>
      <c r="I1242" s="352" t="str">
        <f t="shared" si="276"/>
        <v/>
      </c>
      <c r="J1242" s="352" t="str">
        <f t="shared" si="277"/>
        <v/>
      </c>
      <c r="K1242" s="352" t="str">
        <f t="shared" si="278"/>
        <v/>
      </c>
      <c r="L1242" s="352" t="str">
        <f t="shared" si="279"/>
        <v/>
      </c>
      <c r="M1242" s="352" t="str">
        <f t="shared" si="280"/>
        <v/>
      </c>
      <c r="N1242" s="387"/>
    </row>
    <row r="1243" spans="2:14" s="288" customFormat="1">
      <c r="B1243" s="102" t="s">
        <v>27</v>
      </c>
      <c r="C1243" s="201" t="s">
        <v>1676</v>
      </c>
      <c r="D1243" s="102">
        <v>11351041005</v>
      </c>
      <c r="E1243" s="391" t="str">
        <f>IFERROR(VLOOKUP(D1243,'ВИС-2025'!$E$17:$I$3751,3,0),"")</f>
        <v>Труба для промышленности RAUPEX K 63x5,8 прям.отрезки 5м</v>
      </c>
      <c r="F1243" s="202" t="s">
        <v>29</v>
      </c>
      <c r="G1243" s="204"/>
      <c r="H1243" s="352" t="str">
        <f>IFERROR(VLOOKUP(D1243,'ВИС-2025'!$E$17:$L$4285,7,0),"")</f>
        <v>по запросу</v>
      </c>
      <c r="I1243" s="352" t="str">
        <f t="shared" si="276"/>
        <v/>
      </c>
      <c r="J1243" s="352" t="str">
        <f t="shared" si="277"/>
        <v/>
      </c>
      <c r="K1243" s="352" t="str">
        <f t="shared" si="278"/>
        <v/>
      </c>
      <c r="L1243" s="352" t="str">
        <f t="shared" si="279"/>
        <v/>
      </c>
      <c r="M1243" s="352" t="str">
        <f t="shared" si="280"/>
        <v/>
      </c>
      <c r="N1243" s="387"/>
    </row>
    <row r="1244" spans="2:14" s="288" customFormat="1">
      <c r="B1244" s="102" t="s">
        <v>27</v>
      </c>
      <c r="C1244" s="201" t="s">
        <v>1676</v>
      </c>
      <c r="D1244" s="102">
        <v>11351141005</v>
      </c>
      <c r="E1244" s="391" t="str">
        <f>IFERROR(VLOOKUP(D1244,'ВИС-2025'!$E$17:$I$3751,3,0),"")</f>
        <v>Труба для промышленности RAUPEX K 75x6,8 прям.отрезки 5м</v>
      </c>
      <c r="F1244" s="202" t="s">
        <v>29</v>
      </c>
      <c r="G1244" s="204"/>
      <c r="H1244" s="352" t="str">
        <f>IFERROR(VLOOKUP(D1244,'ВИС-2025'!$E$17:$L$4285,7,0),"")</f>
        <v>по запросу</v>
      </c>
      <c r="I1244" s="352" t="str">
        <f t="shared" si="276"/>
        <v/>
      </c>
      <c r="J1244" s="352" t="str">
        <f t="shared" si="277"/>
        <v/>
      </c>
      <c r="K1244" s="352" t="str">
        <f t="shared" si="278"/>
        <v/>
      </c>
      <c r="L1244" s="352" t="str">
        <f t="shared" si="279"/>
        <v/>
      </c>
      <c r="M1244" s="352" t="str">
        <f t="shared" si="280"/>
        <v/>
      </c>
      <c r="N1244" s="387"/>
    </row>
    <row r="1245" spans="2:14" s="288" customFormat="1">
      <c r="B1245" s="102" t="s">
        <v>27</v>
      </c>
      <c r="C1245" s="201" t="s">
        <v>1676</v>
      </c>
      <c r="D1245" s="102">
        <v>11351241005</v>
      </c>
      <c r="E1245" s="391" t="str">
        <f>IFERROR(VLOOKUP(D1245,'ВИС-2025'!$E$17:$I$3751,3,0),"")</f>
        <v>Труба для промышленности RAUPEX K 90x8,2 прям.отрезки 5м</v>
      </c>
      <c r="F1245" s="202" t="s">
        <v>29</v>
      </c>
      <c r="G1245" s="204"/>
      <c r="H1245" s="352" t="str">
        <f>IFERROR(VLOOKUP(D1245,'ВИС-2025'!$E$17:$L$4285,7,0),"")</f>
        <v>по запросу</v>
      </c>
      <c r="I1245" s="352" t="str">
        <f t="shared" si="276"/>
        <v/>
      </c>
      <c r="J1245" s="352" t="str">
        <f t="shared" si="277"/>
        <v/>
      </c>
      <c r="K1245" s="352" t="str">
        <f t="shared" si="278"/>
        <v/>
      </c>
      <c r="L1245" s="352" t="str">
        <f t="shared" si="279"/>
        <v/>
      </c>
      <c r="M1245" s="352" t="str">
        <f t="shared" si="280"/>
        <v/>
      </c>
      <c r="N1245" s="387"/>
    </row>
    <row r="1246" spans="2:14" s="288" customFormat="1">
      <c r="B1246" s="102" t="s">
        <v>27</v>
      </c>
      <c r="C1246" s="201" t="s">
        <v>1676</v>
      </c>
      <c r="D1246" s="102">
        <v>11351341005</v>
      </c>
      <c r="E1246" s="391" t="str">
        <f>IFERROR(VLOOKUP(D1246,'ВИС-2025'!$E$17:$I$3751,3,0),"")</f>
        <v>Труба для промышленности RAUPEX K 110x10,0 прям.отрезки 5м</v>
      </c>
      <c r="F1246" s="202" t="s">
        <v>29</v>
      </c>
      <c r="G1246" s="204"/>
      <c r="H1246" s="352" t="str">
        <f>IFERROR(VLOOKUP(D1246,'ВИС-2025'!$E$17:$L$4285,7,0),"")</f>
        <v>по запросу</v>
      </c>
      <c r="I1246" s="352" t="str">
        <f t="shared" si="276"/>
        <v/>
      </c>
      <c r="J1246" s="352" t="str">
        <f t="shared" si="277"/>
        <v/>
      </c>
      <c r="K1246" s="352" t="str">
        <f t="shared" si="278"/>
        <v/>
      </c>
      <c r="L1246" s="352" t="str">
        <f t="shared" si="279"/>
        <v/>
      </c>
      <c r="M1246" s="352" t="str">
        <f t="shared" si="280"/>
        <v/>
      </c>
      <c r="N1246" s="387"/>
    </row>
    <row r="1247" spans="2:14" s="288" customFormat="1">
      <c r="B1247" s="102" t="s">
        <v>27</v>
      </c>
      <c r="C1247" s="201" t="s">
        <v>1676</v>
      </c>
      <c r="D1247" s="102">
        <v>11045511005</v>
      </c>
      <c r="E1247" s="391" t="str">
        <f>IFERROR(VLOOKUP(D1247,'ВИС-2025'!$E$17:$I$3751,3,0),"")</f>
        <v>Труба для промышленности RAUPEX K 125x11,4 прям.отрезки 5м</v>
      </c>
      <c r="F1247" s="202" t="s">
        <v>29</v>
      </c>
      <c r="G1247" s="204"/>
      <c r="H1247" s="352" t="str">
        <f>IFERROR(VLOOKUP(D1247,'ВИС-2025'!$E$17:$L$4285,7,0),"")</f>
        <v>по запросу</v>
      </c>
      <c r="I1247" s="352" t="str">
        <f t="shared" si="276"/>
        <v/>
      </c>
      <c r="J1247" s="352" t="str">
        <f t="shared" si="277"/>
        <v/>
      </c>
      <c r="K1247" s="352" t="str">
        <f t="shared" si="278"/>
        <v/>
      </c>
      <c r="L1247" s="352" t="str">
        <f t="shared" si="279"/>
        <v/>
      </c>
      <c r="M1247" s="352" t="str">
        <f t="shared" si="280"/>
        <v/>
      </c>
      <c r="N1247" s="387"/>
    </row>
    <row r="1248" spans="2:14" s="288" customFormat="1">
      <c r="B1248" s="102" t="s">
        <v>27</v>
      </c>
      <c r="C1248" s="201" t="s">
        <v>1676</v>
      </c>
      <c r="D1248" s="102">
        <v>11351441005</v>
      </c>
      <c r="E1248" s="391" t="str">
        <f>IFERROR(VLOOKUP(D1248,'ВИС-2025'!$E$17:$I$3751,3,0),"")</f>
        <v>Труба для промышленности RAUPEX K 160x14,6 прям.отрезки 5м</v>
      </c>
      <c r="F1248" s="202" t="s">
        <v>29</v>
      </c>
      <c r="G1248" s="204"/>
      <c r="H1248" s="352" t="str">
        <f>IFERROR(VLOOKUP(D1248,'ВИС-2025'!$E$17:$L$4285,7,0),"")</f>
        <v>по запросу</v>
      </c>
      <c r="I1248" s="352" t="str">
        <f t="shared" si="276"/>
        <v/>
      </c>
      <c r="J1248" s="352" t="str">
        <f t="shared" si="277"/>
        <v/>
      </c>
      <c r="K1248" s="352" t="str">
        <f t="shared" si="278"/>
        <v/>
      </c>
      <c r="L1248" s="352" t="str">
        <f t="shared" si="279"/>
        <v/>
      </c>
      <c r="M1248" s="352" t="str">
        <f t="shared" si="280"/>
        <v/>
      </c>
      <c r="N1248" s="387"/>
    </row>
    <row r="1249" spans="2:14">
      <c r="B1249" s="90"/>
      <c r="C1249" s="198"/>
      <c r="D1249" s="69"/>
      <c r="E1249" s="396"/>
      <c r="F1249" s="170"/>
      <c r="G1249" s="199"/>
      <c r="H1249" s="351" t="str">
        <f>IFERROR(VLOOKUP(D1249,'ВИС-2025'!$E$17:$L$4285,7,0),"")</f>
        <v/>
      </c>
      <c r="I1249" s="351" t="str">
        <f t="shared" si="276"/>
        <v/>
      </c>
      <c r="J1249" s="351" t="str">
        <f t="shared" si="277"/>
        <v/>
      </c>
      <c r="K1249" s="351" t="str">
        <f t="shared" si="278"/>
        <v/>
      </c>
      <c r="L1249" s="351" t="str">
        <f t="shared" si="279"/>
        <v/>
      </c>
      <c r="M1249" s="351" t="str">
        <f t="shared" si="280"/>
        <v/>
      </c>
      <c r="N1249" s="387"/>
    </row>
    <row r="1250" spans="2:14" s="288" customFormat="1">
      <c r="B1250" s="102"/>
      <c r="C1250" s="432" t="s">
        <v>1676</v>
      </c>
      <c r="D1250" s="194"/>
      <c r="E1250" s="406" t="s">
        <v>1719</v>
      </c>
      <c r="F1250" s="568"/>
      <c r="G1250" s="573"/>
      <c r="H1250" s="570" t="str">
        <f>IFERROR(VLOOKUP(D1250,'ВИС-2025'!$E$17:$L$4285,7,0),"")</f>
        <v/>
      </c>
      <c r="I1250" s="570" t="str">
        <f t="shared" ref="I1250:I1313" si="281">IFERROR(H1250*G1250,"")</f>
        <v/>
      </c>
      <c r="J1250" s="570" t="str">
        <f t="shared" ref="J1250:J1313" si="282">IFERROR((IF(H1250="","",H1250-H1250*$D$7)),"")</f>
        <v/>
      </c>
      <c r="K1250" s="570" t="str">
        <f t="shared" ref="K1250:K1313" si="283">IFERROR(J1250*G1250, "")</f>
        <v/>
      </c>
      <c r="L1250" s="570" t="str">
        <f t="shared" ref="L1250:L1313" si="284">IFERROR(J1250*$D$8, "")</f>
        <v/>
      </c>
      <c r="M1250" s="570" t="str">
        <f t="shared" ref="M1250:M1313" si="285">IFERROR(L1250*G1250, "")</f>
        <v/>
      </c>
      <c r="N1250" s="387"/>
    </row>
    <row r="1251" spans="2:14" s="288" customFormat="1">
      <c r="B1251" s="102" t="s">
        <v>27</v>
      </c>
      <c r="C1251" s="201" t="s">
        <v>1676</v>
      </c>
      <c r="D1251" s="102">
        <v>11351541005</v>
      </c>
      <c r="E1251" s="391" t="str">
        <f>IFERROR(VLOOKUP(D1251,'ВИС-2025'!$E$17:$I$3751,3,0),"")</f>
        <v>Труба для промышленности RAUPEX O 20x1,9 прям.отрезки 5м</v>
      </c>
      <c r="F1251" s="202" t="s">
        <v>29</v>
      </c>
      <c r="G1251" s="204"/>
      <c r="H1251" s="352" t="str">
        <f>IFERROR(VLOOKUP(D1251,'ВИС-2025'!$E$17:$L$4285,7,0),"")</f>
        <v>по запросу</v>
      </c>
      <c r="I1251" s="352" t="str">
        <f t="shared" si="281"/>
        <v/>
      </c>
      <c r="J1251" s="352" t="str">
        <f t="shared" si="282"/>
        <v/>
      </c>
      <c r="K1251" s="352" t="str">
        <f t="shared" si="283"/>
        <v/>
      </c>
      <c r="L1251" s="352" t="str">
        <f t="shared" si="284"/>
        <v/>
      </c>
      <c r="M1251" s="352" t="str">
        <f t="shared" si="285"/>
        <v/>
      </c>
      <c r="N1251" s="387"/>
    </row>
    <row r="1252" spans="2:14" s="288" customFormat="1">
      <c r="B1252" s="102" t="s">
        <v>27</v>
      </c>
      <c r="C1252" s="201" t="s">
        <v>1676</v>
      </c>
      <c r="D1252" s="102">
        <v>11351541100</v>
      </c>
      <c r="E1252" s="391" t="str">
        <f>IFERROR(VLOOKUP(D1252,'ВИС-2025'!$E$17:$I$3751,3,0),"")</f>
        <v>Труба для промышленности RAUPEX O 20x1,9 бухта 100м</v>
      </c>
      <c r="F1252" s="202" t="s">
        <v>29</v>
      </c>
      <c r="G1252" s="204"/>
      <c r="H1252" s="352" t="str">
        <f>IFERROR(VLOOKUP(D1252,'ВИС-2025'!$E$17:$L$4285,7,0),"")</f>
        <v>по запросу</v>
      </c>
      <c r="I1252" s="352" t="str">
        <f t="shared" si="281"/>
        <v/>
      </c>
      <c r="J1252" s="352" t="str">
        <f t="shared" si="282"/>
        <v/>
      </c>
      <c r="K1252" s="352" t="str">
        <f t="shared" si="283"/>
        <v/>
      </c>
      <c r="L1252" s="352" t="str">
        <f t="shared" si="284"/>
        <v/>
      </c>
      <c r="M1252" s="352" t="str">
        <f t="shared" si="285"/>
        <v/>
      </c>
      <c r="N1252" s="387"/>
    </row>
    <row r="1253" spans="2:14" s="288" customFormat="1">
      <c r="B1253" s="102" t="s">
        <v>27</v>
      </c>
      <c r="C1253" s="201" t="s">
        <v>1676</v>
      </c>
      <c r="D1253" s="102">
        <v>11351641005</v>
      </c>
      <c r="E1253" s="391" t="str">
        <f>IFERROR(VLOOKUP(D1253,'ВИС-2025'!$E$17:$I$3751,3,0),"")</f>
        <v>Труба для промышленности RAUPEX O 25x2,3 прям.отрезки 5м</v>
      </c>
      <c r="F1253" s="202" t="s">
        <v>29</v>
      </c>
      <c r="G1253" s="204"/>
      <c r="H1253" s="352" t="str">
        <f>IFERROR(VLOOKUP(D1253,'ВИС-2025'!$E$17:$L$4285,7,0),"")</f>
        <v>по запросу</v>
      </c>
      <c r="I1253" s="352" t="str">
        <f t="shared" si="281"/>
        <v/>
      </c>
      <c r="J1253" s="352" t="str">
        <f t="shared" si="282"/>
        <v/>
      </c>
      <c r="K1253" s="352" t="str">
        <f t="shared" si="283"/>
        <v/>
      </c>
      <c r="L1253" s="352" t="str">
        <f t="shared" si="284"/>
        <v/>
      </c>
      <c r="M1253" s="352" t="str">
        <f t="shared" si="285"/>
        <v/>
      </c>
      <c r="N1253" s="387"/>
    </row>
    <row r="1254" spans="2:14" s="288" customFormat="1">
      <c r="B1254" s="102" t="s">
        <v>27</v>
      </c>
      <c r="C1254" s="201" t="s">
        <v>1676</v>
      </c>
      <c r="D1254" s="102">
        <v>11351641100</v>
      </c>
      <c r="E1254" s="391" t="str">
        <f>IFERROR(VLOOKUP(D1254,'ВИС-2025'!$E$17:$I$3751,3,0),"")</f>
        <v>Труба для промышленности RAUPEX O 25x2,3 бухта 100м</v>
      </c>
      <c r="F1254" s="202" t="s">
        <v>29</v>
      </c>
      <c r="G1254" s="204"/>
      <c r="H1254" s="352" t="str">
        <f>IFERROR(VLOOKUP(D1254,'ВИС-2025'!$E$17:$L$4285,7,0),"")</f>
        <v>по запросу</v>
      </c>
      <c r="I1254" s="352" t="str">
        <f t="shared" si="281"/>
        <v/>
      </c>
      <c r="J1254" s="352" t="str">
        <f t="shared" si="282"/>
        <v/>
      </c>
      <c r="K1254" s="352" t="str">
        <f t="shared" si="283"/>
        <v/>
      </c>
      <c r="L1254" s="352" t="str">
        <f t="shared" si="284"/>
        <v/>
      </c>
      <c r="M1254" s="352" t="str">
        <f t="shared" si="285"/>
        <v/>
      </c>
      <c r="N1254" s="387"/>
    </row>
    <row r="1255" spans="2:14" s="288" customFormat="1">
      <c r="B1255" s="102" t="s">
        <v>27</v>
      </c>
      <c r="C1255" s="201" t="s">
        <v>1676</v>
      </c>
      <c r="D1255" s="102">
        <v>11351741005</v>
      </c>
      <c r="E1255" s="391" t="str">
        <f>IFERROR(VLOOKUP(D1255,'ВИС-2025'!$E$17:$I$3751,3,0),"")</f>
        <v>Труба для промышленности RAUPEX O 32x2,9 прям.отрезки 5м</v>
      </c>
      <c r="F1255" s="202" t="s">
        <v>29</v>
      </c>
      <c r="G1255" s="204"/>
      <c r="H1255" s="352" t="str">
        <f>IFERROR(VLOOKUP(D1255,'ВИС-2025'!$E$17:$L$4285,7,0),"")</f>
        <v>по запросу</v>
      </c>
      <c r="I1255" s="352" t="str">
        <f t="shared" si="281"/>
        <v/>
      </c>
      <c r="J1255" s="352" t="str">
        <f t="shared" si="282"/>
        <v/>
      </c>
      <c r="K1255" s="352" t="str">
        <f t="shared" si="283"/>
        <v/>
      </c>
      <c r="L1255" s="352" t="str">
        <f t="shared" si="284"/>
        <v/>
      </c>
      <c r="M1255" s="352" t="str">
        <f t="shared" si="285"/>
        <v/>
      </c>
      <c r="N1255" s="387"/>
    </row>
    <row r="1256" spans="2:14" s="288" customFormat="1">
      <c r="B1256" s="102" t="s">
        <v>27</v>
      </c>
      <c r="C1256" s="201" t="s">
        <v>1676</v>
      </c>
      <c r="D1256" s="102">
        <v>11351841005</v>
      </c>
      <c r="E1256" s="391" t="str">
        <f>IFERROR(VLOOKUP(D1256,'ВИС-2025'!$E$17:$I$3751,3,0),"")</f>
        <v>Труба для промышленности RAUPEX O 40x3,7 прям.отрезки 5м</v>
      </c>
      <c r="F1256" s="202" t="s">
        <v>29</v>
      </c>
      <c r="G1256" s="204"/>
      <c r="H1256" s="352" t="str">
        <f>IFERROR(VLOOKUP(D1256,'ВИС-2025'!$E$17:$L$4285,7,0),"")</f>
        <v>по запросу</v>
      </c>
      <c r="I1256" s="352" t="str">
        <f t="shared" si="281"/>
        <v/>
      </c>
      <c r="J1256" s="352" t="str">
        <f t="shared" si="282"/>
        <v/>
      </c>
      <c r="K1256" s="352" t="str">
        <f t="shared" si="283"/>
        <v/>
      </c>
      <c r="L1256" s="352" t="str">
        <f t="shared" si="284"/>
        <v/>
      </c>
      <c r="M1256" s="352" t="str">
        <f t="shared" si="285"/>
        <v/>
      </c>
      <c r="N1256" s="387"/>
    </row>
    <row r="1257" spans="2:14" s="288" customFormat="1">
      <c r="B1257" s="102" t="s">
        <v>27</v>
      </c>
      <c r="C1257" s="201" t="s">
        <v>1676</v>
      </c>
      <c r="D1257" s="102">
        <v>11351941005</v>
      </c>
      <c r="E1257" s="391" t="str">
        <f>IFERROR(VLOOKUP(D1257,'ВИС-2025'!$E$17:$I$3751,3,0),"")</f>
        <v>Труба для промышленности RAUPEX O 50x4,6 прям.отрезки 5м</v>
      </c>
      <c r="F1257" s="202" t="s">
        <v>29</v>
      </c>
      <c r="G1257" s="204"/>
      <c r="H1257" s="352" t="str">
        <f>IFERROR(VLOOKUP(D1257,'ВИС-2025'!$E$17:$L$4285,7,0),"")</f>
        <v>по запросу</v>
      </c>
      <c r="I1257" s="352" t="str">
        <f t="shared" si="281"/>
        <v/>
      </c>
      <c r="J1257" s="352" t="str">
        <f t="shared" si="282"/>
        <v/>
      </c>
      <c r="K1257" s="352" t="str">
        <f t="shared" si="283"/>
        <v/>
      </c>
      <c r="L1257" s="352" t="str">
        <f t="shared" si="284"/>
        <v/>
      </c>
      <c r="M1257" s="352" t="str">
        <f t="shared" si="285"/>
        <v/>
      </c>
      <c r="N1257" s="387"/>
    </row>
    <row r="1258" spans="2:14" s="288" customFormat="1">
      <c r="B1258" s="102" t="s">
        <v>27</v>
      </c>
      <c r="C1258" s="201" t="s">
        <v>1676</v>
      </c>
      <c r="D1258" s="102">
        <v>11352041005</v>
      </c>
      <c r="E1258" s="391" t="str">
        <f>IFERROR(VLOOKUP(D1258,'ВИС-2025'!$E$17:$I$3751,3,0),"")</f>
        <v>Труба для промышленности RAUPEX O 63x5,8 прям.отрезки 5м</v>
      </c>
      <c r="F1258" s="202" t="s">
        <v>29</v>
      </c>
      <c r="G1258" s="204"/>
      <c r="H1258" s="352" t="str">
        <f>IFERROR(VLOOKUP(D1258,'ВИС-2025'!$E$17:$L$4285,7,0),"")</f>
        <v>по запросу</v>
      </c>
      <c r="I1258" s="352" t="str">
        <f t="shared" si="281"/>
        <v/>
      </c>
      <c r="J1258" s="352" t="str">
        <f t="shared" si="282"/>
        <v/>
      </c>
      <c r="K1258" s="352" t="str">
        <f t="shared" si="283"/>
        <v/>
      </c>
      <c r="L1258" s="352" t="str">
        <f t="shared" si="284"/>
        <v/>
      </c>
      <c r="M1258" s="352" t="str">
        <f t="shared" si="285"/>
        <v/>
      </c>
      <c r="N1258" s="387"/>
    </row>
    <row r="1259" spans="2:14" s="288" customFormat="1">
      <c r="B1259" s="102" t="s">
        <v>27</v>
      </c>
      <c r="C1259" s="201" t="s">
        <v>1676</v>
      </c>
      <c r="D1259" s="102">
        <v>11352141005</v>
      </c>
      <c r="E1259" s="391" t="str">
        <f>IFERROR(VLOOKUP(D1259,'ВИС-2025'!$E$17:$I$3751,3,0),"")</f>
        <v>Труба для промышленности RAUPEX O 75x6,8 прям.отрезки 5м</v>
      </c>
      <c r="F1259" s="202" t="s">
        <v>29</v>
      </c>
      <c r="G1259" s="204"/>
      <c r="H1259" s="352" t="str">
        <f>IFERROR(VLOOKUP(D1259,'ВИС-2025'!$E$17:$L$4285,7,0),"")</f>
        <v>по запросу</v>
      </c>
      <c r="I1259" s="352" t="str">
        <f t="shared" si="281"/>
        <v/>
      </c>
      <c r="J1259" s="352" t="str">
        <f t="shared" si="282"/>
        <v/>
      </c>
      <c r="K1259" s="352" t="str">
        <f t="shared" si="283"/>
        <v/>
      </c>
      <c r="L1259" s="352" t="str">
        <f t="shared" si="284"/>
        <v/>
      </c>
      <c r="M1259" s="352" t="str">
        <f t="shared" si="285"/>
        <v/>
      </c>
      <c r="N1259" s="387"/>
    </row>
    <row r="1260" spans="2:14" s="288" customFormat="1">
      <c r="B1260" s="102" t="s">
        <v>27</v>
      </c>
      <c r="C1260" s="201" t="s">
        <v>1676</v>
      </c>
      <c r="D1260" s="102">
        <v>11352241005</v>
      </c>
      <c r="E1260" s="391" t="str">
        <f>IFERROR(VLOOKUP(D1260,'ВИС-2025'!$E$17:$I$3751,3,0),"")</f>
        <v>Труба для промышленности RAUPEX O 90x8,2 прям.отрезки 5м</v>
      </c>
      <c r="F1260" s="202" t="s">
        <v>29</v>
      </c>
      <c r="G1260" s="204"/>
      <c r="H1260" s="352" t="str">
        <f>IFERROR(VLOOKUP(D1260,'ВИС-2025'!$E$17:$L$4285,7,0),"")</f>
        <v>по запросу</v>
      </c>
      <c r="I1260" s="352" t="str">
        <f t="shared" si="281"/>
        <v/>
      </c>
      <c r="J1260" s="352" t="str">
        <f t="shared" si="282"/>
        <v/>
      </c>
      <c r="K1260" s="352" t="str">
        <f t="shared" si="283"/>
        <v/>
      </c>
      <c r="L1260" s="352" t="str">
        <f t="shared" si="284"/>
        <v/>
      </c>
      <c r="M1260" s="352" t="str">
        <f t="shared" si="285"/>
        <v/>
      </c>
      <c r="N1260" s="387"/>
    </row>
    <row r="1261" spans="2:14" s="288" customFormat="1">
      <c r="B1261" s="102" t="s">
        <v>27</v>
      </c>
      <c r="C1261" s="201" t="s">
        <v>1676</v>
      </c>
      <c r="D1261" s="102">
        <v>11352341005</v>
      </c>
      <c r="E1261" s="391" t="str">
        <f>IFERROR(VLOOKUP(D1261,'ВИС-2025'!$E$17:$I$3751,3,0),"")</f>
        <v>Труба для промышленности RAUPEX O 110x10,0 прям.отрезки 5м</v>
      </c>
      <c r="F1261" s="202" t="s">
        <v>29</v>
      </c>
      <c r="G1261" s="204"/>
      <c r="H1261" s="352" t="str">
        <f>IFERROR(VLOOKUP(D1261,'ВИС-2025'!$E$17:$L$4285,7,0),"")</f>
        <v>по запросу</v>
      </c>
      <c r="I1261" s="352" t="str">
        <f t="shared" si="281"/>
        <v/>
      </c>
      <c r="J1261" s="352" t="str">
        <f t="shared" si="282"/>
        <v/>
      </c>
      <c r="K1261" s="352" t="str">
        <f t="shared" si="283"/>
        <v/>
      </c>
      <c r="L1261" s="352" t="str">
        <f t="shared" si="284"/>
        <v/>
      </c>
      <c r="M1261" s="352" t="str">
        <f t="shared" si="285"/>
        <v/>
      </c>
      <c r="N1261" s="387"/>
    </row>
    <row r="1262" spans="2:14" s="288" customFormat="1">
      <c r="B1262" s="102" t="s">
        <v>27</v>
      </c>
      <c r="C1262" s="201" t="s">
        <v>1676</v>
      </c>
      <c r="D1262" s="102">
        <v>11045611005</v>
      </c>
      <c r="E1262" s="391" t="str">
        <f>IFERROR(VLOOKUP(D1262,'ВИС-2025'!$E$17:$I$3751,3,0),"")</f>
        <v>Труба для промышленности RAUPEX O 125x11,4 прям.отрезки 5м</v>
      </c>
      <c r="F1262" s="202" t="s">
        <v>29</v>
      </c>
      <c r="G1262" s="204"/>
      <c r="H1262" s="352" t="str">
        <f>IFERROR(VLOOKUP(D1262,'ВИС-2025'!$E$17:$L$4285,7,0),"")</f>
        <v>по запросу</v>
      </c>
      <c r="I1262" s="352" t="str">
        <f t="shared" si="281"/>
        <v/>
      </c>
      <c r="J1262" s="352" t="str">
        <f t="shared" si="282"/>
        <v/>
      </c>
      <c r="K1262" s="352" t="str">
        <f t="shared" si="283"/>
        <v/>
      </c>
      <c r="L1262" s="352" t="str">
        <f t="shared" si="284"/>
        <v/>
      </c>
      <c r="M1262" s="352" t="str">
        <f t="shared" si="285"/>
        <v/>
      </c>
      <c r="N1262" s="387"/>
    </row>
    <row r="1263" spans="2:14" s="288" customFormat="1">
      <c r="B1263" s="102" t="s">
        <v>27</v>
      </c>
      <c r="C1263" s="201" t="s">
        <v>1676</v>
      </c>
      <c r="D1263" s="102">
        <v>11352441005</v>
      </c>
      <c r="E1263" s="391" t="str">
        <f>IFERROR(VLOOKUP(D1263,'ВИС-2025'!$E$17:$I$3751,3,0),"")</f>
        <v>Труба для промышленности RAUPEX O 160x14,6 прям.отрезки 5м</v>
      </c>
      <c r="F1263" s="202" t="s">
        <v>29</v>
      </c>
      <c r="G1263" s="204"/>
      <c r="H1263" s="352" t="str">
        <f>IFERROR(VLOOKUP(D1263,'ВИС-2025'!$E$17:$L$4285,7,0),"")</f>
        <v>по запросу</v>
      </c>
      <c r="I1263" s="352" t="str">
        <f t="shared" si="281"/>
        <v/>
      </c>
      <c r="J1263" s="352" t="str">
        <f t="shared" si="282"/>
        <v/>
      </c>
      <c r="K1263" s="352" t="str">
        <f t="shared" si="283"/>
        <v/>
      </c>
      <c r="L1263" s="352" t="str">
        <f t="shared" si="284"/>
        <v/>
      </c>
      <c r="M1263" s="352" t="str">
        <f t="shared" si="285"/>
        <v/>
      </c>
      <c r="N1263" s="387"/>
    </row>
    <row r="1264" spans="2:14">
      <c r="B1264" s="90"/>
      <c r="C1264" s="198"/>
      <c r="D1264" s="69"/>
      <c r="E1264" s="396"/>
      <c r="F1264" s="170"/>
      <c r="G1264" s="199"/>
      <c r="H1264" s="351" t="str">
        <f>IFERROR(VLOOKUP(D1264,'ВИС-2025'!$E$17:$L$4285,7,0),"")</f>
        <v/>
      </c>
      <c r="I1264" s="351" t="str">
        <f t="shared" si="281"/>
        <v/>
      </c>
      <c r="J1264" s="351" t="str">
        <f t="shared" si="282"/>
        <v/>
      </c>
      <c r="K1264" s="351" t="str">
        <f t="shared" si="283"/>
        <v/>
      </c>
      <c r="L1264" s="351" t="str">
        <f t="shared" si="284"/>
        <v/>
      </c>
      <c r="M1264" s="351" t="str">
        <f t="shared" si="285"/>
        <v/>
      </c>
      <c r="N1264" s="387"/>
    </row>
    <row r="1265" spans="2:14" s="288" customFormat="1">
      <c r="B1265" s="102"/>
      <c r="C1265" s="432" t="s">
        <v>1676</v>
      </c>
      <c r="D1265" s="194"/>
      <c r="E1265" s="406" t="s">
        <v>1733</v>
      </c>
      <c r="F1265" s="568"/>
      <c r="G1265" s="573"/>
      <c r="H1265" s="570" t="str">
        <f>IFERROR(VLOOKUP(D1265,'ВИС-2025'!$E$17:$L$4285,7,0),"")</f>
        <v/>
      </c>
      <c r="I1265" s="570" t="str">
        <f t="shared" si="281"/>
        <v/>
      </c>
      <c r="J1265" s="570" t="str">
        <f t="shared" si="282"/>
        <v/>
      </c>
      <c r="K1265" s="570" t="str">
        <f t="shared" si="283"/>
        <v/>
      </c>
      <c r="L1265" s="570" t="str">
        <f t="shared" si="284"/>
        <v/>
      </c>
      <c r="M1265" s="570" t="str">
        <f t="shared" si="285"/>
        <v/>
      </c>
      <c r="N1265" s="387"/>
    </row>
    <row r="1266" spans="2:14" s="288" customFormat="1">
      <c r="B1266" s="102" t="s">
        <v>27</v>
      </c>
      <c r="C1266" s="201" t="s">
        <v>1676</v>
      </c>
      <c r="D1266" s="102">
        <v>11043411005</v>
      </c>
      <c r="E1266" s="391" t="str">
        <f>IFERROR(VLOOKUP(D1266,'ВИС-2025'!$E$17:$I$3751,3,0),"")</f>
        <v>Труба для промышленности RAUPEX UV 20x1,9 прям.отрезки 5м</v>
      </c>
      <c r="F1266" s="202" t="s">
        <v>29</v>
      </c>
      <c r="G1266" s="204"/>
      <c r="H1266" s="352" t="str">
        <f>IFERROR(VLOOKUP(D1266,'ВИС-2025'!$E$17:$L$4285,7,0),"")</f>
        <v>по запросу</v>
      </c>
      <c r="I1266" s="352" t="str">
        <f t="shared" si="281"/>
        <v/>
      </c>
      <c r="J1266" s="352" t="str">
        <f t="shared" si="282"/>
        <v/>
      </c>
      <c r="K1266" s="352" t="str">
        <f t="shared" si="283"/>
        <v/>
      </c>
      <c r="L1266" s="352" t="str">
        <f t="shared" si="284"/>
        <v/>
      </c>
      <c r="M1266" s="352" t="str">
        <f t="shared" si="285"/>
        <v/>
      </c>
      <c r="N1266" s="387"/>
    </row>
    <row r="1267" spans="2:14" s="288" customFormat="1">
      <c r="B1267" s="102" t="s">
        <v>27</v>
      </c>
      <c r="C1267" s="201" t="s">
        <v>1676</v>
      </c>
      <c r="D1267" s="102">
        <v>11043411100</v>
      </c>
      <c r="E1267" s="391" t="str">
        <f>IFERROR(VLOOKUP(D1267,'ВИС-2025'!$E$17:$I$3751,3,0),"")</f>
        <v>Труба для промышленности RAUPEX UV 20x1,9 бухта 100м</v>
      </c>
      <c r="F1267" s="202" t="s">
        <v>29</v>
      </c>
      <c r="G1267" s="204"/>
      <c r="H1267" s="352" t="str">
        <f>IFERROR(VLOOKUP(D1267,'ВИС-2025'!$E$17:$L$4285,7,0),"")</f>
        <v>по запросу</v>
      </c>
      <c r="I1267" s="352" t="str">
        <f t="shared" si="281"/>
        <v/>
      </c>
      <c r="J1267" s="352" t="str">
        <f t="shared" si="282"/>
        <v/>
      </c>
      <c r="K1267" s="352" t="str">
        <f t="shared" si="283"/>
        <v/>
      </c>
      <c r="L1267" s="352" t="str">
        <f t="shared" si="284"/>
        <v/>
      </c>
      <c r="M1267" s="352" t="str">
        <f t="shared" si="285"/>
        <v/>
      </c>
      <c r="N1267" s="387"/>
    </row>
    <row r="1268" spans="2:14" s="288" customFormat="1">
      <c r="B1268" s="102" t="s">
        <v>27</v>
      </c>
      <c r="C1268" s="201" t="s">
        <v>1676</v>
      </c>
      <c r="D1268" s="102">
        <v>11043511005</v>
      </c>
      <c r="E1268" s="391" t="str">
        <f>IFERROR(VLOOKUP(D1268,'ВИС-2025'!$E$17:$I$3751,3,0),"")</f>
        <v>Труба для промышленности RAUPEX UV 25x2,3 прям.отрезки 5м</v>
      </c>
      <c r="F1268" s="202" t="s">
        <v>29</v>
      </c>
      <c r="G1268" s="204"/>
      <c r="H1268" s="352" t="str">
        <f>IFERROR(VLOOKUP(D1268,'ВИС-2025'!$E$17:$L$4285,7,0),"")</f>
        <v>по запросу</v>
      </c>
      <c r="I1268" s="352" t="str">
        <f t="shared" si="281"/>
        <v/>
      </c>
      <c r="J1268" s="352" t="str">
        <f t="shared" si="282"/>
        <v/>
      </c>
      <c r="K1268" s="352" t="str">
        <f t="shared" si="283"/>
        <v/>
      </c>
      <c r="L1268" s="352" t="str">
        <f t="shared" si="284"/>
        <v/>
      </c>
      <c r="M1268" s="352" t="str">
        <f t="shared" si="285"/>
        <v/>
      </c>
      <c r="N1268" s="387"/>
    </row>
    <row r="1269" spans="2:14" s="288" customFormat="1">
      <c r="B1269" s="102" t="s">
        <v>27</v>
      </c>
      <c r="C1269" s="201" t="s">
        <v>1676</v>
      </c>
      <c r="D1269" s="102">
        <v>11043511100</v>
      </c>
      <c r="E1269" s="391" t="str">
        <f>IFERROR(VLOOKUP(D1269,'ВИС-2025'!$E$17:$I$3751,3,0),"")</f>
        <v>Труба для промышленности RAUPEX UV 25x2,3 бухта 100м</v>
      </c>
      <c r="F1269" s="202" t="s">
        <v>29</v>
      </c>
      <c r="G1269" s="204"/>
      <c r="H1269" s="352" t="str">
        <f>IFERROR(VLOOKUP(D1269,'ВИС-2025'!$E$17:$L$4285,7,0),"")</f>
        <v>по запросу</v>
      </c>
      <c r="I1269" s="352" t="str">
        <f t="shared" si="281"/>
        <v/>
      </c>
      <c r="J1269" s="352" t="str">
        <f t="shared" si="282"/>
        <v/>
      </c>
      <c r="K1269" s="352" t="str">
        <f t="shared" si="283"/>
        <v/>
      </c>
      <c r="L1269" s="352" t="str">
        <f t="shared" si="284"/>
        <v/>
      </c>
      <c r="M1269" s="352" t="str">
        <f t="shared" si="285"/>
        <v/>
      </c>
      <c r="N1269" s="387"/>
    </row>
    <row r="1270" spans="2:14" s="288" customFormat="1">
      <c r="B1270" s="102" t="s">
        <v>27</v>
      </c>
      <c r="C1270" s="201" t="s">
        <v>1676</v>
      </c>
      <c r="D1270" s="102">
        <v>11043611005</v>
      </c>
      <c r="E1270" s="391" t="str">
        <f>IFERROR(VLOOKUP(D1270,'ВИС-2025'!$E$17:$I$3751,3,0),"")</f>
        <v>Труба для промышленности RAUPEX UV 32x2,9 прям.отрезки 5м</v>
      </c>
      <c r="F1270" s="202" t="s">
        <v>29</v>
      </c>
      <c r="G1270" s="204"/>
      <c r="H1270" s="352" t="str">
        <f>IFERROR(VLOOKUP(D1270,'ВИС-2025'!$E$17:$L$4285,7,0),"")</f>
        <v>по запросу</v>
      </c>
      <c r="I1270" s="352" t="str">
        <f t="shared" si="281"/>
        <v/>
      </c>
      <c r="J1270" s="352" t="str">
        <f t="shared" si="282"/>
        <v/>
      </c>
      <c r="K1270" s="352" t="str">
        <f t="shared" si="283"/>
        <v/>
      </c>
      <c r="L1270" s="352" t="str">
        <f t="shared" si="284"/>
        <v/>
      </c>
      <c r="M1270" s="352" t="str">
        <f t="shared" si="285"/>
        <v/>
      </c>
      <c r="N1270" s="387"/>
    </row>
    <row r="1271" spans="2:14" s="288" customFormat="1">
      <c r="B1271" s="102" t="s">
        <v>27</v>
      </c>
      <c r="C1271" s="201" t="s">
        <v>1676</v>
      </c>
      <c r="D1271" s="102">
        <v>11043711005</v>
      </c>
      <c r="E1271" s="391" t="str">
        <f>IFERROR(VLOOKUP(D1271,'ВИС-2025'!$E$17:$I$3751,3,0),"")</f>
        <v>Труба для промышленности RAUPEX UV 40x3,7 прям.отрезки 5м</v>
      </c>
      <c r="F1271" s="202" t="s">
        <v>29</v>
      </c>
      <c r="G1271" s="204"/>
      <c r="H1271" s="352" t="str">
        <f>IFERROR(VLOOKUP(D1271,'ВИС-2025'!$E$17:$L$4285,7,0),"")</f>
        <v>по запросу</v>
      </c>
      <c r="I1271" s="352" t="str">
        <f t="shared" si="281"/>
        <v/>
      </c>
      <c r="J1271" s="352" t="str">
        <f t="shared" si="282"/>
        <v/>
      </c>
      <c r="K1271" s="352" t="str">
        <f t="shared" si="283"/>
        <v/>
      </c>
      <c r="L1271" s="352" t="str">
        <f t="shared" si="284"/>
        <v/>
      </c>
      <c r="M1271" s="352" t="str">
        <f t="shared" si="285"/>
        <v/>
      </c>
      <c r="N1271" s="387"/>
    </row>
    <row r="1272" spans="2:14" s="288" customFormat="1">
      <c r="B1272" s="102" t="s">
        <v>27</v>
      </c>
      <c r="C1272" s="201" t="s">
        <v>1676</v>
      </c>
      <c r="D1272" s="102">
        <v>11043811005</v>
      </c>
      <c r="E1272" s="391" t="str">
        <f>IFERROR(VLOOKUP(D1272,'ВИС-2025'!$E$17:$I$3751,3,0),"")</f>
        <v>Труба для промышленности RAUPEX UV 50x4,6 прям.отрезки 5м</v>
      </c>
      <c r="F1272" s="202" t="s">
        <v>29</v>
      </c>
      <c r="G1272" s="204"/>
      <c r="H1272" s="352" t="str">
        <f>IFERROR(VLOOKUP(D1272,'ВИС-2025'!$E$17:$L$4285,7,0),"")</f>
        <v>по запросу</v>
      </c>
      <c r="I1272" s="352" t="str">
        <f t="shared" si="281"/>
        <v/>
      </c>
      <c r="J1272" s="352" t="str">
        <f t="shared" si="282"/>
        <v/>
      </c>
      <c r="K1272" s="352" t="str">
        <f t="shared" si="283"/>
        <v/>
      </c>
      <c r="L1272" s="352" t="str">
        <f t="shared" si="284"/>
        <v/>
      </c>
      <c r="M1272" s="352" t="str">
        <f t="shared" si="285"/>
        <v/>
      </c>
      <c r="N1272" s="387"/>
    </row>
    <row r="1273" spans="2:14" s="288" customFormat="1">
      <c r="B1273" s="102" t="s">
        <v>27</v>
      </c>
      <c r="C1273" s="201" t="s">
        <v>1676</v>
      </c>
      <c r="D1273" s="102">
        <v>11043911005</v>
      </c>
      <c r="E1273" s="391" t="str">
        <f>IFERROR(VLOOKUP(D1273,'ВИС-2025'!$E$17:$I$3751,3,0),"")</f>
        <v>Труба для промышленности RAUPEX UV 63x5,8 прям.отрезки 5м</v>
      </c>
      <c r="F1273" s="202" t="s">
        <v>29</v>
      </c>
      <c r="G1273" s="204"/>
      <c r="H1273" s="352" t="str">
        <f>IFERROR(VLOOKUP(D1273,'ВИС-2025'!$E$17:$L$4285,7,0),"")</f>
        <v>по запросу</v>
      </c>
      <c r="I1273" s="352" t="str">
        <f t="shared" si="281"/>
        <v/>
      </c>
      <c r="J1273" s="352" t="str">
        <f t="shared" si="282"/>
        <v/>
      </c>
      <c r="K1273" s="352" t="str">
        <f t="shared" si="283"/>
        <v/>
      </c>
      <c r="L1273" s="352" t="str">
        <f t="shared" si="284"/>
        <v/>
      </c>
      <c r="M1273" s="352" t="str">
        <f t="shared" si="285"/>
        <v/>
      </c>
      <c r="N1273" s="387"/>
    </row>
    <row r="1274" spans="2:14" s="288" customFormat="1">
      <c r="B1274" s="102" t="s">
        <v>27</v>
      </c>
      <c r="C1274" s="201" t="s">
        <v>1676</v>
      </c>
      <c r="D1274" s="102">
        <v>11044011005</v>
      </c>
      <c r="E1274" s="391" t="str">
        <f>IFERROR(VLOOKUP(D1274,'ВИС-2025'!$E$17:$I$3751,3,0),"")</f>
        <v>Труба для промышленности RAUPEX UV 75x6,8 прям.отрезки 5м</v>
      </c>
      <c r="F1274" s="202" t="s">
        <v>29</v>
      </c>
      <c r="G1274" s="204"/>
      <c r="H1274" s="352" t="str">
        <f>IFERROR(VLOOKUP(D1274,'ВИС-2025'!$E$17:$L$4285,7,0),"")</f>
        <v>по запросу</v>
      </c>
      <c r="I1274" s="352" t="str">
        <f t="shared" si="281"/>
        <v/>
      </c>
      <c r="J1274" s="352" t="str">
        <f t="shared" si="282"/>
        <v/>
      </c>
      <c r="K1274" s="352" t="str">
        <f t="shared" si="283"/>
        <v/>
      </c>
      <c r="L1274" s="352" t="str">
        <f t="shared" si="284"/>
        <v/>
      </c>
      <c r="M1274" s="352" t="str">
        <f t="shared" si="285"/>
        <v/>
      </c>
      <c r="N1274" s="387"/>
    </row>
    <row r="1275" spans="2:14" s="288" customFormat="1">
      <c r="B1275" s="102" t="s">
        <v>27</v>
      </c>
      <c r="C1275" s="201" t="s">
        <v>1676</v>
      </c>
      <c r="D1275" s="102">
        <v>11044111005</v>
      </c>
      <c r="E1275" s="391" t="str">
        <f>IFERROR(VLOOKUP(D1275,'ВИС-2025'!$E$17:$I$3751,3,0),"")</f>
        <v>Труба для промышленности RAUPEX UV 90x8,2 прям.отрезки 5м</v>
      </c>
      <c r="F1275" s="202" t="s">
        <v>29</v>
      </c>
      <c r="G1275" s="204"/>
      <c r="H1275" s="352" t="str">
        <f>IFERROR(VLOOKUP(D1275,'ВИС-2025'!$E$17:$L$4285,7,0),"")</f>
        <v>по запросу</v>
      </c>
      <c r="I1275" s="352" t="str">
        <f t="shared" si="281"/>
        <v/>
      </c>
      <c r="J1275" s="352" t="str">
        <f t="shared" si="282"/>
        <v/>
      </c>
      <c r="K1275" s="352" t="str">
        <f t="shared" si="283"/>
        <v/>
      </c>
      <c r="L1275" s="352" t="str">
        <f t="shared" si="284"/>
        <v/>
      </c>
      <c r="M1275" s="352" t="str">
        <f t="shared" si="285"/>
        <v/>
      </c>
      <c r="N1275" s="387"/>
    </row>
    <row r="1276" spans="2:14" s="288" customFormat="1">
      <c r="B1276" s="102" t="s">
        <v>27</v>
      </c>
      <c r="C1276" s="201" t="s">
        <v>1676</v>
      </c>
      <c r="D1276" s="102">
        <v>11044211005</v>
      </c>
      <c r="E1276" s="391" t="str">
        <f>IFERROR(VLOOKUP(D1276,'ВИС-2025'!$E$17:$I$3751,3,0),"")</f>
        <v>Труба для промышленности RAUPEX UV 110x10,0 прям.отрезки 5м</v>
      </c>
      <c r="F1276" s="202" t="s">
        <v>29</v>
      </c>
      <c r="G1276" s="204"/>
      <c r="H1276" s="352" t="str">
        <f>IFERROR(VLOOKUP(D1276,'ВИС-2025'!$E$17:$L$4285,7,0),"")</f>
        <v>по запросу</v>
      </c>
      <c r="I1276" s="352" t="str">
        <f t="shared" si="281"/>
        <v/>
      </c>
      <c r="J1276" s="352" t="str">
        <f t="shared" si="282"/>
        <v/>
      </c>
      <c r="K1276" s="352" t="str">
        <f t="shared" si="283"/>
        <v/>
      </c>
      <c r="L1276" s="352" t="str">
        <f t="shared" si="284"/>
        <v/>
      </c>
      <c r="M1276" s="352" t="str">
        <f t="shared" si="285"/>
        <v/>
      </c>
      <c r="N1276" s="387"/>
    </row>
    <row r="1277" spans="2:14" s="288" customFormat="1">
      <c r="B1277" s="102" t="s">
        <v>27</v>
      </c>
      <c r="C1277" s="201" t="s">
        <v>1676</v>
      </c>
      <c r="D1277" s="102">
        <v>11045711005</v>
      </c>
      <c r="E1277" s="391" t="str">
        <f>IFERROR(VLOOKUP(D1277,'ВИС-2025'!$E$17:$I$3751,3,0),"")</f>
        <v>Труба для промышленности RAUPEX UV 125x11,4 прям.отрезки 5м</v>
      </c>
      <c r="F1277" s="202" t="s">
        <v>29</v>
      </c>
      <c r="G1277" s="204"/>
      <c r="H1277" s="352" t="str">
        <f>IFERROR(VLOOKUP(D1277,'ВИС-2025'!$E$17:$L$4285,7,0),"")</f>
        <v>по запросу</v>
      </c>
      <c r="I1277" s="352" t="str">
        <f t="shared" si="281"/>
        <v/>
      </c>
      <c r="J1277" s="352" t="str">
        <f t="shared" si="282"/>
        <v/>
      </c>
      <c r="K1277" s="352" t="str">
        <f t="shared" si="283"/>
        <v/>
      </c>
      <c r="L1277" s="352" t="str">
        <f t="shared" si="284"/>
        <v/>
      </c>
      <c r="M1277" s="352" t="str">
        <f t="shared" si="285"/>
        <v/>
      </c>
      <c r="N1277" s="387"/>
    </row>
    <row r="1278" spans="2:14" s="288" customFormat="1">
      <c r="B1278" s="102" t="s">
        <v>27</v>
      </c>
      <c r="C1278" s="201" t="s">
        <v>1676</v>
      </c>
      <c r="D1278" s="102">
        <v>11044311005</v>
      </c>
      <c r="E1278" s="391" t="str">
        <f>IFERROR(VLOOKUP(D1278,'ВИС-2025'!$E$17:$I$3751,3,0),"")</f>
        <v>Труба для промышленности RAUPEX UV 160x14,6 прям.отрезки 5м</v>
      </c>
      <c r="F1278" s="202" t="s">
        <v>29</v>
      </c>
      <c r="G1278" s="204"/>
      <c r="H1278" s="352" t="str">
        <f>IFERROR(VLOOKUP(D1278,'ВИС-2025'!$E$17:$L$4285,7,0),"")</f>
        <v>по запросу</v>
      </c>
      <c r="I1278" s="352" t="str">
        <f t="shared" si="281"/>
        <v/>
      </c>
      <c r="J1278" s="352" t="str">
        <f t="shared" si="282"/>
        <v/>
      </c>
      <c r="K1278" s="352" t="str">
        <f t="shared" si="283"/>
        <v/>
      </c>
      <c r="L1278" s="352" t="str">
        <f t="shared" si="284"/>
        <v/>
      </c>
      <c r="M1278" s="352" t="str">
        <f t="shared" si="285"/>
        <v/>
      </c>
      <c r="N1278" s="387"/>
    </row>
    <row r="1279" spans="2:14">
      <c r="B1279" s="90"/>
      <c r="C1279" s="198"/>
      <c r="D1279" s="69"/>
      <c r="E1279" s="396"/>
      <c r="F1279" s="170"/>
      <c r="G1279" s="199"/>
      <c r="H1279" s="351" t="str">
        <f>IFERROR(VLOOKUP(D1279,'ВИС-2025'!$E$17:$L$4285,7,0),"")</f>
        <v/>
      </c>
      <c r="I1279" s="351" t="str">
        <f t="shared" si="281"/>
        <v/>
      </c>
      <c r="J1279" s="351" t="str">
        <f t="shared" si="282"/>
        <v/>
      </c>
      <c r="K1279" s="351" t="str">
        <f t="shared" si="283"/>
        <v/>
      </c>
      <c r="L1279" s="351" t="str">
        <f t="shared" si="284"/>
        <v/>
      </c>
      <c r="M1279" s="351" t="str">
        <f t="shared" si="285"/>
        <v/>
      </c>
      <c r="N1279" s="387"/>
    </row>
    <row r="1280" spans="2:14" s="288" customFormat="1">
      <c r="B1280" s="102"/>
      <c r="C1280" s="432" t="s">
        <v>1676</v>
      </c>
      <c r="D1280" s="194"/>
      <c r="E1280" s="406" t="s">
        <v>1747</v>
      </c>
      <c r="F1280" s="568"/>
      <c r="G1280" s="573"/>
      <c r="H1280" s="570" t="str">
        <f>IFERROR(VLOOKUP(D1280,'ВИС-2025'!$E$17:$L$4285,7,0),"")</f>
        <v/>
      </c>
      <c r="I1280" s="570" t="str">
        <f t="shared" si="281"/>
        <v/>
      </c>
      <c r="J1280" s="570" t="str">
        <f t="shared" si="282"/>
        <v/>
      </c>
      <c r="K1280" s="570" t="str">
        <f t="shared" si="283"/>
        <v/>
      </c>
      <c r="L1280" s="570" t="str">
        <f t="shared" si="284"/>
        <v/>
      </c>
      <c r="M1280" s="570" t="str">
        <f t="shared" si="285"/>
        <v/>
      </c>
      <c r="N1280" s="387"/>
    </row>
    <row r="1281" spans="2:14" s="288" customFormat="1">
      <c r="B1281" s="102" t="s">
        <v>27</v>
      </c>
      <c r="C1281" s="201" t="s">
        <v>1676</v>
      </c>
      <c r="D1281" s="102">
        <v>11366921005</v>
      </c>
      <c r="E1281" s="391" t="str">
        <f>IFERROR(VLOOKUP(D1281,'ВИС-2025'!$E$17:$I$3751,3,0),"")</f>
        <v>Труба для промышленности RAUTHERM FW 25x2,3 прям.отрезки 5м</v>
      </c>
      <c r="F1281" s="202" t="s">
        <v>29</v>
      </c>
      <c r="G1281" s="204"/>
      <c r="H1281" s="352" t="str">
        <f>IFERROR(VLOOKUP(D1281,'ВИС-2025'!$E$17:$L$4285,7,0),"")</f>
        <v>по запросу</v>
      </c>
      <c r="I1281" s="352" t="str">
        <f t="shared" si="281"/>
        <v/>
      </c>
      <c r="J1281" s="352" t="str">
        <f t="shared" si="282"/>
        <v/>
      </c>
      <c r="K1281" s="352" t="str">
        <f t="shared" si="283"/>
        <v/>
      </c>
      <c r="L1281" s="352" t="str">
        <f t="shared" si="284"/>
        <v/>
      </c>
      <c r="M1281" s="352" t="str">
        <f t="shared" si="285"/>
        <v/>
      </c>
      <c r="N1281" s="387"/>
    </row>
    <row r="1282" spans="2:14" s="288" customFormat="1">
      <c r="B1282" s="102" t="s">
        <v>27</v>
      </c>
      <c r="C1282" s="201" t="s">
        <v>1676</v>
      </c>
      <c r="D1282" s="102">
        <v>11367021005</v>
      </c>
      <c r="E1282" s="391" t="str">
        <f>IFERROR(VLOOKUP(D1282,'ВИС-2025'!$E$17:$I$3751,3,0),"")</f>
        <v>Труба для промышленности RAUTHERM FW 32x2,9 прям.отрезки 5м</v>
      </c>
      <c r="F1282" s="202" t="s">
        <v>29</v>
      </c>
      <c r="G1282" s="204"/>
      <c r="H1282" s="352" t="str">
        <f>IFERROR(VLOOKUP(D1282,'ВИС-2025'!$E$17:$L$4285,7,0),"")</f>
        <v>по запросу</v>
      </c>
      <c r="I1282" s="352" t="str">
        <f t="shared" si="281"/>
        <v/>
      </c>
      <c r="J1282" s="352" t="str">
        <f t="shared" si="282"/>
        <v/>
      </c>
      <c r="K1282" s="352" t="str">
        <f t="shared" si="283"/>
        <v/>
      </c>
      <c r="L1282" s="352" t="str">
        <f t="shared" si="284"/>
        <v/>
      </c>
      <c r="M1282" s="352" t="str">
        <f t="shared" si="285"/>
        <v/>
      </c>
      <c r="N1282" s="387"/>
    </row>
    <row r="1283" spans="2:14" s="288" customFormat="1">
      <c r="B1283" s="102" t="s">
        <v>27</v>
      </c>
      <c r="C1283" s="201" t="s">
        <v>1676</v>
      </c>
      <c r="D1283" s="102">
        <v>11365021005</v>
      </c>
      <c r="E1283" s="391" t="str">
        <f>IFERROR(VLOOKUP(D1283,'ВИС-2025'!$E$17:$I$3751,3,0),"")</f>
        <v>Труба для промышленности RAUTHERM FW 40x3,7 прям.отрезки 5м</v>
      </c>
      <c r="F1283" s="202" t="s">
        <v>29</v>
      </c>
      <c r="G1283" s="204"/>
      <c r="H1283" s="352" t="str">
        <f>IFERROR(VLOOKUP(D1283,'ВИС-2025'!$E$17:$L$4285,7,0),"")</f>
        <v>по запросу</v>
      </c>
      <c r="I1283" s="352" t="str">
        <f t="shared" si="281"/>
        <v/>
      </c>
      <c r="J1283" s="352" t="str">
        <f t="shared" si="282"/>
        <v/>
      </c>
      <c r="K1283" s="352" t="str">
        <f t="shared" si="283"/>
        <v/>
      </c>
      <c r="L1283" s="352" t="str">
        <f t="shared" si="284"/>
        <v/>
      </c>
      <c r="M1283" s="352" t="str">
        <f t="shared" si="285"/>
        <v/>
      </c>
      <c r="N1283" s="387"/>
    </row>
    <row r="1284" spans="2:14" s="288" customFormat="1">
      <c r="B1284" s="102" t="s">
        <v>27</v>
      </c>
      <c r="C1284" s="201" t="s">
        <v>1676</v>
      </c>
      <c r="D1284" s="102">
        <v>11365121005</v>
      </c>
      <c r="E1284" s="391" t="str">
        <f>IFERROR(VLOOKUP(D1284,'ВИС-2025'!$E$17:$I$3751,3,0),"")</f>
        <v>Труба для промышленности RAUTHERM FW 50x4,6 прям.отрезки 5м</v>
      </c>
      <c r="F1284" s="202" t="s">
        <v>29</v>
      </c>
      <c r="G1284" s="204"/>
      <c r="H1284" s="352" t="str">
        <f>IFERROR(VLOOKUP(D1284,'ВИС-2025'!$E$17:$L$4285,7,0),"")</f>
        <v>по запросу</v>
      </c>
      <c r="I1284" s="352" t="str">
        <f t="shared" si="281"/>
        <v/>
      </c>
      <c r="J1284" s="352" t="str">
        <f t="shared" si="282"/>
        <v/>
      </c>
      <c r="K1284" s="352" t="str">
        <f t="shared" si="283"/>
        <v/>
      </c>
      <c r="L1284" s="352" t="str">
        <f t="shared" si="284"/>
        <v/>
      </c>
      <c r="M1284" s="352" t="str">
        <f t="shared" si="285"/>
        <v/>
      </c>
      <c r="N1284" s="387"/>
    </row>
    <row r="1285" spans="2:14" s="288" customFormat="1">
      <c r="B1285" s="102" t="s">
        <v>27</v>
      </c>
      <c r="C1285" s="201" t="s">
        <v>1676</v>
      </c>
      <c r="D1285" s="102">
        <v>11365221005</v>
      </c>
      <c r="E1285" s="391" t="str">
        <f>IFERROR(VLOOKUP(D1285,'ВИС-2025'!$E$17:$I$3751,3,0),"")</f>
        <v>Труба для промышленности RAUTHERM FW 63x5,8 прям.отрезки 5м</v>
      </c>
      <c r="F1285" s="202" t="s">
        <v>29</v>
      </c>
      <c r="G1285" s="204"/>
      <c r="H1285" s="352" t="str">
        <f>IFERROR(VLOOKUP(D1285,'ВИС-2025'!$E$17:$L$4285,7,0),"")</f>
        <v>по запросу</v>
      </c>
      <c r="I1285" s="352" t="str">
        <f t="shared" si="281"/>
        <v/>
      </c>
      <c r="J1285" s="352" t="str">
        <f t="shared" si="282"/>
        <v/>
      </c>
      <c r="K1285" s="352" t="str">
        <f t="shared" si="283"/>
        <v/>
      </c>
      <c r="L1285" s="352" t="str">
        <f t="shared" si="284"/>
        <v/>
      </c>
      <c r="M1285" s="352" t="str">
        <f t="shared" si="285"/>
        <v/>
      </c>
      <c r="N1285" s="387"/>
    </row>
    <row r="1286" spans="2:14" s="288" customFormat="1">
      <c r="B1286" s="102" t="s">
        <v>27</v>
      </c>
      <c r="C1286" s="201" t="s">
        <v>1676</v>
      </c>
      <c r="D1286" s="102">
        <v>11365321005</v>
      </c>
      <c r="E1286" s="391" t="str">
        <f>IFERROR(VLOOKUP(D1286,'ВИС-2025'!$E$17:$I$3751,3,0),"")</f>
        <v>Труба для промышленности RAUTHERM FW 75x6,8 прям.отрезки 5м</v>
      </c>
      <c r="F1286" s="202" t="s">
        <v>29</v>
      </c>
      <c r="G1286" s="204"/>
      <c r="H1286" s="352" t="str">
        <f>IFERROR(VLOOKUP(D1286,'ВИС-2025'!$E$17:$L$4285,7,0),"")</f>
        <v>по запросу</v>
      </c>
      <c r="I1286" s="352" t="str">
        <f t="shared" si="281"/>
        <v/>
      </c>
      <c r="J1286" s="352" t="str">
        <f t="shared" si="282"/>
        <v/>
      </c>
      <c r="K1286" s="352" t="str">
        <f t="shared" si="283"/>
        <v/>
      </c>
      <c r="L1286" s="352" t="str">
        <f t="shared" si="284"/>
        <v/>
      </c>
      <c r="M1286" s="352" t="str">
        <f t="shared" si="285"/>
        <v/>
      </c>
      <c r="N1286" s="387"/>
    </row>
    <row r="1287" spans="2:14" s="288" customFormat="1">
      <c r="B1287" s="102" t="s">
        <v>27</v>
      </c>
      <c r="C1287" s="201" t="s">
        <v>1676</v>
      </c>
      <c r="D1287" s="102">
        <v>11365421005</v>
      </c>
      <c r="E1287" s="391" t="str">
        <f>IFERROR(VLOOKUP(D1287,'ВИС-2025'!$E$17:$I$3751,3,0),"")</f>
        <v>Труба для промышленности RAUTHERM FW 90x8,2 прям.отрезки 5м</v>
      </c>
      <c r="F1287" s="202" t="s">
        <v>29</v>
      </c>
      <c r="G1287" s="204"/>
      <c r="H1287" s="352" t="str">
        <f>IFERROR(VLOOKUP(D1287,'ВИС-2025'!$E$17:$L$4285,7,0),"")</f>
        <v>по запросу</v>
      </c>
      <c r="I1287" s="352" t="str">
        <f t="shared" si="281"/>
        <v/>
      </c>
      <c r="J1287" s="352" t="str">
        <f t="shared" si="282"/>
        <v/>
      </c>
      <c r="K1287" s="352" t="str">
        <f t="shared" si="283"/>
        <v/>
      </c>
      <c r="L1287" s="352" t="str">
        <f t="shared" si="284"/>
        <v/>
      </c>
      <c r="M1287" s="352" t="str">
        <f t="shared" si="285"/>
        <v/>
      </c>
      <c r="N1287" s="387"/>
    </row>
    <row r="1288" spans="2:14" s="288" customFormat="1">
      <c r="B1288" s="102" t="s">
        <v>27</v>
      </c>
      <c r="C1288" s="201" t="s">
        <v>1676</v>
      </c>
      <c r="D1288" s="102">
        <v>11365521005</v>
      </c>
      <c r="E1288" s="391" t="str">
        <f>IFERROR(VLOOKUP(D1288,'ВИС-2025'!$E$17:$I$3751,3,0),"")</f>
        <v>Труба для промышленности RAUTHERM FW 110x10,0 прям.отрезки 5м</v>
      </c>
      <c r="F1288" s="202" t="s">
        <v>29</v>
      </c>
      <c r="G1288" s="204"/>
      <c r="H1288" s="352" t="str">
        <f>IFERROR(VLOOKUP(D1288,'ВИС-2025'!$E$17:$L$4285,7,0),"")</f>
        <v>по запросу</v>
      </c>
      <c r="I1288" s="352" t="str">
        <f t="shared" si="281"/>
        <v/>
      </c>
      <c r="J1288" s="352" t="str">
        <f t="shared" si="282"/>
        <v/>
      </c>
      <c r="K1288" s="352" t="str">
        <f t="shared" si="283"/>
        <v/>
      </c>
      <c r="L1288" s="352" t="str">
        <f t="shared" si="284"/>
        <v/>
      </c>
      <c r="M1288" s="352" t="str">
        <f t="shared" si="285"/>
        <v/>
      </c>
      <c r="N1288" s="387"/>
    </row>
    <row r="1289" spans="2:14" s="288" customFormat="1">
      <c r="B1289" s="102" t="s">
        <v>27</v>
      </c>
      <c r="C1289" s="201" t="s">
        <v>1676</v>
      </c>
      <c r="D1289" s="102">
        <v>11364041005</v>
      </c>
      <c r="E1289" s="391" t="str">
        <f>IFERROR(VLOOKUP(D1289,'ВИС-2025'!$E$17:$I$3751,3,0),"")</f>
        <v>Труба для промышленности RAUTHERM FW 125x11,4 прям.отрезки 5м</v>
      </c>
      <c r="F1289" s="202" t="s">
        <v>29</v>
      </c>
      <c r="G1289" s="204"/>
      <c r="H1289" s="352" t="str">
        <f>IFERROR(VLOOKUP(D1289,'ВИС-2025'!$E$17:$L$4285,7,0),"")</f>
        <v>по запросу</v>
      </c>
      <c r="I1289" s="352" t="str">
        <f t="shared" si="281"/>
        <v/>
      </c>
      <c r="J1289" s="352" t="str">
        <f t="shared" si="282"/>
        <v/>
      </c>
      <c r="K1289" s="352" t="str">
        <f t="shared" si="283"/>
        <v/>
      </c>
      <c r="L1289" s="352" t="str">
        <f t="shared" si="284"/>
        <v/>
      </c>
      <c r="M1289" s="352" t="str">
        <f t="shared" si="285"/>
        <v/>
      </c>
      <c r="N1289" s="387"/>
    </row>
    <row r="1290" spans="2:14" s="288" customFormat="1">
      <c r="B1290" s="102" t="s">
        <v>27</v>
      </c>
      <c r="C1290" s="201" t="s">
        <v>1676</v>
      </c>
      <c r="D1290" s="102">
        <v>11366521005</v>
      </c>
      <c r="E1290" s="391" t="str">
        <f>IFERROR(VLOOKUP(D1290,'ВИС-2025'!$E$17:$I$3751,3,0),"")</f>
        <v>Труба для промышленности RAUTHERM FW 160x14,6 прям.отрезки 5м</v>
      </c>
      <c r="F1290" s="202" t="s">
        <v>29</v>
      </c>
      <c r="G1290" s="204"/>
      <c r="H1290" s="352" t="str">
        <f>IFERROR(VLOOKUP(D1290,'ВИС-2025'!$E$17:$L$4285,7,0),"")</f>
        <v>по запросу</v>
      </c>
      <c r="I1290" s="352" t="str">
        <f t="shared" si="281"/>
        <v/>
      </c>
      <c r="J1290" s="352" t="str">
        <f t="shared" si="282"/>
        <v/>
      </c>
      <c r="K1290" s="352" t="str">
        <f t="shared" si="283"/>
        <v/>
      </c>
      <c r="L1290" s="352" t="str">
        <f t="shared" si="284"/>
        <v/>
      </c>
      <c r="M1290" s="352" t="str">
        <f t="shared" si="285"/>
        <v/>
      </c>
      <c r="N1290" s="387"/>
    </row>
    <row r="1291" spans="2:14">
      <c r="B1291" s="90"/>
      <c r="C1291" s="198"/>
      <c r="D1291" s="69"/>
      <c r="E1291" s="396"/>
      <c r="F1291" s="170"/>
      <c r="G1291" s="199"/>
      <c r="H1291" s="351" t="str">
        <f>IFERROR(VLOOKUP(D1291,'ВИС-2025'!$E$17:$L$4285,7,0),"")</f>
        <v/>
      </c>
      <c r="I1291" s="351" t="str">
        <f t="shared" si="281"/>
        <v/>
      </c>
      <c r="J1291" s="351" t="str">
        <f t="shared" si="282"/>
        <v/>
      </c>
      <c r="K1291" s="351" t="str">
        <f t="shared" si="283"/>
        <v/>
      </c>
      <c r="L1291" s="351" t="str">
        <f t="shared" si="284"/>
        <v/>
      </c>
      <c r="M1291" s="351" t="str">
        <f t="shared" si="285"/>
        <v/>
      </c>
      <c r="N1291" s="387"/>
    </row>
    <row r="1292" spans="2:14" s="288" customFormat="1">
      <c r="B1292" s="453" t="s">
        <v>27</v>
      </c>
      <c r="C1292" s="201" t="s">
        <v>1676</v>
      </c>
      <c r="D1292" s="102">
        <v>12434831002</v>
      </c>
      <c r="E1292" s="391" t="str">
        <f>IFERROR(VLOOKUP(D1292,'ВИС-2025'!$E$17:$I$3751,3,0),"")</f>
        <v>Фиксирующий желоб 20, отрезки 4,895 м</v>
      </c>
      <c r="F1292" s="103" t="s">
        <v>58</v>
      </c>
      <c r="G1292" s="204"/>
      <c r="H1292" s="107" t="str">
        <f>IFERROR(VLOOKUP(D1292,'ВИС-2025'!$E$17:$L$4285,7,0),"")</f>
        <v>по запросу</v>
      </c>
      <c r="I1292" s="107" t="str">
        <f t="shared" si="281"/>
        <v/>
      </c>
      <c r="J1292" s="107" t="str">
        <f t="shared" si="282"/>
        <v/>
      </c>
      <c r="K1292" s="107" t="str">
        <f t="shared" si="283"/>
        <v/>
      </c>
      <c r="L1292" s="107" t="str">
        <f t="shared" si="284"/>
        <v/>
      </c>
      <c r="M1292" s="107" t="str">
        <f t="shared" si="285"/>
        <v/>
      </c>
      <c r="N1292" s="387"/>
    </row>
    <row r="1293" spans="2:14" s="288" customFormat="1">
      <c r="B1293" s="453" t="s">
        <v>27</v>
      </c>
      <c r="C1293" s="201" t="s">
        <v>1676</v>
      </c>
      <c r="D1293" s="102">
        <v>12434931002</v>
      </c>
      <c r="E1293" s="391" t="str">
        <f>IFERROR(VLOOKUP(D1293,'ВИС-2025'!$E$17:$I$3751,3,0),"")</f>
        <v>Фиксирующий желоб 25, отрезки 4,895 м</v>
      </c>
      <c r="F1293" s="103" t="s">
        <v>58</v>
      </c>
      <c r="G1293" s="204"/>
      <c r="H1293" s="107" t="str">
        <f>IFERROR(VLOOKUP(D1293,'ВИС-2025'!$E$17:$L$4285,7,0),"")</f>
        <v>по запросу</v>
      </c>
      <c r="I1293" s="107" t="str">
        <f t="shared" si="281"/>
        <v/>
      </c>
      <c r="J1293" s="107" t="str">
        <f t="shared" si="282"/>
        <v/>
      </c>
      <c r="K1293" s="107" t="str">
        <f t="shared" si="283"/>
        <v/>
      </c>
      <c r="L1293" s="107" t="str">
        <f t="shared" si="284"/>
        <v/>
      </c>
      <c r="M1293" s="107" t="str">
        <f t="shared" si="285"/>
        <v/>
      </c>
      <c r="N1293" s="387"/>
    </row>
    <row r="1294" spans="2:14" s="288" customFormat="1">
      <c r="B1294" s="453" t="s">
        <v>27</v>
      </c>
      <c r="C1294" s="201" t="s">
        <v>1676</v>
      </c>
      <c r="D1294" s="102">
        <v>12435031002</v>
      </c>
      <c r="E1294" s="391" t="str">
        <f>IFERROR(VLOOKUP(D1294,'ВИС-2025'!$E$17:$I$3751,3,0),"")</f>
        <v>Фиксирующий желоб 32, отрезки 4,885 м</v>
      </c>
      <c r="F1294" s="103" t="s">
        <v>58</v>
      </c>
      <c r="G1294" s="204"/>
      <c r="H1294" s="107" t="str">
        <f>IFERROR(VLOOKUP(D1294,'ВИС-2025'!$E$17:$L$4285,7,0),"")</f>
        <v>по запросу</v>
      </c>
      <c r="I1294" s="107" t="str">
        <f t="shared" si="281"/>
        <v/>
      </c>
      <c r="J1294" s="107" t="str">
        <f t="shared" si="282"/>
        <v/>
      </c>
      <c r="K1294" s="107" t="str">
        <f t="shared" si="283"/>
        <v/>
      </c>
      <c r="L1294" s="107" t="str">
        <f t="shared" si="284"/>
        <v/>
      </c>
      <c r="M1294" s="107" t="str">
        <f t="shared" si="285"/>
        <v/>
      </c>
      <c r="N1294" s="387"/>
    </row>
    <row r="1295" spans="2:14" s="288" customFormat="1">
      <c r="B1295" s="453" t="s">
        <v>27</v>
      </c>
      <c r="C1295" s="201" t="s">
        <v>1676</v>
      </c>
      <c r="D1295" s="102">
        <v>12435131002</v>
      </c>
      <c r="E1295" s="391" t="str">
        <f>IFERROR(VLOOKUP(D1295,'ВИС-2025'!$E$17:$I$3751,3,0),"")</f>
        <v>Фиксирующий желоб 40, отрезки 4,875 м</v>
      </c>
      <c r="F1295" s="103" t="s">
        <v>58</v>
      </c>
      <c r="G1295" s="204"/>
      <c r="H1295" s="107" t="str">
        <f>IFERROR(VLOOKUP(D1295,'ВИС-2025'!$E$17:$L$4285,7,0),"")</f>
        <v>по запросу</v>
      </c>
      <c r="I1295" s="107" t="str">
        <f t="shared" si="281"/>
        <v/>
      </c>
      <c r="J1295" s="107" t="str">
        <f t="shared" si="282"/>
        <v/>
      </c>
      <c r="K1295" s="107" t="str">
        <f t="shared" si="283"/>
        <v/>
      </c>
      <c r="L1295" s="107" t="str">
        <f t="shared" si="284"/>
        <v/>
      </c>
      <c r="M1295" s="107" t="str">
        <f t="shared" si="285"/>
        <v/>
      </c>
      <c r="N1295" s="387"/>
    </row>
    <row r="1296" spans="2:14" s="288" customFormat="1">
      <c r="B1296" s="453" t="s">
        <v>27</v>
      </c>
      <c r="C1296" s="201" t="s">
        <v>1676</v>
      </c>
      <c r="D1296" s="102">
        <v>12435231002</v>
      </c>
      <c r="E1296" s="391" t="str">
        <f>IFERROR(VLOOKUP(D1296,'ВИС-2025'!$E$17:$I$3751,3,0),"")</f>
        <v>Фиксирующий желоб 50, отрезки 4,865 м</v>
      </c>
      <c r="F1296" s="103" t="s">
        <v>58</v>
      </c>
      <c r="G1296" s="204"/>
      <c r="H1296" s="107" t="str">
        <f>IFERROR(VLOOKUP(D1296,'ВИС-2025'!$E$17:$L$4285,7,0),"")</f>
        <v>по запросу</v>
      </c>
      <c r="I1296" s="107" t="str">
        <f t="shared" si="281"/>
        <v/>
      </c>
      <c r="J1296" s="107" t="str">
        <f t="shared" si="282"/>
        <v/>
      </c>
      <c r="K1296" s="107" t="str">
        <f t="shared" si="283"/>
        <v/>
      </c>
      <c r="L1296" s="107" t="str">
        <f t="shared" si="284"/>
        <v/>
      </c>
      <c r="M1296" s="107" t="str">
        <f t="shared" si="285"/>
        <v/>
      </c>
      <c r="N1296" s="387"/>
    </row>
    <row r="1297" spans="2:14" s="288" customFormat="1">
      <c r="B1297" s="453" t="s">
        <v>27</v>
      </c>
      <c r="C1297" s="201" t="s">
        <v>1676</v>
      </c>
      <c r="D1297" s="102">
        <v>12435331002</v>
      </c>
      <c r="E1297" s="391" t="str">
        <f>IFERROR(VLOOKUP(D1297,'ВИС-2025'!$E$17:$I$3751,3,0),"")</f>
        <v>Фиксирующий желоб 63, отрезки 4,850 м</v>
      </c>
      <c r="F1297" s="103" t="s">
        <v>58</v>
      </c>
      <c r="G1297" s="204"/>
      <c r="H1297" s="107" t="str">
        <f>IFERROR(VLOOKUP(D1297,'ВИС-2025'!$E$17:$L$4285,7,0),"")</f>
        <v>по запросу</v>
      </c>
      <c r="I1297" s="107" t="str">
        <f t="shared" si="281"/>
        <v/>
      </c>
      <c r="J1297" s="107" t="str">
        <f t="shared" si="282"/>
        <v/>
      </c>
      <c r="K1297" s="107" t="str">
        <f t="shared" si="283"/>
        <v/>
      </c>
      <c r="L1297" s="107" t="str">
        <f t="shared" si="284"/>
        <v/>
      </c>
      <c r="M1297" s="107" t="str">
        <f t="shared" si="285"/>
        <v/>
      </c>
      <c r="N1297" s="387"/>
    </row>
    <row r="1298" spans="2:14" s="288" customFormat="1">
      <c r="B1298" s="453" t="s">
        <v>27</v>
      </c>
      <c r="C1298" s="201" t="s">
        <v>1676</v>
      </c>
      <c r="D1298" s="102">
        <v>12228551001</v>
      </c>
      <c r="E1298" s="391" t="str">
        <f>IFERROR(VLOOKUP(D1298,'ВИС-2025'!$E$17:$I$3751,3,0),"")</f>
        <v>Фиксирующий желоб 75, отрезки 4,825 м</v>
      </c>
      <c r="F1298" s="202" t="s">
        <v>58</v>
      </c>
      <c r="G1298" s="204"/>
      <c r="H1298" s="352" t="str">
        <f>IFERROR(VLOOKUP(D1298,'ВИС-2025'!$E$17:$L$4285,7,0),"")</f>
        <v>по запросу</v>
      </c>
      <c r="I1298" s="352" t="str">
        <f t="shared" si="281"/>
        <v/>
      </c>
      <c r="J1298" s="352" t="str">
        <f t="shared" si="282"/>
        <v/>
      </c>
      <c r="K1298" s="352" t="str">
        <f t="shared" si="283"/>
        <v/>
      </c>
      <c r="L1298" s="352" t="str">
        <f t="shared" si="284"/>
        <v/>
      </c>
      <c r="M1298" s="352" t="str">
        <f t="shared" si="285"/>
        <v/>
      </c>
      <c r="N1298" s="387"/>
    </row>
    <row r="1299" spans="2:14" s="288" customFormat="1">
      <c r="B1299" s="453" t="s">
        <v>27</v>
      </c>
      <c r="C1299" s="201" t="s">
        <v>1676</v>
      </c>
      <c r="D1299" s="102">
        <v>12228561001</v>
      </c>
      <c r="E1299" s="391" t="str">
        <f>IFERROR(VLOOKUP(D1299,'ВИС-2025'!$E$17:$I$3751,3,0),"")</f>
        <v>Фиксирующий желоб 90, отрезки 4,800 м</v>
      </c>
      <c r="F1299" s="202" t="s">
        <v>58</v>
      </c>
      <c r="G1299" s="204"/>
      <c r="H1299" s="352" t="str">
        <f>IFERROR(VLOOKUP(D1299,'ВИС-2025'!$E$17:$L$4285,7,0),"")</f>
        <v>по запросу</v>
      </c>
      <c r="I1299" s="352" t="str">
        <f t="shared" si="281"/>
        <v/>
      </c>
      <c r="J1299" s="352" t="str">
        <f t="shared" si="282"/>
        <v/>
      </c>
      <c r="K1299" s="352" t="str">
        <f t="shared" si="283"/>
        <v/>
      </c>
      <c r="L1299" s="352" t="str">
        <f t="shared" si="284"/>
        <v/>
      </c>
      <c r="M1299" s="352" t="str">
        <f t="shared" si="285"/>
        <v/>
      </c>
      <c r="N1299" s="387"/>
    </row>
    <row r="1300" spans="2:14" s="288" customFormat="1">
      <c r="B1300" s="453" t="s">
        <v>27</v>
      </c>
      <c r="C1300" s="201" t="s">
        <v>1676</v>
      </c>
      <c r="D1300" s="102">
        <v>12228571001</v>
      </c>
      <c r="E1300" s="391" t="str">
        <f>IFERROR(VLOOKUP(D1300,'ВИС-2025'!$E$17:$I$3751,3,0),"")</f>
        <v>Фиксирующий желоб 110, отрезки 4,775 м</v>
      </c>
      <c r="F1300" s="202" t="s">
        <v>58</v>
      </c>
      <c r="G1300" s="204"/>
      <c r="H1300" s="352" t="str">
        <f>IFERROR(VLOOKUP(D1300,'ВИС-2025'!$E$17:$L$4285,7,0),"")</f>
        <v>по запросу</v>
      </c>
      <c r="I1300" s="352" t="str">
        <f t="shared" si="281"/>
        <v/>
      </c>
      <c r="J1300" s="352" t="str">
        <f t="shared" si="282"/>
        <v/>
      </c>
      <c r="K1300" s="352" t="str">
        <f t="shared" si="283"/>
        <v/>
      </c>
      <c r="L1300" s="352" t="str">
        <f t="shared" si="284"/>
        <v/>
      </c>
      <c r="M1300" s="352" t="str">
        <f t="shared" si="285"/>
        <v/>
      </c>
      <c r="N1300" s="387"/>
    </row>
    <row r="1301" spans="2:14" s="288" customFormat="1">
      <c r="B1301" s="453" t="s">
        <v>27</v>
      </c>
      <c r="C1301" s="201" t="s">
        <v>1676</v>
      </c>
      <c r="D1301" s="102">
        <v>12316661001</v>
      </c>
      <c r="E1301" s="391" t="str">
        <f>IFERROR(VLOOKUP(D1301,'ВИС-2025'!$E$17:$I$3751,3,0),"")</f>
        <v>Фиксирующий желоб 125, отрезки 4,775 м</v>
      </c>
      <c r="F1301" s="202" t="s">
        <v>58</v>
      </c>
      <c r="G1301" s="204"/>
      <c r="H1301" s="352" t="str">
        <f>IFERROR(VLOOKUP(D1301,'ВИС-2025'!$E$17:$L$4285,7,0),"")</f>
        <v>по запросу</v>
      </c>
      <c r="I1301" s="352" t="str">
        <f t="shared" si="281"/>
        <v/>
      </c>
      <c r="J1301" s="352" t="str">
        <f t="shared" si="282"/>
        <v/>
      </c>
      <c r="K1301" s="352" t="str">
        <f t="shared" si="283"/>
        <v/>
      </c>
      <c r="L1301" s="352" t="str">
        <f t="shared" si="284"/>
        <v/>
      </c>
      <c r="M1301" s="352" t="str">
        <f t="shared" si="285"/>
        <v/>
      </c>
      <c r="N1301" s="387"/>
    </row>
    <row r="1302" spans="2:14" s="288" customFormat="1">
      <c r="B1302" s="453" t="s">
        <v>27</v>
      </c>
      <c r="C1302" s="201" t="s">
        <v>1676</v>
      </c>
      <c r="D1302" s="102">
        <v>12346001001</v>
      </c>
      <c r="E1302" s="391" t="str">
        <f>IFERROR(VLOOKUP(D1302,'ВИС-2025'!$E$17:$I$3751,3,0),"")</f>
        <v>Фиксирующий желоб 160, отрезки 4,750 м</v>
      </c>
      <c r="F1302" s="202" t="s">
        <v>58</v>
      </c>
      <c r="G1302" s="204"/>
      <c r="H1302" s="352" t="str">
        <f>IFERROR(VLOOKUP(D1302,'ВИС-2025'!$E$17:$L$4285,7,0),"")</f>
        <v>по запросу</v>
      </c>
      <c r="I1302" s="352" t="str">
        <f t="shared" si="281"/>
        <v/>
      </c>
      <c r="J1302" s="352" t="str">
        <f t="shared" si="282"/>
        <v/>
      </c>
      <c r="K1302" s="352" t="str">
        <f t="shared" si="283"/>
        <v/>
      </c>
      <c r="L1302" s="352" t="str">
        <f t="shared" si="284"/>
        <v/>
      </c>
      <c r="M1302" s="352" t="str">
        <f t="shared" si="285"/>
        <v/>
      </c>
      <c r="N1302" s="387"/>
    </row>
    <row r="1303" spans="2:14">
      <c r="B1303" s="90"/>
      <c r="C1303" s="198"/>
      <c r="D1303" s="69"/>
      <c r="E1303" s="396"/>
      <c r="F1303" s="170"/>
      <c r="G1303" s="199"/>
      <c r="H1303" s="351" t="str">
        <f>IFERROR(VLOOKUP(D1303,'ВИС-2025'!$E$17:$L$4285,7,0),"")</f>
        <v/>
      </c>
      <c r="I1303" s="351" t="str">
        <f t="shared" si="281"/>
        <v/>
      </c>
      <c r="J1303" s="351" t="str">
        <f t="shared" si="282"/>
        <v/>
      </c>
      <c r="K1303" s="351" t="str">
        <f t="shared" si="283"/>
        <v/>
      </c>
      <c r="L1303" s="351" t="str">
        <f t="shared" si="284"/>
        <v/>
      </c>
      <c r="M1303" s="351" t="str">
        <f t="shared" si="285"/>
        <v/>
      </c>
      <c r="N1303" s="387"/>
    </row>
    <row r="1304" spans="2:14">
      <c r="B1304" s="69"/>
      <c r="C1304" s="432" t="s">
        <v>1676</v>
      </c>
      <c r="D1304" s="194"/>
      <c r="E1304" s="406" t="s">
        <v>1769</v>
      </c>
      <c r="F1304" s="193"/>
      <c r="G1304" s="205"/>
      <c r="H1304" s="295" t="str">
        <f>IFERROR(VLOOKUP(D1304,'ВИС-2025'!$E$17:$L$4285,7,0),"")</f>
        <v/>
      </c>
      <c r="I1304" s="295" t="str">
        <f t="shared" si="281"/>
        <v/>
      </c>
      <c r="J1304" s="295" t="str">
        <f t="shared" si="282"/>
        <v/>
      </c>
      <c r="K1304" s="295" t="str">
        <f t="shared" si="283"/>
        <v/>
      </c>
      <c r="L1304" s="295" t="str">
        <f t="shared" si="284"/>
        <v/>
      </c>
      <c r="M1304" s="295" t="str">
        <f t="shared" si="285"/>
        <v/>
      </c>
      <c r="N1304" s="387"/>
    </row>
    <row r="1305" spans="2:14" s="288" customFormat="1">
      <c r="B1305" s="453" t="s">
        <v>27</v>
      </c>
      <c r="C1305" s="201" t="s">
        <v>1676</v>
      </c>
      <c r="D1305" s="102">
        <v>11395621001</v>
      </c>
      <c r="E1305" s="391" t="str">
        <f>IFERROR(VLOOKUP(D1305,'ВИС-2025'!$E$17:$I$3751,3,0),"")</f>
        <v>Монтажная гильза SDR 11, 20х1,9</v>
      </c>
      <c r="F1305" s="202" t="s">
        <v>58</v>
      </c>
      <c r="G1305" s="204"/>
      <c r="H1305" s="352" t="str">
        <f>IFERROR(VLOOKUP(D1305,'ВИС-2025'!$E$17:$L$4285,7,0),"")</f>
        <v>по запросу</v>
      </c>
      <c r="I1305" s="352" t="str">
        <f t="shared" si="281"/>
        <v/>
      </c>
      <c r="J1305" s="352" t="str">
        <f t="shared" si="282"/>
        <v/>
      </c>
      <c r="K1305" s="352" t="str">
        <f t="shared" si="283"/>
        <v/>
      </c>
      <c r="L1305" s="352" t="str">
        <f t="shared" si="284"/>
        <v/>
      </c>
      <c r="M1305" s="352" t="str">
        <f t="shared" si="285"/>
        <v/>
      </c>
      <c r="N1305" s="387"/>
    </row>
    <row r="1306" spans="2:14" s="288" customFormat="1">
      <c r="B1306" s="453" t="s">
        <v>27</v>
      </c>
      <c r="C1306" s="201" t="s">
        <v>1676</v>
      </c>
      <c r="D1306" s="102">
        <v>11395721001</v>
      </c>
      <c r="E1306" s="391" t="str">
        <f>IFERROR(VLOOKUP(D1306,'ВИС-2025'!$E$17:$I$3751,3,0),"")</f>
        <v>Монтажная гильза SDR 11, 25х2,3</v>
      </c>
      <c r="F1306" s="202" t="s">
        <v>58</v>
      </c>
      <c r="G1306" s="204"/>
      <c r="H1306" s="352" t="str">
        <f>IFERROR(VLOOKUP(D1306,'ВИС-2025'!$E$17:$L$4285,7,0),"")</f>
        <v>по запросу</v>
      </c>
      <c r="I1306" s="352" t="str">
        <f t="shared" si="281"/>
        <v/>
      </c>
      <c r="J1306" s="352" t="str">
        <f t="shared" si="282"/>
        <v/>
      </c>
      <c r="K1306" s="352" t="str">
        <f t="shared" si="283"/>
        <v/>
      </c>
      <c r="L1306" s="352" t="str">
        <f t="shared" si="284"/>
        <v/>
      </c>
      <c r="M1306" s="352" t="str">
        <f t="shared" si="285"/>
        <v/>
      </c>
      <c r="N1306" s="387"/>
    </row>
    <row r="1307" spans="2:14" s="288" customFormat="1">
      <c r="B1307" s="453" t="s">
        <v>27</v>
      </c>
      <c r="C1307" s="201" t="s">
        <v>1676</v>
      </c>
      <c r="D1307" s="102">
        <v>11394921001</v>
      </c>
      <c r="E1307" s="391" t="str">
        <f>IFERROR(VLOOKUP(D1307,'ВИС-2025'!$E$17:$I$3751,3,0),"")</f>
        <v>Монтажная гильза SDR 11, 32х2,9</v>
      </c>
      <c r="F1307" s="202" t="s">
        <v>58</v>
      </c>
      <c r="G1307" s="204"/>
      <c r="H1307" s="352" t="str">
        <f>IFERROR(VLOOKUP(D1307,'ВИС-2025'!$E$17:$L$4285,7,0),"")</f>
        <v>по запросу</v>
      </c>
      <c r="I1307" s="352" t="str">
        <f t="shared" si="281"/>
        <v/>
      </c>
      <c r="J1307" s="352" t="str">
        <f t="shared" si="282"/>
        <v/>
      </c>
      <c r="K1307" s="352" t="str">
        <f t="shared" si="283"/>
        <v/>
      </c>
      <c r="L1307" s="352" t="str">
        <f t="shared" si="284"/>
        <v/>
      </c>
      <c r="M1307" s="352" t="str">
        <f t="shared" si="285"/>
        <v/>
      </c>
      <c r="N1307" s="387"/>
    </row>
    <row r="1308" spans="2:14" s="288" customFormat="1">
      <c r="B1308" s="453" t="s">
        <v>27</v>
      </c>
      <c r="C1308" s="201" t="s">
        <v>1676</v>
      </c>
      <c r="D1308" s="102">
        <v>11386831001</v>
      </c>
      <c r="E1308" s="391" t="str">
        <f>IFERROR(VLOOKUP(D1308,'ВИС-2025'!$E$17:$I$3751,3,0),"")</f>
        <v>Монтажная гильза SDR 11, 40х3,7</v>
      </c>
      <c r="F1308" s="202" t="s">
        <v>58</v>
      </c>
      <c r="G1308" s="204"/>
      <c r="H1308" s="352" t="str">
        <f>IFERROR(VLOOKUP(D1308,'ВИС-2025'!$E$17:$L$4285,7,0),"")</f>
        <v>по запросу</v>
      </c>
      <c r="I1308" s="352" t="str">
        <f t="shared" si="281"/>
        <v/>
      </c>
      <c r="J1308" s="352" t="str">
        <f t="shared" si="282"/>
        <v/>
      </c>
      <c r="K1308" s="352" t="str">
        <f t="shared" si="283"/>
        <v/>
      </c>
      <c r="L1308" s="352" t="str">
        <f t="shared" si="284"/>
        <v/>
      </c>
      <c r="M1308" s="352" t="str">
        <f t="shared" si="285"/>
        <v/>
      </c>
      <c r="N1308" s="387"/>
    </row>
    <row r="1309" spans="2:14" s="288" customFormat="1">
      <c r="B1309" s="453" t="s">
        <v>27</v>
      </c>
      <c r="C1309" s="201" t="s">
        <v>1676</v>
      </c>
      <c r="D1309" s="102">
        <v>11386931001</v>
      </c>
      <c r="E1309" s="391" t="str">
        <f>IFERROR(VLOOKUP(D1309,'ВИС-2025'!$E$17:$I$3751,3,0),"")</f>
        <v>Монтажная гильза SDR 11, 50х4,6</v>
      </c>
      <c r="F1309" s="202" t="s">
        <v>58</v>
      </c>
      <c r="G1309" s="204"/>
      <c r="H1309" s="352" t="str">
        <f>IFERROR(VLOOKUP(D1309,'ВИС-2025'!$E$17:$L$4285,7,0),"")</f>
        <v>по запросу</v>
      </c>
      <c r="I1309" s="352" t="str">
        <f t="shared" si="281"/>
        <v/>
      </c>
      <c r="J1309" s="352" t="str">
        <f t="shared" si="282"/>
        <v/>
      </c>
      <c r="K1309" s="352" t="str">
        <f t="shared" si="283"/>
        <v/>
      </c>
      <c r="L1309" s="352" t="str">
        <f t="shared" si="284"/>
        <v/>
      </c>
      <c r="M1309" s="352" t="str">
        <f t="shared" si="285"/>
        <v/>
      </c>
      <c r="N1309" s="387"/>
    </row>
    <row r="1310" spans="2:14" s="288" customFormat="1">
      <c r="B1310" s="453" t="s">
        <v>27</v>
      </c>
      <c r="C1310" s="201" t="s">
        <v>1676</v>
      </c>
      <c r="D1310" s="102">
        <v>11387031001</v>
      </c>
      <c r="E1310" s="391" t="str">
        <f>IFERROR(VLOOKUP(D1310,'ВИС-2025'!$E$17:$I$3751,3,0),"")</f>
        <v>Монтажная гильза SDR 11, 63х5,8</v>
      </c>
      <c r="F1310" s="202" t="s">
        <v>58</v>
      </c>
      <c r="G1310" s="204"/>
      <c r="H1310" s="352" t="str">
        <f>IFERROR(VLOOKUP(D1310,'ВИС-2025'!$E$17:$L$4285,7,0),"")</f>
        <v>по запросу</v>
      </c>
      <c r="I1310" s="352" t="str">
        <f t="shared" si="281"/>
        <v/>
      </c>
      <c r="J1310" s="352" t="str">
        <f t="shared" si="282"/>
        <v/>
      </c>
      <c r="K1310" s="352" t="str">
        <f t="shared" si="283"/>
        <v/>
      </c>
      <c r="L1310" s="352" t="str">
        <f t="shared" si="284"/>
        <v/>
      </c>
      <c r="M1310" s="352" t="str">
        <f t="shared" si="285"/>
        <v/>
      </c>
      <c r="N1310" s="387"/>
    </row>
    <row r="1311" spans="2:14" s="288" customFormat="1">
      <c r="B1311" s="453" t="s">
        <v>27</v>
      </c>
      <c r="C1311" s="201" t="s">
        <v>1676</v>
      </c>
      <c r="D1311" s="219">
        <v>12676711002</v>
      </c>
      <c r="E1311" s="391" t="str">
        <f>IFERROR(VLOOKUP(D1311,'ВИС-2025'!$E$17:$I$3751,3,0),"")</f>
        <v>Монтажная гильза SDR 11, 75х6,8</v>
      </c>
      <c r="F1311" s="202" t="s">
        <v>58</v>
      </c>
      <c r="G1311" s="204"/>
      <c r="H1311" s="352" t="str">
        <f>IFERROR(VLOOKUP(D1311,'ВИС-2025'!$E$17:$L$4285,7,0),"")</f>
        <v>по запросу</v>
      </c>
      <c r="I1311" s="352" t="str">
        <f t="shared" si="281"/>
        <v/>
      </c>
      <c r="J1311" s="352" t="str">
        <f t="shared" si="282"/>
        <v/>
      </c>
      <c r="K1311" s="352" t="str">
        <f t="shared" si="283"/>
        <v/>
      </c>
      <c r="L1311" s="352" t="str">
        <f t="shared" si="284"/>
        <v/>
      </c>
      <c r="M1311" s="352" t="str">
        <f t="shared" si="285"/>
        <v/>
      </c>
      <c r="N1311" s="387"/>
    </row>
    <row r="1312" spans="2:14" s="288" customFormat="1">
      <c r="B1312" s="453" t="s">
        <v>27</v>
      </c>
      <c r="C1312" s="201" t="s">
        <v>1676</v>
      </c>
      <c r="D1312" s="102">
        <v>12676811002</v>
      </c>
      <c r="E1312" s="391" t="str">
        <f>IFERROR(VLOOKUP(D1312,'ВИС-2025'!$E$17:$I$3751,3,0),"")</f>
        <v>Монтажная гильза SDR 11, 90х8,2</v>
      </c>
      <c r="F1312" s="202" t="s">
        <v>58</v>
      </c>
      <c r="G1312" s="204"/>
      <c r="H1312" s="352" t="str">
        <f>IFERROR(VLOOKUP(D1312,'ВИС-2025'!$E$17:$L$4285,7,0),"")</f>
        <v>по запросу</v>
      </c>
      <c r="I1312" s="352" t="str">
        <f t="shared" si="281"/>
        <v/>
      </c>
      <c r="J1312" s="352" t="str">
        <f t="shared" si="282"/>
        <v/>
      </c>
      <c r="K1312" s="352" t="str">
        <f t="shared" si="283"/>
        <v/>
      </c>
      <c r="L1312" s="352" t="str">
        <f t="shared" si="284"/>
        <v/>
      </c>
      <c r="M1312" s="352" t="str">
        <f t="shared" si="285"/>
        <v/>
      </c>
      <c r="N1312" s="387"/>
    </row>
    <row r="1313" spans="2:14" s="288" customFormat="1">
      <c r="B1313" s="453" t="s">
        <v>27</v>
      </c>
      <c r="C1313" s="201" t="s">
        <v>1676</v>
      </c>
      <c r="D1313" s="102">
        <v>12676911002</v>
      </c>
      <c r="E1313" s="391" t="str">
        <f>IFERROR(VLOOKUP(D1313,'ВИС-2025'!$E$17:$I$3751,3,0),"")</f>
        <v>Монтажная гильза SDR 11, 110х10,0</v>
      </c>
      <c r="F1313" s="202" t="s">
        <v>58</v>
      </c>
      <c r="G1313" s="204"/>
      <c r="H1313" s="352" t="str">
        <f>IFERROR(VLOOKUP(D1313,'ВИС-2025'!$E$17:$L$4285,7,0),"")</f>
        <v>по запросу</v>
      </c>
      <c r="I1313" s="352" t="str">
        <f t="shared" si="281"/>
        <v/>
      </c>
      <c r="J1313" s="352" t="str">
        <f t="shared" si="282"/>
        <v/>
      </c>
      <c r="K1313" s="352" t="str">
        <f t="shared" si="283"/>
        <v/>
      </c>
      <c r="L1313" s="352" t="str">
        <f t="shared" si="284"/>
        <v/>
      </c>
      <c r="M1313" s="352" t="str">
        <f t="shared" si="285"/>
        <v/>
      </c>
      <c r="N1313" s="387"/>
    </row>
    <row r="1314" spans="2:14" s="288" customFormat="1">
      <c r="B1314" s="453" t="s">
        <v>27</v>
      </c>
      <c r="C1314" s="201" t="s">
        <v>1676</v>
      </c>
      <c r="D1314" s="102">
        <v>12352291002</v>
      </c>
      <c r="E1314" s="391" t="str">
        <f>IFERROR(VLOOKUP(D1314,'ВИС-2025'!$E$17:$I$3751,3,0),"")</f>
        <v>Монтажная гильза SDR 11, 125х11,4</v>
      </c>
      <c r="F1314" s="202" t="s">
        <v>58</v>
      </c>
      <c r="G1314" s="204"/>
      <c r="H1314" s="352" t="str">
        <f>IFERROR(VLOOKUP(D1314,'ВИС-2025'!$E$17:$L$4285,7,0),"")</f>
        <v>по запросу</v>
      </c>
      <c r="I1314" s="352" t="str">
        <f t="shared" ref="I1314:I1376" si="286">IFERROR(H1314*G1314,"")</f>
        <v/>
      </c>
      <c r="J1314" s="352" t="str">
        <f t="shared" ref="J1314:J1376" si="287">IFERROR((IF(H1314="","",H1314-H1314*$D$7)),"")</f>
        <v/>
      </c>
      <c r="K1314" s="352" t="str">
        <f t="shared" ref="K1314:K1376" si="288">IFERROR(J1314*G1314, "")</f>
        <v/>
      </c>
      <c r="L1314" s="352" t="str">
        <f t="shared" ref="L1314:L1376" si="289">IFERROR(J1314*$D$8, "")</f>
        <v/>
      </c>
      <c r="M1314" s="352" t="str">
        <f t="shared" ref="M1314:M1376" si="290">IFERROR(L1314*G1314, "")</f>
        <v/>
      </c>
      <c r="N1314" s="387"/>
    </row>
    <row r="1315" spans="2:14" s="288" customFormat="1">
      <c r="B1315" s="453" t="s">
        <v>27</v>
      </c>
      <c r="C1315" s="201" t="s">
        <v>1676</v>
      </c>
      <c r="D1315" s="102">
        <v>12343241002</v>
      </c>
      <c r="E1315" s="391" t="str">
        <f>IFERROR(VLOOKUP(D1315,'ВИС-2025'!$E$17:$I$3751,3,0),"")</f>
        <v>Монтажная гильза SDR 11, 160х14,6</v>
      </c>
      <c r="F1315" s="202" t="s">
        <v>58</v>
      </c>
      <c r="G1315" s="204"/>
      <c r="H1315" s="352" t="str">
        <f>IFERROR(VLOOKUP(D1315,'ВИС-2025'!$E$17:$L$4285,7,0),"")</f>
        <v>по запросу</v>
      </c>
      <c r="I1315" s="352" t="str">
        <f t="shared" si="286"/>
        <v/>
      </c>
      <c r="J1315" s="352" t="str">
        <f t="shared" si="287"/>
        <v/>
      </c>
      <c r="K1315" s="352" t="str">
        <f t="shared" si="288"/>
        <v/>
      </c>
      <c r="L1315" s="352" t="str">
        <f t="shared" si="289"/>
        <v/>
      </c>
      <c r="M1315" s="352" t="str">
        <f t="shared" si="290"/>
        <v/>
      </c>
      <c r="N1315" s="387"/>
    </row>
    <row r="1316" spans="2:14">
      <c r="B1316" s="90"/>
      <c r="C1316" s="198"/>
      <c r="D1316" s="69"/>
      <c r="E1316" s="396"/>
      <c r="F1316" s="170"/>
      <c r="G1316" s="199"/>
      <c r="H1316" s="351" t="str">
        <f>IFERROR(VLOOKUP(D1316,'ВИС-2025'!$E$17:$L$4285,7,0),"")</f>
        <v/>
      </c>
      <c r="I1316" s="351" t="str">
        <f t="shared" si="286"/>
        <v/>
      </c>
      <c r="J1316" s="351" t="str">
        <f t="shared" si="287"/>
        <v/>
      </c>
      <c r="K1316" s="351" t="str">
        <f t="shared" si="288"/>
        <v/>
      </c>
      <c r="L1316" s="351" t="str">
        <f t="shared" si="289"/>
        <v/>
      </c>
      <c r="M1316" s="351" t="str">
        <f t="shared" si="290"/>
        <v/>
      </c>
      <c r="N1316" s="387"/>
    </row>
    <row r="1317" spans="2:14" s="288" customFormat="1">
      <c r="B1317" s="453" t="s">
        <v>27</v>
      </c>
      <c r="C1317" s="201" t="s">
        <v>1676</v>
      </c>
      <c r="D1317" s="102">
        <v>11690081001</v>
      </c>
      <c r="E1317" s="391" t="str">
        <f>IFERROR(VLOOKUP(D1317,'ВИС-2025'!$E$17:$I$3751,3,0),"")</f>
        <v>Муфта соединительная равнопроходная SDR 11, 20х1,9 LX</v>
      </c>
      <c r="F1317" s="202" t="s">
        <v>58</v>
      </c>
      <c r="G1317" s="204"/>
      <c r="H1317" s="352" t="str">
        <f>IFERROR(VLOOKUP(D1317,'ВИС-2025'!$E$17:$L$4285,7,0),"")</f>
        <v>по запросу</v>
      </c>
      <c r="I1317" s="352" t="str">
        <f t="shared" si="286"/>
        <v/>
      </c>
      <c r="J1317" s="352" t="str">
        <f t="shared" si="287"/>
        <v/>
      </c>
      <c r="K1317" s="352" t="str">
        <f t="shared" si="288"/>
        <v/>
      </c>
      <c r="L1317" s="352" t="str">
        <f t="shared" si="289"/>
        <v/>
      </c>
      <c r="M1317" s="352" t="str">
        <f t="shared" si="290"/>
        <v/>
      </c>
      <c r="N1317" s="387"/>
    </row>
    <row r="1318" spans="2:14" s="288" customFormat="1">
      <c r="B1318" s="453" t="s">
        <v>27</v>
      </c>
      <c r="C1318" s="201" t="s">
        <v>1676</v>
      </c>
      <c r="D1318" s="102">
        <v>11690101001</v>
      </c>
      <c r="E1318" s="391" t="str">
        <f>IFERROR(VLOOKUP(D1318,'ВИС-2025'!$E$17:$I$3751,3,0),"")</f>
        <v>Муфта соединительная равнопроходная SDR 11, 25х2,3 LX</v>
      </c>
      <c r="F1318" s="202" t="s">
        <v>58</v>
      </c>
      <c r="G1318" s="204"/>
      <c r="H1318" s="352" t="str">
        <f>IFERROR(VLOOKUP(D1318,'ВИС-2025'!$E$17:$L$4285,7,0),"")</f>
        <v>по запросу</v>
      </c>
      <c r="I1318" s="352" t="str">
        <f t="shared" si="286"/>
        <v/>
      </c>
      <c r="J1318" s="352" t="str">
        <f t="shared" si="287"/>
        <v/>
      </c>
      <c r="K1318" s="352" t="str">
        <f t="shared" si="288"/>
        <v/>
      </c>
      <c r="L1318" s="352" t="str">
        <f t="shared" si="289"/>
        <v/>
      </c>
      <c r="M1318" s="352" t="str">
        <f t="shared" si="290"/>
        <v/>
      </c>
      <c r="N1318" s="387"/>
    </row>
    <row r="1319" spans="2:14" s="288" customFormat="1">
      <c r="B1319" s="453" t="s">
        <v>27</v>
      </c>
      <c r="C1319" s="201" t="s">
        <v>1676</v>
      </c>
      <c r="D1319" s="102">
        <v>11690131001</v>
      </c>
      <c r="E1319" s="391" t="str">
        <f>IFERROR(VLOOKUP(D1319,'ВИС-2025'!$E$17:$I$3751,3,0),"")</f>
        <v>Муфта соединительная равнопроходная SDR 11, 32х2,9 LX</v>
      </c>
      <c r="F1319" s="202" t="s">
        <v>58</v>
      </c>
      <c r="G1319" s="204"/>
      <c r="H1319" s="352" t="str">
        <f>IFERROR(VLOOKUP(D1319,'ВИС-2025'!$E$17:$L$4285,7,0),"")</f>
        <v>по запросу</v>
      </c>
      <c r="I1319" s="352" t="str">
        <f t="shared" si="286"/>
        <v/>
      </c>
      <c r="J1319" s="352" t="str">
        <f t="shared" si="287"/>
        <v/>
      </c>
      <c r="K1319" s="352" t="str">
        <f t="shared" si="288"/>
        <v/>
      </c>
      <c r="L1319" s="352" t="str">
        <f t="shared" si="289"/>
        <v/>
      </c>
      <c r="M1319" s="352" t="str">
        <f t="shared" si="290"/>
        <v/>
      </c>
      <c r="N1319" s="387"/>
    </row>
    <row r="1320" spans="2:14" s="288" customFormat="1">
      <c r="B1320" s="453" t="s">
        <v>27</v>
      </c>
      <c r="C1320" s="201" t="s">
        <v>1676</v>
      </c>
      <c r="D1320" s="102">
        <v>11690151001</v>
      </c>
      <c r="E1320" s="391" t="str">
        <f>IFERROR(VLOOKUP(D1320,'ВИС-2025'!$E$17:$I$3751,3,0),"")</f>
        <v>Муфта соединительная равнопроходная SDR 11, 40х3,7 LX</v>
      </c>
      <c r="F1320" s="202" t="s">
        <v>58</v>
      </c>
      <c r="G1320" s="204"/>
      <c r="H1320" s="352" t="str">
        <f>IFERROR(VLOOKUP(D1320,'ВИС-2025'!$E$17:$L$4285,7,0),"")</f>
        <v>по запросу</v>
      </c>
      <c r="I1320" s="352" t="str">
        <f t="shared" si="286"/>
        <v/>
      </c>
      <c r="J1320" s="352" t="str">
        <f t="shared" si="287"/>
        <v/>
      </c>
      <c r="K1320" s="352" t="str">
        <f t="shared" si="288"/>
        <v/>
      </c>
      <c r="L1320" s="352" t="str">
        <f t="shared" si="289"/>
        <v/>
      </c>
      <c r="M1320" s="352" t="str">
        <f t="shared" si="290"/>
        <v/>
      </c>
      <c r="N1320" s="387"/>
    </row>
    <row r="1321" spans="2:14" s="288" customFormat="1">
      <c r="B1321" s="453" t="s">
        <v>27</v>
      </c>
      <c r="C1321" s="201" t="s">
        <v>1676</v>
      </c>
      <c r="D1321" s="102">
        <v>11691441001</v>
      </c>
      <c r="E1321" s="391" t="str">
        <f>IFERROR(VLOOKUP(D1321,'ВИС-2025'!$E$17:$I$3751,3,0),"")</f>
        <v>Муфта соединительная равнопроходная SDR 11, 50х4,6 LX</v>
      </c>
      <c r="F1321" s="202" t="s">
        <v>58</v>
      </c>
      <c r="G1321" s="204"/>
      <c r="H1321" s="352" t="str">
        <f>IFERROR(VLOOKUP(D1321,'ВИС-2025'!$E$17:$L$4285,7,0),"")</f>
        <v>по запросу</v>
      </c>
      <c r="I1321" s="352" t="str">
        <f t="shared" si="286"/>
        <v/>
      </c>
      <c r="J1321" s="352" t="str">
        <f t="shared" si="287"/>
        <v/>
      </c>
      <c r="K1321" s="352" t="str">
        <f t="shared" si="288"/>
        <v/>
      </c>
      <c r="L1321" s="352" t="str">
        <f t="shared" si="289"/>
        <v/>
      </c>
      <c r="M1321" s="352" t="str">
        <f t="shared" si="290"/>
        <v/>
      </c>
      <c r="N1321" s="387"/>
    </row>
    <row r="1322" spans="2:14" s="288" customFormat="1">
      <c r="B1322" s="453" t="s">
        <v>27</v>
      </c>
      <c r="C1322" s="201" t="s">
        <v>1676</v>
      </c>
      <c r="D1322" s="102">
        <v>11691421001</v>
      </c>
      <c r="E1322" s="391" t="str">
        <f>IFERROR(VLOOKUP(D1322,'ВИС-2025'!$E$17:$I$3751,3,0),"")</f>
        <v>Муфта соединительная равнопроходная SDR 11, 63х5,8 LX</v>
      </c>
      <c r="F1322" s="202" t="s">
        <v>58</v>
      </c>
      <c r="G1322" s="204"/>
      <c r="H1322" s="352" t="str">
        <f>IFERROR(VLOOKUP(D1322,'ВИС-2025'!$E$17:$L$4285,7,0),"")</f>
        <v>по запросу</v>
      </c>
      <c r="I1322" s="352" t="str">
        <f t="shared" si="286"/>
        <v/>
      </c>
      <c r="J1322" s="352" t="str">
        <f t="shared" si="287"/>
        <v/>
      </c>
      <c r="K1322" s="352" t="str">
        <f t="shared" si="288"/>
        <v/>
      </c>
      <c r="L1322" s="352" t="str">
        <f t="shared" si="289"/>
        <v/>
      </c>
      <c r="M1322" s="352" t="str">
        <f t="shared" si="290"/>
        <v/>
      </c>
      <c r="N1322" s="387"/>
    </row>
    <row r="1323" spans="2:14" s="288" customFormat="1">
      <c r="B1323" s="453" t="s">
        <v>27</v>
      </c>
      <c r="C1323" s="201" t="s">
        <v>1676</v>
      </c>
      <c r="D1323" s="102">
        <v>12676111001</v>
      </c>
      <c r="E1323" s="391" t="str">
        <f>IFERROR(VLOOKUP(D1323,'ВИС-2025'!$E$17:$I$3751,3,0),"")</f>
        <v>Муфта соединительная равнопроходная SDR 11, 75х6,8</v>
      </c>
      <c r="F1323" s="202" t="s">
        <v>58</v>
      </c>
      <c r="G1323" s="204"/>
      <c r="H1323" s="352" t="str">
        <f>IFERROR(VLOOKUP(D1323,'ВИС-2025'!$E$17:$L$4285,7,0),"")</f>
        <v>по запросу</v>
      </c>
      <c r="I1323" s="352" t="str">
        <f t="shared" si="286"/>
        <v/>
      </c>
      <c r="J1323" s="352" t="str">
        <f t="shared" si="287"/>
        <v/>
      </c>
      <c r="K1323" s="352" t="str">
        <f t="shared" si="288"/>
        <v/>
      </c>
      <c r="L1323" s="352" t="str">
        <f t="shared" si="289"/>
        <v/>
      </c>
      <c r="M1323" s="352" t="str">
        <f t="shared" si="290"/>
        <v/>
      </c>
      <c r="N1323" s="387"/>
    </row>
    <row r="1324" spans="2:14" s="288" customFormat="1">
      <c r="B1324" s="453" t="s">
        <v>27</v>
      </c>
      <c r="C1324" s="201" t="s">
        <v>1676</v>
      </c>
      <c r="D1324" s="102">
        <v>12676211001</v>
      </c>
      <c r="E1324" s="391" t="str">
        <f>IFERROR(VLOOKUP(D1324,'ВИС-2025'!$E$17:$I$3751,3,0),"")</f>
        <v>Муфта соединительная равнопроходная SDR 11, 90х8,2</v>
      </c>
      <c r="F1324" s="202" t="s">
        <v>58</v>
      </c>
      <c r="G1324" s="204"/>
      <c r="H1324" s="352" t="str">
        <f>IFERROR(VLOOKUP(D1324,'ВИС-2025'!$E$17:$L$4285,7,0),"")</f>
        <v>по запросу</v>
      </c>
      <c r="I1324" s="352" t="str">
        <f t="shared" si="286"/>
        <v/>
      </c>
      <c r="J1324" s="352" t="str">
        <f t="shared" si="287"/>
        <v/>
      </c>
      <c r="K1324" s="352" t="str">
        <f t="shared" si="288"/>
        <v/>
      </c>
      <c r="L1324" s="352" t="str">
        <f t="shared" si="289"/>
        <v/>
      </c>
      <c r="M1324" s="352" t="str">
        <f t="shared" si="290"/>
        <v/>
      </c>
      <c r="N1324" s="387"/>
    </row>
    <row r="1325" spans="2:14" s="288" customFormat="1">
      <c r="B1325" s="453" t="s">
        <v>27</v>
      </c>
      <c r="C1325" s="201" t="s">
        <v>1676</v>
      </c>
      <c r="D1325" s="102">
        <v>12676311001</v>
      </c>
      <c r="E1325" s="391" t="str">
        <f>IFERROR(VLOOKUP(D1325,'ВИС-2025'!$E$17:$I$3751,3,0),"")</f>
        <v>Муфта соединительная равнопроходная SDR 11, 110х10,0</v>
      </c>
      <c r="F1325" s="202" t="s">
        <v>58</v>
      </c>
      <c r="G1325" s="204"/>
      <c r="H1325" s="352" t="str">
        <f>IFERROR(VLOOKUP(D1325,'ВИС-2025'!$E$17:$L$4285,7,0),"")</f>
        <v>по запросу</v>
      </c>
      <c r="I1325" s="352" t="str">
        <f t="shared" si="286"/>
        <v/>
      </c>
      <c r="J1325" s="352" t="str">
        <f t="shared" si="287"/>
        <v/>
      </c>
      <c r="K1325" s="352" t="str">
        <f t="shared" si="288"/>
        <v/>
      </c>
      <c r="L1325" s="352" t="str">
        <f t="shared" si="289"/>
        <v/>
      </c>
      <c r="M1325" s="352" t="str">
        <f t="shared" si="290"/>
        <v/>
      </c>
      <c r="N1325" s="387"/>
    </row>
    <row r="1326" spans="2:14" s="288" customFormat="1">
      <c r="B1326" s="453" t="s">
        <v>27</v>
      </c>
      <c r="C1326" s="201" t="s">
        <v>1676</v>
      </c>
      <c r="D1326" s="102">
        <v>12352191001</v>
      </c>
      <c r="E1326" s="391" t="str">
        <f>IFERROR(VLOOKUP(D1326,'ВИС-2025'!$E$17:$I$3751,3,0),"")</f>
        <v>Муфта соединительная равнопроходная SDR 11, 125х11,4</v>
      </c>
      <c r="F1326" s="202" t="s">
        <v>58</v>
      </c>
      <c r="G1326" s="204"/>
      <c r="H1326" s="352" t="str">
        <f>IFERROR(VLOOKUP(D1326,'ВИС-2025'!$E$17:$L$4285,7,0),"")</f>
        <v>по запросу</v>
      </c>
      <c r="I1326" s="352" t="str">
        <f t="shared" si="286"/>
        <v/>
      </c>
      <c r="J1326" s="352" t="str">
        <f t="shared" si="287"/>
        <v/>
      </c>
      <c r="K1326" s="352" t="str">
        <f t="shared" si="288"/>
        <v/>
      </c>
      <c r="L1326" s="352" t="str">
        <f t="shared" si="289"/>
        <v/>
      </c>
      <c r="M1326" s="352" t="str">
        <f t="shared" si="290"/>
        <v/>
      </c>
      <c r="N1326" s="387"/>
    </row>
    <row r="1327" spans="2:14" s="288" customFormat="1">
      <c r="B1327" s="453" t="s">
        <v>27</v>
      </c>
      <c r="C1327" s="201" t="s">
        <v>1676</v>
      </c>
      <c r="D1327" s="102">
        <v>12062571001</v>
      </c>
      <c r="E1327" s="391" t="str">
        <f>IFERROR(VLOOKUP(D1327,'ВИС-2025'!$E$17:$I$3751,3,0),"")</f>
        <v>Муфта соединительная равнопроходная SDR 11, 140х12,7</v>
      </c>
      <c r="F1327" s="202" t="s">
        <v>58</v>
      </c>
      <c r="G1327" s="204"/>
      <c r="H1327" s="352" t="str">
        <f>IFERROR(VLOOKUP(D1327,'ВИС-2025'!$E$17:$L$4285,7,0),"")</f>
        <v>по запросу</v>
      </c>
      <c r="I1327" s="352" t="str">
        <f t="shared" si="286"/>
        <v/>
      </c>
      <c r="J1327" s="352" t="str">
        <f t="shared" si="287"/>
        <v/>
      </c>
      <c r="K1327" s="352" t="str">
        <f t="shared" si="288"/>
        <v/>
      </c>
      <c r="L1327" s="352" t="str">
        <f t="shared" si="289"/>
        <v/>
      </c>
      <c r="M1327" s="352" t="str">
        <f t="shared" si="290"/>
        <v/>
      </c>
      <c r="N1327" s="387"/>
    </row>
    <row r="1328" spans="2:14" s="288" customFormat="1">
      <c r="B1328" s="453" t="s">
        <v>27</v>
      </c>
      <c r="C1328" s="201" t="s">
        <v>1676</v>
      </c>
      <c r="D1328" s="102">
        <v>12343341001</v>
      </c>
      <c r="E1328" s="391" t="str">
        <f>IFERROR(VLOOKUP(D1328,'ВИС-2025'!$E$17:$I$3751,3,0),"")</f>
        <v>Муфта соединительная равнопроходная SDR 11, 160х14,6</v>
      </c>
      <c r="F1328" s="202" t="s">
        <v>58</v>
      </c>
      <c r="G1328" s="204"/>
      <c r="H1328" s="352" t="str">
        <f>IFERROR(VLOOKUP(D1328,'ВИС-2025'!$E$17:$L$4285,7,0),"")</f>
        <v>по запросу</v>
      </c>
      <c r="I1328" s="352" t="str">
        <f t="shared" si="286"/>
        <v/>
      </c>
      <c r="J1328" s="352" t="str">
        <f t="shared" si="287"/>
        <v/>
      </c>
      <c r="K1328" s="352" t="str">
        <f t="shared" si="288"/>
        <v/>
      </c>
      <c r="L1328" s="352" t="str">
        <f t="shared" si="289"/>
        <v/>
      </c>
      <c r="M1328" s="352" t="str">
        <f t="shared" si="290"/>
        <v/>
      </c>
      <c r="N1328" s="387"/>
    </row>
    <row r="1329" spans="2:14">
      <c r="B1329" s="90"/>
      <c r="C1329" s="198"/>
      <c r="D1329" s="69"/>
      <c r="E1329" s="396"/>
      <c r="F1329" s="170"/>
      <c r="G1329" s="199"/>
      <c r="H1329" s="351" t="str">
        <f>IFERROR(VLOOKUP(D1329,'ВИС-2025'!$E$17:$L$4285,7,0),"")</f>
        <v/>
      </c>
      <c r="I1329" s="351" t="str">
        <f t="shared" si="286"/>
        <v/>
      </c>
      <c r="J1329" s="351" t="str">
        <f t="shared" si="287"/>
        <v/>
      </c>
      <c r="K1329" s="351" t="str">
        <f t="shared" si="288"/>
        <v/>
      </c>
      <c r="L1329" s="351" t="str">
        <f t="shared" si="289"/>
        <v/>
      </c>
      <c r="M1329" s="351" t="str">
        <f t="shared" si="290"/>
        <v/>
      </c>
      <c r="N1329" s="387"/>
    </row>
    <row r="1330" spans="2:14" s="288" customFormat="1">
      <c r="B1330" s="453" t="s">
        <v>27</v>
      </c>
      <c r="C1330" s="201" t="s">
        <v>1676</v>
      </c>
      <c r="D1330" s="102">
        <v>11690121001</v>
      </c>
      <c r="E1330" s="391" t="str">
        <f>IFERROR(VLOOKUP(D1330,'ВИС-2025'!$E$17:$I$3751,3,0),"")</f>
        <v>Муфта соединительная переходная SDR 11, 25х2,3 - 20х1,9 LX</v>
      </c>
      <c r="F1330" s="202" t="s">
        <v>58</v>
      </c>
      <c r="G1330" s="204"/>
      <c r="H1330" s="352" t="str">
        <f>IFERROR(VLOOKUP(D1330,'ВИС-2025'!$E$17:$L$4285,7,0),"")</f>
        <v>по запросу</v>
      </c>
      <c r="I1330" s="352" t="str">
        <f t="shared" si="286"/>
        <v/>
      </c>
      <c r="J1330" s="352" t="str">
        <f t="shared" si="287"/>
        <v/>
      </c>
      <c r="K1330" s="352" t="str">
        <f t="shared" si="288"/>
        <v/>
      </c>
      <c r="L1330" s="352" t="str">
        <f t="shared" si="289"/>
        <v/>
      </c>
      <c r="M1330" s="352" t="str">
        <f t="shared" si="290"/>
        <v/>
      </c>
      <c r="N1330" s="387"/>
    </row>
    <row r="1331" spans="2:14" s="288" customFormat="1">
      <c r="B1331" s="453" t="s">
        <v>27</v>
      </c>
      <c r="C1331" s="201" t="s">
        <v>1676</v>
      </c>
      <c r="D1331" s="102">
        <v>11690141001</v>
      </c>
      <c r="E1331" s="391" t="str">
        <f>IFERROR(VLOOKUP(D1331,'ВИС-2025'!$E$17:$I$3751,3,0),"")</f>
        <v>Муфта соединительная переходная SDR 11, 32х2,9 - 25х2,3 LX</v>
      </c>
      <c r="F1331" s="202" t="s">
        <v>58</v>
      </c>
      <c r="G1331" s="204"/>
      <c r="H1331" s="352" t="str">
        <f>IFERROR(VLOOKUP(D1331,'ВИС-2025'!$E$17:$L$4285,7,0),"")</f>
        <v>по запросу</v>
      </c>
      <c r="I1331" s="352" t="str">
        <f t="shared" si="286"/>
        <v/>
      </c>
      <c r="J1331" s="352" t="str">
        <f t="shared" si="287"/>
        <v/>
      </c>
      <c r="K1331" s="352" t="str">
        <f t="shared" si="288"/>
        <v/>
      </c>
      <c r="L1331" s="352" t="str">
        <f t="shared" si="289"/>
        <v/>
      </c>
      <c r="M1331" s="352" t="str">
        <f t="shared" si="290"/>
        <v/>
      </c>
      <c r="N1331" s="387"/>
    </row>
    <row r="1332" spans="2:14" s="288" customFormat="1">
      <c r="B1332" s="453" t="s">
        <v>27</v>
      </c>
      <c r="C1332" s="201" t="s">
        <v>1676</v>
      </c>
      <c r="D1332" s="102">
        <v>11690161001</v>
      </c>
      <c r="E1332" s="391" t="str">
        <f>IFERROR(VLOOKUP(D1332,'ВИС-2025'!$E$17:$I$3751,3,0),"")</f>
        <v>Муфта соединительная переходная SDR 11, 40х3,7 - 20х1,9 LX</v>
      </c>
      <c r="F1332" s="202" t="s">
        <v>58</v>
      </c>
      <c r="G1332" s="204"/>
      <c r="H1332" s="352" t="str">
        <f>IFERROR(VLOOKUP(D1332,'ВИС-2025'!$E$17:$L$4285,7,0),"")</f>
        <v>по запросу</v>
      </c>
      <c r="I1332" s="352" t="str">
        <f t="shared" si="286"/>
        <v/>
      </c>
      <c r="J1332" s="352" t="str">
        <f t="shared" si="287"/>
        <v/>
      </c>
      <c r="K1332" s="352" t="str">
        <f t="shared" si="288"/>
        <v/>
      </c>
      <c r="L1332" s="352" t="str">
        <f t="shared" si="289"/>
        <v/>
      </c>
      <c r="M1332" s="352" t="str">
        <f t="shared" si="290"/>
        <v/>
      </c>
      <c r="N1332" s="387"/>
    </row>
    <row r="1333" spans="2:14" s="288" customFormat="1">
      <c r="B1333" s="453" t="s">
        <v>27</v>
      </c>
      <c r="C1333" s="201" t="s">
        <v>1676</v>
      </c>
      <c r="D1333" s="102">
        <v>11690171001</v>
      </c>
      <c r="E1333" s="391" t="str">
        <f>IFERROR(VLOOKUP(D1333,'ВИС-2025'!$E$17:$I$3751,3,0),"")</f>
        <v>Муфта соединительная переходная SDR 11, 40х3,7 - 32х2,9 LX</v>
      </c>
      <c r="F1333" s="202" t="s">
        <v>58</v>
      </c>
      <c r="G1333" s="204"/>
      <c r="H1333" s="352" t="str">
        <f>IFERROR(VLOOKUP(D1333,'ВИС-2025'!$E$17:$L$4285,7,0),"")</f>
        <v>по запросу</v>
      </c>
      <c r="I1333" s="352" t="str">
        <f t="shared" si="286"/>
        <v/>
      </c>
      <c r="J1333" s="352" t="str">
        <f t="shared" si="287"/>
        <v/>
      </c>
      <c r="K1333" s="352" t="str">
        <f t="shared" si="288"/>
        <v/>
      </c>
      <c r="L1333" s="352" t="str">
        <f t="shared" si="289"/>
        <v/>
      </c>
      <c r="M1333" s="352" t="str">
        <f t="shared" si="290"/>
        <v/>
      </c>
      <c r="N1333" s="387"/>
    </row>
    <row r="1334" spans="2:14" s="288" customFormat="1">
      <c r="B1334" s="453" t="s">
        <v>27</v>
      </c>
      <c r="C1334" s="201" t="s">
        <v>1676</v>
      </c>
      <c r="D1334" s="102">
        <v>11691701001</v>
      </c>
      <c r="E1334" s="391" t="str">
        <f>IFERROR(VLOOKUP(D1334,'ВИС-2025'!$E$17:$I$3751,3,0),"")</f>
        <v>Муфта соединительная переходная SDR 11, 50х4,6 - 32х2,9 LX</v>
      </c>
      <c r="F1334" s="202" t="s">
        <v>58</v>
      </c>
      <c r="G1334" s="204"/>
      <c r="H1334" s="352" t="str">
        <f>IFERROR(VLOOKUP(D1334,'ВИС-2025'!$E$17:$L$4285,7,0),"")</f>
        <v>по запросу</v>
      </c>
      <c r="I1334" s="352" t="str">
        <f t="shared" si="286"/>
        <v/>
      </c>
      <c r="J1334" s="352" t="str">
        <f t="shared" si="287"/>
        <v/>
      </c>
      <c r="K1334" s="352" t="str">
        <f t="shared" si="288"/>
        <v/>
      </c>
      <c r="L1334" s="352" t="str">
        <f t="shared" si="289"/>
        <v/>
      </c>
      <c r="M1334" s="352" t="str">
        <f t="shared" si="290"/>
        <v/>
      </c>
      <c r="N1334" s="387"/>
    </row>
    <row r="1335" spans="2:14" s="288" customFormat="1">
      <c r="B1335" s="453" t="s">
        <v>27</v>
      </c>
      <c r="C1335" s="201" t="s">
        <v>1676</v>
      </c>
      <c r="D1335" s="102">
        <v>11691471001</v>
      </c>
      <c r="E1335" s="391" t="str">
        <f>IFERROR(VLOOKUP(D1335,'ВИС-2025'!$E$17:$I$3751,3,0),"")</f>
        <v>Муфта соединительная переходная SDR 11, 50х4,6 - 40х3,7 LX</v>
      </c>
      <c r="F1335" s="202" t="s">
        <v>58</v>
      </c>
      <c r="G1335" s="204"/>
      <c r="H1335" s="352" t="str">
        <f>IFERROR(VLOOKUP(D1335,'ВИС-2025'!$E$17:$L$4285,7,0),"")</f>
        <v>по запросу</v>
      </c>
      <c r="I1335" s="352" t="str">
        <f t="shared" si="286"/>
        <v/>
      </c>
      <c r="J1335" s="352" t="str">
        <f t="shared" si="287"/>
        <v/>
      </c>
      <c r="K1335" s="352" t="str">
        <f t="shared" si="288"/>
        <v/>
      </c>
      <c r="L1335" s="352" t="str">
        <f t="shared" si="289"/>
        <v/>
      </c>
      <c r="M1335" s="352" t="str">
        <f t="shared" si="290"/>
        <v/>
      </c>
      <c r="N1335" s="387"/>
    </row>
    <row r="1336" spans="2:14" s="288" customFormat="1">
      <c r="B1336" s="453" t="s">
        <v>27</v>
      </c>
      <c r="C1336" s="201" t="s">
        <v>1676</v>
      </c>
      <c r="D1336" s="102">
        <v>11691481001</v>
      </c>
      <c r="E1336" s="391" t="str">
        <f>IFERROR(VLOOKUP(D1336,'ВИС-2025'!$E$17:$I$3751,3,0),"")</f>
        <v>Муфта соединительная переходная SDR 11, 63х5,7 - 50х4,6 LX</v>
      </c>
      <c r="F1336" s="202" t="s">
        <v>58</v>
      </c>
      <c r="G1336" s="204"/>
      <c r="H1336" s="352" t="str">
        <f>IFERROR(VLOOKUP(D1336,'ВИС-2025'!$E$17:$L$4285,7,0),"")</f>
        <v>по запросу</v>
      </c>
      <c r="I1336" s="352" t="str">
        <f t="shared" si="286"/>
        <v/>
      </c>
      <c r="J1336" s="352" t="str">
        <f t="shared" si="287"/>
        <v/>
      </c>
      <c r="K1336" s="352" t="str">
        <f t="shared" si="288"/>
        <v/>
      </c>
      <c r="L1336" s="352" t="str">
        <f t="shared" si="289"/>
        <v/>
      </c>
      <c r="M1336" s="352" t="str">
        <f t="shared" si="290"/>
        <v/>
      </c>
      <c r="N1336" s="387"/>
    </row>
    <row r="1337" spans="2:14" s="288" customFormat="1">
      <c r="B1337" s="453" t="s">
        <v>27</v>
      </c>
      <c r="C1337" s="201" t="s">
        <v>1676</v>
      </c>
      <c r="D1337" s="102">
        <v>12676411001</v>
      </c>
      <c r="E1337" s="391" t="str">
        <f>IFERROR(VLOOKUP(D1337,'ВИС-2025'!$E$17:$I$3751,3,0),"")</f>
        <v>Муфта соединительная переходная SDR 11, 75х6,8 - 63х5,7</v>
      </c>
      <c r="F1337" s="202" t="s">
        <v>58</v>
      </c>
      <c r="G1337" s="204"/>
      <c r="H1337" s="352" t="str">
        <f>IFERROR(VLOOKUP(D1337,'ВИС-2025'!$E$17:$L$4285,7,0),"")</f>
        <v>по запросу</v>
      </c>
      <c r="I1337" s="352" t="str">
        <f t="shared" si="286"/>
        <v/>
      </c>
      <c r="J1337" s="352" t="str">
        <f t="shared" si="287"/>
        <v/>
      </c>
      <c r="K1337" s="352" t="str">
        <f t="shared" si="288"/>
        <v/>
      </c>
      <c r="L1337" s="352" t="str">
        <f t="shared" si="289"/>
        <v/>
      </c>
      <c r="M1337" s="352" t="str">
        <f t="shared" si="290"/>
        <v/>
      </c>
      <c r="N1337" s="387"/>
    </row>
    <row r="1338" spans="2:14" s="288" customFormat="1">
      <c r="B1338" s="453" t="s">
        <v>27</v>
      </c>
      <c r="C1338" s="201" t="s">
        <v>1676</v>
      </c>
      <c r="D1338" s="102">
        <v>12676511001</v>
      </c>
      <c r="E1338" s="391" t="str">
        <f>IFERROR(VLOOKUP(D1338,'ВИС-2025'!$E$17:$I$3751,3,0),"")</f>
        <v>Муфта соединительная переходная SDR 11, 90х8,2 - 75х6,8</v>
      </c>
      <c r="F1338" s="202" t="s">
        <v>58</v>
      </c>
      <c r="G1338" s="204"/>
      <c r="H1338" s="352" t="str">
        <f>IFERROR(VLOOKUP(D1338,'ВИС-2025'!$E$17:$L$4285,7,0),"")</f>
        <v>по запросу</v>
      </c>
      <c r="I1338" s="352" t="str">
        <f t="shared" si="286"/>
        <v/>
      </c>
      <c r="J1338" s="352" t="str">
        <f t="shared" si="287"/>
        <v/>
      </c>
      <c r="K1338" s="352" t="str">
        <f t="shared" si="288"/>
        <v/>
      </c>
      <c r="L1338" s="352" t="str">
        <f t="shared" si="289"/>
        <v/>
      </c>
      <c r="M1338" s="352" t="str">
        <f t="shared" si="290"/>
        <v/>
      </c>
      <c r="N1338" s="387"/>
    </row>
    <row r="1339" spans="2:14" s="288" customFormat="1">
      <c r="B1339" s="453" t="s">
        <v>27</v>
      </c>
      <c r="C1339" s="201" t="s">
        <v>1676</v>
      </c>
      <c r="D1339" s="102">
        <v>12676611001</v>
      </c>
      <c r="E1339" s="391" t="str">
        <f>IFERROR(VLOOKUP(D1339,'ВИС-2025'!$E$17:$I$3751,3,0),"")</f>
        <v>Муфта соединительная переходная SDR 11, 110х10 - 90х8,2</v>
      </c>
      <c r="F1339" s="202" t="s">
        <v>58</v>
      </c>
      <c r="G1339" s="204"/>
      <c r="H1339" s="352" t="str">
        <f>IFERROR(VLOOKUP(D1339,'ВИС-2025'!$E$17:$L$4285,7,0),"")</f>
        <v>по запросу</v>
      </c>
      <c r="I1339" s="352" t="str">
        <f t="shared" si="286"/>
        <v/>
      </c>
      <c r="J1339" s="352" t="str">
        <f t="shared" si="287"/>
        <v/>
      </c>
      <c r="K1339" s="352" t="str">
        <f t="shared" si="288"/>
        <v/>
      </c>
      <c r="L1339" s="352" t="str">
        <f t="shared" si="289"/>
        <v/>
      </c>
      <c r="M1339" s="352" t="str">
        <f t="shared" si="290"/>
        <v/>
      </c>
      <c r="N1339" s="387"/>
    </row>
    <row r="1340" spans="2:14">
      <c r="B1340" s="90"/>
      <c r="C1340" s="198"/>
      <c r="D1340" s="69"/>
      <c r="E1340" s="396"/>
      <c r="F1340" s="170"/>
      <c r="G1340" s="199"/>
      <c r="H1340" s="351" t="str">
        <f>IFERROR(VLOOKUP(D1340,'ВИС-2025'!$E$17:$L$4285,7,0),"")</f>
        <v/>
      </c>
      <c r="I1340" s="351" t="str">
        <f t="shared" si="286"/>
        <v/>
      </c>
      <c r="J1340" s="351" t="str">
        <f t="shared" si="287"/>
        <v/>
      </c>
      <c r="K1340" s="351" t="str">
        <f t="shared" si="288"/>
        <v/>
      </c>
      <c r="L1340" s="351" t="str">
        <f t="shared" si="289"/>
        <v/>
      </c>
      <c r="M1340" s="351" t="str">
        <f t="shared" si="290"/>
        <v/>
      </c>
      <c r="N1340" s="387"/>
    </row>
    <row r="1341" spans="2:14" s="288" customFormat="1">
      <c r="B1341" s="453" t="s">
        <v>27</v>
      </c>
      <c r="C1341" s="201" t="s">
        <v>1676</v>
      </c>
      <c r="D1341" s="102">
        <v>11690971001</v>
      </c>
      <c r="E1341" s="391" t="str">
        <f>IFERROR(VLOOKUP(D1341,'ВИС-2025'!$E$17:$I$3751,3,0),"")</f>
        <v>Переходник с наружной резьбой SDR 11, 20х1,9 -R 1/2/L15 LX</v>
      </c>
      <c r="F1341" s="202" t="s">
        <v>58</v>
      </c>
      <c r="G1341" s="204"/>
      <c r="H1341" s="352" t="str">
        <f>IFERROR(VLOOKUP(D1341,'ВИС-2025'!$E$17:$L$4285,7,0),"")</f>
        <v>по запросу</v>
      </c>
      <c r="I1341" s="352" t="str">
        <f t="shared" si="286"/>
        <v/>
      </c>
      <c r="J1341" s="352" t="str">
        <f t="shared" si="287"/>
        <v/>
      </c>
      <c r="K1341" s="352" t="str">
        <f t="shared" si="288"/>
        <v/>
      </c>
      <c r="L1341" s="352" t="str">
        <f t="shared" si="289"/>
        <v/>
      </c>
      <c r="M1341" s="352" t="str">
        <f t="shared" si="290"/>
        <v/>
      </c>
      <c r="N1341" s="387"/>
    </row>
    <row r="1342" spans="2:14" s="288" customFormat="1">
      <c r="B1342" s="453" t="s">
        <v>27</v>
      </c>
      <c r="C1342" s="201" t="s">
        <v>1676</v>
      </c>
      <c r="D1342" s="102">
        <v>11690981001</v>
      </c>
      <c r="E1342" s="391" t="str">
        <f>IFERROR(VLOOKUP(D1342,'ВИС-2025'!$E$17:$I$3751,3,0),"")</f>
        <v>Переходник с наружной резьбой SDR 11, 20х1,9 -R 3/4/L18 LX</v>
      </c>
      <c r="F1342" s="202" t="s">
        <v>58</v>
      </c>
      <c r="G1342" s="204"/>
      <c r="H1342" s="352" t="str">
        <f>IFERROR(VLOOKUP(D1342,'ВИС-2025'!$E$17:$L$4285,7,0),"")</f>
        <v>по запросу</v>
      </c>
      <c r="I1342" s="352" t="str">
        <f t="shared" si="286"/>
        <v/>
      </c>
      <c r="J1342" s="352" t="str">
        <f t="shared" si="287"/>
        <v/>
      </c>
      <c r="K1342" s="352" t="str">
        <f t="shared" si="288"/>
        <v/>
      </c>
      <c r="L1342" s="352" t="str">
        <f t="shared" si="289"/>
        <v/>
      </c>
      <c r="M1342" s="352" t="str">
        <f t="shared" si="290"/>
        <v/>
      </c>
      <c r="N1342" s="387"/>
    </row>
    <row r="1343" spans="2:14" s="288" customFormat="1">
      <c r="B1343" s="453" t="s">
        <v>27</v>
      </c>
      <c r="C1343" s="201" t="s">
        <v>1676</v>
      </c>
      <c r="D1343" s="102">
        <v>11691051001</v>
      </c>
      <c r="E1343" s="391" t="str">
        <f>IFERROR(VLOOKUP(D1343,'ВИС-2025'!$E$17:$I$3751,3,0),"")</f>
        <v>Переходник с наружной резьбой SDR 11, 25х2,3 -R 3/4 LX</v>
      </c>
      <c r="F1343" s="202" t="s">
        <v>58</v>
      </c>
      <c r="G1343" s="204"/>
      <c r="H1343" s="352" t="str">
        <f>IFERROR(VLOOKUP(D1343,'ВИС-2025'!$E$17:$L$4285,7,0),"")</f>
        <v>по запросу</v>
      </c>
      <c r="I1343" s="352" t="str">
        <f t="shared" si="286"/>
        <v/>
      </c>
      <c r="J1343" s="352" t="str">
        <f t="shared" si="287"/>
        <v/>
      </c>
      <c r="K1343" s="352" t="str">
        <f t="shared" si="288"/>
        <v/>
      </c>
      <c r="L1343" s="352" t="str">
        <f t="shared" si="289"/>
        <v/>
      </c>
      <c r="M1343" s="352" t="str">
        <f t="shared" si="290"/>
        <v/>
      </c>
      <c r="N1343" s="387"/>
    </row>
    <row r="1344" spans="2:14" s="288" customFormat="1">
      <c r="B1344" s="453" t="s">
        <v>27</v>
      </c>
      <c r="C1344" s="201" t="s">
        <v>1676</v>
      </c>
      <c r="D1344" s="102">
        <v>11691041001</v>
      </c>
      <c r="E1344" s="391" t="str">
        <f>IFERROR(VLOOKUP(D1344,'ВИС-2025'!$E$17:$I$3751,3,0),"")</f>
        <v>Переходник с наружной резьбой SDR 11, 25х2,3- R 1/L22 LX</v>
      </c>
      <c r="F1344" s="202" t="s">
        <v>58</v>
      </c>
      <c r="G1344" s="204"/>
      <c r="H1344" s="352" t="str">
        <f>IFERROR(VLOOKUP(D1344,'ВИС-2025'!$E$17:$L$4285,7,0),"")</f>
        <v>по запросу</v>
      </c>
      <c r="I1344" s="352" t="str">
        <f t="shared" si="286"/>
        <v/>
      </c>
      <c r="J1344" s="352" t="str">
        <f t="shared" si="287"/>
        <v/>
      </c>
      <c r="K1344" s="352" t="str">
        <f t="shared" si="288"/>
        <v/>
      </c>
      <c r="L1344" s="352" t="str">
        <f t="shared" si="289"/>
        <v/>
      </c>
      <c r="M1344" s="352" t="str">
        <f t="shared" si="290"/>
        <v/>
      </c>
      <c r="N1344" s="387"/>
    </row>
    <row r="1345" spans="2:14" s="288" customFormat="1">
      <c r="B1345" s="453" t="s">
        <v>27</v>
      </c>
      <c r="C1345" s="201" t="s">
        <v>1676</v>
      </c>
      <c r="D1345" s="102">
        <v>11691091001</v>
      </c>
      <c r="E1345" s="391" t="str">
        <f>IFERROR(VLOOKUP(D1345,'ВИС-2025'!$E$17:$I$3751,3,0),"")</f>
        <v>Переходник с наружной резьбой SDR 11, 32х2,9- R 1/L22 LX</v>
      </c>
      <c r="F1345" s="202" t="s">
        <v>58</v>
      </c>
      <c r="G1345" s="204"/>
      <c r="H1345" s="352" t="str">
        <f>IFERROR(VLOOKUP(D1345,'ВИС-2025'!$E$17:$L$4285,7,0),"")</f>
        <v>по запросу</v>
      </c>
      <c r="I1345" s="352" t="str">
        <f t="shared" si="286"/>
        <v/>
      </c>
      <c r="J1345" s="352" t="str">
        <f t="shared" si="287"/>
        <v/>
      </c>
      <c r="K1345" s="352" t="str">
        <f t="shared" si="288"/>
        <v/>
      </c>
      <c r="L1345" s="352" t="str">
        <f t="shared" si="289"/>
        <v/>
      </c>
      <c r="M1345" s="352" t="str">
        <f t="shared" si="290"/>
        <v/>
      </c>
      <c r="N1345" s="387"/>
    </row>
    <row r="1346" spans="2:14" s="288" customFormat="1">
      <c r="B1346" s="453" t="s">
        <v>27</v>
      </c>
      <c r="C1346" s="201" t="s">
        <v>1676</v>
      </c>
      <c r="D1346" s="102">
        <v>11691111001</v>
      </c>
      <c r="E1346" s="391" t="str">
        <f>IFERROR(VLOOKUP(D1346,'ВИС-2025'!$E$17:$I$3751,3,0),"")</f>
        <v>Переходник с наружной резьбой SDR 11, 40х3,7- R 1 1/4 LX</v>
      </c>
      <c r="F1346" s="202" t="s">
        <v>58</v>
      </c>
      <c r="G1346" s="204"/>
      <c r="H1346" s="352" t="str">
        <f>IFERROR(VLOOKUP(D1346,'ВИС-2025'!$E$17:$L$4285,7,0),"")</f>
        <v>по запросу</v>
      </c>
      <c r="I1346" s="352" t="str">
        <f t="shared" si="286"/>
        <v/>
      </c>
      <c r="J1346" s="352" t="str">
        <f t="shared" si="287"/>
        <v/>
      </c>
      <c r="K1346" s="352" t="str">
        <f t="shared" si="288"/>
        <v/>
      </c>
      <c r="L1346" s="352" t="str">
        <f t="shared" si="289"/>
        <v/>
      </c>
      <c r="M1346" s="352" t="str">
        <f t="shared" si="290"/>
        <v/>
      </c>
      <c r="N1346" s="387"/>
    </row>
    <row r="1347" spans="2:14" s="288" customFormat="1">
      <c r="B1347" s="453" t="s">
        <v>27</v>
      </c>
      <c r="C1347" s="201" t="s">
        <v>1676</v>
      </c>
      <c r="D1347" s="102">
        <v>11691491001</v>
      </c>
      <c r="E1347" s="391" t="str">
        <f>IFERROR(VLOOKUP(D1347,'ВИС-2025'!$E$17:$I$3751,3,0),"")</f>
        <v>Переходник с наружной резьбой SDR 11, 50х4,6- R 1 1/4 LX</v>
      </c>
      <c r="F1347" s="202" t="s">
        <v>58</v>
      </c>
      <c r="G1347" s="204"/>
      <c r="H1347" s="352" t="str">
        <f>IFERROR(VLOOKUP(D1347,'ВИС-2025'!$E$17:$L$4285,7,0),"")</f>
        <v>по запросу</v>
      </c>
      <c r="I1347" s="352" t="str">
        <f t="shared" si="286"/>
        <v/>
      </c>
      <c r="J1347" s="352" t="str">
        <f t="shared" si="287"/>
        <v/>
      </c>
      <c r="K1347" s="352" t="str">
        <f t="shared" si="288"/>
        <v/>
      </c>
      <c r="L1347" s="352" t="str">
        <f t="shared" si="289"/>
        <v/>
      </c>
      <c r="M1347" s="352" t="str">
        <f t="shared" si="290"/>
        <v/>
      </c>
      <c r="N1347" s="387"/>
    </row>
    <row r="1348" spans="2:14" s="288" customFormat="1">
      <c r="B1348" s="453" t="s">
        <v>27</v>
      </c>
      <c r="C1348" s="201" t="s">
        <v>1676</v>
      </c>
      <c r="D1348" s="102">
        <v>11691431001</v>
      </c>
      <c r="E1348" s="391" t="str">
        <f>IFERROR(VLOOKUP(D1348,'ВИС-2025'!$E$17:$I$3751,3,0),"")</f>
        <v>Переходник с наружной резьбой SDR 11, 50х4,6- R 1 1/2 LX</v>
      </c>
      <c r="F1348" s="202" t="s">
        <v>58</v>
      </c>
      <c r="G1348" s="204"/>
      <c r="H1348" s="352" t="str">
        <f>IFERROR(VLOOKUP(D1348,'ВИС-2025'!$E$17:$L$4285,7,0),"")</f>
        <v>по запросу</v>
      </c>
      <c r="I1348" s="352" t="str">
        <f t="shared" si="286"/>
        <v/>
      </c>
      <c r="J1348" s="352" t="str">
        <f t="shared" si="287"/>
        <v/>
      </c>
      <c r="K1348" s="352" t="str">
        <f t="shared" si="288"/>
        <v/>
      </c>
      <c r="L1348" s="352" t="str">
        <f t="shared" si="289"/>
        <v/>
      </c>
      <c r="M1348" s="352" t="str">
        <f t="shared" si="290"/>
        <v/>
      </c>
      <c r="N1348" s="387"/>
    </row>
    <row r="1349" spans="2:14" s="288" customFormat="1">
      <c r="B1349" s="453" t="s">
        <v>27</v>
      </c>
      <c r="C1349" s="201" t="s">
        <v>1676</v>
      </c>
      <c r="D1349" s="102">
        <v>11691411001</v>
      </c>
      <c r="E1349" s="391" t="str">
        <f>IFERROR(VLOOKUP(D1349,'ВИС-2025'!$E$17:$I$3751,3,0),"")</f>
        <v>Переходник с наружной резьбой SDR 11, 63х5,7- R 2 LX</v>
      </c>
      <c r="F1349" s="202" t="s">
        <v>58</v>
      </c>
      <c r="G1349" s="204"/>
      <c r="H1349" s="352" t="str">
        <f>IFERROR(VLOOKUP(D1349,'ВИС-2025'!$E$17:$L$4285,7,0),"")</f>
        <v>по запросу</v>
      </c>
      <c r="I1349" s="352" t="str">
        <f t="shared" si="286"/>
        <v/>
      </c>
      <c r="J1349" s="352" t="str">
        <f t="shared" si="287"/>
        <v/>
      </c>
      <c r="K1349" s="352" t="str">
        <f t="shared" si="288"/>
        <v/>
      </c>
      <c r="L1349" s="352" t="str">
        <f t="shared" si="289"/>
        <v/>
      </c>
      <c r="M1349" s="352" t="str">
        <f t="shared" si="290"/>
        <v/>
      </c>
      <c r="N1349" s="387"/>
    </row>
    <row r="1350" spans="2:14" s="288" customFormat="1">
      <c r="B1350" s="453" t="s">
        <v>27</v>
      </c>
      <c r="C1350" s="201" t="s">
        <v>1676</v>
      </c>
      <c r="D1350" s="102">
        <v>12675811001</v>
      </c>
      <c r="E1350" s="391" t="str">
        <f>IFERROR(VLOOKUP(D1350,'ВИС-2025'!$E$17:$I$3751,3,0),"")</f>
        <v>Переходник с наружной резьбой SDR 11, 75х6,8- R 2 1/2</v>
      </c>
      <c r="F1350" s="202" t="s">
        <v>58</v>
      </c>
      <c r="G1350" s="204"/>
      <c r="H1350" s="352" t="str">
        <f>IFERROR(VLOOKUP(D1350,'ВИС-2025'!$E$17:$L$4285,7,0),"")</f>
        <v>по запросу</v>
      </c>
      <c r="I1350" s="352" t="str">
        <f t="shared" si="286"/>
        <v/>
      </c>
      <c r="J1350" s="352" t="str">
        <f t="shared" si="287"/>
        <v/>
      </c>
      <c r="K1350" s="352" t="str">
        <f t="shared" si="288"/>
        <v/>
      </c>
      <c r="L1350" s="352" t="str">
        <f t="shared" si="289"/>
        <v/>
      </c>
      <c r="M1350" s="352" t="str">
        <f t="shared" si="290"/>
        <v/>
      </c>
      <c r="N1350" s="387"/>
    </row>
    <row r="1351" spans="2:14" s="288" customFormat="1">
      <c r="B1351" s="453" t="s">
        <v>27</v>
      </c>
      <c r="C1351" s="201" t="s">
        <v>1676</v>
      </c>
      <c r="D1351" s="102">
        <v>12675911001</v>
      </c>
      <c r="E1351" s="391" t="str">
        <f>IFERROR(VLOOKUP(D1351,'ВИС-2025'!$E$17:$I$3751,3,0),"")</f>
        <v xml:space="preserve">Переходник с наружной резьбой SDR 11, 90х8,2- R 3 </v>
      </c>
      <c r="F1351" s="202" t="s">
        <v>58</v>
      </c>
      <c r="G1351" s="204"/>
      <c r="H1351" s="352" t="str">
        <f>IFERROR(VLOOKUP(D1351,'ВИС-2025'!$E$17:$L$4285,7,0),"")</f>
        <v>по запросу</v>
      </c>
      <c r="I1351" s="352" t="str">
        <f t="shared" si="286"/>
        <v/>
      </c>
      <c r="J1351" s="352" t="str">
        <f t="shared" si="287"/>
        <v/>
      </c>
      <c r="K1351" s="352" t="str">
        <f t="shared" si="288"/>
        <v/>
      </c>
      <c r="L1351" s="352" t="str">
        <f t="shared" si="289"/>
        <v/>
      </c>
      <c r="M1351" s="352" t="str">
        <f t="shared" si="290"/>
        <v/>
      </c>
      <c r="N1351" s="387"/>
    </row>
    <row r="1352" spans="2:14" s="288" customFormat="1">
      <c r="B1352" s="453" t="s">
        <v>27</v>
      </c>
      <c r="C1352" s="201" t="s">
        <v>1676</v>
      </c>
      <c r="D1352" s="102">
        <v>12676011001</v>
      </c>
      <c r="E1352" s="391" t="str">
        <f>IFERROR(VLOOKUP(D1352,'ВИС-2025'!$E$17:$I$3751,3,0),"")</f>
        <v xml:space="preserve">Переходник с наружной резьбой SDR 11, 110х10,0- R 4 </v>
      </c>
      <c r="F1352" s="202" t="s">
        <v>58</v>
      </c>
      <c r="G1352" s="204"/>
      <c r="H1352" s="352" t="str">
        <f>IFERROR(VLOOKUP(D1352,'ВИС-2025'!$E$17:$L$4285,7,0),"")</f>
        <v>по запросу</v>
      </c>
      <c r="I1352" s="352" t="str">
        <f t="shared" si="286"/>
        <v/>
      </c>
      <c r="J1352" s="352" t="str">
        <f t="shared" si="287"/>
        <v/>
      </c>
      <c r="K1352" s="352" t="str">
        <f t="shared" si="288"/>
        <v/>
      </c>
      <c r="L1352" s="352" t="str">
        <f t="shared" si="289"/>
        <v/>
      </c>
      <c r="M1352" s="352" t="str">
        <f t="shared" si="290"/>
        <v/>
      </c>
      <c r="N1352" s="387"/>
    </row>
    <row r="1353" spans="2:14" s="288" customFormat="1">
      <c r="B1353" s="453" t="s">
        <v>27</v>
      </c>
      <c r="C1353" s="201" t="s">
        <v>1676</v>
      </c>
      <c r="D1353" s="102">
        <v>12352391001</v>
      </c>
      <c r="E1353" s="391" t="str">
        <f>IFERROR(VLOOKUP(D1353,'ВИС-2025'!$E$17:$I$3751,3,0),"")</f>
        <v>Переходник с наружной резьбой SDR 11, 125х11,4- R 5</v>
      </c>
      <c r="F1353" s="202" t="s">
        <v>58</v>
      </c>
      <c r="G1353" s="204"/>
      <c r="H1353" s="352" t="str">
        <f>IFERROR(VLOOKUP(D1353,'ВИС-2025'!$E$17:$L$4285,7,0),"")</f>
        <v>по запросу</v>
      </c>
      <c r="I1353" s="352" t="str">
        <f t="shared" si="286"/>
        <v/>
      </c>
      <c r="J1353" s="352" t="str">
        <f t="shared" si="287"/>
        <v/>
      </c>
      <c r="K1353" s="352" t="str">
        <f t="shared" si="288"/>
        <v/>
      </c>
      <c r="L1353" s="352" t="str">
        <f t="shared" si="289"/>
        <v/>
      </c>
      <c r="M1353" s="352" t="str">
        <f t="shared" si="290"/>
        <v/>
      </c>
      <c r="N1353" s="387"/>
    </row>
    <row r="1354" spans="2:14">
      <c r="B1354" s="90"/>
      <c r="C1354" s="198"/>
      <c r="D1354" s="69"/>
      <c r="E1354" s="396"/>
      <c r="F1354" s="170"/>
      <c r="G1354" s="199"/>
      <c r="H1354" s="351" t="str">
        <f>IFERROR(VLOOKUP(D1354,'ВИС-2025'!$E$17:$L$4285,7,0),"")</f>
        <v/>
      </c>
      <c r="I1354" s="351" t="str">
        <f t="shared" si="286"/>
        <v/>
      </c>
      <c r="J1354" s="351" t="str">
        <f t="shared" si="287"/>
        <v/>
      </c>
      <c r="K1354" s="351" t="str">
        <f t="shared" si="288"/>
        <v/>
      </c>
      <c r="L1354" s="351" t="str">
        <f t="shared" si="289"/>
        <v/>
      </c>
      <c r="M1354" s="351" t="str">
        <f t="shared" si="290"/>
        <v/>
      </c>
      <c r="N1354" s="387"/>
    </row>
    <row r="1355" spans="2:14" s="288" customFormat="1">
      <c r="B1355" s="453" t="s">
        <v>27</v>
      </c>
      <c r="C1355" s="201" t="s">
        <v>1676</v>
      </c>
      <c r="D1355" s="102">
        <v>13045731001</v>
      </c>
      <c r="E1355" s="391" t="str">
        <f>IFERROR(VLOOKUP(D1355,'ВИС-2025'!$E$17:$I$3751,3,0),"")</f>
        <v>Распределитель на два отвода 90° с внутренней резьбой</v>
      </c>
      <c r="F1355" s="202" t="s">
        <v>58</v>
      </c>
      <c r="G1355" s="204"/>
      <c r="H1355" s="352" t="str">
        <f>IFERROR(VLOOKUP(D1355,'ВИС-2025'!$E$17:$L$4285,7,0),"")</f>
        <v>по запросу</v>
      </c>
      <c r="I1355" s="352" t="str">
        <f t="shared" si="286"/>
        <v/>
      </c>
      <c r="J1355" s="352" t="str">
        <f t="shared" si="287"/>
        <v/>
      </c>
      <c r="K1355" s="352" t="str">
        <f t="shared" si="288"/>
        <v/>
      </c>
      <c r="L1355" s="352" t="str">
        <f t="shared" si="289"/>
        <v/>
      </c>
      <c r="M1355" s="352" t="str">
        <f t="shared" si="290"/>
        <v/>
      </c>
      <c r="N1355" s="387"/>
    </row>
    <row r="1356" spans="2:14">
      <c r="B1356" s="90"/>
      <c r="C1356" s="198"/>
      <c r="D1356" s="69"/>
      <c r="E1356" s="396"/>
      <c r="F1356" s="170"/>
      <c r="G1356" s="199"/>
      <c r="H1356" s="351" t="str">
        <f>IFERROR(VLOOKUP(D1356,'ВИС-2025'!$E$17:$L$4285,7,0),"")</f>
        <v/>
      </c>
      <c r="I1356" s="351" t="str">
        <f t="shared" si="286"/>
        <v/>
      </c>
      <c r="J1356" s="351" t="str">
        <f t="shared" si="287"/>
        <v/>
      </c>
      <c r="K1356" s="351" t="str">
        <f t="shared" si="288"/>
        <v/>
      </c>
      <c r="L1356" s="351" t="str">
        <f t="shared" si="289"/>
        <v/>
      </c>
      <c r="M1356" s="351" t="str">
        <f t="shared" si="290"/>
        <v/>
      </c>
      <c r="N1356" s="387"/>
    </row>
    <row r="1357" spans="2:14" s="288" customFormat="1">
      <c r="B1357" s="453" t="s">
        <v>27</v>
      </c>
      <c r="C1357" s="201" t="s">
        <v>1676</v>
      </c>
      <c r="D1357" s="102">
        <v>11691681001</v>
      </c>
      <c r="E1357" s="391" t="str">
        <f>IFERROR(VLOOKUP(D1357,'ВИС-2025'!$E$17:$I$3751,3,0),"")</f>
        <v xml:space="preserve">Переходник с конусом 60° SDR 11 32- G ½ </v>
      </c>
      <c r="F1357" s="202" t="s">
        <v>58</v>
      </c>
      <c r="G1357" s="204"/>
      <c r="H1357" s="352" t="str">
        <f>IFERROR(VLOOKUP(D1357,'ВИС-2025'!$E$17:$L$4285,7,0),"")</f>
        <v>по запросу</v>
      </c>
      <c r="I1357" s="352" t="str">
        <f t="shared" si="286"/>
        <v/>
      </c>
      <c r="J1357" s="352" t="str">
        <f t="shared" si="287"/>
        <v/>
      </c>
      <c r="K1357" s="352" t="str">
        <f t="shared" si="288"/>
        <v/>
      </c>
      <c r="L1357" s="352" t="str">
        <f t="shared" si="289"/>
        <v/>
      </c>
      <c r="M1357" s="352" t="str">
        <f t="shared" si="290"/>
        <v/>
      </c>
      <c r="N1357" s="387"/>
    </row>
    <row r="1358" spans="2:14" s="288" customFormat="1">
      <c r="B1358" s="453" t="s">
        <v>27</v>
      </c>
      <c r="C1358" s="201" t="s">
        <v>1676</v>
      </c>
      <c r="D1358" s="102">
        <v>13213461001</v>
      </c>
      <c r="E1358" s="391" t="str">
        <f>IFERROR(VLOOKUP(D1358,'ВИС-2025'!$E$17:$I$3751,3,0),"")</f>
        <v xml:space="preserve">Переходник с конусом 60° SDR 11 32- G 3/4 </v>
      </c>
      <c r="F1358" s="202" t="s">
        <v>58</v>
      </c>
      <c r="G1358" s="204"/>
      <c r="H1358" s="352" t="str">
        <f>IFERROR(VLOOKUP(D1358,'ВИС-2025'!$E$17:$L$4285,7,0),"")</f>
        <v>по запросу</v>
      </c>
      <c r="I1358" s="352" t="str">
        <f t="shared" si="286"/>
        <v/>
      </c>
      <c r="J1358" s="352" t="str">
        <f t="shared" si="287"/>
        <v/>
      </c>
      <c r="K1358" s="352" t="str">
        <f t="shared" si="288"/>
        <v/>
      </c>
      <c r="L1358" s="352" t="str">
        <f t="shared" si="289"/>
        <v/>
      </c>
      <c r="M1358" s="352" t="str">
        <f t="shared" si="290"/>
        <v/>
      </c>
      <c r="N1358" s="387"/>
    </row>
    <row r="1359" spans="2:14">
      <c r="B1359" s="90"/>
      <c r="C1359" s="198"/>
      <c r="D1359" s="69"/>
      <c r="E1359" s="396"/>
      <c r="F1359" s="170"/>
      <c r="G1359" s="199"/>
      <c r="H1359" s="351" t="str">
        <f>IFERROR(VLOOKUP(D1359,'ВИС-2025'!$E$17:$L$4285,7,0),"")</f>
        <v/>
      </c>
      <c r="I1359" s="351" t="str">
        <f t="shared" si="286"/>
        <v/>
      </c>
      <c r="J1359" s="351" t="str">
        <f t="shared" si="287"/>
        <v/>
      </c>
      <c r="K1359" s="351" t="str">
        <f t="shared" si="288"/>
        <v/>
      </c>
      <c r="L1359" s="351" t="str">
        <f t="shared" si="289"/>
        <v/>
      </c>
      <c r="M1359" s="351" t="str">
        <f t="shared" si="290"/>
        <v/>
      </c>
      <c r="N1359" s="387"/>
    </row>
    <row r="1360" spans="2:14" s="288" customFormat="1">
      <c r="B1360" s="453" t="s">
        <v>27</v>
      </c>
      <c r="C1360" s="201" t="s">
        <v>1676</v>
      </c>
      <c r="D1360" s="102">
        <v>11690991001</v>
      </c>
      <c r="E1360" s="391" t="str">
        <f>IFERROR(VLOOKUP(D1360,'ВИС-2025'!$E$17:$I$3751,3,0),"")</f>
        <v>Переходник с внутренней резьбой SDR 11, 20х1,9- Rp 1/2 LX</v>
      </c>
      <c r="F1360" s="202" t="s">
        <v>58</v>
      </c>
      <c r="G1360" s="204"/>
      <c r="H1360" s="352" t="str">
        <f>IFERROR(VLOOKUP(D1360,'ВИС-2025'!$E$17:$L$4285,7,0),"")</f>
        <v>по запросу</v>
      </c>
      <c r="I1360" s="352" t="str">
        <f t="shared" si="286"/>
        <v/>
      </c>
      <c r="J1360" s="352" t="str">
        <f t="shared" si="287"/>
        <v/>
      </c>
      <c r="K1360" s="352" t="str">
        <f t="shared" si="288"/>
        <v/>
      </c>
      <c r="L1360" s="352" t="str">
        <f t="shared" si="289"/>
        <v/>
      </c>
      <c r="M1360" s="352" t="str">
        <f t="shared" si="290"/>
        <v/>
      </c>
      <c r="N1360" s="387"/>
    </row>
    <row r="1361" spans="2:14" s="288" customFormat="1">
      <c r="B1361" s="453" t="s">
        <v>27</v>
      </c>
      <c r="C1361" s="201" t="s">
        <v>1676</v>
      </c>
      <c r="D1361" s="102">
        <v>11691001001</v>
      </c>
      <c r="E1361" s="391" t="str">
        <f>IFERROR(VLOOKUP(D1361,'ВИС-2025'!$E$17:$I$3751,3,0),"")</f>
        <v>Переходник с внутренней резьбой SDR 11, 20х1,9- Rp 3/4 LX</v>
      </c>
      <c r="F1361" s="202" t="s">
        <v>58</v>
      </c>
      <c r="G1361" s="204"/>
      <c r="H1361" s="352" t="str">
        <f>IFERROR(VLOOKUP(D1361,'ВИС-2025'!$E$17:$L$4285,7,0),"")</f>
        <v>по запросу</v>
      </c>
      <c r="I1361" s="352" t="str">
        <f t="shared" si="286"/>
        <v/>
      </c>
      <c r="J1361" s="352" t="str">
        <f t="shared" si="287"/>
        <v/>
      </c>
      <c r="K1361" s="352" t="str">
        <f t="shared" si="288"/>
        <v/>
      </c>
      <c r="L1361" s="352" t="str">
        <f t="shared" si="289"/>
        <v/>
      </c>
      <c r="M1361" s="352" t="str">
        <f t="shared" si="290"/>
        <v/>
      </c>
      <c r="N1361" s="387"/>
    </row>
    <row r="1362" spans="2:14" s="288" customFormat="1">
      <c r="B1362" s="453" t="s">
        <v>27</v>
      </c>
      <c r="C1362" s="201" t="s">
        <v>1676</v>
      </c>
      <c r="D1362" s="102">
        <v>11691071001</v>
      </c>
      <c r="E1362" s="391" t="str">
        <f>IFERROR(VLOOKUP(D1362,'ВИС-2025'!$E$17:$I$3751,3,0),"")</f>
        <v>Переходник с внутренней резьбой SDR 11, 25х2,3- Rp 3/4 LX</v>
      </c>
      <c r="F1362" s="202" t="s">
        <v>58</v>
      </c>
      <c r="G1362" s="204"/>
      <c r="H1362" s="352" t="str">
        <f>IFERROR(VLOOKUP(D1362,'ВИС-2025'!$E$17:$L$4285,7,0),"")</f>
        <v>по запросу</v>
      </c>
      <c r="I1362" s="352" t="str">
        <f t="shared" si="286"/>
        <v/>
      </c>
      <c r="J1362" s="352" t="str">
        <f t="shared" si="287"/>
        <v/>
      </c>
      <c r="K1362" s="352" t="str">
        <f t="shared" si="288"/>
        <v/>
      </c>
      <c r="L1362" s="352" t="str">
        <f t="shared" si="289"/>
        <v/>
      </c>
      <c r="M1362" s="352" t="str">
        <f t="shared" si="290"/>
        <v/>
      </c>
      <c r="N1362" s="387"/>
    </row>
    <row r="1363" spans="2:14" s="288" customFormat="1">
      <c r="B1363" s="453" t="s">
        <v>27</v>
      </c>
      <c r="C1363" s="201" t="s">
        <v>1676</v>
      </c>
      <c r="D1363" s="102">
        <v>11691061001</v>
      </c>
      <c r="E1363" s="391" t="str">
        <f>IFERROR(VLOOKUP(D1363,'ВИС-2025'!$E$17:$I$3751,3,0),"")</f>
        <v>Переходник с внутренней резьбой SDR 11, 25х2,3- Rp 1 LX</v>
      </c>
      <c r="F1363" s="202" t="s">
        <v>58</v>
      </c>
      <c r="G1363" s="204"/>
      <c r="H1363" s="352" t="str">
        <f>IFERROR(VLOOKUP(D1363,'ВИС-2025'!$E$17:$L$4285,7,0),"")</f>
        <v>по запросу</v>
      </c>
      <c r="I1363" s="352" t="str">
        <f t="shared" si="286"/>
        <v/>
      </c>
      <c r="J1363" s="352" t="str">
        <f t="shared" si="287"/>
        <v/>
      </c>
      <c r="K1363" s="352" t="str">
        <f t="shared" si="288"/>
        <v/>
      </c>
      <c r="L1363" s="352" t="str">
        <f t="shared" si="289"/>
        <v/>
      </c>
      <c r="M1363" s="352" t="str">
        <f t="shared" si="290"/>
        <v/>
      </c>
      <c r="N1363" s="387"/>
    </row>
    <row r="1364" spans="2:14" s="288" customFormat="1">
      <c r="B1364" s="453" t="s">
        <v>27</v>
      </c>
      <c r="C1364" s="201" t="s">
        <v>1676</v>
      </c>
      <c r="D1364" s="102">
        <v>11691101001</v>
      </c>
      <c r="E1364" s="391" t="str">
        <f>IFERROR(VLOOKUP(D1364,'ВИС-2025'!$E$17:$I$3751,3,0),"")</f>
        <v>Переходник с внутренней резьбой SDR 11, 32x2,9- Rp1 LX</v>
      </c>
      <c r="F1364" s="202" t="s">
        <v>58</v>
      </c>
      <c r="G1364" s="204"/>
      <c r="H1364" s="352" t="str">
        <f>IFERROR(VLOOKUP(D1364,'ВИС-2025'!$E$17:$L$4285,7,0),"")</f>
        <v>по запросу</v>
      </c>
      <c r="I1364" s="352" t="str">
        <f t="shared" si="286"/>
        <v/>
      </c>
      <c r="J1364" s="352" t="str">
        <f t="shared" si="287"/>
        <v/>
      </c>
      <c r="K1364" s="352" t="str">
        <f t="shared" si="288"/>
        <v/>
      </c>
      <c r="L1364" s="352" t="str">
        <f t="shared" si="289"/>
        <v/>
      </c>
      <c r="M1364" s="352" t="str">
        <f t="shared" si="290"/>
        <v/>
      </c>
      <c r="N1364" s="387"/>
    </row>
    <row r="1365" spans="2:14">
      <c r="B1365" s="90"/>
      <c r="C1365" s="198"/>
      <c r="D1365" s="69"/>
      <c r="E1365" s="396"/>
      <c r="F1365" s="170"/>
      <c r="G1365" s="199"/>
      <c r="H1365" s="351" t="str">
        <f>IFERROR(VLOOKUP(D1365,'ВИС-2025'!$E$17:$L$4285,7,0),"")</f>
        <v/>
      </c>
      <c r="I1365" s="351" t="str">
        <f t="shared" si="286"/>
        <v/>
      </c>
      <c r="J1365" s="351" t="str">
        <f t="shared" si="287"/>
        <v/>
      </c>
      <c r="K1365" s="351" t="str">
        <f t="shared" si="288"/>
        <v/>
      </c>
      <c r="L1365" s="351" t="str">
        <f t="shared" si="289"/>
        <v/>
      </c>
      <c r="M1365" s="351" t="str">
        <f t="shared" si="290"/>
        <v/>
      </c>
      <c r="N1365" s="387"/>
    </row>
    <row r="1366" spans="2:14" s="288" customFormat="1">
      <c r="B1366" s="453" t="s">
        <v>27</v>
      </c>
      <c r="C1366" s="201" t="s">
        <v>1676</v>
      </c>
      <c r="D1366" s="102">
        <v>12671611001</v>
      </c>
      <c r="E1366" s="391" t="str">
        <f>IFERROR(VLOOKUP(D1366,'ВИС-2025'!$E$17:$I$3751,3,0),"")</f>
        <v>Переход на сварное соединение SDR 11, 25х2,3-26,9х2,3</v>
      </c>
      <c r="F1366" s="202" t="s">
        <v>58</v>
      </c>
      <c r="G1366" s="204"/>
      <c r="H1366" s="352" t="str">
        <f>IFERROR(VLOOKUP(D1366,'ВИС-2025'!$E$17:$L$4285,7,0),"")</f>
        <v>по запросу</v>
      </c>
      <c r="I1366" s="352" t="str">
        <f t="shared" si="286"/>
        <v/>
      </c>
      <c r="J1366" s="352" t="str">
        <f t="shared" si="287"/>
        <v/>
      </c>
      <c r="K1366" s="352" t="str">
        <f t="shared" si="288"/>
        <v/>
      </c>
      <c r="L1366" s="352" t="str">
        <f t="shared" si="289"/>
        <v/>
      </c>
      <c r="M1366" s="352" t="str">
        <f t="shared" si="290"/>
        <v/>
      </c>
      <c r="N1366" s="387"/>
    </row>
    <row r="1367" spans="2:14" s="288" customFormat="1">
      <c r="B1367" s="453" t="s">
        <v>27</v>
      </c>
      <c r="C1367" s="201" t="s">
        <v>1676</v>
      </c>
      <c r="D1367" s="102">
        <v>12671811001</v>
      </c>
      <c r="E1367" s="391" t="str">
        <f>IFERROR(VLOOKUP(D1367,'ВИС-2025'!$E$17:$I$3751,3,0),"")</f>
        <v>Переход на сварное соединение SDR 11, 32х2,3-26,9х2,3</v>
      </c>
      <c r="F1367" s="202" t="s">
        <v>58</v>
      </c>
      <c r="G1367" s="204"/>
      <c r="H1367" s="352" t="str">
        <f>IFERROR(VLOOKUP(D1367,'ВИС-2025'!$E$17:$L$4285,7,0),"")</f>
        <v>по запросу</v>
      </c>
      <c r="I1367" s="352" t="str">
        <f t="shared" si="286"/>
        <v/>
      </c>
      <c r="J1367" s="352" t="str">
        <f t="shared" si="287"/>
        <v/>
      </c>
      <c r="K1367" s="352" t="str">
        <f t="shared" si="288"/>
        <v/>
      </c>
      <c r="L1367" s="352" t="str">
        <f t="shared" si="289"/>
        <v/>
      </c>
      <c r="M1367" s="352" t="str">
        <f t="shared" si="290"/>
        <v/>
      </c>
      <c r="N1367" s="387"/>
    </row>
    <row r="1368" spans="2:14" s="288" customFormat="1">
      <c r="B1368" s="453" t="s">
        <v>27</v>
      </c>
      <c r="C1368" s="201" t="s">
        <v>1676</v>
      </c>
      <c r="D1368" s="102">
        <v>12672011001</v>
      </c>
      <c r="E1368" s="391" t="str">
        <f>IFERROR(VLOOKUP(D1368,'ВИС-2025'!$E$17:$I$3751,3,0),"")</f>
        <v>Переход на сварное соединение SDR 11, 40х3,7-42,4х2,6</v>
      </c>
      <c r="F1368" s="202" t="s">
        <v>58</v>
      </c>
      <c r="G1368" s="204"/>
      <c r="H1368" s="352" t="str">
        <f>IFERROR(VLOOKUP(D1368,'ВИС-2025'!$E$17:$L$4285,7,0),"")</f>
        <v>по запросу</v>
      </c>
      <c r="I1368" s="352" t="str">
        <f t="shared" si="286"/>
        <v/>
      </c>
      <c r="J1368" s="352" t="str">
        <f t="shared" si="287"/>
        <v/>
      </c>
      <c r="K1368" s="352" t="str">
        <f t="shared" si="288"/>
        <v/>
      </c>
      <c r="L1368" s="352" t="str">
        <f t="shared" si="289"/>
        <v/>
      </c>
      <c r="M1368" s="352" t="str">
        <f t="shared" si="290"/>
        <v/>
      </c>
      <c r="N1368" s="387"/>
    </row>
    <row r="1369" spans="2:14" s="288" customFormat="1">
      <c r="B1369" s="453" t="s">
        <v>27</v>
      </c>
      <c r="C1369" s="201" t="s">
        <v>1676</v>
      </c>
      <c r="D1369" s="102">
        <v>12672211001</v>
      </c>
      <c r="E1369" s="391" t="str">
        <f>IFERROR(VLOOKUP(D1369,'ВИС-2025'!$E$17:$I$3751,3,0),"")</f>
        <v>Переход на сварное соединение SDR 11, 50х4,6-48,3х2,6</v>
      </c>
      <c r="F1369" s="202" t="s">
        <v>58</v>
      </c>
      <c r="G1369" s="204"/>
      <c r="H1369" s="352" t="str">
        <f>IFERROR(VLOOKUP(D1369,'ВИС-2025'!$E$17:$L$4285,7,0),"")</f>
        <v>по запросу</v>
      </c>
      <c r="I1369" s="352" t="str">
        <f t="shared" si="286"/>
        <v/>
      </c>
      <c r="J1369" s="352" t="str">
        <f t="shared" si="287"/>
        <v/>
      </c>
      <c r="K1369" s="352" t="str">
        <f t="shared" si="288"/>
        <v/>
      </c>
      <c r="L1369" s="352" t="str">
        <f t="shared" si="289"/>
        <v/>
      </c>
      <c r="M1369" s="352" t="str">
        <f t="shared" si="290"/>
        <v/>
      </c>
      <c r="N1369" s="387"/>
    </row>
    <row r="1370" spans="2:14" s="288" customFormat="1">
      <c r="B1370" s="453" t="s">
        <v>27</v>
      </c>
      <c r="C1370" s="201" t="s">
        <v>1676</v>
      </c>
      <c r="D1370" s="102">
        <v>12672411001</v>
      </c>
      <c r="E1370" s="391" t="str">
        <f>IFERROR(VLOOKUP(D1370,'ВИС-2025'!$E$17:$I$3751,3,0),"")</f>
        <v>Переход на сварное соединение SDR 11, 63х5,7-60,3х2,9</v>
      </c>
      <c r="F1370" s="202" t="s">
        <v>58</v>
      </c>
      <c r="G1370" s="204"/>
      <c r="H1370" s="352" t="str">
        <f>IFERROR(VLOOKUP(D1370,'ВИС-2025'!$E$17:$L$4285,7,0),"")</f>
        <v>по запросу</v>
      </c>
      <c r="I1370" s="352" t="str">
        <f t="shared" si="286"/>
        <v/>
      </c>
      <c r="J1370" s="352" t="str">
        <f t="shared" si="287"/>
        <v/>
      </c>
      <c r="K1370" s="352" t="str">
        <f t="shared" si="288"/>
        <v/>
      </c>
      <c r="L1370" s="352" t="str">
        <f t="shared" si="289"/>
        <v/>
      </c>
      <c r="M1370" s="352" t="str">
        <f t="shared" si="290"/>
        <v/>
      </c>
      <c r="N1370" s="387"/>
    </row>
    <row r="1371" spans="2:14" s="288" customFormat="1">
      <c r="B1371" s="453" t="s">
        <v>27</v>
      </c>
      <c r="C1371" s="201" t="s">
        <v>1676</v>
      </c>
      <c r="D1371" s="102">
        <v>12672611001</v>
      </c>
      <c r="E1371" s="391" t="str">
        <f>IFERROR(VLOOKUP(D1371,'ВИС-2025'!$E$17:$I$3751,3,0),"")</f>
        <v>Переход на сварное соединение SDR 11, 75х6,8-76,1х2,9</v>
      </c>
      <c r="F1371" s="202" t="s">
        <v>58</v>
      </c>
      <c r="G1371" s="204"/>
      <c r="H1371" s="352" t="str">
        <f>IFERROR(VLOOKUP(D1371,'ВИС-2025'!$E$17:$L$4285,7,0),"")</f>
        <v>по запросу</v>
      </c>
      <c r="I1371" s="352" t="str">
        <f t="shared" si="286"/>
        <v/>
      </c>
      <c r="J1371" s="352" t="str">
        <f t="shared" si="287"/>
        <v/>
      </c>
      <c r="K1371" s="352" t="str">
        <f t="shared" si="288"/>
        <v/>
      </c>
      <c r="L1371" s="352" t="str">
        <f t="shared" si="289"/>
        <v/>
      </c>
      <c r="M1371" s="352" t="str">
        <f t="shared" si="290"/>
        <v/>
      </c>
      <c r="N1371" s="387"/>
    </row>
    <row r="1372" spans="2:14" s="288" customFormat="1">
      <c r="B1372" s="453" t="s">
        <v>27</v>
      </c>
      <c r="C1372" s="201" t="s">
        <v>1676</v>
      </c>
      <c r="D1372" s="102">
        <v>12672811001</v>
      </c>
      <c r="E1372" s="391" t="str">
        <f>IFERROR(VLOOKUP(D1372,'ВИС-2025'!$E$17:$I$3751,3,0),"")</f>
        <v>Переход на сварное соединение SDR 11, 98х8,2-88,9х3,2</v>
      </c>
      <c r="F1372" s="202" t="s">
        <v>58</v>
      </c>
      <c r="G1372" s="204"/>
      <c r="H1372" s="352" t="str">
        <f>IFERROR(VLOOKUP(D1372,'ВИС-2025'!$E$17:$L$4285,7,0),"")</f>
        <v>по запросу</v>
      </c>
      <c r="I1372" s="352" t="str">
        <f t="shared" si="286"/>
        <v/>
      </c>
      <c r="J1372" s="352" t="str">
        <f t="shared" si="287"/>
        <v/>
      </c>
      <c r="K1372" s="352" t="str">
        <f t="shared" si="288"/>
        <v/>
      </c>
      <c r="L1372" s="352" t="str">
        <f t="shared" si="289"/>
        <v/>
      </c>
      <c r="M1372" s="352" t="str">
        <f t="shared" si="290"/>
        <v/>
      </c>
      <c r="N1372" s="387"/>
    </row>
    <row r="1373" spans="2:14" s="288" customFormat="1">
      <c r="B1373" s="453" t="s">
        <v>27</v>
      </c>
      <c r="C1373" s="201" t="s">
        <v>1676</v>
      </c>
      <c r="D1373" s="102">
        <v>12673011001</v>
      </c>
      <c r="E1373" s="391" t="str">
        <f>IFERROR(VLOOKUP(D1373,'ВИС-2025'!$E$17:$I$3751,3,0),"")</f>
        <v>Переход на сварное соединение SDR 11, 110х10,0-114,3х3,6</v>
      </c>
      <c r="F1373" s="202" t="s">
        <v>58</v>
      </c>
      <c r="G1373" s="204"/>
      <c r="H1373" s="352" t="str">
        <f>IFERROR(VLOOKUP(D1373,'ВИС-2025'!$E$17:$L$4285,7,0),"")</f>
        <v>по запросу</v>
      </c>
      <c r="I1373" s="352" t="str">
        <f t="shared" si="286"/>
        <v/>
      </c>
      <c r="J1373" s="352" t="str">
        <f t="shared" si="287"/>
        <v/>
      </c>
      <c r="K1373" s="352" t="str">
        <f t="shared" si="288"/>
        <v/>
      </c>
      <c r="L1373" s="352" t="str">
        <f t="shared" si="289"/>
        <v/>
      </c>
      <c r="M1373" s="352" t="str">
        <f t="shared" si="290"/>
        <v/>
      </c>
      <c r="N1373" s="387"/>
    </row>
    <row r="1374" spans="2:14" s="288" customFormat="1">
      <c r="B1374" s="453" t="s">
        <v>27</v>
      </c>
      <c r="C1374" s="201" t="s">
        <v>1676</v>
      </c>
      <c r="D1374" s="102">
        <v>12352091001</v>
      </c>
      <c r="E1374" s="391" t="str">
        <f>IFERROR(VLOOKUP(D1374,'ВИС-2025'!$E$17:$I$3751,3,0),"")</f>
        <v>Переход на сварное соединение SDR 11, 125х11,4-139,7х3,6</v>
      </c>
      <c r="F1374" s="202" t="s">
        <v>58</v>
      </c>
      <c r="G1374" s="204"/>
      <c r="H1374" s="352" t="str">
        <f>IFERROR(VLOOKUP(D1374,'ВИС-2025'!$E$17:$L$4285,7,0),"")</f>
        <v>по запросу</v>
      </c>
      <c r="I1374" s="352" t="str">
        <f t="shared" si="286"/>
        <v/>
      </c>
      <c r="J1374" s="352" t="str">
        <f t="shared" si="287"/>
        <v/>
      </c>
      <c r="K1374" s="352" t="str">
        <f t="shared" si="288"/>
        <v/>
      </c>
      <c r="L1374" s="352" t="str">
        <f t="shared" si="289"/>
        <v/>
      </c>
      <c r="M1374" s="352" t="str">
        <f t="shared" si="290"/>
        <v/>
      </c>
      <c r="N1374" s="387"/>
    </row>
    <row r="1375" spans="2:14" s="288" customFormat="1">
      <c r="B1375" s="453" t="s">
        <v>27</v>
      </c>
      <c r="C1375" s="201" t="s">
        <v>1676</v>
      </c>
      <c r="D1375" s="102">
        <v>12062531001</v>
      </c>
      <c r="E1375" s="391" t="str">
        <f>IFERROR(VLOOKUP(D1375,'ВИС-2025'!$E$17:$I$3751,3,0),"")</f>
        <v>Переход на сварное соединение SDR 11, 140x12,7-139,7x3,6</v>
      </c>
      <c r="F1375" s="139" t="s">
        <v>58</v>
      </c>
      <c r="G1375" s="217"/>
      <c r="H1375" s="175" t="str">
        <f>IFERROR(VLOOKUP(D1375,'ВИС-2025'!$E$17:$L$4285,7,0),"")</f>
        <v>по запросу</v>
      </c>
      <c r="I1375" s="175" t="str">
        <f t="shared" si="286"/>
        <v/>
      </c>
      <c r="J1375" s="175" t="str">
        <f t="shared" si="287"/>
        <v/>
      </c>
      <c r="K1375" s="175" t="str">
        <f t="shared" si="288"/>
        <v/>
      </c>
      <c r="L1375" s="175" t="str">
        <f t="shared" si="289"/>
        <v/>
      </c>
      <c r="M1375" s="175" t="str">
        <f t="shared" si="290"/>
        <v/>
      </c>
      <c r="N1375" s="387"/>
    </row>
    <row r="1376" spans="2:14" s="288" customFormat="1">
      <c r="B1376" s="453" t="s">
        <v>27</v>
      </c>
      <c r="C1376" s="201" t="s">
        <v>1676</v>
      </c>
      <c r="D1376" s="102">
        <v>12316261001</v>
      </c>
      <c r="E1376" s="391" t="str">
        <f>IFERROR(VLOOKUP(D1376,'ВИС-2025'!$E$17:$I$3751,3,0),"")</f>
        <v>Переход на сварное соединение SDR 11, 160х14,6-168,3х4,1</v>
      </c>
      <c r="F1376" s="202" t="s">
        <v>58</v>
      </c>
      <c r="G1376" s="204"/>
      <c r="H1376" s="352" t="str">
        <f>IFERROR(VLOOKUP(D1376,'ВИС-2025'!$E$17:$L$4285,7,0),"")</f>
        <v>по запросу</v>
      </c>
      <c r="I1376" s="352" t="str">
        <f t="shared" si="286"/>
        <v/>
      </c>
      <c r="J1376" s="352" t="str">
        <f t="shared" si="287"/>
        <v/>
      </c>
      <c r="K1376" s="352" t="str">
        <f t="shared" si="288"/>
        <v/>
      </c>
      <c r="L1376" s="352" t="str">
        <f t="shared" si="289"/>
        <v/>
      </c>
      <c r="M1376" s="352" t="str">
        <f t="shared" si="290"/>
        <v/>
      </c>
      <c r="N1376" s="387"/>
    </row>
    <row r="1377" spans="2:14">
      <c r="B1377" s="90"/>
      <c r="C1377" s="198"/>
      <c r="D1377" s="69"/>
      <c r="E1377" s="396"/>
      <c r="F1377" s="170"/>
      <c r="G1377" s="199"/>
      <c r="H1377" s="351" t="str">
        <f>IFERROR(VLOOKUP(D1377,'ВИС-2025'!$E$17:$L$4285,7,0),"")</f>
        <v/>
      </c>
      <c r="I1377" s="351" t="str">
        <f t="shared" ref="I1377:I1439" si="291">IFERROR(H1377*G1377,"")</f>
        <v/>
      </c>
      <c r="J1377" s="351" t="str">
        <f t="shared" ref="J1377:J1439" si="292">IFERROR((IF(H1377="","",H1377-H1377*$D$7)),"")</f>
        <v/>
      </c>
      <c r="K1377" s="351" t="str">
        <f t="shared" ref="K1377:K1439" si="293">IFERROR(J1377*G1377, "")</f>
        <v/>
      </c>
      <c r="L1377" s="351" t="str">
        <f t="shared" ref="L1377:L1439" si="294">IFERROR(J1377*$D$8, "")</f>
        <v/>
      </c>
      <c r="M1377" s="351" t="str">
        <f t="shared" ref="M1377:M1439" si="295">IFERROR(L1377*G1377, "")</f>
        <v/>
      </c>
      <c r="N1377" s="387"/>
    </row>
    <row r="1378" spans="2:14" s="288" customFormat="1">
      <c r="B1378" s="453" t="s">
        <v>27</v>
      </c>
      <c r="C1378" s="201" t="s">
        <v>1676</v>
      </c>
      <c r="D1378" s="102">
        <v>11690451001</v>
      </c>
      <c r="E1378" s="391" t="str">
        <f>IFERROR(VLOOKUP(D1378,'ВИС-2025'!$E$17:$I$3751,3,0),"")</f>
        <v>Тройник равнопроходный SDR 11, 20х1,9 LX</v>
      </c>
      <c r="F1378" s="202" t="s">
        <v>58</v>
      </c>
      <c r="G1378" s="204"/>
      <c r="H1378" s="352" t="str">
        <f>IFERROR(VLOOKUP(D1378,'ВИС-2025'!$E$17:$L$4285,7,0),"")</f>
        <v>по запросу</v>
      </c>
      <c r="I1378" s="352" t="str">
        <f t="shared" si="291"/>
        <v/>
      </c>
      <c r="J1378" s="352" t="str">
        <f t="shared" si="292"/>
        <v/>
      </c>
      <c r="K1378" s="352" t="str">
        <f t="shared" si="293"/>
        <v/>
      </c>
      <c r="L1378" s="352" t="str">
        <f t="shared" si="294"/>
        <v/>
      </c>
      <c r="M1378" s="352" t="str">
        <f t="shared" si="295"/>
        <v/>
      </c>
      <c r="N1378" s="387"/>
    </row>
    <row r="1379" spans="2:14" s="288" customFormat="1">
      <c r="B1379" s="453" t="s">
        <v>27</v>
      </c>
      <c r="C1379" s="201" t="s">
        <v>1676</v>
      </c>
      <c r="D1379" s="102">
        <v>11690561001</v>
      </c>
      <c r="E1379" s="391" t="str">
        <f>IFERROR(VLOOKUP(D1379,'ВИС-2025'!$E$17:$I$3751,3,0),"")</f>
        <v>Тройник равнопроходный SDR 11, 25х2,3 LX</v>
      </c>
      <c r="F1379" s="202" t="s">
        <v>58</v>
      </c>
      <c r="G1379" s="204"/>
      <c r="H1379" s="352" t="str">
        <f>IFERROR(VLOOKUP(D1379,'ВИС-2025'!$E$17:$L$4285,7,0),"")</f>
        <v>по запросу</v>
      </c>
      <c r="I1379" s="352" t="str">
        <f t="shared" si="291"/>
        <v/>
      </c>
      <c r="J1379" s="352" t="str">
        <f t="shared" si="292"/>
        <v/>
      </c>
      <c r="K1379" s="352" t="str">
        <f t="shared" si="293"/>
        <v/>
      </c>
      <c r="L1379" s="352" t="str">
        <f t="shared" si="294"/>
        <v/>
      </c>
      <c r="M1379" s="352" t="str">
        <f t="shared" si="295"/>
        <v/>
      </c>
      <c r="N1379" s="387"/>
    </row>
    <row r="1380" spans="2:14" s="288" customFormat="1">
      <c r="B1380" s="453" t="s">
        <v>27</v>
      </c>
      <c r="C1380" s="201" t="s">
        <v>1676</v>
      </c>
      <c r="D1380" s="102">
        <v>11690631001</v>
      </c>
      <c r="E1380" s="391" t="str">
        <f>IFERROR(VLOOKUP(D1380,'ВИС-2025'!$E$17:$I$3751,3,0),"")</f>
        <v>Тройник равнопроходный SDR 11, 32х2,9 LX</v>
      </c>
      <c r="F1380" s="202" t="s">
        <v>58</v>
      </c>
      <c r="G1380" s="204"/>
      <c r="H1380" s="352" t="str">
        <f>IFERROR(VLOOKUP(D1380,'ВИС-2025'!$E$17:$L$4285,7,0),"")</f>
        <v>по запросу</v>
      </c>
      <c r="I1380" s="352" t="str">
        <f t="shared" si="291"/>
        <v/>
      </c>
      <c r="J1380" s="352" t="str">
        <f t="shared" si="292"/>
        <v/>
      </c>
      <c r="K1380" s="352" t="str">
        <f t="shared" si="293"/>
        <v/>
      </c>
      <c r="L1380" s="352" t="str">
        <f t="shared" si="294"/>
        <v/>
      </c>
      <c r="M1380" s="352" t="str">
        <f t="shared" si="295"/>
        <v/>
      </c>
      <c r="N1380" s="387"/>
    </row>
    <row r="1381" spans="2:14" s="288" customFormat="1">
      <c r="B1381" s="453" t="s">
        <v>27</v>
      </c>
      <c r="C1381" s="201" t="s">
        <v>1676</v>
      </c>
      <c r="D1381" s="102">
        <v>11690721001</v>
      </c>
      <c r="E1381" s="391" t="str">
        <f>IFERROR(VLOOKUP(D1381,'ВИС-2025'!$E$17:$I$3751,3,0),"")</f>
        <v>Тройник равнопроходный SDR 11, 40х3,7 LX</v>
      </c>
      <c r="F1381" s="202" t="s">
        <v>58</v>
      </c>
      <c r="G1381" s="204"/>
      <c r="H1381" s="352" t="str">
        <f>IFERROR(VLOOKUP(D1381,'ВИС-2025'!$E$17:$L$4285,7,0),"")</f>
        <v>по запросу</v>
      </c>
      <c r="I1381" s="352" t="str">
        <f t="shared" si="291"/>
        <v/>
      </c>
      <c r="J1381" s="352" t="str">
        <f t="shared" si="292"/>
        <v/>
      </c>
      <c r="K1381" s="352" t="str">
        <f t="shared" si="293"/>
        <v/>
      </c>
      <c r="L1381" s="352" t="str">
        <f t="shared" si="294"/>
        <v/>
      </c>
      <c r="M1381" s="352" t="str">
        <f t="shared" si="295"/>
        <v/>
      </c>
      <c r="N1381" s="387"/>
    </row>
    <row r="1382" spans="2:14" s="288" customFormat="1">
      <c r="B1382" s="453" t="s">
        <v>27</v>
      </c>
      <c r="C1382" s="201" t="s">
        <v>1676</v>
      </c>
      <c r="D1382" s="102">
        <v>11691561001</v>
      </c>
      <c r="E1382" s="391" t="str">
        <f>IFERROR(VLOOKUP(D1382,'ВИС-2025'!$E$17:$I$3751,3,0),"")</f>
        <v>Тройник равнопроходный SDR 11, 50х4,6 LX</v>
      </c>
      <c r="F1382" s="202" t="s">
        <v>58</v>
      </c>
      <c r="G1382" s="204"/>
      <c r="H1382" s="352" t="str">
        <f>IFERROR(VLOOKUP(D1382,'ВИС-2025'!$E$17:$L$4285,7,0),"")</f>
        <v>по запросу</v>
      </c>
      <c r="I1382" s="352" t="str">
        <f t="shared" si="291"/>
        <v/>
      </c>
      <c r="J1382" s="352" t="str">
        <f t="shared" si="292"/>
        <v/>
      </c>
      <c r="K1382" s="352" t="str">
        <f t="shared" si="293"/>
        <v/>
      </c>
      <c r="L1382" s="352" t="str">
        <f t="shared" si="294"/>
        <v/>
      </c>
      <c r="M1382" s="352" t="str">
        <f t="shared" si="295"/>
        <v/>
      </c>
      <c r="N1382" s="387"/>
    </row>
    <row r="1383" spans="2:14" s="288" customFormat="1">
      <c r="B1383" s="453" t="s">
        <v>27</v>
      </c>
      <c r="C1383" s="201" t="s">
        <v>1676</v>
      </c>
      <c r="D1383" s="102">
        <v>11691671001</v>
      </c>
      <c r="E1383" s="391" t="str">
        <f>IFERROR(VLOOKUP(D1383,'ВИС-2025'!$E$17:$I$3751,3,0),"")</f>
        <v>Тройник равнопроходный SDR 11, 63х5,7 LX</v>
      </c>
      <c r="F1383" s="202" t="s">
        <v>58</v>
      </c>
      <c r="G1383" s="204"/>
      <c r="H1383" s="352" t="str">
        <f>IFERROR(VLOOKUP(D1383,'ВИС-2025'!$E$17:$L$4285,7,0),"")</f>
        <v>по запросу</v>
      </c>
      <c r="I1383" s="352" t="str">
        <f t="shared" si="291"/>
        <v/>
      </c>
      <c r="J1383" s="352" t="str">
        <f t="shared" si="292"/>
        <v/>
      </c>
      <c r="K1383" s="352" t="str">
        <f t="shared" si="293"/>
        <v/>
      </c>
      <c r="L1383" s="352" t="str">
        <f t="shared" si="294"/>
        <v/>
      </c>
      <c r="M1383" s="352" t="str">
        <f t="shared" si="295"/>
        <v/>
      </c>
      <c r="N1383" s="387"/>
    </row>
    <row r="1384" spans="2:14" s="288" customFormat="1">
      <c r="B1384" s="453" t="s">
        <v>27</v>
      </c>
      <c r="C1384" s="201" t="s">
        <v>1676</v>
      </c>
      <c r="D1384" s="102">
        <v>12219461001</v>
      </c>
      <c r="E1384" s="391" t="str">
        <f>IFERROR(VLOOKUP(D1384,'ВИС-2025'!$E$17:$I$3751,3,0),"")</f>
        <v>Тройник равнопроходный SDR 11, 75х6,8</v>
      </c>
      <c r="F1384" s="202" t="s">
        <v>58</v>
      </c>
      <c r="G1384" s="204"/>
      <c r="H1384" s="352" t="str">
        <f>IFERROR(VLOOKUP(D1384,'ВИС-2025'!$E$17:$L$4285,7,0),"")</f>
        <v>по запросу</v>
      </c>
      <c r="I1384" s="352" t="str">
        <f t="shared" si="291"/>
        <v/>
      </c>
      <c r="J1384" s="352" t="str">
        <f t="shared" si="292"/>
        <v/>
      </c>
      <c r="K1384" s="352" t="str">
        <f t="shared" si="293"/>
        <v/>
      </c>
      <c r="L1384" s="352" t="str">
        <f t="shared" si="294"/>
        <v/>
      </c>
      <c r="M1384" s="352" t="str">
        <f t="shared" si="295"/>
        <v/>
      </c>
      <c r="N1384" s="387"/>
    </row>
    <row r="1385" spans="2:14" s="288" customFormat="1">
      <c r="B1385" s="453" t="s">
        <v>27</v>
      </c>
      <c r="C1385" s="201" t="s">
        <v>1676</v>
      </c>
      <c r="D1385" s="102">
        <v>12219481001</v>
      </c>
      <c r="E1385" s="391" t="str">
        <f>IFERROR(VLOOKUP(D1385,'ВИС-2025'!$E$17:$I$3751,3,0),"")</f>
        <v>Тройник равнопроходный SDR 11, 90х8,2</v>
      </c>
      <c r="F1385" s="202" t="s">
        <v>58</v>
      </c>
      <c r="G1385" s="204"/>
      <c r="H1385" s="352" t="str">
        <f>IFERROR(VLOOKUP(D1385,'ВИС-2025'!$E$17:$L$4285,7,0),"")</f>
        <v>по запросу</v>
      </c>
      <c r="I1385" s="352" t="str">
        <f t="shared" si="291"/>
        <v/>
      </c>
      <c r="J1385" s="352" t="str">
        <f t="shared" si="292"/>
        <v/>
      </c>
      <c r="K1385" s="352" t="str">
        <f t="shared" si="293"/>
        <v/>
      </c>
      <c r="L1385" s="352" t="str">
        <f t="shared" si="294"/>
        <v/>
      </c>
      <c r="M1385" s="352" t="str">
        <f t="shared" si="295"/>
        <v/>
      </c>
      <c r="N1385" s="387"/>
    </row>
    <row r="1386" spans="2:14" s="288" customFormat="1">
      <c r="B1386" s="453" t="s">
        <v>27</v>
      </c>
      <c r="C1386" s="201" t="s">
        <v>1676</v>
      </c>
      <c r="D1386" s="102">
        <v>12219531001</v>
      </c>
      <c r="E1386" s="391" t="str">
        <f>IFERROR(VLOOKUP(D1386,'ВИС-2025'!$E$17:$I$3751,3,0),"")</f>
        <v>Тройник равнопроходный SDR 11, 110х10,0</v>
      </c>
      <c r="F1386" s="202" t="s">
        <v>58</v>
      </c>
      <c r="G1386" s="204"/>
      <c r="H1386" s="352" t="str">
        <f>IFERROR(VLOOKUP(D1386,'ВИС-2025'!$E$17:$L$4285,7,0),"")</f>
        <v>по запросу</v>
      </c>
      <c r="I1386" s="352" t="str">
        <f t="shared" si="291"/>
        <v/>
      </c>
      <c r="J1386" s="352" t="str">
        <f t="shared" si="292"/>
        <v/>
      </c>
      <c r="K1386" s="352" t="str">
        <f t="shared" si="293"/>
        <v/>
      </c>
      <c r="L1386" s="352" t="str">
        <f t="shared" si="294"/>
        <v/>
      </c>
      <c r="M1386" s="352" t="str">
        <f t="shared" si="295"/>
        <v/>
      </c>
      <c r="N1386" s="387"/>
    </row>
    <row r="1387" spans="2:14">
      <c r="B1387" s="90"/>
      <c r="C1387" s="198"/>
      <c r="D1387" s="69"/>
      <c r="E1387" s="396"/>
      <c r="F1387" s="170"/>
      <c r="G1387" s="199"/>
      <c r="H1387" s="351" t="str">
        <f>IFERROR(VLOOKUP(D1387,'ВИС-2025'!$E$17:$L$4285,7,0),"")</f>
        <v/>
      </c>
      <c r="I1387" s="351" t="str">
        <f t="shared" si="291"/>
        <v/>
      </c>
      <c r="J1387" s="351" t="str">
        <f t="shared" si="292"/>
        <v/>
      </c>
      <c r="K1387" s="351" t="str">
        <f t="shared" si="293"/>
        <v/>
      </c>
      <c r="L1387" s="351" t="str">
        <f t="shared" si="294"/>
        <v/>
      </c>
      <c r="M1387" s="351" t="str">
        <f t="shared" si="295"/>
        <v/>
      </c>
      <c r="N1387" s="387"/>
    </row>
    <row r="1388" spans="2:14" s="288" customFormat="1">
      <c r="B1388" s="453" t="s">
        <v>27</v>
      </c>
      <c r="C1388" s="201" t="s">
        <v>1676</v>
      </c>
      <c r="D1388" s="102">
        <v>11690491001</v>
      </c>
      <c r="E1388" s="391" t="str">
        <f>IFERROR(VLOOKUP(D1388,'ВИС-2025'!$E$17:$I$3751,3,0),"")</f>
        <v>Тройник SDR 11, 25-20-20 LX</v>
      </c>
      <c r="F1388" s="202" t="s">
        <v>58</v>
      </c>
      <c r="G1388" s="204"/>
      <c r="H1388" s="352" t="str">
        <f>IFERROR(VLOOKUP(D1388,'ВИС-2025'!$E$17:$L$4285,7,0),"")</f>
        <v>по запросу</v>
      </c>
      <c r="I1388" s="352" t="str">
        <f t="shared" si="291"/>
        <v/>
      </c>
      <c r="J1388" s="352" t="str">
        <f t="shared" si="292"/>
        <v/>
      </c>
      <c r="K1388" s="352" t="str">
        <f t="shared" si="293"/>
        <v/>
      </c>
      <c r="L1388" s="352" t="str">
        <f t="shared" si="294"/>
        <v/>
      </c>
      <c r="M1388" s="352" t="str">
        <f t="shared" si="295"/>
        <v/>
      </c>
      <c r="N1388" s="387"/>
    </row>
    <row r="1389" spans="2:14" s="288" customFormat="1">
      <c r="B1389" s="453" t="s">
        <v>27</v>
      </c>
      <c r="C1389" s="201" t="s">
        <v>1676</v>
      </c>
      <c r="D1389" s="102">
        <v>11690601001</v>
      </c>
      <c r="E1389" s="391" t="str">
        <f>IFERROR(VLOOKUP(D1389,'ВИС-2025'!$E$17:$I$3751,3,0),"")</f>
        <v>Тройник SDR 11, 32-25-25 LX</v>
      </c>
      <c r="F1389" s="202" t="s">
        <v>58</v>
      </c>
      <c r="G1389" s="204"/>
      <c r="H1389" s="352" t="str">
        <f>IFERROR(VLOOKUP(D1389,'ВИС-2025'!$E$17:$L$4285,7,0),"")</f>
        <v>по запросу</v>
      </c>
      <c r="I1389" s="352" t="str">
        <f t="shared" si="291"/>
        <v/>
      </c>
      <c r="J1389" s="352" t="str">
        <f t="shared" si="292"/>
        <v/>
      </c>
      <c r="K1389" s="352" t="str">
        <f t="shared" si="293"/>
        <v/>
      </c>
      <c r="L1389" s="352" t="str">
        <f t="shared" si="294"/>
        <v/>
      </c>
      <c r="M1389" s="352" t="str">
        <f t="shared" si="295"/>
        <v/>
      </c>
      <c r="N1389" s="387"/>
    </row>
    <row r="1390" spans="2:14" s="288" customFormat="1">
      <c r="B1390" s="453" t="s">
        <v>27</v>
      </c>
      <c r="C1390" s="201" t="s">
        <v>1676</v>
      </c>
      <c r="D1390" s="102">
        <v>11690701001</v>
      </c>
      <c r="E1390" s="391" t="str">
        <f>IFERROR(VLOOKUP(D1390,'ВИС-2025'!$E$17:$I$3751,3,0),"")</f>
        <v>Тройник SDR 11, 40-32-32 LX</v>
      </c>
      <c r="F1390" s="139" t="s">
        <v>58</v>
      </c>
      <c r="G1390" s="217"/>
      <c r="H1390" s="175" t="str">
        <f>IFERROR(VLOOKUP(D1390,'ВИС-2025'!$E$17:$L$4285,7,0),"")</f>
        <v>по запросу</v>
      </c>
      <c r="I1390" s="175" t="str">
        <f t="shared" si="291"/>
        <v/>
      </c>
      <c r="J1390" s="175" t="str">
        <f t="shared" si="292"/>
        <v/>
      </c>
      <c r="K1390" s="175" t="str">
        <f t="shared" si="293"/>
        <v/>
      </c>
      <c r="L1390" s="175" t="str">
        <f t="shared" si="294"/>
        <v/>
      </c>
      <c r="M1390" s="175" t="str">
        <f t="shared" si="295"/>
        <v/>
      </c>
      <c r="N1390" s="387"/>
    </row>
    <row r="1391" spans="2:14" s="288" customFormat="1">
      <c r="B1391" s="453" t="s">
        <v>27</v>
      </c>
      <c r="C1391" s="201" t="s">
        <v>1676</v>
      </c>
      <c r="D1391" s="102">
        <v>11691511001</v>
      </c>
      <c r="E1391" s="391" t="str">
        <f>IFERROR(VLOOKUP(D1391,'ВИС-2025'!$E$17:$I$3751,3,0),"")</f>
        <v>Тройник SDR 11, 50-25-40 LX</v>
      </c>
      <c r="F1391" s="202" t="s">
        <v>58</v>
      </c>
      <c r="G1391" s="204"/>
      <c r="H1391" s="352" t="str">
        <f>IFERROR(VLOOKUP(D1391,'ВИС-2025'!$E$17:$L$4285,7,0),"")</f>
        <v>по запросу</v>
      </c>
      <c r="I1391" s="352" t="str">
        <f t="shared" si="291"/>
        <v/>
      </c>
      <c r="J1391" s="352" t="str">
        <f t="shared" si="292"/>
        <v/>
      </c>
      <c r="K1391" s="352" t="str">
        <f t="shared" si="293"/>
        <v/>
      </c>
      <c r="L1391" s="352" t="str">
        <f t="shared" si="294"/>
        <v/>
      </c>
      <c r="M1391" s="352" t="str">
        <f t="shared" si="295"/>
        <v/>
      </c>
      <c r="N1391" s="387"/>
    </row>
    <row r="1392" spans="2:14" s="288" customFormat="1">
      <c r="B1392" s="453" t="s">
        <v>27</v>
      </c>
      <c r="C1392" s="201" t="s">
        <v>1676</v>
      </c>
      <c r="D1392" s="102">
        <v>11691531001</v>
      </c>
      <c r="E1392" s="391" t="str">
        <f>IFERROR(VLOOKUP(D1392,'ВИС-2025'!$E$17:$I$3751,3,0),"")</f>
        <v>Тройник SDR 11, 50-32-40 LX</v>
      </c>
      <c r="F1392" s="202" t="s">
        <v>58</v>
      </c>
      <c r="G1392" s="204"/>
      <c r="H1392" s="352" t="str">
        <f>IFERROR(VLOOKUP(D1392,'ВИС-2025'!$E$17:$L$4285,7,0),"")</f>
        <v>по запросу</v>
      </c>
      <c r="I1392" s="352" t="str">
        <f t="shared" si="291"/>
        <v/>
      </c>
      <c r="J1392" s="352" t="str">
        <f t="shared" si="292"/>
        <v/>
      </c>
      <c r="K1392" s="352" t="str">
        <f t="shared" si="293"/>
        <v/>
      </c>
      <c r="L1392" s="352" t="str">
        <f t="shared" si="294"/>
        <v/>
      </c>
      <c r="M1392" s="352" t="str">
        <f t="shared" si="295"/>
        <v/>
      </c>
      <c r="N1392" s="387"/>
    </row>
    <row r="1393" spans="2:14" s="288" customFormat="1">
      <c r="B1393" s="453" t="s">
        <v>27</v>
      </c>
      <c r="C1393" s="201" t="s">
        <v>1676</v>
      </c>
      <c r="D1393" s="102">
        <v>11691601001</v>
      </c>
      <c r="E1393" s="391" t="str">
        <f>IFERROR(VLOOKUP(D1393,'ВИС-2025'!$E$17:$I$3751,3,0),"")</f>
        <v>Тройник SDR 11, 63-32-50 LX</v>
      </c>
      <c r="F1393" s="202" t="s">
        <v>58</v>
      </c>
      <c r="G1393" s="204"/>
      <c r="H1393" s="352" t="str">
        <f>IFERROR(VLOOKUP(D1393,'ВИС-2025'!$E$17:$L$4285,7,0),"")</f>
        <v>по запросу</v>
      </c>
      <c r="I1393" s="352" t="str">
        <f t="shared" si="291"/>
        <v/>
      </c>
      <c r="J1393" s="352" t="str">
        <f t="shared" si="292"/>
        <v/>
      </c>
      <c r="K1393" s="352" t="str">
        <f t="shared" si="293"/>
        <v/>
      </c>
      <c r="L1393" s="352" t="str">
        <f t="shared" si="294"/>
        <v/>
      </c>
      <c r="M1393" s="352" t="str">
        <f t="shared" si="295"/>
        <v/>
      </c>
      <c r="N1393" s="387"/>
    </row>
    <row r="1394" spans="2:14" s="288" customFormat="1">
      <c r="B1394" s="453" t="s">
        <v>27</v>
      </c>
      <c r="C1394" s="201" t="s">
        <v>1676</v>
      </c>
      <c r="D1394" s="102">
        <v>11691621001</v>
      </c>
      <c r="E1394" s="391" t="str">
        <f>IFERROR(VLOOKUP(D1394,'ВИС-2025'!$E$17:$I$3751,3,0),"")</f>
        <v>Тройник SDR 11, 63-40-40 LX</v>
      </c>
      <c r="F1394" s="202" t="s">
        <v>58</v>
      </c>
      <c r="G1394" s="204"/>
      <c r="H1394" s="352" t="str">
        <f>IFERROR(VLOOKUP(D1394,'ВИС-2025'!$E$17:$L$4285,7,0),"")</f>
        <v>по запросу</v>
      </c>
      <c r="I1394" s="352" t="str">
        <f t="shared" si="291"/>
        <v/>
      </c>
      <c r="J1394" s="352" t="str">
        <f t="shared" si="292"/>
        <v/>
      </c>
      <c r="K1394" s="352" t="str">
        <f t="shared" si="293"/>
        <v/>
      </c>
      <c r="L1394" s="352" t="str">
        <f t="shared" si="294"/>
        <v/>
      </c>
      <c r="M1394" s="352" t="str">
        <f t="shared" si="295"/>
        <v/>
      </c>
      <c r="N1394" s="387"/>
    </row>
    <row r="1395" spans="2:14" s="288" customFormat="1">
      <c r="B1395" s="453" t="s">
        <v>27</v>
      </c>
      <c r="C1395" s="201" t="s">
        <v>1676</v>
      </c>
      <c r="D1395" s="102">
        <v>11691631001</v>
      </c>
      <c r="E1395" s="391" t="str">
        <f>IFERROR(VLOOKUP(D1395,'ВИС-2025'!$E$17:$I$3751,3,0),"")</f>
        <v>Тройник SDR 11, 63-40-50 LX</v>
      </c>
      <c r="F1395" s="202" t="s">
        <v>58</v>
      </c>
      <c r="G1395" s="204"/>
      <c r="H1395" s="352" t="str">
        <f>IFERROR(VLOOKUP(D1395,'ВИС-2025'!$E$17:$L$4285,7,0),"")</f>
        <v>по запросу</v>
      </c>
      <c r="I1395" s="352" t="str">
        <f t="shared" si="291"/>
        <v/>
      </c>
      <c r="J1395" s="352" t="str">
        <f t="shared" si="292"/>
        <v/>
      </c>
      <c r="K1395" s="352" t="str">
        <f t="shared" si="293"/>
        <v/>
      </c>
      <c r="L1395" s="352" t="str">
        <f t="shared" si="294"/>
        <v/>
      </c>
      <c r="M1395" s="352" t="str">
        <f t="shared" si="295"/>
        <v/>
      </c>
      <c r="N1395" s="387"/>
    </row>
    <row r="1396" spans="2:14" s="288" customFormat="1">
      <c r="B1396" s="453" t="s">
        <v>27</v>
      </c>
      <c r="C1396" s="201" t="s">
        <v>1676</v>
      </c>
      <c r="D1396" s="102">
        <v>11691651001</v>
      </c>
      <c r="E1396" s="391" t="str">
        <f>IFERROR(VLOOKUP(D1396,'ВИС-2025'!$E$17:$I$3751,3,0),"")</f>
        <v>Тройник SDR 11, 63-50-50 LX</v>
      </c>
      <c r="F1396" s="202" t="s">
        <v>58</v>
      </c>
      <c r="G1396" s="204"/>
      <c r="H1396" s="352" t="str">
        <f>IFERROR(VLOOKUP(D1396,'ВИС-2025'!$E$17:$L$4285,7,0),"")</f>
        <v>по запросу</v>
      </c>
      <c r="I1396" s="352" t="str">
        <f t="shared" si="291"/>
        <v/>
      </c>
      <c r="J1396" s="352" t="str">
        <f t="shared" si="292"/>
        <v/>
      </c>
      <c r="K1396" s="352" t="str">
        <f t="shared" si="293"/>
        <v/>
      </c>
      <c r="L1396" s="352" t="str">
        <f t="shared" si="294"/>
        <v/>
      </c>
      <c r="M1396" s="352" t="str">
        <f t="shared" si="295"/>
        <v/>
      </c>
      <c r="N1396" s="387"/>
    </row>
    <row r="1397" spans="2:14" s="288" customFormat="1">
      <c r="B1397" s="453" t="s">
        <v>27</v>
      </c>
      <c r="C1397" s="201" t="s">
        <v>1676</v>
      </c>
      <c r="D1397" s="102">
        <v>12219351001</v>
      </c>
      <c r="E1397" s="391" t="str">
        <f>IFERROR(VLOOKUP(D1397,'ВИС-2025'!$E$17:$I$3751,3,0),"")</f>
        <v>Тройник SDR 11, 75-32-63</v>
      </c>
      <c r="F1397" s="202" t="s">
        <v>58</v>
      </c>
      <c r="G1397" s="204"/>
      <c r="H1397" s="352" t="str">
        <f>IFERROR(VLOOKUP(D1397,'ВИС-2025'!$E$17:$L$4285,7,0),"")</f>
        <v>по запросу</v>
      </c>
      <c r="I1397" s="352" t="str">
        <f t="shared" si="291"/>
        <v/>
      </c>
      <c r="J1397" s="352" t="str">
        <f t="shared" si="292"/>
        <v/>
      </c>
      <c r="K1397" s="352" t="str">
        <f t="shared" si="293"/>
        <v/>
      </c>
      <c r="L1397" s="352" t="str">
        <f t="shared" si="294"/>
        <v/>
      </c>
      <c r="M1397" s="352" t="str">
        <f t="shared" si="295"/>
        <v/>
      </c>
      <c r="N1397" s="387"/>
    </row>
    <row r="1398" spans="2:14" s="288" customFormat="1">
      <c r="B1398" s="453" t="s">
        <v>27</v>
      </c>
      <c r="C1398" s="201" t="s">
        <v>1676</v>
      </c>
      <c r="D1398" s="102">
        <v>12219381001</v>
      </c>
      <c r="E1398" s="391" t="str">
        <f>IFERROR(VLOOKUP(D1398,'ВИС-2025'!$E$17:$I$3751,3,0),"")</f>
        <v>Тройник SDR 11, 75-50-63</v>
      </c>
      <c r="F1398" s="202" t="s">
        <v>58</v>
      </c>
      <c r="G1398" s="204"/>
      <c r="H1398" s="352" t="str">
        <f>IFERROR(VLOOKUP(D1398,'ВИС-2025'!$E$17:$L$4285,7,0),"")</f>
        <v>по запросу</v>
      </c>
      <c r="I1398" s="352" t="str">
        <f t="shared" si="291"/>
        <v/>
      </c>
      <c r="J1398" s="352" t="str">
        <f t="shared" si="292"/>
        <v/>
      </c>
      <c r="K1398" s="352" t="str">
        <f t="shared" si="293"/>
        <v/>
      </c>
      <c r="L1398" s="352" t="str">
        <f t="shared" si="294"/>
        <v/>
      </c>
      <c r="M1398" s="352" t="str">
        <f t="shared" si="295"/>
        <v/>
      </c>
      <c r="N1398" s="387"/>
    </row>
    <row r="1399" spans="2:14" s="288" customFormat="1">
      <c r="B1399" s="453" t="s">
        <v>27</v>
      </c>
      <c r="C1399" s="201" t="s">
        <v>1676</v>
      </c>
      <c r="D1399" s="102">
        <v>12219431001</v>
      </c>
      <c r="E1399" s="391" t="str">
        <f>IFERROR(VLOOKUP(D1399,'ВИС-2025'!$E$17:$I$3751,3,0),"")</f>
        <v>Тройник SDR 11, 75-63-63</v>
      </c>
      <c r="F1399" s="202" t="s">
        <v>58</v>
      </c>
      <c r="G1399" s="204"/>
      <c r="H1399" s="352" t="str">
        <f>IFERROR(VLOOKUP(D1399,'ВИС-2025'!$E$17:$L$4285,7,0),"")</f>
        <v>по запросу</v>
      </c>
      <c r="I1399" s="352" t="str">
        <f t="shared" si="291"/>
        <v/>
      </c>
      <c r="J1399" s="352" t="str">
        <f t="shared" si="292"/>
        <v/>
      </c>
      <c r="K1399" s="352" t="str">
        <f t="shared" si="293"/>
        <v/>
      </c>
      <c r="L1399" s="352" t="str">
        <f t="shared" si="294"/>
        <v/>
      </c>
      <c r="M1399" s="352" t="str">
        <f t="shared" si="295"/>
        <v/>
      </c>
      <c r="N1399" s="387"/>
    </row>
    <row r="1400" spans="2:14">
      <c r="B1400" s="90"/>
      <c r="C1400" s="198"/>
      <c r="D1400" s="69"/>
      <c r="E1400" s="396"/>
      <c r="F1400" s="170"/>
      <c r="G1400" s="199"/>
      <c r="H1400" s="351" t="str">
        <f>IFERROR(VLOOKUP(D1400,'ВИС-2025'!$E$17:$L$4285,7,0),"")</f>
        <v/>
      </c>
      <c r="I1400" s="351" t="str">
        <f t="shared" si="291"/>
        <v/>
      </c>
      <c r="J1400" s="351" t="str">
        <f t="shared" si="292"/>
        <v/>
      </c>
      <c r="K1400" s="351" t="str">
        <f t="shared" si="293"/>
        <v/>
      </c>
      <c r="L1400" s="351" t="str">
        <f t="shared" si="294"/>
        <v/>
      </c>
      <c r="M1400" s="351" t="str">
        <f t="shared" si="295"/>
        <v/>
      </c>
      <c r="N1400" s="387"/>
    </row>
    <row r="1401" spans="2:14" s="288" customFormat="1">
      <c r="B1401" s="453" t="s">
        <v>27</v>
      </c>
      <c r="C1401" s="201" t="s">
        <v>1676</v>
      </c>
      <c r="D1401" s="102">
        <v>11690531001</v>
      </c>
      <c r="E1401" s="391" t="str">
        <f>IFERROR(VLOOKUP(D1401,'ВИС-2025'!$E$17:$I$3751,3,0),"")</f>
        <v>Тройник с уменьшенным бок. проходом SDR 11, 25-20-25 LX</v>
      </c>
      <c r="F1401" s="202" t="s">
        <v>58</v>
      </c>
      <c r="G1401" s="204"/>
      <c r="H1401" s="352" t="str">
        <f>IFERROR(VLOOKUP(D1401,'ВИС-2025'!$E$17:$L$4285,7,0),"")</f>
        <v>по запросу</v>
      </c>
      <c r="I1401" s="352" t="str">
        <f t="shared" si="291"/>
        <v/>
      </c>
      <c r="J1401" s="352" t="str">
        <f t="shared" si="292"/>
        <v/>
      </c>
      <c r="K1401" s="352" t="str">
        <f t="shared" si="293"/>
        <v/>
      </c>
      <c r="L1401" s="352" t="str">
        <f t="shared" si="294"/>
        <v/>
      </c>
      <c r="M1401" s="352" t="str">
        <f t="shared" si="295"/>
        <v/>
      </c>
      <c r="N1401" s="387"/>
    </row>
    <row r="1402" spans="2:14" s="288" customFormat="1">
      <c r="B1402" s="453" t="s">
        <v>27</v>
      </c>
      <c r="C1402" s="201" t="s">
        <v>1676</v>
      </c>
      <c r="D1402" s="102">
        <v>11690591001</v>
      </c>
      <c r="E1402" s="391" t="str">
        <f>IFERROR(VLOOKUP(D1402,'ВИС-2025'!$E$17:$I$3751,3,0),"")</f>
        <v>Тройник с уменьшенным бок. проходом SDR 11, 32-20-32 LX</v>
      </c>
      <c r="F1402" s="202" t="s">
        <v>58</v>
      </c>
      <c r="G1402" s="204"/>
      <c r="H1402" s="352" t="str">
        <f>IFERROR(VLOOKUP(D1402,'ВИС-2025'!$E$17:$L$4285,7,0),"")</f>
        <v>по запросу</v>
      </c>
      <c r="I1402" s="352" t="str">
        <f t="shared" si="291"/>
        <v/>
      </c>
      <c r="J1402" s="352" t="str">
        <f t="shared" si="292"/>
        <v/>
      </c>
      <c r="K1402" s="352" t="str">
        <f t="shared" si="293"/>
        <v/>
      </c>
      <c r="L1402" s="352" t="str">
        <f t="shared" si="294"/>
        <v/>
      </c>
      <c r="M1402" s="352" t="str">
        <f t="shared" si="295"/>
        <v/>
      </c>
      <c r="N1402" s="387"/>
    </row>
    <row r="1403" spans="2:14" s="288" customFormat="1">
      <c r="B1403" s="453" t="s">
        <v>27</v>
      </c>
      <c r="C1403" s="201" t="s">
        <v>1676</v>
      </c>
      <c r="D1403" s="102">
        <v>11690611001</v>
      </c>
      <c r="E1403" s="391" t="str">
        <f>IFERROR(VLOOKUP(D1403,'ВИС-2025'!$E$17:$I$3751,3,0),"")</f>
        <v>Тройник с уменьшенным бок. проходом SDR 11, 32-25-32 LX</v>
      </c>
      <c r="F1403" s="202" t="s">
        <v>58</v>
      </c>
      <c r="G1403" s="204"/>
      <c r="H1403" s="352" t="str">
        <f>IFERROR(VLOOKUP(D1403,'ВИС-2025'!$E$17:$L$4285,7,0),"")</f>
        <v>по запросу</v>
      </c>
      <c r="I1403" s="352" t="str">
        <f t="shared" si="291"/>
        <v/>
      </c>
      <c r="J1403" s="352" t="str">
        <f t="shared" si="292"/>
        <v/>
      </c>
      <c r="K1403" s="352" t="str">
        <f t="shared" si="293"/>
        <v/>
      </c>
      <c r="L1403" s="352" t="str">
        <f t="shared" si="294"/>
        <v/>
      </c>
      <c r="M1403" s="352" t="str">
        <f t="shared" si="295"/>
        <v/>
      </c>
      <c r="N1403" s="387"/>
    </row>
    <row r="1404" spans="2:14" s="288" customFormat="1">
      <c r="B1404" s="453" t="s">
        <v>27</v>
      </c>
      <c r="C1404" s="201" t="s">
        <v>1676</v>
      </c>
      <c r="D1404" s="102">
        <v>11690681001</v>
      </c>
      <c r="E1404" s="391" t="str">
        <f>IFERROR(VLOOKUP(D1404,'ВИС-2025'!$E$17:$I$3751,3,0),"")</f>
        <v>Тройник с уменьшенным бок. проходом SDR 11, 40-20-40 LX</v>
      </c>
      <c r="F1404" s="202" t="s">
        <v>58</v>
      </c>
      <c r="G1404" s="204"/>
      <c r="H1404" s="352" t="str">
        <f>IFERROR(VLOOKUP(D1404,'ВИС-2025'!$E$17:$L$4285,7,0),"")</f>
        <v>по запросу</v>
      </c>
      <c r="I1404" s="352" t="str">
        <f t="shared" si="291"/>
        <v/>
      </c>
      <c r="J1404" s="352" t="str">
        <f t="shared" si="292"/>
        <v/>
      </c>
      <c r="K1404" s="352" t="str">
        <f t="shared" si="293"/>
        <v/>
      </c>
      <c r="L1404" s="352" t="str">
        <f t="shared" si="294"/>
        <v/>
      </c>
      <c r="M1404" s="352" t="str">
        <f t="shared" si="295"/>
        <v/>
      </c>
      <c r="N1404" s="387"/>
    </row>
    <row r="1405" spans="2:14" s="288" customFormat="1">
      <c r="B1405" s="453" t="s">
        <v>27</v>
      </c>
      <c r="C1405" s="201" t="s">
        <v>1676</v>
      </c>
      <c r="D1405" s="102">
        <v>11690691001</v>
      </c>
      <c r="E1405" s="391" t="str">
        <f>IFERROR(VLOOKUP(D1405,'ВИС-2025'!$E$17:$I$3751,3,0),"")</f>
        <v>Тройник с уменьшенным бок. проходом SDR 11, 40-25-40 LX</v>
      </c>
      <c r="F1405" s="202" t="s">
        <v>58</v>
      </c>
      <c r="G1405" s="204"/>
      <c r="H1405" s="352" t="str">
        <f>IFERROR(VLOOKUP(D1405,'ВИС-2025'!$E$17:$L$4285,7,0),"")</f>
        <v>по запросу</v>
      </c>
      <c r="I1405" s="352" t="str">
        <f t="shared" si="291"/>
        <v/>
      </c>
      <c r="J1405" s="352" t="str">
        <f t="shared" si="292"/>
        <v/>
      </c>
      <c r="K1405" s="352" t="str">
        <f t="shared" si="293"/>
        <v/>
      </c>
      <c r="L1405" s="352" t="str">
        <f t="shared" si="294"/>
        <v/>
      </c>
      <c r="M1405" s="352" t="str">
        <f t="shared" si="295"/>
        <v/>
      </c>
      <c r="N1405" s="387"/>
    </row>
    <row r="1406" spans="2:14" s="288" customFormat="1">
      <c r="B1406" s="453" t="s">
        <v>27</v>
      </c>
      <c r="C1406" s="201" t="s">
        <v>1676</v>
      </c>
      <c r="D1406" s="102">
        <v>11690711001</v>
      </c>
      <c r="E1406" s="391" t="str">
        <f>IFERROR(VLOOKUP(D1406,'ВИС-2025'!$E$17:$I$3751,3,0),"")</f>
        <v>Тройник с уменьшенным бок. проходом SDR 11, 40-32-40 LX</v>
      </c>
      <c r="F1406" s="202" t="s">
        <v>58</v>
      </c>
      <c r="G1406" s="204"/>
      <c r="H1406" s="352" t="str">
        <f>IFERROR(VLOOKUP(D1406,'ВИС-2025'!$E$17:$L$4285,7,0),"")</f>
        <v>по запросу</v>
      </c>
      <c r="I1406" s="352" t="str">
        <f t="shared" si="291"/>
        <v/>
      </c>
      <c r="J1406" s="352" t="str">
        <f t="shared" si="292"/>
        <v/>
      </c>
      <c r="K1406" s="352" t="str">
        <f t="shared" si="293"/>
        <v/>
      </c>
      <c r="L1406" s="352" t="str">
        <f t="shared" si="294"/>
        <v/>
      </c>
      <c r="M1406" s="352" t="str">
        <f t="shared" si="295"/>
        <v/>
      </c>
      <c r="N1406" s="387"/>
    </row>
    <row r="1407" spans="2:14" s="288" customFormat="1">
      <c r="B1407" s="453" t="s">
        <v>27</v>
      </c>
      <c r="C1407" s="201" t="s">
        <v>1676</v>
      </c>
      <c r="D1407" s="102">
        <v>11690771001</v>
      </c>
      <c r="E1407" s="391" t="str">
        <f>IFERROR(VLOOKUP(D1407,'ВИС-2025'!$E$17:$I$3751,3,0),"")</f>
        <v>Тройник с уменьшенным бок. проходом SDR 11, 50-20-50 LX</v>
      </c>
      <c r="F1407" s="202" t="s">
        <v>58</v>
      </c>
      <c r="G1407" s="204"/>
      <c r="H1407" s="352" t="str">
        <f>IFERROR(VLOOKUP(D1407,'ВИС-2025'!$E$17:$L$4285,7,0),"")</f>
        <v>по запросу</v>
      </c>
      <c r="I1407" s="352" t="str">
        <f t="shared" si="291"/>
        <v/>
      </c>
      <c r="J1407" s="352" t="str">
        <f t="shared" si="292"/>
        <v/>
      </c>
      <c r="K1407" s="352" t="str">
        <f t="shared" si="293"/>
        <v/>
      </c>
      <c r="L1407" s="352" t="str">
        <f t="shared" si="294"/>
        <v/>
      </c>
      <c r="M1407" s="352" t="str">
        <f t="shared" si="295"/>
        <v/>
      </c>
      <c r="N1407" s="387"/>
    </row>
    <row r="1408" spans="2:14" s="288" customFormat="1">
      <c r="B1408" s="453" t="s">
        <v>27</v>
      </c>
      <c r="C1408" s="201" t="s">
        <v>1676</v>
      </c>
      <c r="D1408" s="102">
        <v>11691521001</v>
      </c>
      <c r="E1408" s="391" t="str">
        <f>IFERROR(VLOOKUP(D1408,'ВИС-2025'!$E$17:$I$3751,3,0),"")</f>
        <v>Тройник с уменьшенным бок. проходом SDR 11, 50-25-50 LX</v>
      </c>
      <c r="F1408" s="202" t="s">
        <v>58</v>
      </c>
      <c r="G1408" s="204"/>
      <c r="H1408" s="352" t="str">
        <f>IFERROR(VLOOKUP(D1408,'ВИС-2025'!$E$17:$L$4285,7,0),"")</f>
        <v>по запросу</v>
      </c>
      <c r="I1408" s="352" t="str">
        <f t="shared" si="291"/>
        <v/>
      </c>
      <c r="J1408" s="352" t="str">
        <f t="shared" si="292"/>
        <v/>
      </c>
      <c r="K1408" s="352" t="str">
        <f t="shared" si="293"/>
        <v/>
      </c>
      <c r="L1408" s="352" t="str">
        <f t="shared" si="294"/>
        <v/>
      </c>
      <c r="M1408" s="352" t="str">
        <f t="shared" si="295"/>
        <v/>
      </c>
      <c r="N1408" s="387"/>
    </row>
    <row r="1409" spans="2:14" s="288" customFormat="1">
      <c r="B1409" s="453" t="s">
        <v>27</v>
      </c>
      <c r="C1409" s="201" t="s">
        <v>1676</v>
      </c>
      <c r="D1409" s="102">
        <v>11691541001</v>
      </c>
      <c r="E1409" s="391" t="str">
        <f>IFERROR(VLOOKUP(D1409,'ВИС-2025'!$E$17:$I$3751,3,0),"")</f>
        <v>Тройник с уменьшенным бок. проходом SDR 11, 50-32-50 LX</v>
      </c>
      <c r="F1409" s="202" t="s">
        <v>58</v>
      </c>
      <c r="G1409" s="204"/>
      <c r="H1409" s="352" t="str">
        <f>IFERROR(VLOOKUP(D1409,'ВИС-2025'!$E$17:$L$4285,7,0),"")</f>
        <v>по запросу</v>
      </c>
      <c r="I1409" s="352" t="str">
        <f t="shared" si="291"/>
        <v/>
      </c>
      <c r="J1409" s="352" t="str">
        <f t="shared" si="292"/>
        <v/>
      </c>
      <c r="K1409" s="352" t="str">
        <f t="shared" si="293"/>
        <v/>
      </c>
      <c r="L1409" s="352" t="str">
        <f t="shared" si="294"/>
        <v/>
      </c>
      <c r="M1409" s="352" t="str">
        <f t="shared" si="295"/>
        <v/>
      </c>
      <c r="N1409" s="387"/>
    </row>
    <row r="1410" spans="2:14" s="288" customFormat="1">
      <c r="B1410" s="453" t="s">
        <v>27</v>
      </c>
      <c r="C1410" s="201" t="s">
        <v>1676</v>
      </c>
      <c r="D1410" s="102">
        <v>11691551001</v>
      </c>
      <c r="E1410" s="391" t="str">
        <f>IFERROR(VLOOKUP(D1410,'ВИС-2025'!$E$17:$I$3751,3,0),"")</f>
        <v>Тройник с уменьшенным бок. проходом SDR 11, 50-40-50 LX</v>
      </c>
      <c r="F1410" s="202" t="s">
        <v>58</v>
      </c>
      <c r="G1410" s="204"/>
      <c r="H1410" s="352" t="str">
        <f>IFERROR(VLOOKUP(D1410,'ВИС-2025'!$E$17:$L$4285,7,0),"")</f>
        <v>по запросу</v>
      </c>
      <c r="I1410" s="352" t="str">
        <f t="shared" si="291"/>
        <v/>
      </c>
      <c r="J1410" s="352" t="str">
        <f t="shared" si="292"/>
        <v/>
      </c>
      <c r="K1410" s="352" t="str">
        <f t="shared" si="293"/>
        <v/>
      </c>
      <c r="L1410" s="352" t="str">
        <f t="shared" si="294"/>
        <v/>
      </c>
      <c r="M1410" s="352" t="str">
        <f t="shared" si="295"/>
        <v/>
      </c>
      <c r="N1410" s="387"/>
    </row>
    <row r="1411" spans="2:14" s="288" customFormat="1">
      <c r="B1411" s="453" t="s">
        <v>27</v>
      </c>
      <c r="C1411" s="201" t="s">
        <v>1676</v>
      </c>
      <c r="D1411" s="102">
        <v>11691591001</v>
      </c>
      <c r="E1411" s="391" t="str">
        <f>IFERROR(VLOOKUP(D1411,'ВИС-2025'!$E$17:$I$3751,3,0),"")</f>
        <v>Тройник с уменьшенным бок. проходом SDR 11, 63-25-63 LX</v>
      </c>
      <c r="F1411" s="202" t="s">
        <v>58</v>
      </c>
      <c r="G1411" s="204"/>
      <c r="H1411" s="352" t="str">
        <f>IFERROR(VLOOKUP(D1411,'ВИС-2025'!$E$17:$L$4285,7,0),"")</f>
        <v>по запросу</v>
      </c>
      <c r="I1411" s="352" t="str">
        <f t="shared" si="291"/>
        <v/>
      </c>
      <c r="J1411" s="352" t="str">
        <f t="shared" si="292"/>
        <v/>
      </c>
      <c r="K1411" s="352" t="str">
        <f t="shared" si="293"/>
        <v/>
      </c>
      <c r="L1411" s="352" t="str">
        <f t="shared" si="294"/>
        <v/>
      </c>
      <c r="M1411" s="352" t="str">
        <f t="shared" si="295"/>
        <v/>
      </c>
      <c r="N1411" s="387"/>
    </row>
    <row r="1412" spans="2:14" s="288" customFormat="1">
      <c r="B1412" s="453" t="s">
        <v>27</v>
      </c>
      <c r="C1412" s="201" t="s">
        <v>1676</v>
      </c>
      <c r="D1412" s="102">
        <v>11691611001</v>
      </c>
      <c r="E1412" s="391" t="str">
        <f>IFERROR(VLOOKUP(D1412,'ВИС-2025'!$E$17:$I$3751,3,0),"")</f>
        <v>Тройник с уменьшенным бок. проходом SDR 11, 63-32-63 LX</v>
      </c>
      <c r="F1412" s="202" t="s">
        <v>58</v>
      </c>
      <c r="G1412" s="204"/>
      <c r="H1412" s="352" t="str">
        <f>IFERROR(VLOOKUP(D1412,'ВИС-2025'!$E$17:$L$4285,7,0),"")</f>
        <v>по запросу</v>
      </c>
      <c r="I1412" s="352" t="str">
        <f t="shared" si="291"/>
        <v/>
      </c>
      <c r="J1412" s="352" t="str">
        <f t="shared" si="292"/>
        <v/>
      </c>
      <c r="K1412" s="352" t="str">
        <f t="shared" si="293"/>
        <v/>
      </c>
      <c r="L1412" s="352" t="str">
        <f t="shared" si="294"/>
        <v/>
      </c>
      <c r="M1412" s="352" t="str">
        <f t="shared" si="295"/>
        <v/>
      </c>
      <c r="N1412" s="387"/>
    </row>
    <row r="1413" spans="2:14" s="288" customFormat="1">
      <c r="B1413" s="453" t="s">
        <v>27</v>
      </c>
      <c r="C1413" s="201" t="s">
        <v>1676</v>
      </c>
      <c r="D1413" s="102">
        <v>11691641001</v>
      </c>
      <c r="E1413" s="391" t="str">
        <f>IFERROR(VLOOKUP(D1413,'ВИС-2025'!$E$17:$I$3751,3,0),"")</f>
        <v>Тройник с уменьшенным бок. проходом SDR 11, 63-40-63 LX</v>
      </c>
      <c r="F1413" s="202" t="s">
        <v>58</v>
      </c>
      <c r="G1413" s="204"/>
      <c r="H1413" s="352" t="str">
        <f>IFERROR(VLOOKUP(D1413,'ВИС-2025'!$E$17:$L$4285,7,0),"")</f>
        <v>по запросу</v>
      </c>
      <c r="I1413" s="352" t="str">
        <f t="shared" si="291"/>
        <v/>
      </c>
      <c r="J1413" s="352" t="str">
        <f t="shared" si="292"/>
        <v/>
      </c>
      <c r="K1413" s="352" t="str">
        <f t="shared" si="293"/>
        <v/>
      </c>
      <c r="L1413" s="352" t="str">
        <f t="shared" si="294"/>
        <v/>
      </c>
      <c r="M1413" s="352" t="str">
        <f t="shared" si="295"/>
        <v/>
      </c>
      <c r="N1413" s="387"/>
    </row>
    <row r="1414" spans="2:14" s="288" customFormat="1">
      <c r="B1414" s="453" t="s">
        <v>27</v>
      </c>
      <c r="C1414" s="201" t="s">
        <v>1676</v>
      </c>
      <c r="D1414" s="102">
        <v>11691661001</v>
      </c>
      <c r="E1414" s="391" t="str">
        <f>IFERROR(VLOOKUP(D1414,'ВИС-2025'!$E$17:$I$3751,3,0),"")</f>
        <v>Тройник с уменьшенным бок. проходом SDR 11, 63-50-63 LX</v>
      </c>
      <c r="F1414" s="202" t="s">
        <v>58</v>
      </c>
      <c r="G1414" s="204"/>
      <c r="H1414" s="352" t="str">
        <f>IFERROR(VLOOKUP(D1414,'ВИС-2025'!$E$17:$L$4285,7,0),"")</f>
        <v>по запросу</v>
      </c>
      <c r="I1414" s="352" t="str">
        <f t="shared" si="291"/>
        <v/>
      </c>
      <c r="J1414" s="352" t="str">
        <f t="shared" si="292"/>
        <v/>
      </c>
      <c r="K1414" s="352" t="str">
        <f t="shared" si="293"/>
        <v/>
      </c>
      <c r="L1414" s="352" t="str">
        <f t="shared" si="294"/>
        <v/>
      </c>
      <c r="M1414" s="352" t="str">
        <f t="shared" si="295"/>
        <v/>
      </c>
      <c r="N1414" s="387"/>
    </row>
    <row r="1415" spans="2:14" s="288" customFormat="1">
      <c r="B1415" s="453" t="s">
        <v>27</v>
      </c>
      <c r="C1415" s="201" t="s">
        <v>1676</v>
      </c>
      <c r="D1415" s="102">
        <v>12219341001</v>
      </c>
      <c r="E1415" s="391" t="str">
        <f>IFERROR(VLOOKUP(D1415,'ВИС-2025'!$E$17:$I$3751,3,0),"")</f>
        <v>Тройник с уменьшенным бок. проходом SDR 11, 75-25-75</v>
      </c>
      <c r="F1415" s="202" t="s">
        <v>58</v>
      </c>
      <c r="G1415" s="204"/>
      <c r="H1415" s="352" t="str">
        <f>IFERROR(VLOOKUP(D1415,'ВИС-2025'!$E$17:$L$4285,7,0),"")</f>
        <v>по запросу</v>
      </c>
      <c r="I1415" s="352" t="str">
        <f t="shared" si="291"/>
        <v/>
      </c>
      <c r="J1415" s="352" t="str">
        <f t="shared" si="292"/>
        <v/>
      </c>
      <c r="K1415" s="352" t="str">
        <f t="shared" si="293"/>
        <v/>
      </c>
      <c r="L1415" s="352" t="str">
        <f t="shared" si="294"/>
        <v/>
      </c>
      <c r="M1415" s="352" t="str">
        <f t="shared" si="295"/>
        <v/>
      </c>
      <c r="N1415" s="387"/>
    </row>
    <row r="1416" spans="2:14" s="288" customFormat="1">
      <c r="B1416" s="453" t="s">
        <v>27</v>
      </c>
      <c r="C1416" s="201" t="s">
        <v>1676</v>
      </c>
      <c r="D1416" s="102">
        <v>12677911001</v>
      </c>
      <c r="E1416" s="391" t="str">
        <f>IFERROR(VLOOKUP(D1416,'ВИС-2025'!$E$17:$I$3751,3,0),"")</f>
        <v>Тройник с уменьшенным бок. проходом SDR 11, 75-32-75</v>
      </c>
      <c r="F1416" s="202" t="s">
        <v>58</v>
      </c>
      <c r="G1416" s="204"/>
      <c r="H1416" s="352" t="str">
        <f>IFERROR(VLOOKUP(D1416,'ВИС-2025'!$E$17:$L$4285,7,0),"")</f>
        <v>по запросу</v>
      </c>
      <c r="I1416" s="352" t="str">
        <f t="shared" si="291"/>
        <v/>
      </c>
      <c r="J1416" s="352" t="str">
        <f t="shared" si="292"/>
        <v/>
      </c>
      <c r="K1416" s="352" t="str">
        <f t="shared" si="293"/>
        <v/>
      </c>
      <c r="L1416" s="352" t="str">
        <f t="shared" si="294"/>
        <v/>
      </c>
      <c r="M1416" s="352" t="str">
        <f t="shared" si="295"/>
        <v/>
      </c>
      <c r="N1416" s="387"/>
    </row>
    <row r="1417" spans="2:14" s="288" customFormat="1">
      <c r="B1417" s="453" t="s">
        <v>27</v>
      </c>
      <c r="C1417" s="201" t="s">
        <v>1676</v>
      </c>
      <c r="D1417" s="102">
        <v>12219361001</v>
      </c>
      <c r="E1417" s="391" t="str">
        <f>IFERROR(VLOOKUP(D1417,'ВИС-2025'!$E$17:$I$3751,3,0),"")</f>
        <v>Тройник с уменьшенным бок. проходом SDR 11, 75-40-75</v>
      </c>
      <c r="F1417" s="202" t="s">
        <v>58</v>
      </c>
      <c r="G1417" s="204"/>
      <c r="H1417" s="352" t="str">
        <f>IFERROR(VLOOKUP(D1417,'ВИС-2025'!$E$17:$L$4285,7,0),"")</f>
        <v>по запросу</v>
      </c>
      <c r="I1417" s="352" t="str">
        <f t="shared" si="291"/>
        <v/>
      </c>
      <c r="J1417" s="352" t="str">
        <f t="shared" si="292"/>
        <v/>
      </c>
      <c r="K1417" s="352" t="str">
        <f t="shared" si="293"/>
        <v/>
      </c>
      <c r="L1417" s="352" t="str">
        <f t="shared" si="294"/>
        <v/>
      </c>
      <c r="M1417" s="352" t="str">
        <f t="shared" si="295"/>
        <v/>
      </c>
      <c r="N1417" s="387"/>
    </row>
    <row r="1418" spans="2:14" s="288" customFormat="1">
      <c r="B1418" s="453" t="s">
        <v>27</v>
      </c>
      <c r="C1418" s="201" t="s">
        <v>1676</v>
      </c>
      <c r="D1418" s="102">
        <v>12313261001</v>
      </c>
      <c r="E1418" s="391" t="str">
        <f>IFERROR(VLOOKUP(D1418,'ВИС-2025'!$E$17:$I$3751,3,0),"")</f>
        <v>Тройник с уменьшенным бок. проходом SDR 11, 75-50-75</v>
      </c>
      <c r="F1418" s="202" t="s">
        <v>58</v>
      </c>
      <c r="G1418" s="204"/>
      <c r="H1418" s="352" t="str">
        <f>IFERROR(VLOOKUP(D1418,'ВИС-2025'!$E$17:$L$4285,7,0),"")</f>
        <v>по запросу</v>
      </c>
      <c r="I1418" s="352" t="str">
        <f t="shared" si="291"/>
        <v/>
      </c>
      <c r="J1418" s="352" t="str">
        <f t="shared" si="292"/>
        <v/>
      </c>
      <c r="K1418" s="352" t="str">
        <f t="shared" si="293"/>
        <v/>
      </c>
      <c r="L1418" s="352" t="str">
        <f t="shared" si="294"/>
        <v/>
      </c>
      <c r="M1418" s="352" t="str">
        <f t="shared" si="295"/>
        <v/>
      </c>
      <c r="N1418" s="387"/>
    </row>
    <row r="1419" spans="2:14" s="288" customFormat="1">
      <c r="B1419" s="453" t="s">
        <v>27</v>
      </c>
      <c r="C1419" s="201" t="s">
        <v>1676</v>
      </c>
      <c r="D1419" s="102">
        <v>12219441001</v>
      </c>
      <c r="E1419" s="391" t="str">
        <f>IFERROR(VLOOKUP(D1419,'ВИС-2025'!$E$17:$I$3751,3,0),"")</f>
        <v>Тройник с уменьшенным бок. проходом SDR 11, 75-63-75</v>
      </c>
      <c r="F1419" s="202" t="s">
        <v>58</v>
      </c>
      <c r="G1419" s="204"/>
      <c r="H1419" s="352" t="str">
        <f>IFERROR(VLOOKUP(D1419,'ВИС-2025'!$E$17:$L$4285,7,0),"")</f>
        <v>по запросу</v>
      </c>
      <c r="I1419" s="352" t="str">
        <f t="shared" si="291"/>
        <v/>
      </c>
      <c r="J1419" s="352" t="str">
        <f t="shared" si="292"/>
        <v/>
      </c>
      <c r="K1419" s="352" t="str">
        <f t="shared" si="293"/>
        <v/>
      </c>
      <c r="L1419" s="352" t="str">
        <f t="shared" si="294"/>
        <v/>
      </c>
      <c r="M1419" s="352" t="str">
        <f t="shared" si="295"/>
        <v/>
      </c>
      <c r="N1419" s="387"/>
    </row>
    <row r="1420" spans="2:14" s="288" customFormat="1">
      <c r="B1420" s="453" t="s">
        <v>27</v>
      </c>
      <c r="C1420" s="201" t="s">
        <v>1676</v>
      </c>
      <c r="D1420" s="102">
        <v>12313361001</v>
      </c>
      <c r="E1420" s="391" t="str">
        <f>IFERROR(VLOOKUP(D1420,'ВИС-2025'!$E$17:$I$3751,3,0),"")</f>
        <v>Тройник с уменьшенным бок. проходом SDR 11, 90-32-90</v>
      </c>
      <c r="F1420" s="202" t="s">
        <v>58</v>
      </c>
      <c r="G1420" s="204"/>
      <c r="H1420" s="352" t="str">
        <f>IFERROR(VLOOKUP(D1420,'ВИС-2025'!$E$17:$L$4285,7,0),"")</f>
        <v>по запросу</v>
      </c>
      <c r="I1420" s="352" t="str">
        <f t="shared" si="291"/>
        <v/>
      </c>
      <c r="J1420" s="352" t="str">
        <f t="shared" si="292"/>
        <v/>
      </c>
      <c r="K1420" s="352" t="str">
        <f t="shared" si="293"/>
        <v/>
      </c>
      <c r="L1420" s="352" t="str">
        <f t="shared" si="294"/>
        <v/>
      </c>
      <c r="M1420" s="352" t="str">
        <f t="shared" si="295"/>
        <v/>
      </c>
      <c r="N1420" s="387"/>
    </row>
    <row r="1421" spans="2:14" s="288" customFormat="1">
      <c r="B1421" s="453" t="s">
        <v>27</v>
      </c>
      <c r="C1421" s="201" t="s">
        <v>1676</v>
      </c>
      <c r="D1421" s="102">
        <v>12219451001</v>
      </c>
      <c r="E1421" s="391" t="str">
        <f>IFERROR(VLOOKUP(D1421,'ВИС-2025'!$E$17:$I$3751,3,0),"")</f>
        <v>Тройник с уменьшенным бок. проходом SDR 11, 90-40-90</v>
      </c>
      <c r="F1421" s="202" t="s">
        <v>58</v>
      </c>
      <c r="G1421" s="204"/>
      <c r="H1421" s="352" t="str">
        <f>IFERROR(VLOOKUP(D1421,'ВИС-2025'!$E$17:$L$4285,7,0),"")</f>
        <v>по запросу</v>
      </c>
      <c r="I1421" s="352" t="str">
        <f t="shared" si="291"/>
        <v/>
      </c>
      <c r="J1421" s="352" t="str">
        <f t="shared" si="292"/>
        <v/>
      </c>
      <c r="K1421" s="352" t="str">
        <f t="shared" si="293"/>
        <v/>
      </c>
      <c r="L1421" s="352" t="str">
        <f t="shared" si="294"/>
        <v/>
      </c>
      <c r="M1421" s="352" t="str">
        <f t="shared" si="295"/>
        <v/>
      </c>
      <c r="N1421" s="387"/>
    </row>
    <row r="1422" spans="2:14" s="288" customFormat="1">
      <c r="B1422" s="453" t="s">
        <v>27</v>
      </c>
      <c r="C1422" s="201" t="s">
        <v>1676</v>
      </c>
      <c r="D1422" s="102">
        <v>12313461001</v>
      </c>
      <c r="E1422" s="391" t="str">
        <f>IFERROR(VLOOKUP(D1422,'ВИС-2025'!$E$17:$I$3751,3,0),"")</f>
        <v>Тройник с уменьшенным бок. проходом SDR 11, 90-63-90</v>
      </c>
      <c r="F1422" s="202" t="s">
        <v>58</v>
      </c>
      <c r="G1422" s="204"/>
      <c r="H1422" s="352" t="str">
        <f>IFERROR(VLOOKUP(D1422,'ВИС-2025'!$E$17:$L$4285,7,0),"")</f>
        <v>по запросу</v>
      </c>
      <c r="I1422" s="352" t="str">
        <f t="shared" si="291"/>
        <v/>
      </c>
      <c r="J1422" s="352" t="str">
        <f t="shared" si="292"/>
        <v/>
      </c>
      <c r="K1422" s="352" t="str">
        <f t="shared" si="293"/>
        <v/>
      </c>
      <c r="L1422" s="352" t="str">
        <f t="shared" si="294"/>
        <v/>
      </c>
      <c r="M1422" s="352" t="str">
        <f t="shared" si="295"/>
        <v/>
      </c>
      <c r="N1422" s="387"/>
    </row>
    <row r="1423" spans="2:14" s="288" customFormat="1">
      <c r="B1423" s="453" t="s">
        <v>27</v>
      </c>
      <c r="C1423" s="201" t="s">
        <v>1676</v>
      </c>
      <c r="D1423" s="102">
        <v>12313561001</v>
      </c>
      <c r="E1423" s="391" t="str">
        <f>IFERROR(VLOOKUP(D1423,'ВИС-2025'!$E$17:$I$3751,3,0),"")</f>
        <v>Тройник с уменьшенным бок. проходом SDR 11, 110-32-110</v>
      </c>
      <c r="F1423" s="202" t="s">
        <v>58</v>
      </c>
      <c r="G1423" s="204"/>
      <c r="H1423" s="352" t="str">
        <f>IFERROR(VLOOKUP(D1423,'ВИС-2025'!$E$17:$L$4285,7,0),"")</f>
        <v>по запросу</v>
      </c>
      <c r="I1423" s="352" t="str">
        <f t="shared" si="291"/>
        <v/>
      </c>
      <c r="J1423" s="352" t="str">
        <f t="shared" si="292"/>
        <v/>
      </c>
      <c r="K1423" s="352" t="str">
        <f t="shared" si="293"/>
        <v/>
      </c>
      <c r="L1423" s="352" t="str">
        <f t="shared" si="294"/>
        <v/>
      </c>
      <c r="M1423" s="352" t="str">
        <f t="shared" si="295"/>
        <v/>
      </c>
      <c r="N1423" s="387"/>
    </row>
    <row r="1424" spans="2:14" s="288" customFormat="1">
      <c r="B1424" s="453" t="s">
        <v>27</v>
      </c>
      <c r="C1424" s="201" t="s">
        <v>1676</v>
      </c>
      <c r="D1424" s="102">
        <v>12219501001</v>
      </c>
      <c r="E1424" s="391" t="str">
        <f>IFERROR(VLOOKUP(D1424,'ВИС-2025'!$E$17:$I$3751,3,0),"")</f>
        <v>Тройник с уменьшенным бок. проходом SDR 11, 110-50-110</v>
      </c>
      <c r="F1424" s="202" t="s">
        <v>58</v>
      </c>
      <c r="G1424" s="204"/>
      <c r="H1424" s="352" t="str">
        <f>IFERROR(VLOOKUP(D1424,'ВИС-2025'!$E$17:$L$4285,7,0),"")</f>
        <v>по запросу</v>
      </c>
      <c r="I1424" s="352" t="str">
        <f t="shared" si="291"/>
        <v/>
      </c>
      <c r="J1424" s="352" t="str">
        <f t="shared" si="292"/>
        <v/>
      </c>
      <c r="K1424" s="352" t="str">
        <f t="shared" si="293"/>
        <v/>
      </c>
      <c r="L1424" s="352" t="str">
        <f t="shared" si="294"/>
        <v/>
      </c>
      <c r="M1424" s="352" t="str">
        <f t="shared" si="295"/>
        <v/>
      </c>
      <c r="N1424" s="387"/>
    </row>
    <row r="1425" spans="2:14" s="288" customFormat="1">
      <c r="B1425" s="453" t="s">
        <v>27</v>
      </c>
      <c r="C1425" s="201" t="s">
        <v>1676</v>
      </c>
      <c r="D1425" s="102">
        <v>12313661001</v>
      </c>
      <c r="E1425" s="391" t="str">
        <f>IFERROR(VLOOKUP(D1425,'ВИС-2025'!$E$17:$I$3751,3,0),"")</f>
        <v>Тройник с уменьшенным бок. проходом SDR 11, 110-63-110</v>
      </c>
      <c r="F1425" s="202" t="s">
        <v>58</v>
      </c>
      <c r="G1425" s="204"/>
      <c r="H1425" s="352" t="str">
        <f>IFERROR(VLOOKUP(D1425,'ВИС-2025'!$E$17:$L$4285,7,0),"")</f>
        <v>по запросу</v>
      </c>
      <c r="I1425" s="352" t="str">
        <f t="shared" si="291"/>
        <v/>
      </c>
      <c r="J1425" s="352" t="str">
        <f t="shared" si="292"/>
        <v/>
      </c>
      <c r="K1425" s="352" t="str">
        <f t="shared" si="293"/>
        <v/>
      </c>
      <c r="L1425" s="352" t="str">
        <f t="shared" si="294"/>
        <v/>
      </c>
      <c r="M1425" s="352" t="str">
        <f t="shared" si="295"/>
        <v/>
      </c>
      <c r="N1425" s="387"/>
    </row>
    <row r="1426" spans="2:14">
      <c r="B1426" s="90"/>
      <c r="C1426" s="198"/>
      <c r="D1426" s="69"/>
      <c r="E1426" s="396"/>
      <c r="F1426" s="170"/>
      <c r="G1426" s="199"/>
      <c r="H1426" s="351" t="str">
        <f>IFERROR(VLOOKUP(D1426,'ВИС-2025'!$E$17:$L$4285,7,0),"")</f>
        <v/>
      </c>
      <c r="I1426" s="351" t="str">
        <f t="shared" si="291"/>
        <v/>
      </c>
      <c r="J1426" s="351" t="str">
        <f t="shared" si="292"/>
        <v/>
      </c>
      <c r="K1426" s="351" t="str">
        <f t="shared" si="293"/>
        <v/>
      </c>
      <c r="L1426" s="351" t="str">
        <f t="shared" si="294"/>
        <v/>
      </c>
      <c r="M1426" s="351" t="str">
        <f t="shared" si="295"/>
        <v/>
      </c>
      <c r="N1426" s="387"/>
    </row>
    <row r="1427" spans="2:14" s="288" customFormat="1">
      <c r="B1427" s="453" t="s">
        <v>27</v>
      </c>
      <c r="C1427" s="201" t="s">
        <v>1676</v>
      </c>
      <c r="D1427" s="102">
        <v>11690471001</v>
      </c>
      <c r="E1427" s="391" t="str">
        <f>IFERROR(VLOOKUP(D1427,'ВИС-2025'!$E$17:$I$3751,3,0),"")</f>
        <v>Тройник SDR 11, 20-25-20 LX</v>
      </c>
      <c r="F1427" s="202" t="s">
        <v>58</v>
      </c>
      <c r="G1427" s="204"/>
      <c r="H1427" s="352" t="str">
        <f>IFERROR(VLOOKUP(D1427,'ВИС-2025'!$E$17:$L$4285,7,0),"")</f>
        <v>по запросу</v>
      </c>
      <c r="I1427" s="352" t="str">
        <f t="shared" si="291"/>
        <v/>
      </c>
      <c r="J1427" s="352" t="str">
        <f t="shared" si="292"/>
        <v/>
      </c>
      <c r="K1427" s="352" t="str">
        <f t="shared" si="293"/>
        <v/>
      </c>
      <c r="L1427" s="352" t="str">
        <f t="shared" si="294"/>
        <v/>
      </c>
      <c r="M1427" s="352" t="str">
        <f t="shared" si="295"/>
        <v/>
      </c>
      <c r="N1427" s="387"/>
    </row>
    <row r="1428" spans="2:14" s="288" customFormat="1">
      <c r="B1428" s="453" t="s">
        <v>27</v>
      </c>
      <c r="C1428" s="201" t="s">
        <v>1676</v>
      </c>
      <c r="D1428" s="102">
        <v>12677811001</v>
      </c>
      <c r="E1428" s="391" t="str">
        <f>IFERROR(VLOOKUP(D1428,'ВИС-2025'!$E$17:$I$3751,3,0),"")</f>
        <v>Тройник SDR 11, 63-75-63</v>
      </c>
      <c r="F1428" s="202" t="s">
        <v>58</v>
      </c>
      <c r="G1428" s="204"/>
      <c r="H1428" s="352" t="str">
        <f>IFERROR(VLOOKUP(D1428,'ВИС-2025'!$E$17:$L$4285,7,0),"")</f>
        <v>по запросу</v>
      </c>
      <c r="I1428" s="352" t="str">
        <f t="shared" si="291"/>
        <v/>
      </c>
      <c r="J1428" s="352" t="str">
        <f t="shared" si="292"/>
        <v/>
      </c>
      <c r="K1428" s="352" t="str">
        <f t="shared" si="293"/>
        <v/>
      </c>
      <c r="L1428" s="352" t="str">
        <f t="shared" si="294"/>
        <v/>
      </c>
      <c r="M1428" s="352" t="str">
        <f t="shared" si="295"/>
        <v/>
      </c>
      <c r="N1428" s="387"/>
    </row>
    <row r="1429" spans="2:14">
      <c r="B1429" s="90"/>
      <c r="C1429" s="198"/>
      <c r="D1429" s="69"/>
      <c r="E1429" s="396"/>
      <c r="F1429" s="170"/>
      <c r="G1429" s="199"/>
      <c r="H1429" s="351" t="str">
        <f>IFERROR(VLOOKUP(D1429,'ВИС-2025'!$E$17:$L$4285,7,0),"")</f>
        <v/>
      </c>
      <c r="I1429" s="351" t="str">
        <f t="shared" si="291"/>
        <v/>
      </c>
      <c r="J1429" s="351" t="str">
        <f t="shared" si="292"/>
        <v/>
      </c>
      <c r="K1429" s="351" t="str">
        <f t="shared" si="293"/>
        <v/>
      </c>
      <c r="L1429" s="351" t="str">
        <f t="shared" si="294"/>
        <v/>
      </c>
      <c r="M1429" s="351" t="str">
        <f t="shared" si="295"/>
        <v/>
      </c>
      <c r="N1429" s="387"/>
    </row>
    <row r="1430" spans="2:14" s="288" customFormat="1">
      <c r="B1430" s="453" t="s">
        <v>27</v>
      </c>
      <c r="C1430" s="201" t="s">
        <v>1676</v>
      </c>
      <c r="D1430" s="102">
        <v>11690551001</v>
      </c>
      <c r="E1430" s="391" t="str">
        <f>IFERROR(VLOOKUP(D1430,'ВИС-2025'!$E$17:$I$3751,3,0),"")</f>
        <v>Тройник SDR 11, 25-25-20 LX</v>
      </c>
      <c r="F1430" s="202" t="s">
        <v>58</v>
      </c>
      <c r="G1430" s="204"/>
      <c r="H1430" s="352" t="str">
        <f>IFERROR(VLOOKUP(D1430,'ВИС-2025'!$E$17:$L$4285,7,0),"")</f>
        <v>по запросу</v>
      </c>
      <c r="I1430" s="352" t="str">
        <f t="shared" si="291"/>
        <v/>
      </c>
      <c r="J1430" s="352" t="str">
        <f t="shared" si="292"/>
        <v/>
      </c>
      <c r="K1430" s="352" t="str">
        <f t="shared" si="293"/>
        <v/>
      </c>
      <c r="L1430" s="352" t="str">
        <f t="shared" si="294"/>
        <v/>
      </c>
      <c r="M1430" s="352" t="str">
        <f t="shared" si="295"/>
        <v/>
      </c>
      <c r="N1430" s="387"/>
    </row>
    <row r="1431" spans="2:14" s="288" customFormat="1">
      <c r="B1431" s="453" t="s">
        <v>27</v>
      </c>
      <c r="C1431" s="201" t="s">
        <v>1676</v>
      </c>
      <c r="D1431" s="102">
        <v>11690621001</v>
      </c>
      <c r="E1431" s="391" t="str">
        <f>IFERROR(VLOOKUP(D1431,'ВИС-2025'!$E$17:$I$3751,3,0),"")</f>
        <v>Тройник SDR 11, 32-32-25 LX</v>
      </c>
      <c r="F1431" s="202" t="s">
        <v>58</v>
      </c>
      <c r="G1431" s="204"/>
      <c r="H1431" s="352" t="str">
        <f>IFERROR(VLOOKUP(D1431,'ВИС-2025'!$E$17:$L$4285,7,0),"")</f>
        <v>по запросу</v>
      </c>
      <c r="I1431" s="352" t="str">
        <f t="shared" si="291"/>
        <v/>
      </c>
      <c r="J1431" s="352" t="str">
        <f t="shared" si="292"/>
        <v/>
      </c>
      <c r="K1431" s="352" t="str">
        <f t="shared" si="293"/>
        <v/>
      </c>
      <c r="L1431" s="352" t="str">
        <f t="shared" si="294"/>
        <v/>
      </c>
      <c r="M1431" s="352" t="str">
        <f t="shared" si="295"/>
        <v/>
      </c>
      <c r="N1431" s="387"/>
    </row>
    <row r="1432" spans="2:14">
      <c r="B1432" s="90"/>
      <c r="C1432" s="198"/>
      <c r="D1432" s="69"/>
      <c r="E1432" s="396"/>
      <c r="F1432" s="170"/>
      <c r="G1432" s="199"/>
      <c r="H1432" s="351" t="str">
        <f>IFERROR(VLOOKUP(D1432,'ВИС-2025'!$E$17:$L$4285,7,0),"")</f>
        <v/>
      </c>
      <c r="I1432" s="351" t="str">
        <f t="shared" si="291"/>
        <v/>
      </c>
      <c r="J1432" s="351" t="str">
        <f t="shared" si="292"/>
        <v/>
      </c>
      <c r="K1432" s="351" t="str">
        <f t="shared" si="293"/>
        <v/>
      </c>
      <c r="L1432" s="351" t="str">
        <f t="shared" si="294"/>
        <v/>
      </c>
      <c r="M1432" s="351" t="str">
        <f t="shared" si="295"/>
        <v/>
      </c>
      <c r="N1432" s="387"/>
    </row>
    <row r="1433" spans="2:14" s="288" customFormat="1">
      <c r="B1433" s="453" t="s">
        <v>27</v>
      </c>
      <c r="C1433" s="201" t="s">
        <v>1676</v>
      </c>
      <c r="D1433" s="102">
        <v>11691691001</v>
      </c>
      <c r="E1433" s="391" t="str">
        <f>IFERROR(VLOOKUP(D1433,'ВИС-2025'!$E$17:$I$3751,3,0),"")</f>
        <v xml:space="preserve">Тройник с конусом 60° SDR 7,4 32 - G ½ - 32 </v>
      </c>
      <c r="F1433" s="202" t="s">
        <v>58</v>
      </c>
      <c r="G1433" s="204"/>
      <c r="H1433" s="352" t="str">
        <f>IFERROR(VLOOKUP(D1433,'ВИС-2025'!$E$17:$L$4285,7,0),"")</f>
        <v>по запросу</v>
      </c>
      <c r="I1433" s="352" t="str">
        <f t="shared" si="291"/>
        <v/>
      </c>
      <c r="J1433" s="352" t="str">
        <f t="shared" si="292"/>
        <v/>
      </c>
      <c r="K1433" s="352" t="str">
        <f t="shared" si="293"/>
        <v/>
      </c>
      <c r="L1433" s="352" t="str">
        <f t="shared" si="294"/>
        <v/>
      </c>
      <c r="M1433" s="352" t="str">
        <f t="shared" si="295"/>
        <v/>
      </c>
      <c r="N1433" s="387"/>
    </row>
    <row r="1434" spans="2:14">
      <c r="B1434" s="90"/>
      <c r="C1434" s="198"/>
      <c r="D1434" s="69"/>
      <c r="E1434" s="396"/>
      <c r="F1434" s="170"/>
      <c r="G1434" s="199"/>
      <c r="H1434" s="351" t="str">
        <f>IFERROR(VLOOKUP(D1434,'ВИС-2025'!$E$17:$L$4285,7,0),"")</f>
        <v/>
      </c>
      <c r="I1434" s="351" t="str">
        <f t="shared" si="291"/>
        <v/>
      </c>
      <c r="J1434" s="351" t="str">
        <f t="shared" si="292"/>
        <v/>
      </c>
      <c r="K1434" s="351" t="str">
        <f t="shared" si="293"/>
        <v/>
      </c>
      <c r="L1434" s="351" t="str">
        <f t="shared" si="294"/>
        <v/>
      </c>
      <c r="M1434" s="351" t="str">
        <f t="shared" si="295"/>
        <v/>
      </c>
      <c r="N1434" s="387"/>
    </row>
    <row r="1435" spans="2:14" s="288" customFormat="1">
      <c r="B1435" s="453" t="s">
        <v>27</v>
      </c>
      <c r="C1435" s="201" t="s">
        <v>1676</v>
      </c>
      <c r="D1435" s="102">
        <v>11690481001</v>
      </c>
      <c r="E1435" s="391" t="str">
        <f>IFERROR(VLOOKUP(D1435,'ВИС-2025'!$E$17:$I$3751,3,0),"")</f>
        <v>Тройник с внутренней резьбой SDR 11, 20-Rp 1/2-20 LX</v>
      </c>
      <c r="F1435" s="202" t="s">
        <v>58</v>
      </c>
      <c r="G1435" s="204"/>
      <c r="H1435" s="352" t="str">
        <f>IFERROR(VLOOKUP(D1435,'ВИС-2025'!$E$17:$L$4285,7,0),"")</f>
        <v>по запросу</v>
      </c>
      <c r="I1435" s="352" t="str">
        <f t="shared" si="291"/>
        <v/>
      </c>
      <c r="J1435" s="352" t="str">
        <f t="shared" si="292"/>
        <v/>
      </c>
      <c r="K1435" s="352" t="str">
        <f t="shared" si="293"/>
        <v/>
      </c>
      <c r="L1435" s="352" t="str">
        <f t="shared" si="294"/>
        <v/>
      </c>
      <c r="M1435" s="352" t="str">
        <f t="shared" si="295"/>
        <v/>
      </c>
      <c r="N1435" s="387"/>
    </row>
    <row r="1436" spans="2:14" s="288" customFormat="1">
      <c r="B1436" s="453" t="s">
        <v>27</v>
      </c>
      <c r="C1436" s="201" t="s">
        <v>1676</v>
      </c>
      <c r="D1436" s="102">
        <v>11690571001</v>
      </c>
      <c r="E1436" s="391" t="str">
        <f>IFERROR(VLOOKUP(D1436,'ВИС-2025'!$E$17:$I$3751,3,0),"")</f>
        <v>Тройник с внутренней резьбой SDR 11, 25-Rp 1/2-25 LX</v>
      </c>
      <c r="F1436" s="202" t="s">
        <v>58</v>
      </c>
      <c r="G1436" s="204"/>
      <c r="H1436" s="352" t="str">
        <f>IFERROR(VLOOKUP(D1436,'ВИС-2025'!$E$17:$L$4285,7,0),"")</f>
        <v>по запросу</v>
      </c>
      <c r="I1436" s="352" t="str">
        <f t="shared" si="291"/>
        <v/>
      </c>
      <c r="J1436" s="352" t="str">
        <f t="shared" si="292"/>
        <v/>
      </c>
      <c r="K1436" s="352" t="str">
        <f t="shared" si="293"/>
        <v/>
      </c>
      <c r="L1436" s="352" t="str">
        <f t="shared" si="294"/>
        <v/>
      </c>
      <c r="M1436" s="352" t="str">
        <f t="shared" si="295"/>
        <v/>
      </c>
      <c r="N1436" s="387"/>
    </row>
    <row r="1437" spans="2:14" s="288" customFormat="1">
      <c r="B1437" s="453" t="s">
        <v>27</v>
      </c>
      <c r="C1437" s="201" t="s">
        <v>1676</v>
      </c>
      <c r="D1437" s="102">
        <v>11690581001</v>
      </c>
      <c r="E1437" s="391" t="str">
        <f>IFERROR(VLOOKUP(D1437,'ВИС-2025'!$E$17:$I$3751,3,0),"")</f>
        <v>Тройник с внутренней резьбой SDR 11, 25-Rp 3/4-25 LX</v>
      </c>
      <c r="F1437" s="202" t="s">
        <v>58</v>
      </c>
      <c r="G1437" s="204"/>
      <c r="H1437" s="352" t="str">
        <f>IFERROR(VLOOKUP(D1437,'ВИС-2025'!$E$17:$L$4285,7,0),"")</f>
        <v>по запросу</v>
      </c>
      <c r="I1437" s="352" t="str">
        <f t="shared" si="291"/>
        <v/>
      </c>
      <c r="J1437" s="352" t="str">
        <f t="shared" si="292"/>
        <v/>
      </c>
      <c r="K1437" s="352" t="str">
        <f t="shared" si="293"/>
        <v/>
      </c>
      <c r="L1437" s="352" t="str">
        <f t="shared" si="294"/>
        <v/>
      </c>
      <c r="M1437" s="352" t="str">
        <f t="shared" si="295"/>
        <v/>
      </c>
      <c r="N1437" s="387"/>
    </row>
    <row r="1438" spans="2:14" s="288" customFormat="1">
      <c r="B1438" s="453" t="s">
        <v>27</v>
      </c>
      <c r="C1438" s="201" t="s">
        <v>1676</v>
      </c>
      <c r="D1438" s="102">
        <v>11690641001</v>
      </c>
      <c r="E1438" s="391" t="str">
        <f>IFERROR(VLOOKUP(D1438,'ВИС-2025'!$E$17:$I$3751,3,0),"")</f>
        <v>Тройник с внутренней резьбой SDR 11, 32-Rp 1/2-32 LX</v>
      </c>
      <c r="F1438" s="202" t="s">
        <v>58</v>
      </c>
      <c r="G1438" s="204"/>
      <c r="H1438" s="352" t="str">
        <f>IFERROR(VLOOKUP(D1438,'ВИС-2025'!$E$17:$L$4285,7,0),"")</f>
        <v>по запросу</v>
      </c>
      <c r="I1438" s="352" t="str">
        <f t="shared" si="291"/>
        <v/>
      </c>
      <c r="J1438" s="352" t="str">
        <f t="shared" si="292"/>
        <v/>
      </c>
      <c r="K1438" s="352" t="str">
        <f t="shared" si="293"/>
        <v/>
      </c>
      <c r="L1438" s="352" t="str">
        <f t="shared" si="294"/>
        <v/>
      </c>
      <c r="M1438" s="352" t="str">
        <f t="shared" si="295"/>
        <v/>
      </c>
      <c r="N1438" s="387"/>
    </row>
    <row r="1439" spans="2:14" s="288" customFormat="1">
      <c r="B1439" s="453" t="s">
        <v>27</v>
      </c>
      <c r="C1439" s="201" t="s">
        <v>1676</v>
      </c>
      <c r="D1439" s="102">
        <v>11690671001</v>
      </c>
      <c r="E1439" s="391" t="str">
        <f>IFERROR(VLOOKUP(D1439,'ВИС-2025'!$E$17:$I$3751,3,0),"")</f>
        <v>Тройник с внутренней резьбой SDR 11, 32-Rp 3/4-32 LX</v>
      </c>
      <c r="F1439" s="202" t="s">
        <v>58</v>
      </c>
      <c r="G1439" s="204"/>
      <c r="H1439" s="352" t="str">
        <f>IFERROR(VLOOKUP(D1439,'ВИС-2025'!$E$17:$L$4285,7,0),"")</f>
        <v>по запросу</v>
      </c>
      <c r="I1439" s="352" t="str">
        <f t="shared" si="291"/>
        <v/>
      </c>
      <c r="J1439" s="352" t="str">
        <f t="shared" si="292"/>
        <v/>
      </c>
      <c r="K1439" s="352" t="str">
        <f t="shared" si="293"/>
        <v/>
      </c>
      <c r="L1439" s="352" t="str">
        <f t="shared" si="294"/>
        <v/>
      </c>
      <c r="M1439" s="352" t="str">
        <f t="shared" si="295"/>
        <v/>
      </c>
      <c r="N1439" s="387"/>
    </row>
    <row r="1440" spans="2:14" s="288" customFormat="1">
      <c r="B1440" s="453" t="s">
        <v>27</v>
      </c>
      <c r="C1440" s="201" t="s">
        <v>1676</v>
      </c>
      <c r="D1440" s="102">
        <v>11690651001</v>
      </c>
      <c r="E1440" s="391" t="str">
        <f>IFERROR(VLOOKUP(D1440,'ВИС-2025'!$E$17:$I$3751,3,0),"")</f>
        <v>Тройник с внутренней резьбой SDR 11, 32-Rp 1-32 LX</v>
      </c>
      <c r="F1440" s="202" t="s">
        <v>58</v>
      </c>
      <c r="G1440" s="204"/>
      <c r="H1440" s="352" t="str">
        <f>IFERROR(VLOOKUP(D1440,'ВИС-2025'!$E$17:$L$4285,7,0),"")</f>
        <v>по запросу</v>
      </c>
      <c r="I1440" s="352" t="str">
        <f t="shared" ref="I1440:I1496" si="296">IFERROR(H1440*G1440,"")</f>
        <v/>
      </c>
      <c r="J1440" s="352" t="str">
        <f t="shared" ref="J1440:J1496" si="297">IFERROR((IF(H1440="","",H1440-H1440*$D$7)),"")</f>
        <v/>
      </c>
      <c r="K1440" s="352" t="str">
        <f t="shared" ref="K1440:K1496" si="298">IFERROR(J1440*G1440, "")</f>
        <v/>
      </c>
      <c r="L1440" s="352" t="str">
        <f t="shared" ref="L1440:L1496" si="299">IFERROR(J1440*$D$8, "")</f>
        <v/>
      </c>
      <c r="M1440" s="352" t="str">
        <f t="shared" ref="M1440:M1496" si="300">IFERROR(L1440*G1440, "")</f>
        <v/>
      </c>
      <c r="N1440" s="387"/>
    </row>
    <row r="1441" spans="2:14" s="288" customFormat="1">
      <c r="B1441" s="453" t="s">
        <v>27</v>
      </c>
      <c r="C1441" s="201" t="s">
        <v>1676</v>
      </c>
      <c r="D1441" s="102">
        <v>11690731001</v>
      </c>
      <c r="E1441" s="391" t="str">
        <f>IFERROR(VLOOKUP(D1441,'ВИС-2025'!$E$17:$I$3751,3,0),"")</f>
        <v>Тройник с внутренней резьбой SDR 11, 40-Rp 1/2-40 LX</v>
      </c>
      <c r="F1441" s="202" t="s">
        <v>58</v>
      </c>
      <c r="G1441" s="204"/>
      <c r="H1441" s="352" t="str">
        <f>IFERROR(VLOOKUP(D1441,'ВИС-2025'!$E$17:$L$4285,7,0),"")</f>
        <v>по запросу</v>
      </c>
      <c r="I1441" s="352" t="str">
        <f t="shared" si="296"/>
        <v/>
      </c>
      <c r="J1441" s="352" t="str">
        <f t="shared" si="297"/>
        <v/>
      </c>
      <c r="K1441" s="352" t="str">
        <f t="shared" si="298"/>
        <v/>
      </c>
      <c r="L1441" s="352" t="str">
        <f t="shared" si="299"/>
        <v/>
      </c>
      <c r="M1441" s="352" t="str">
        <f t="shared" si="300"/>
        <v/>
      </c>
      <c r="N1441" s="387"/>
    </row>
    <row r="1442" spans="2:14" s="288" customFormat="1">
      <c r="B1442" s="453" t="s">
        <v>27</v>
      </c>
      <c r="C1442" s="201" t="s">
        <v>1676</v>
      </c>
      <c r="D1442" s="102">
        <v>11690761001</v>
      </c>
      <c r="E1442" s="391" t="str">
        <f>IFERROR(VLOOKUP(D1442,'ВИС-2025'!$E$17:$I$3751,3,0),"")</f>
        <v>Тройник с внутренней резьбой SDR 11, 40-Rp 3/4-40 LX</v>
      </c>
      <c r="F1442" s="202" t="s">
        <v>58</v>
      </c>
      <c r="G1442" s="204"/>
      <c r="H1442" s="352" t="str">
        <f>IFERROR(VLOOKUP(D1442,'ВИС-2025'!$E$17:$L$4285,7,0),"")</f>
        <v>по запросу</v>
      </c>
      <c r="I1442" s="352" t="str">
        <f t="shared" si="296"/>
        <v/>
      </c>
      <c r="J1442" s="352" t="str">
        <f t="shared" si="297"/>
        <v/>
      </c>
      <c r="K1442" s="352" t="str">
        <f t="shared" si="298"/>
        <v/>
      </c>
      <c r="L1442" s="352" t="str">
        <f t="shared" si="299"/>
        <v/>
      </c>
      <c r="M1442" s="352" t="str">
        <f t="shared" si="300"/>
        <v/>
      </c>
      <c r="N1442" s="387"/>
    </row>
    <row r="1443" spans="2:14" s="288" customFormat="1">
      <c r="B1443" s="453" t="s">
        <v>27</v>
      </c>
      <c r="C1443" s="201" t="s">
        <v>1676</v>
      </c>
      <c r="D1443" s="102">
        <v>11690751001</v>
      </c>
      <c r="E1443" s="391" t="str">
        <f>IFERROR(VLOOKUP(D1443,'ВИС-2025'!$E$17:$I$3751,3,0),"")</f>
        <v>Тройник с внутренней резьбой SDR 11, 40-Rp 1-40 LX</v>
      </c>
      <c r="F1443" s="202" t="s">
        <v>58</v>
      </c>
      <c r="G1443" s="204"/>
      <c r="H1443" s="352" t="str">
        <f>IFERROR(VLOOKUP(D1443,'ВИС-2025'!$E$17:$L$4285,7,0),"")</f>
        <v>по запросу</v>
      </c>
      <c r="I1443" s="352" t="str">
        <f t="shared" si="296"/>
        <v/>
      </c>
      <c r="J1443" s="352" t="str">
        <f t="shared" si="297"/>
        <v/>
      </c>
      <c r="K1443" s="352" t="str">
        <f t="shared" si="298"/>
        <v/>
      </c>
      <c r="L1443" s="352" t="str">
        <f t="shared" si="299"/>
        <v/>
      </c>
      <c r="M1443" s="352" t="str">
        <f t="shared" si="300"/>
        <v/>
      </c>
      <c r="N1443" s="387"/>
    </row>
    <row r="1444" spans="2:14" s="288" customFormat="1">
      <c r="B1444" s="453" t="s">
        <v>27</v>
      </c>
      <c r="C1444" s="201" t="s">
        <v>1676</v>
      </c>
      <c r="D1444" s="102">
        <v>11690791001</v>
      </c>
      <c r="E1444" s="391" t="str">
        <f>IFERROR(VLOOKUP(D1444,'ВИС-2025'!$E$17:$I$3751,3,0),"")</f>
        <v>Тройник с внутренней резьбой SDR 11, 50-Rp 1/2-50 LX</v>
      </c>
      <c r="F1444" s="202" t="s">
        <v>58</v>
      </c>
      <c r="G1444" s="204"/>
      <c r="H1444" s="352" t="str">
        <f>IFERROR(VLOOKUP(D1444,'ВИС-2025'!$E$17:$L$4285,7,0),"")</f>
        <v>по запросу</v>
      </c>
      <c r="I1444" s="352" t="str">
        <f t="shared" si="296"/>
        <v/>
      </c>
      <c r="J1444" s="352" t="str">
        <f t="shared" si="297"/>
        <v/>
      </c>
      <c r="K1444" s="352" t="str">
        <f t="shared" si="298"/>
        <v/>
      </c>
      <c r="L1444" s="352" t="str">
        <f t="shared" si="299"/>
        <v/>
      </c>
      <c r="M1444" s="352" t="str">
        <f t="shared" si="300"/>
        <v/>
      </c>
      <c r="N1444" s="387"/>
    </row>
    <row r="1445" spans="2:14" s="288" customFormat="1">
      <c r="B1445" s="453" t="s">
        <v>27</v>
      </c>
      <c r="C1445" s="201" t="s">
        <v>1676</v>
      </c>
      <c r="D1445" s="102">
        <v>11690801001</v>
      </c>
      <c r="E1445" s="391" t="str">
        <f>IFERROR(VLOOKUP(D1445,'ВИС-2025'!$E$17:$I$3751,3,0),"")</f>
        <v>Тройник с внутренней резьбой SDR 11, 50-Rp 3/4-50 LX</v>
      </c>
      <c r="F1445" s="202" t="s">
        <v>58</v>
      </c>
      <c r="G1445" s="204"/>
      <c r="H1445" s="352" t="str">
        <f>IFERROR(VLOOKUP(D1445,'ВИС-2025'!$E$17:$L$4285,7,0),"")</f>
        <v>по запросу</v>
      </c>
      <c r="I1445" s="352" t="str">
        <f t="shared" si="296"/>
        <v/>
      </c>
      <c r="J1445" s="352" t="str">
        <f t="shared" si="297"/>
        <v/>
      </c>
      <c r="K1445" s="352" t="str">
        <f t="shared" si="298"/>
        <v/>
      </c>
      <c r="L1445" s="352" t="str">
        <f t="shared" si="299"/>
        <v/>
      </c>
      <c r="M1445" s="352" t="str">
        <f t="shared" si="300"/>
        <v/>
      </c>
      <c r="N1445" s="387"/>
    </row>
    <row r="1446" spans="2:14" s="288" customFormat="1">
      <c r="B1446" s="453" t="s">
        <v>27</v>
      </c>
      <c r="C1446" s="201" t="s">
        <v>1676</v>
      </c>
      <c r="D1446" s="102">
        <v>11691581001</v>
      </c>
      <c r="E1446" s="391" t="str">
        <f>IFERROR(VLOOKUP(D1446,'ВИС-2025'!$E$17:$I$3751,3,0),"")</f>
        <v>Тройник с внутренней резьбой SDR 11, 50-Rp 1-50 LX</v>
      </c>
      <c r="F1446" s="202" t="s">
        <v>58</v>
      </c>
      <c r="G1446" s="204"/>
      <c r="H1446" s="352" t="str">
        <f>IFERROR(VLOOKUP(D1446,'ВИС-2025'!$E$17:$L$4285,7,0),"")</f>
        <v>по запросу</v>
      </c>
      <c r="I1446" s="352" t="str">
        <f t="shared" si="296"/>
        <v/>
      </c>
      <c r="J1446" s="352" t="str">
        <f t="shared" si="297"/>
        <v/>
      </c>
      <c r="K1446" s="352" t="str">
        <f t="shared" si="298"/>
        <v/>
      </c>
      <c r="L1446" s="352" t="str">
        <f t="shared" si="299"/>
        <v/>
      </c>
      <c r="M1446" s="352" t="str">
        <f t="shared" si="300"/>
        <v/>
      </c>
      <c r="N1446" s="387"/>
    </row>
    <row r="1447" spans="2:14" s="288" customFormat="1">
      <c r="B1447" s="453" t="s">
        <v>27</v>
      </c>
      <c r="C1447" s="201" t="s">
        <v>1676</v>
      </c>
      <c r="D1447" s="102">
        <v>11690781001</v>
      </c>
      <c r="E1447" s="391" t="str">
        <f>IFERROR(VLOOKUP(D1447,'ВИС-2025'!$E$17:$I$3751,3,0),"")</f>
        <v>Тройник с внутренней резьбой SDR 11, 50-Rp 1 1/4-50 LX</v>
      </c>
      <c r="F1447" s="202" t="s">
        <v>58</v>
      </c>
      <c r="G1447" s="204"/>
      <c r="H1447" s="352" t="str">
        <f>IFERROR(VLOOKUP(D1447,'ВИС-2025'!$E$17:$L$4285,7,0),"")</f>
        <v>по запросу</v>
      </c>
      <c r="I1447" s="352" t="str">
        <f t="shared" si="296"/>
        <v/>
      </c>
      <c r="J1447" s="352" t="str">
        <f t="shared" si="297"/>
        <v/>
      </c>
      <c r="K1447" s="352" t="str">
        <f t="shared" si="298"/>
        <v/>
      </c>
      <c r="L1447" s="352" t="str">
        <f t="shared" si="299"/>
        <v/>
      </c>
      <c r="M1447" s="352" t="str">
        <f t="shared" si="300"/>
        <v/>
      </c>
      <c r="N1447" s="387"/>
    </row>
    <row r="1448" spans="2:14" s="288" customFormat="1">
      <c r="B1448" s="453" t="s">
        <v>27</v>
      </c>
      <c r="C1448" s="201" t="s">
        <v>1676</v>
      </c>
      <c r="D1448" s="102">
        <v>11690821001</v>
      </c>
      <c r="E1448" s="391" t="str">
        <f>IFERROR(VLOOKUP(D1448,'ВИС-2025'!$E$17:$I$3751,3,0),"")</f>
        <v>Тройник с внутренней резьбой SDR 11, 63-Rp 1/2-63 LX</v>
      </c>
      <c r="F1448" s="202" t="s">
        <v>58</v>
      </c>
      <c r="G1448" s="204"/>
      <c r="H1448" s="352" t="str">
        <f>IFERROR(VLOOKUP(D1448,'ВИС-2025'!$E$17:$L$4285,7,0),"")</f>
        <v>по запросу</v>
      </c>
      <c r="I1448" s="352" t="str">
        <f t="shared" si="296"/>
        <v/>
      </c>
      <c r="J1448" s="352" t="str">
        <f t="shared" si="297"/>
        <v/>
      </c>
      <c r="K1448" s="352" t="str">
        <f t="shared" si="298"/>
        <v/>
      </c>
      <c r="L1448" s="352" t="str">
        <f t="shared" si="299"/>
        <v/>
      </c>
      <c r="M1448" s="352" t="str">
        <f t="shared" si="300"/>
        <v/>
      </c>
      <c r="N1448" s="387"/>
    </row>
    <row r="1449" spans="2:14" s="288" customFormat="1">
      <c r="B1449" s="453" t="s">
        <v>27</v>
      </c>
      <c r="C1449" s="201" t="s">
        <v>1676</v>
      </c>
      <c r="D1449" s="102">
        <v>11690831001</v>
      </c>
      <c r="E1449" s="391" t="str">
        <f>IFERROR(VLOOKUP(D1449,'ВИС-2025'!$E$17:$I$3751,3,0),"")</f>
        <v>Тройник с внутренней резьбой SDR 11, 63-Rp 3/4-63 LX</v>
      </c>
      <c r="F1449" s="202" t="s">
        <v>58</v>
      </c>
      <c r="G1449" s="204"/>
      <c r="H1449" s="352" t="str">
        <f>IFERROR(VLOOKUP(D1449,'ВИС-2025'!$E$17:$L$4285,7,0),"")</f>
        <v>по запросу</v>
      </c>
      <c r="I1449" s="352" t="str">
        <f t="shared" si="296"/>
        <v/>
      </c>
      <c r="J1449" s="352" t="str">
        <f t="shared" si="297"/>
        <v/>
      </c>
      <c r="K1449" s="352" t="str">
        <f t="shared" si="298"/>
        <v/>
      </c>
      <c r="L1449" s="352" t="str">
        <f t="shared" si="299"/>
        <v/>
      </c>
      <c r="M1449" s="352" t="str">
        <f t="shared" si="300"/>
        <v/>
      </c>
      <c r="N1449" s="387"/>
    </row>
    <row r="1450" spans="2:14">
      <c r="B1450" s="90"/>
      <c r="C1450" s="198"/>
      <c r="D1450" s="69"/>
      <c r="E1450" s="396"/>
      <c r="F1450" s="170"/>
      <c r="G1450" s="199"/>
      <c r="H1450" s="351" t="str">
        <f>IFERROR(VLOOKUP(D1450,'ВИС-2025'!$E$17:$L$4285,7,0),"")</f>
        <v/>
      </c>
      <c r="I1450" s="351" t="str">
        <f t="shared" si="296"/>
        <v/>
      </c>
      <c r="J1450" s="351" t="str">
        <f t="shared" si="297"/>
        <v/>
      </c>
      <c r="K1450" s="351" t="str">
        <f t="shared" si="298"/>
        <v/>
      </c>
      <c r="L1450" s="351" t="str">
        <f t="shared" si="299"/>
        <v/>
      </c>
      <c r="M1450" s="351" t="str">
        <f t="shared" si="300"/>
        <v/>
      </c>
      <c r="N1450" s="387"/>
    </row>
    <row r="1451" spans="2:14" s="288" customFormat="1">
      <c r="B1451" s="453" t="s">
        <v>27</v>
      </c>
      <c r="C1451" s="201" t="s">
        <v>1676</v>
      </c>
      <c r="D1451" s="102">
        <v>11690741001</v>
      </c>
      <c r="E1451" s="391" t="str">
        <f>IFERROR(VLOOKUP(D1451,'ВИС-2025'!$E$17:$I$3751,3,0),"")</f>
        <v>Тройник разнопроходной с внутренней резьбой SDR 11, 40-Rp1-32 LX</v>
      </c>
      <c r="F1451" s="202" t="s">
        <v>58</v>
      </c>
      <c r="G1451" s="204"/>
      <c r="H1451" s="352" t="str">
        <f>IFERROR(VLOOKUP(D1451,'ВИС-2025'!$E$17:$L$4285,7,0),"")</f>
        <v>по запросу</v>
      </c>
      <c r="I1451" s="352" t="str">
        <f t="shared" si="296"/>
        <v/>
      </c>
      <c r="J1451" s="352" t="str">
        <f t="shared" si="297"/>
        <v/>
      </c>
      <c r="K1451" s="352" t="str">
        <f t="shared" si="298"/>
        <v/>
      </c>
      <c r="L1451" s="352" t="str">
        <f t="shared" si="299"/>
        <v/>
      </c>
      <c r="M1451" s="352" t="str">
        <f t="shared" si="300"/>
        <v/>
      </c>
      <c r="N1451" s="387"/>
    </row>
    <row r="1452" spans="2:14" s="288" customFormat="1">
      <c r="B1452" s="453" t="s">
        <v>27</v>
      </c>
      <c r="C1452" s="201" t="s">
        <v>1676</v>
      </c>
      <c r="D1452" s="102">
        <v>11691571001</v>
      </c>
      <c r="E1452" s="391" t="str">
        <f>IFERROR(VLOOKUP(D1452,'ВИС-2025'!$E$17:$I$3751,3,0),"")</f>
        <v>Тройник разнопроходной с внутренней резьбой SDR 11, 50-Rp1 1/4-40 LX</v>
      </c>
      <c r="F1452" s="202" t="s">
        <v>58</v>
      </c>
      <c r="G1452" s="204"/>
      <c r="H1452" s="352" t="str">
        <f>IFERROR(VLOOKUP(D1452,'ВИС-2025'!$E$17:$L$4285,7,0),"")</f>
        <v>по запросу</v>
      </c>
      <c r="I1452" s="352" t="str">
        <f t="shared" si="296"/>
        <v/>
      </c>
      <c r="J1452" s="352" t="str">
        <f t="shared" si="297"/>
        <v/>
      </c>
      <c r="K1452" s="352" t="str">
        <f t="shared" si="298"/>
        <v/>
      </c>
      <c r="L1452" s="352" t="str">
        <f t="shared" si="299"/>
        <v/>
      </c>
      <c r="M1452" s="352" t="str">
        <f t="shared" si="300"/>
        <v/>
      </c>
      <c r="N1452" s="387"/>
    </row>
    <row r="1453" spans="2:14">
      <c r="B1453" s="90"/>
      <c r="C1453" s="198"/>
      <c r="D1453" s="69"/>
      <c r="E1453" s="396"/>
      <c r="F1453" s="170"/>
      <c r="G1453" s="199"/>
      <c r="H1453" s="351" t="str">
        <f>IFERROR(VLOOKUP(D1453,'ВИС-2025'!$E$17:$L$4285,7,0),"")</f>
        <v/>
      </c>
      <c r="I1453" s="351" t="str">
        <f t="shared" si="296"/>
        <v/>
      </c>
      <c r="J1453" s="351" t="str">
        <f t="shared" si="297"/>
        <v/>
      </c>
      <c r="K1453" s="351" t="str">
        <f t="shared" si="298"/>
        <v/>
      </c>
      <c r="L1453" s="351" t="str">
        <f t="shared" si="299"/>
        <v/>
      </c>
      <c r="M1453" s="351" t="str">
        <f t="shared" si="300"/>
        <v/>
      </c>
      <c r="N1453" s="387"/>
    </row>
    <row r="1454" spans="2:14" s="288" customFormat="1">
      <c r="B1454" s="453" t="s">
        <v>27</v>
      </c>
      <c r="C1454" s="201" t="s">
        <v>1676</v>
      </c>
      <c r="D1454" s="102">
        <v>12098891001</v>
      </c>
      <c r="E1454" s="391" t="str">
        <f>IFERROR(VLOOKUP(D1454,'ВИС-2025'!$E$17:$I$3751,3,0),"")</f>
        <v>Тройник с отводом 90° SDR 11 32-32-32</v>
      </c>
      <c r="F1454" s="202" t="s">
        <v>58</v>
      </c>
      <c r="G1454" s="204"/>
      <c r="H1454" s="352" t="str">
        <f>IFERROR(VLOOKUP(D1454,'ВИС-2025'!$E$17:$L$4285,7,0),"")</f>
        <v>по запросу</v>
      </c>
      <c r="I1454" s="352" t="str">
        <f t="shared" si="296"/>
        <v/>
      </c>
      <c r="J1454" s="352" t="str">
        <f t="shared" si="297"/>
        <v/>
      </c>
      <c r="K1454" s="352" t="str">
        <f t="shared" si="298"/>
        <v/>
      </c>
      <c r="L1454" s="352" t="str">
        <f t="shared" si="299"/>
        <v/>
      </c>
      <c r="M1454" s="352" t="str">
        <f t="shared" si="300"/>
        <v/>
      </c>
      <c r="N1454" s="387"/>
    </row>
    <row r="1455" spans="2:14">
      <c r="B1455" s="90"/>
      <c r="C1455" s="198"/>
      <c r="D1455" s="69"/>
      <c r="E1455" s="396"/>
      <c r="F1455" s="170"/>
      <c r="G1455" s="199"/>
      <c r="H1455" s="351" t="str">
        <f>IFERROR(VLOOKUP(D1455,'ВИС-2025'!$E$17:$L$4285,7,0),"")</f>
        <v/>
      </c>
      <c r="I1455" s="351" t="str">
        <f t="shared" si="296"/>
        <v/>
      </c>
      <c r="J1455" s="351" t="str">
        <f t="shared" si="297"/>
        <v/>
      </c>
      <c r="K1455" s="351" t="str">
        <f t="shared" si="298"/>
        <v/>
      </c>
      <c r="L1455" s="351" t="str">
        <f t="shared" si="299"/>
        <v/>
      </c>
      <c r="M1455" s="351" t="str">
        <f t="shared" si="300"/>
        <v/>
      </c>
      <c r="N1455" s="387"/>
    </row>
    <row r="1456" spans="2:14" s="288" customFormat="1">
      <c r="B1456" s="453" t="s">
        <v>27</v>
      </c>
      <c r="C1456" s="201" t="s">
        <v>1676</v>
      </c>
      <c r="D1456" s="102">
        <v>11691251001</v>
      </c>
      <c r="E1456" s="391" t="str">
        <f>IFERROR(VLOOKUP(D1456,'ВИС-2025'!$E$17:$I$3751,3,0),"")</f>
        <v>Угольник 45°, SDR 11, 25х2,3 LX</v>
      </c>
      <c r="F1456" s="202" t="s">
        <v>58</v>
      </c>
      <c r="G1456" s="204"/>
      <c r="H1456" s="352" t="str">
        <f>IFERROR(VLOOKUP(D1456,'ВИС-2025'!$E$17:$L$4285,7,0),"")</f>
        <v>по запросу</v>
      </c>
      <c r="I1456" s="352" t="str">
        <f t="shared" si="296"/>
        <v/>
      </c>
      <c r="J1456" s="352" t="str">
        <f t="shared" si="297"/>
        <v/>
      </c>
      <c r="K1456" s="352" t="str">
        <f t="shared" si="298"/>
        <v/>
      </c>
      <c r="L1456" s="352" t="str">
        <f t="shared" si="299"/>
        <v/>
      </c>
      <c r="M1456" s="352" t="str">
        <f t="shared" si="300"/>
        <v/>
      </c>
      <c r="N1456" s="387"/>
    </row>
    <row r="1457" spans="2:14" s="288" customFormat="1">
      <c r="B1457" s="453" t="s">
        <v>27</v>
      </c>
      <c r="C1457" s="201" t="s">
        <v>1676</v>
      </c>
      <c r="D1457" s="102">
        <v>11691271001</v>
      </c>
      <c r="E1457" s="391" t="str">
        <f>IFERROR(VLOOKUP(D1457,'ВИС-2025'!$E$17:$I$3751,3,0),"")</f>
        <v>Угольник 45°, SDR 11, 32х2,9 LX</v>
      </c>
      <c r="F1457" s="202" t="s">
        <v>58</v>
      </c>
      <c r="G1457" s="204"/>
      <c r="H1457" s="352" t="str">
        <f>IFERROR(VLOOKUP(D1457,'ВИС-2025'!$E$17:$L$4285,7,0),"")</f>
        <v>по запросу</v>
      </c>
      <c r="I1457" s="352" t="str">
        <f t="shared" si="296"/>
        <v/>
      </c>
      <c r="J1457" s="352" t="str">
        <f t="shared" si="297"/>
        <v/>
      </c>
      <c r="K1457" s="352" t="str">
        <f t="shared" si="298"/>
        <v/>
      </c>
      <c r="L1457" s="352" t="str">
        <f t="shared" si="299"/>
        <v/>
      </c>
      <c r="M1457" s="352" t="str">
        <f t="shared" si="300"/>
        <v/>
      </c>
      <c r="N1457" s="387"/>
    </row>
    <row r="1458" spans="2:14" s="288" customFormat="1">
      <c r="B1458" s="453" t="s">
        <v>27</v>
      </c>
      <c r="C1458" s="201" t="s">
        <v>1676</v>
      </c>
      <c r="D1458" s="102">
        <v>11691291001</v>
      </c>
      <c r="E1458" s="391" t="str">
        <f>IFERROR(VLOOKUP(D1458,'ВИС-2025'!$E$17:$I$3751,3,0),"")</f>
        <v>Угольник 45°, SDR 11, 40х3,7 LX</v>
      </c>
      <c r="F1458" s="202" t="s">
        <v>58</v>
      </c>
      <c r="G1458" s="204"/>
      <c r="H1458" s="352" t="str">
        <f>IFERROR(VLOOKUP(D1458,'ВИС-2025'!$E$17:$L$4285,7,0),"")</f>
        <v>по запросу</v>
      </c>
      <c r="I1458" s="352" t="str">
        <f t="shared" si="296"/>
        <v/>
      </c>
      <c r="J1458" s="352" t="str">
        <f t="shared" si="297"/>
        <v/>
      </c>
      <c r="K1458" s="352" t="str">
        <f t="shared" si="298"/>
        <v/>
      </c>
      <c r="L1458" s="352" t="str">
        <f t="shared" si="299"/>
        <v/>
      </c>
      <c r="M1458" s="352" t="str">
        <f t="shared" si="300"/>
        <v/>
      </c>
      <c r="N1458" s="387"/>
    </row>
    <row r="1459" spans="2:14" s="288" customFormat="1">
      <c r="B1459" s="453" t="s">
        <v>27</v>
      </c>
      <c r="C1459" s="201" t="s">
        <v>1676</v>
      </c>
      <c r="D1459" s="102">
        <v>11691311001</v>
      </c>
      <c r="E1459" s="391" t="str">
        <f>IFERROR(VLOOKUP(D1459,'ВИС-2025'!$E$17:$I$3751,3,0),"")</f>
        <v>Угольник 45°, SDR 11, 50х4,6 LX</v>
      </c>
      <c r="F1459" s="202" t="s">
        <v>58</v>
      </c>
      <c r="G1459" s="204"/>
      <c r="H1459" s="352" t="str">
        <f>IFERROR(VLOOKUP(D1459,'ВИС-2025'!$E$17:$L$4285,7,0),"")</f>
        <v>по запросу</v>
      </c>
      <c r="I1459" s="352" t="str">
        <f t="shared" si="296"/>
        <v/>
      </c>
      <c r="J1459" s="352" t="str">
        <f t="shared" si="297"/>
        <v/>
      </c>
      <c r="K1459" s="352" t="str">
        <f t="shared" si="298"/>
        <v/>
      </c>
      <c r="L1459" s="352" t="str">
        <f t="shared" si="299"/>
        <v/>
      </c>
      <c r="M1459" s="352" t="str">
        <f t="shared" si="300"/>
        <v/>
      </c>
      <c r="N1459" s="387"/>
    </row>
    <row r="1460" spans="2:14" s="288" customFormat="1">
      <c r="B1460" s="453" t="s">
        <v>27</v>
      </c>
      <c r="C1460" s="201" t="s">
        <v>1676</v>
      </c>
      <c r="D1460" s="102">
        <v>11691501001</v>
      </c>
      <c r="E1460" s="391" t="str">
        <f>IFERROR(VLOOKUP(D1460,'ВИС-2025'!$E$17:$I$3751,3,0),"")</f>
        <v>Угольник 45°, SDR 11, 63х5,8 LX</v>
      </c>
      <c r="F1460" s="202" t="s">
        <v>58</v>
      </c>
      <c r="G1460" s="204"/>
      <c r="H1460" s="352" t="str">
        <f>IFERROR(VLOOKUP(D1460,'ВИС-2025'!$E$17:$L$4285,7,0),"")</f>
        <v>по запросу</v>
      </c>
      <c r="I1460" s="352" t="str">
        <f t="shared" si="296"/>
        <v/>
      </c>
      <c r="J1460" s="352" t="str">
        <f t="shared" si="297"/>
        <v/>
      </c>
      <c r="K1460" s="352" t="str">
        <f t="shared" si="298"/>
        <v/>
      </c>
      <c r="L1460" s="352" t="str">
        <f t="shared" si="299"/>
        <v/>
      </c>
      <c r="M1460" s="352" t="str">
        <f t="shared" si="300"/>
        <v/>
      </c>
      <c r="N1460" s="387"/>
    </row>
    <row r="1461" spans="2:14" s="288" customFormat="1">
      <c r="B1461" s="453" t="s">
        <v>27</v>
      </c>
      <c r="C1461" s="201" t="s">
        <v>1676</v>
      </c>
      <c r="D1461" s="102">
        <v>12378361001</v>
      </c>
      <c r="E1461" s="391" t="str">
        <f>IFERROR(VLOOKUP(D1461,'ВИС-2025'!$E$17:$I$3751,3,0),"")</f>
        <v>Угольник 45°, SDR 11, 75х6,8</v>
      </c>
      <c r="F1461" s="202" t="s">
        <v>58</v>
      </c>
      <c r="G1461" s="204"/>
      <c r="H1461" s="352" t="str">
        <f>IFERROR(VLOOKUP(D1461,'ВИС-2025'!$E$17:$L$4285,7,0),"")</f>
        <v>по запросу</v>
      </c>
      <c r="I1461" s="352" t="str">
        <f t="shared" si="296"/>
        <v/>
      </c>
      <c r="J1461" s="352" t="str">
        <f t="shared" si="297"/>
        <v/>
      </c>
      <c r="K1461" s="352" t="str">
        <f t="shared" si="298"/>
        <v/>
      </c>
      <c r="L1461" s="352" t="str">
        <f t="shared" si="299"/>
        <v/>
      </c>
      <c r="M1461" s="352" t="str">
        <f t="shared" si="300"/>
        <v/>
      </c>
      <c r="N1461" s="387"/>
    </row>
    <row r="1462" spans="2:14">
      <c r="B1462" s="90"/>
      <c r="C1462" s="198"/>
      <c r="D1462" s="69"/>
      <c r="E1462" s="396"/>
      <c r="F1462" s="170"/>
      <c r="G1462" s="199"/>
      <c r="H1462" s="351" t="str">
        <f>IFERROR(VLOOKUP(D1462,'ВИС-2025'!$E$17:$L$4285,7,0),"")</f>
        <v/>
      </c>
      <c r="I1462" s="351" t="str">
        <f t="shared" si="296"/>
        <v/>
      </c>
      <c r="J1462" s="351" t="str">
        <f t="shared" si="297"/>
        <v/>
      </c>
      <c r="K1462" s="351" t="str">
        <f t="shared" si="298"/>
        <v/>
      </c>
      <c r="L1462" s="351" t="str">
        <f t="shared" si="299"/>
        <v/>
      </c>
      <c r="M1462" s="351" t="str">
        <f t="shared" si="300"/>
        <v/>
      </c>
      <c r="N1462" s="387"/>
    </row>
    <row r="1463" spans="2:14" s="288" customFormat="1">
      <c r="B1463" s="453" t="s">
        <v>27</v>
      </c>
      <c r="C1463" s="201" t="s">
        <v>1676</v>
      </c>
      <c r="D1463" s="102">
        <v>11691241001</v>
      </c>
      <c r="E1463" s="391" t="str">
        <f>IFERROR(VLOOKUP(D1463,'ВИС-2025'!$E$17:$I$3751,3,0),"")</f>
        <v>Угольник 90°, SDR 11, 20х1,9 LX</v>
      </c>
      <c r="F1463" s="202" t="s">
        <v>58</v>
      </c>
      <c r="G1463" s="204"/>
      <c r="H1463" s="352" t="str">
        <f>IFERROR(VLOOKUP(D1463,'ВИС-2025'!$E$17:$L$4285,7,0),"")</f>
        <v>по запросу</v>
      </c>
      <c r="I1463" s="352" t="str">
        <f t="shared" si="296"/>
        <v/>
      </c>
      <c r="J1463" s="352" t="str">
        <f t="shared" si="297"/>
        <v/>
      </c>
      <c r="K1463" s="352" t="str">
        <f t="shared" si="298"/>
        <v/>
      </c>
      <c r="L1463" s="352" t="str">
        <f t="shared" si="299"/>
        <v/>
      </c>
      <c r="M1463" s="352" t="str">
        <f t="shared" si="300"/>
        <v/>
      </c>
      <c r="N1463" s="387"/>
    </row>
    <row r="1464" spans="2:14" s="288" customFormat="1">
      <c r="B1464" s="453" t="s">
        <v>27</v>
      </c>
      <c r="C1464" s="201" t="s">
        <v>1676</v>
      </c>
      <c r="D1464" s="102">
        <v>11691261001</v>
      </c>
      <c r="E1464" s="391" t="str">
        <f>IFERROR(VLOOKUP(D1464,'ВИС-2025'!$E$17:$I$3751,3,0),"")</f>
        <v>Угольник 90°, SDR 11, 25х2,3 LX</v>
      </c>
      <c r="F1464" s="202" t="s">
        <v>58</v>
      </c>
      <c r="G1464" s="204"/>
      <c r="H1464" s="352" t="str">
        <f>IFERROR(VLOOKUP(D1464,'ВИС-2025'!$E$17:$L$4285,7,0),"")</f>
        <v>по запросу</v>
      </c>
      <c r="I1464" s="352" t="str">
        <f t="shared" si="296"/>
        <v/>
      </c>
      <c r="J1464" s="352" t="str">
        <f t="shared" si="297"/>
        <v/>
      </c>
      <c r="K1464" s="352" t="str">
        <f t="shared" si="298"/>
        <v/>
      </c>
      <c r="L1464" s="352" t="str">
        <f t="shared" si="299"/>
        <v/>
      </c>
      <c r="M1464" s="352" t="str">
        <f t="shared" si="300"/>
        <v/>
      </c>
      <c r="N1464" s="387"/>
    </row>
    <row r="1465" spans="2:14" s="288" customFormat="1">
      <c r="B1465" s="453" t="s">
        <v>27</v>
      </c>
      <c r="C1465" s="201" t="s">
        <v>1676</v>
      </c>
      <c r="D1465" s="102">
        <v>11691281001</v>
      </c>
      <c r="E1465" s="391" t="str">
        <f>IFERROR(VLOOKUP(D1465,'ВИС-2025'!$E$17:$I$3751,3,0),"")</f>
        <v>Угольник 90°, SDR 11, 32х2,9 LX</v>
      </c>
      <c r="F1465" s="202" t="s">
        <v>58</v>
      </c>
      <c r="G1465" s="204"/>
      <c r="H1465" s="352" t="str">
        <f>IFERROR(VLOOKUP(D1465,'ВИС-2025'!$E$17:$L$4285,7,0),"")</f>
        <v>по запросу</v>
      </c>
      <c r="I1465" s="352" t="str">
        <f t="shared" si="296"/>
        <v/>
      </c>
      <c r="J1465" s="352" t="str">
        <f t="shared" si="297"/>
        <v/>
      </c>
      <c r="K1465" s="352" t="str">
        <f t="shared" si="298"/>
        <v/>
      </c>
      <c r="L1465" s="352" t="str">
        <f t="shared" si="299"/>
        <v/>
      </c>
      <c r="M1465" s="352" t="str">
        <f t="shared" si="300"/>
        <v/>
      </c>
      <c r="N1465" s="387"/>
    </row>
    <row r="1466" spans="2:14" s="288" customFormat="1">
      <c r="B1466" s="453" t="s">
        <v>27</v>
      </c>
      <c r="C1466" s="201" t="s">
        <v>1676</v>
      </c>
      <c r="D1466" s="102">
        <v>11691301001</v>
      </c>
      <c r="E1466" s="391" t="str">
        <f>IFERROR(VLOOKUP(D1466,'ВИС-2025'!$E$17:$I$3751,3,0),"")</f>
        <v>Угольник 90°, SDR 11, 40х3,7 LX</v>
      </c>
      <c r="F1466" s="202" t="s">
        <v>58</v>
      </c>
      <c r="G1466" s="204"/>
      <c r="H1466" s="352" t="str">
        <f>IFERROR(VLOOKUP(D1466,'ВИС-2025'!$E$17:$L$4285,7,0),"")</f>
        <v>по запросу</v>
      </c>
      <c r="I1466" s="352" t="str">
        <f t="shared" si="296"/>
        <v/>
      </c>
      <c r="J1466" s="352" t="str">
        <f t="shared" si="297"/>
        <v/>
      </c>
      <c r="K1466" s="352" t="str">
        <f t="shared" si="298"/>
        <v/>
      </c>
      <c r="L1466" s="352" t="str">
        <f t="shared" si="299"/>
        <v/>
      </c>
      <c r="M1466" s="352" t="str">
        <f t="shared" si="300"/>
        <v/>
      </c>
      <c r="N1466" s="387"/>
    </row>
    <row r="1467" spans="2:14" s="288" customFormat="1">
      <c r="B1467" s="453" t="s">
        <v>27</v>
      </c>
      <c r="C1467" s="201" t="s">
        <v>1676</v>
      </c>
      <c r="D1467" s="102">
        <v>11691451001</v>
      </c>
      <c r="E1467" s="391" t="str">
        <f>IFERROR(VLOOKUP(D1467,'ВИС-2025'!$E$17:$I$3751,3,0),"")</f>
        <v>Угольник 90°, SDR 11, 50х4,6 LX</v>
      </c>
      <c r="F1467" s="202" t="s">
        <v>58</v>
      </c>
      <c r="G1467" s="204"/>
      <c r="H1467" s="352" t="str">
        <f>IFERROR(VLOOKUP(D1467,'ВИС-2025'!$E$17:$L$4285,7,0),"")</f>
        <v>по запросу</v>
      </c>
      <c r="I1467" s="352" t="str">
        <f t="shared" si="296"/>
        <v/>
      </c>
      <c r="J1467" s="352" t="str">
        <f t="shared" si="297"/>
        <v/>
      </c>
      <c r="K1467" s="352" t="str">
        <f t="shared" si="298"/>
        <v/>
      </c>
      <c r="L1467" s="352" t="str">
        <f t="shared" si="299"/>
        <v/>
      </c>
      <c r="M1467" s="352" t="str">
        <f t="shared" si="300"/>
        <v/>
      </c>
      <c r="N1467" s="387"/>
    </row>
    <row r="1468" spans="2:14" s="288" customFormat="1">
      <c r="B1468" s="453" t="s">
        <v>27</v>
      </c>
      <c r="C1468" s="201" t="s">
        <v>1676</v>
      </c>
      <c r="D1468" s="102">
        <v>11691461001</v>
      </c>
      <c r="E1468" s="391" t="str">
        <f>IFERROR(VLOOKUP(D1468,'ВИС-2025'!$E$17:$I$3751,3,0),"")</f>
        <v>Угольник 90°, SDR 11, 63х5,7 LX</v>
      </c>
      <c r="F1468" s="202" t="s">
        <v>58</v>
      </c>
      <c r="G1468" s="204"/>
      <c r="H1468" s="352" t="str">
        <f>IFERROR(VLOOKUP(D1468,'ВИС-2025'!$E$17:$L$4285,7,0),"")</f>
        <v>по запросу</v>
      </c>
      <c r="I1468" s="352" t="str">
        <f t="shared" si="296"/>
        <v/>
      </c>
      <c r="J1468" s="352" t="str">
        <f t="shared" si="297"/>
        <v/>
      </c>
      <c r="K1468" s="352" t="str">
        <f t="shared" si="298"/>
        <v/>
      </c>
      <c r="L1468" s="352" t="str">
        <f t="shared" si="299"/>
        <v/>
      </c>
      <c r="M1468" s="352" t="str">
        <f t="shared" si="300"/>
        <v/>
      </c>
      <c r="N1468" s="387"/>
    </row>
    <row r="1469" spans="2:14" s="288" customFormat="1">
      <c r="B1469" s="453" t="s">
        <v>27</v>
      </c>
      <c r="C1469" s="201" t="s">
        <v>1676</v>
      </c>
      <c r="D1469" s="102">
        <v>12677511001</v>
      </c>
      <c r="E1469" s="391" t="str">
        <f>IFERROR(VLOOKUP(D1469,'ВИС-2025'!$E$17:$I$3751,3,0),"")</f>
        <v>Угольник 90°, SDR 11, 75х6,8</v>
      </c>
      <c r="F1469" s="202" t="s">
        <v>58</v>
      </c>
      <c r="G1469" s="204"/>
      <c r="H1469" s="352" t="str">
        <f>IFERROR(VLOOKUP(D1469,'ВИС-2025'!$E$17:$L$4285,7,0),"")</f>
        <v>по запросу</v>
      </c>
      <c r="I1469" s="352" t="str">
        <f t="shared" si="296"/>
        <v/>
      </c>
      <c r="J1469" s="352" t="str">
        <f t="shared" si="297"/>
        <v/>
      </c>
      <c r="K1469" s="352" t="str">
        <f t="shared" si="298"/>
        <v/>
      </c>
      <c r="L1469" s="352" t="str">
        <f t="shared" si="299"/>
        <v/>
      </c>
      <c r="M1469" s="352" t="str">
        <f t="shared" si="300"/>
        <v/>
      </c>
      <c r="N1469" s="387"/>
    </row>
    <row r="1470" spans="2:14" s="288" customFormat="1">
      <c r="B1470" s="453" t="s">
        <v>27</v>
      </c>
      <c r="C1470" s="201" t="s">
        <v>1676</v>
      </c>
      <c r="D1470" s="102">
        <v>12677611001</v>
      </c>
      <c r="E1470" s="391" t="str">
        <f>IFERROR(VLOOKUP(D1470,'ВИС-2025'!$E$17:$I$3751,3,0),"")</f>
        <v>Угольник 90°, SDR 11, 90х8,2</v>
      </c>
      <c r="F1470" s="202" t="s">
        <v>58</v>
      </c>
      <c r="G1470" s="204"/>
      <c r="H1470" s="352" t="str">
        <f>IFERROR(VLOOKUP(D1470,'ВИС-2025'!$E$17:$L$4285,7,0),"")</f>
        <v>по запросу</v>
      </c>
      <c r="I1470" s="352" t="str">
        <f t="shared" si="296"/>
        <v/>
      </c>
      <c r="J1470" s="352" t="str">
        <f t="shared" si="297"/>
        <v/>
      </c>
      <c r="K1470" s="352" t="str">
        <f t="shared" si="298"/>
        <v/>
      </c>
      <c r="L1470" s="352" t="str">
        <f t="shared" si="299"/>
        <v/>
      </c>
      <c r="M1470" s="352" t="str">
        <f t="shared" si="300"/>
        <v/>
      </c>
      <c r="N1470" s="387"/>
    </row>
    <row r="1471" spans="2:14" s="288" customFormat="1">
      <c r="B1471" s="453" t="s">
        <v>27</v>
      </c>
      <c r="C1471" s="201" t="s">
        <v>1676</v>
      </c>
      <c r="D1471" s="102">
        <v>12677711001</v>
      </c>
      <c r="E1471" s="391" t="str">
        <f>IFERROR(VLOOKUP(D1471,'ВИС-2025'!$E$17:$I$3751,3,0),"")</f>
        <v>Угольник 90°, SDR 11, 110x10,0</v>
      </c>
      <c r="F1471" s="202" t="s">
        <v>58</v>
      </c>
      <c r="G1471" s="204"/>
      <c r="H1471" s="352" t="str">
        <f>IFERROR(VLOOKUP(D1471,'ВИС-2025'!$E$17:$L$4285,7,0),"")</f>
        <v>по запросу</v>
      </c>
      <c r="I1471" s="352" t="str">
        <f t="shared" si="296"/>
        <v/>
      </c>
      <c r="J1471" s="352" t="str">
        <f t="shared" si="297"/>
        <v/>
      </c>
      <c r="K1471" s="352" t="str">
        <f t="shared" si="298"/>
        <v/>
      </c>
      <c r="L1471" s="352" t="str">
        <f t="shared" si="299"/>
        <v/>
      </c>
      <c r="M1471" s="352" t="str">
        <f t="shared" si="300"/>
        <v/>
      </c>
      <c r="N1471" s="387"/>
    </row>
    <row r="1472" spans="2:14">
      <c r="B1472" s="90"/>
      <c r="C1472" s="198"/>
      <c r="D1472" s="69"/>
      <c r="E1472" s="396"/>
      <c r="F1472" s="170"/>
      <c r="G1472" s="199"/>
      <c r="H1472" s="351" t="str">
        <f>IFERROR(VLOOKUP(D1472,'ВИС-2025'!$E$17:$L$4285,7,0),"")</f>
        <v/>
      </c>
      <c r="I1472" s="351" t="str">
        <f t="shared" si="296"/>
        <v/>
      </c>
      <c r="J1472" s="351" t="str">
        <f t="shared" si="297"/>
        <v/>
      </c>
      <c r="K1472" s="351" t="str">
        <f t="shared" si="298"/>
        <v/>
      </c>
      <c r="L1472" s="351" t="str">
        <f t="shared" si="299"/>
        <v/>
      </c>
      <c r="M1472" s="351" t="str">
        <f t="shared" si="300"/>
        <v/>
      </c>
      <c r="N1472" s="387"/>
    </row>
    <row r="1473" spans="2:14" s="288" customFormat="1">
      <c r="B1473" s="453" t="s">
        <v>27</v>
      </c>
      <c r="C1473" s="201" t="s">
        <v>1676</v>
      </c>
      <c r="D1473" s="102">
        <v>11691381001</v>
      </c>
      <c r="E1473" s="391" t="str">
        <f>IFERROR(VLOOKUP(D1473,'ВИС-2025'!$E$17:$I$3751,3,0),"")</f>
        <v xml:space="preserve">Угольник-переходник с наружной резьбой SDR 11 20-R 1/2 </v>
      </c>
      <c r="F1473" s="202" t="s">
        <v>58</v>
      </c>
      <c r="G1473" s="204"/>
      <c r="H1473" s="352" t="str">
        <f>IFERROR(VLOOKUP(D1473,'ВИС-2025'!$E$17:$L$4285,7,0),"")</f>
        <v>по запросу</v>
      </c>
      <c r="I1473" s="352" t="str">
        <f t="shared" si="296"/>
        <v/>
      </c>
      <c r="J1473" s="352" t="str">
        <f t="shared" si="297"/>
        <v/>
      </c>
      <c r="K1473" s="352" t="str">
        <f t="shared" si="298"/>
        <v/>
      </c>
      <c r="L1473" s="352" t="str">
        <f t="shared" si="299"/>
        <v/>
      </c>
      <c r="M1473" s="352" t="str">
        <f t="shared" si="300"/>
        <v/>
      </c>
      <c r="N1473" s="387"/>
    </row>
    <row r="1474" spans="2:14" s="288" customFormat="1">
      <c r="B1474" s="453" t="s">
        <v>27</v>
      </c>
      <c r="C1474" s="201" t="s">
        <v>1676</v>
      </c>
      <c r="D1474" s="102">
        <v>11691391001</v>
      </c>
      <c r="E1474" s="391" t="str">
        <f>IFERROR(VLOOKUP(D1474,'ВИС-2025'!$E$17:$I$3751,3,0),"")</f>
        <v xml:space="preserve">Угольник-переходник с наружной резьбой SDR 11 20-R 3/4 </v>
      </c>
      <c r="F1474" s="202" t="s">
        <v>58</v>
      </c>
      <c r="G1474" s="204"/>
      <c r="H1474" s="352" t="str">
        <f>IFERROR(VLOOKUP(D1474,'ВИС-2025'!$E$17:$L$4285,7,0),"")</f>
        <v>по запросу</v>
      </c>
      <c r="I1474" s="352" t="str">
        <f t="shared" si="296"/>
        <v/>
      </c>
      <c r="J1474" s="352" t="str">
        <f t="shared" si="297"/>
        <v/>
      </c>
      <c r="K1474" s="352" t="str">
        <f t="shared" si="298"/>
        <v/>
      </c>
      <c r="L1474" s="352" t="str">
        <f t="shared" si="299"/>
        <v/>
      </c>
      <c r="M1474" s="352" t="str">
        <f t="shared" si="300"/>
        <v/>
      </c>
      <c r="N1474" s="387"/>
    </row>
    <row r="1475" spans="2:14" s="288" customFormat="1">
      <c r="B1475" s="453" t="s">
        <v>27</v>
      </c>
      <c r="C1475" s="201" t="s">
        <v>1676</v>
      </c>
      <c r="D1475" s="102">
        <v>11691401001</v>
      </c>
      <c r="E1475" s="391" t="str">
        <f>IFERROR(VLOOKUP(D1475,'ВИС-2025'!$E$17:$I$3751,3,0),"")</f>
        <v xml:space="preserve">Угольник-переходник с наружной резьбой SDR 11 25-R 3/4 </v>
      </c>
      <c r="F1475" s="202" t="s">
        <v>58</v>
      </c>
      <c r="G1475" s="204"/>
      <c r="H1475" s="352" t="str">
        <f>IFERROR(VLOOKUP(D1475,'ВИС-2025'!$E$17:$L$4285,7,0),"")</f>
        <v>по запросу</v>
      </c>
      <c r="I1475" s="352" t="str">
        <f t="shared" si="296"/>
        <v/>
      </c>
      <c r="J1475" s="352" t="str">
        <f t="shared" si="297"/>
        <v/>
      </c>
      <c r="K1475" s="352" t="str">
        <f t="shared" si="298"/>
        <v/>
      </c>
      <c r="L1475" s="352" t="str">
        <f t="shared" si="299"/>
        <v/>
      </c>
      <c r="M1475" s="352" t="str">
        <f t="shared" si="300"/>
        <v/>
      </c>
      <c r="N1475" s="387"/>
    </row>
    <row r="1476" spans="2:14" s="288" customFormat="1">
      <c r="B1476" s="453" t="s">
        <v>27</v>
      </c>
      <c r="C1476" s="201" t="s">
        <v>1676</v>
      </c>
      <c r="D1476" s="102">
        <v>11690261001</v>
      </c>
      <c r="E1476" s="391" t="str">
        <f>IFERROR(VLOOKUP(D1476,'ВИС-2025'!$E$17:$I$3751,3,0),"")</f>
        <v>Угольник-переходник с наружной резьбой SDR 11 32-R 1</v>
      </c>
      <c r="F1476" s="202" t="s">
        <v>58</v>
      </c>
      <c r="G1476" s="204"/>
      <c r="H1476" s="352" t="str">
        <f>IFERROR(VLOOKUP(D1476,'ВИС-2025'!$E$17:$L$4285,7,0),"")</f>
        <v>по запросу</v>
      </c>
      <c r="I1476" s="352" t="str">
        <f t="shared" si="296"/>
        <v/>
      </c>
      <c r="J1476" s="352" t="str">
        <f t="shared" si="297"/>
        <v/>
      </c>
      <c r="K1476" s="352" t="str">
        <f t="shared" si="298"/>
        <v/>
      </c>
      <c r="L1476" s="352" t="str">
        <f t="shared" si="299"/>
        <v/>
      </c>
      <c r="M1476" s="352" t="str">
        <f t="shared" si="300"/>
        <v/>
      </c>
      <c r="N1476" s="387"/>
    </row>
    <row r="1477" spans="2:14">
      <c r="B1477" s="90"/>
      <c r="C1477" s="198"/>
      <c r="D1477" s="69"/>
      <c r="E1477" s="396"/>
      <c r="F1477" s="170"/>
      <c r="G1477" s="199"/>
      <c r="H1477" s="351" t="str">
        <f>IFERROR(VLOOKUP(D1477,'ВИС-2025'!$E$17:$L$4285,7,0),"")</f>
        <v/>
      </c>
      <c r="I1477" s="351" t="str">
        <f t="shared" si="296"/>
        <v/>
      </c>
      <c r="J1477" s="351" t="str">
        <f t="shared" si="297"/>
        <v/>
      </c>
      <c r="K1477" s="351" t="str">
        <f t="shared" si="298"/>
        <v/>
      </c>
      <c r="L1477" s="351" t="str">
        <f t="shared" si="299"/>
        <v/>
      </c>
      <c r="M1477" s="351" t="str">
        <f t="shared" si="300"/>
        <v/>
      </c>
      <c r="N1477" s="387"/>
    </row>
    <row r="1478" spans="2:14">
      <c r="B1478" s="90"/>
      <c r="C1478" s="201"/>
      <c r="D1478" s="102"/>
      <c r="E1478" s="397"/>
      <c r="F1478" s="202"/>
      <c r="G1478" s="208"/>
      <c r="H1478" s="352" t="str">
        <f>IFERROR(VLOOKUP(D1478,'ВИС-2025'!$E$17:$L$4285,7,0),"")</f>
        <v/>
      </c>
      <c r="I1478" s="352" t="str">
        <f t="shared" si="296"/>
        <v/>
      </c>
      <c r="J1478" s="352" t="str">
        <f t="shared" si="297"/>
        <v/>
      </c>
      <c r="K1478" s="352" t="str">
        <f t="shared" si="298"/>
        <v/>
      </c>
      <c r="L1478" s="352" t="str">
        <f t="shared" si="299"/>
        <v/>
      </c>
      <c r="M1478" s="352" t="str">
        <f t="shared" si="300"/>
        <v/>
      </c>
      <c r="N1478" s="387"/>
    </row>
    <row r="1479" spans="2:14">
      <c r="B1479" s="69"/>
      <c r="C1479" s="432" t="s">
        <v>1676</v>
      </c>
      <c r="D1479" s="194"/>
      <c r="E1479" s="406" t="s">
        <v>1929</v>
      </c>
      <c r="F1479" s="193"/>
      <c r="G1479" s="205"/>
      <c r="H1479" s="295" t="str">
        <f>IFERROR(VLOOKUP(D1479,'ВИС-2025'!$E$17:$L$4285,7,0),"")</f>
        <v/>
      </c>
      <c r="I1479" s="295" t="str">
        <f t="shared" si="296"/>
        <v/>
      </c>
      <c r="J1479" s="295" t="str">
        <f t="shared" si="297"/>
        <v/>
      </c>
      <c r="K1479" s="295" t="str">
        <f t="shared" si="298"/>
        <v/>
      </c>
      <c r="L1479" s="295" t="str">
        <f t="shared" si="299"/>
        <v/>
      </c>
      <c r="M1479" s="295" t="str">
        <f t="shared" si="300"/>
        <v/>
      </c>
      <c r="N1479" s="387"/>
    </row>
    <row r="1480" spans="2:14" s="288" customFormat="1">
      <c r="B1480" s="453" t="s">
        <v>27</v>
      </c>
      <c r="C1480" s="201" t="s">
        <v>1676</v>
      </c>
      <c r="D1480" s="102">
        <v>12331431001</v>
      </c>
      <c r="E1480" s="391" t="str">
        <f>IFERROR(VLOOKUP(D1480,'ВИС-2025'!$E$17:$I$3751,3,0),"")</f>
        <v>Шаровой кран со штуцерами под надвижную гильзу 20x1,9 - 20x1,9</v>
      </c>
      <c r="F1480" s="139" t="s">
        <v>58</v>
      </c>
      <c r="G1480" s="217"/>
      <c r="H1480" s="175" t="str">
        <f>IFERROR(VLOOKUP(D1480,'ВИС-2025'!$E$17:$L$4285,7,0),"")</f>
        <v>по запросу</v>
      </c>
      <c r="I1480" s="175" t="str">
        <f t="shared" si="296"/>
        <v/>
      </c>
      <c r="J1480" s="175" t="str">
        <f t="shared" si="297"/>
        <v/>
      </c>
      <c r="K1480" s="175" t="str">
        <f t="shared" si="298"/>
        <v/>
      </c>
      <c r="L1480" s="175" t="str">
        <f t="shared" si="299"/>
        <v/>
      </c>
      <c r="M1480" s="175" t="str">
        <f t="shared" si="300"/>
        <v/>
      </c>
      <c r="N1480" s="387"/>
    </row>
    <row r="1481" spans="2:14" s="288" customFormat="1">
      <c r="B1481" s="453" t="s">
        <v>27</v>
      </c>
      <c r="C1481" s="201" t="s">
        <v>1676</v>
      </c>
      <c r="D1481" s="102">
        <v>11601621001</v>
      </c>
      <c r="E1481" s="391" t="str">
        <f>IFERROR(VLOOKUP(D1481,'ВИС-2025'!$E$17:$I$3751,3,0),"")</f>
        <v>Шаровой кран со штуцерами под надвижную гильзу 25x2,3 - 25x2,3</v>
      </c>
      <c r="F1481" s="139" t="s">
        <v>58</v>
      </c>
      <c r="G1481" s="217"/>
      <c r="H1481" s="175" t="str">
        <f>IFERROR(VLOOKUP(D1481,'ВИС-2025'!$E$17:$L$4285,7,0),"")</f>
        <v>по запросу</v>
      </c>
      <c r="I1481" s="175" t="str">
        <f t="shared" si="296"/>
        <v/>
      </c>
      <c r="J1481" s="175" t="str">
        <f t="shared" si="297"/>
        <v/>
      </c>
      <c r="K1481" s="175" t="str">
        <f t="shared" si="298"/>
        <v/>
      </c>
      <c r="L1481" s="175" t="str">
        <f t="shared" si="299"/>
        <v/>
      </c>
      <c r="M1481" s="175" t="str">
        <f t="shared" si="300"/>
        <v/>
      </c>
      <c r="N1481" s="387"/>
    </row>
    <row r="1482" spans="2:14" s="288" customFormat="1">
      <c r="B1482" s="453" t="s">
        <v>27</v>
      </c>
      <c r="C1482" s="201" t="s">
        <v>1676</v>
      </c>
      <c r="D1482" s="102">
        <v>12331831001</v>
      </c>
      <c r="E1482" s="391" t="str">
        <f>IFERROR(VLOOKUP(D1482,'ВИС-2025'!$E$17:$I$3751,3,0),"")</f>
        <v>Шаровой кран со штуцерами под надвижную гильзу 32x2,9 - 32x2,9</v>
      </c>
      <c r="F1482" s="139" t="s">
        <v>58</v>
      </c>
      <c r="G1482" s="217"/>
      <c r="H1482" s="175" t="str">
        <f>IFERROR(VLOOKUP(D1482,'ВИС-2025'!$E$17:$L$4285,7,0),"")</f>
        <v>по запросу</v>
      </c>
      <c r="I1482" s="175" t="str">
        <f t="shared" si="296"/>
        <v/>
      </c>
      <c r="J1482" s="175" t="str">
        <f t="shared" si="297"/>
        <v/>
      </c>
      <c r="K1482" s="175" t="str">
        <f t="shared" si="298"/>
        <v/>
      </c>
      <c r="L1482" s="175" t="str">
        <f t="shared" si="299"/>
        <v/>
      </c>
      <c r="M1482" s="175" t="str">
        <f t="shared" si="300"/>
        <v/>
      </c>
      <c r="N1482" s="387"/>
    </row>
    <row r="1483" spans="2:14" s="288" customFormat="1">
      <c r="B1483" s="453" t="s">
        <v>27</v>
      </c>
      <c r="C1483" s="201" t="s">
        <v>1676</v>
      </c>
      <c r="D1483" s="102">
        <v>12332131001</v>
      </c>
      <c r="E1483" s="391" t="str">
        <f>IFERROR(VLOOKUP(D1483,'ВИС-2025'!$E$17:$I$3751,3,0),"")</f>
        <v>Шаровой кран со штуцерами под надвижную гильзу 40x3,7 - 40x3,7</v>
      </c>
      <c r="F1483" s="139" t="s">
        <v>58</v>
      </c>
      <c r="G1483" s="217"/>
      <c r="H1483" s="175" t="str">
        <f>IFERROR(VLOOKUP(D1483,'ВИС-2025'!$E$17:$L$4285,7,0),"")</f>
        <v>по запросу</v>
      </c>
      <c r="I1483" s="175" t="str">
        <f t="shared" si="296"/>
        <v/>
      </c>
      <c r="J1483" s="175" t="str">
        <f t="shared" si="297"/>
        <v/>
      </c>
      <c r="K1483" s="175" t="str">
        <f t="shared" si="298"/>
        <v/>
      </c>
      <c r="L1483" s="175" t="str">
        <f t="shared" si="299"/>
        <v/>
      </c>
      <c r="M1483" s="175" t="str">
        <f t="shared" si="300"/>
        <v/>
      </c>
      <c r="N1483" s="387"/>
    </row>
    <row r="1484" spans="2:14" s="288" customFormat="1">
      <c r="B1484" s="453" t="s">
        <v>27</v>
      </c>
      <c r="C1484" s="201" t="s">
        <v>1676</v>
      </c>
      <c r="D1484" s="102">
        <v>11602121001</v>
      </c>
      <c r="E1484" s="391" t="str">
        <f>IFERROR(VLOOKUP(D1484,'ВИС-2025'!$E$17:$I$3751,3,0),"")</f>
        <v>Шаровой кран со штуцерами под надвижную гильзу 50x4,6 - 50x4,6</v>
      </c>
      <c r="F1484" s="139" t="s">
        <v>58</v>
      </c>
      <c r="G1484" s="217"/>
      <c r="H1484" s="175" t="str">
        <f>IFERROR(VLOOKUP(D1484,'ВИС-2025'!$E$17:$L$4285,7,0),"")</f>
        <v>по запросу</v>
      </c>
      <c r="I1484" s="175" t="str">
        <f t="shared" si="296"/>
        <v/>
      </c>
      <c r="J1484" s="175" t="str">
        <f t="shared" si="297"/>
        <v/>
      </c>
      <c r="K1484" s="175" t="str">
        <f t="shared" si="298"/>
        <v/>
      </c>
      <c r="L1484" s="175" t="str">
        <f t="shared" si="299"/>
        <v/>
      </c>
      <c r="M1484" s="175" t="str">
        <f t="shared" si="300"/>
        <v/>
      </c>
      <c r="N1484" s="387"/>
    </row>
    <row r="1485" spans="2:14" s="288" customFormat="1">
      <c r="B1485" s="453" t="s">
        <v>27</v>
      </c>
      <c r="C1485" s="201" t="s">
        <v>1676</v>
      </c>
      <c r="D1485" s="102">
        <v>11602221001</v>
      </c>
      <c r="E1485" s="391" t="str">
        <f>IFERROR(VLOOKUP(D1485,'ВИС-2025'!$E$17:$I$3751,3,0),"")</f>
        <v>Шаровой кран со штуцерами под надвижную гильзу 63x5,8 - 63x5,8</v>
      </c>
      <c r="F1485" s="139" t="s">
        <v>58</v>
      </c>
      <c r="G1485" s="217"/>
      <c r="H1485" s="175" t="str">
        <f>IFERROR(VLOOKUP(D1485,'ВИС-2025'!$E$17:$L$4285,7,0),"")</f>
        <v>по запросу</v>
      </c>
      <c r="I1485" s="175" t="str">
        <f t="shared" si="296"/>
        <v/>
      </c>
      <c r="J1485" s="175" t="str">
        <f t="shared" si="297"/>
        <v/>
      </c>
      <c r="K1485" s="175" t="str">
        <f t="shared" si="298"/>
        <v/>
      </c>
      <c r="L1485" s="175" t="str">
        <f t="shared" si="299"/>
        <v/>
      </c>
      <c r="M1485" s="175" t="str">
        <f t="shared" si="300"/>
        <v/>
      </c>
      <c r="N1485" s="387"/>
    </row>
    <row r="1486" spans="2:14" s="288" customFormat="1">
      <c r="B1486" s="453" t="s">
        <v>27</v>
      </c>
      <c r="C1486" s="201" t="s">
        <v>1676</v>
      </c>
      <c r="D1486" s="102">
        <v>12331531001</v>
      </c>
      <c r="E1486" s="391" t="str">
        <f>IFERROR(VLOOKUP(D1486,'ВИС-2025'!$E$17:$I$3751,3,0),"")</f>
        <v>Шаровой кран со штуцером под гильзу и нар. резьбой, 220х1,9-R 3/4</v>
      </c>
      <c r="F1486" s="139" t="s">
        <v>58</v>
      </c>
      <c r="G1486" s="217"/>
      <c r="H1486" s="175" t="str">
        <f>IFERROR(VLOOKUP(D1486,'ВИС-2025'!$E$17:$L$4285,7,0),"")</f>
        <v>по запросу</v>
      </c>
      <c r="I1486" s="175" t="str">
        <f t="shared" si="296"/>
        <v/>
      </c>
      <c r="J1486" s="175" t="str">
        <f t="shared" si="297"/>
        <v/>
      </c>
      <c r="K1486" s="175" t="str">
        <f t="shared" si="298"/>
        <v/>
      </c>
      <c r="L1486" s="175" t="str">
        <f t="shared" si="299"/>
        <v/>
      </c>
      <c r="M1486" s="175" t="str">
        <f t="shared" si="300"/>
        <v/>
      </c>
      <c r="N1486" s="387"/>
    </row>
    <row r="1487" spans="2:14" s="288" customFormat="1">
      <c r="B1487" s="453" t="s">
        <v>27</v>
      </c>
      <c r="C1487" s="201" t="s">
        <v>1676</v>
      </c>
      <c r="D1487" s="102">
        <v>11601721001</v>
      </c>
      <c r="E1487" s="391" t="str">
        <f>IFERROR(VLOOKUP(D1487,'ВИС-2025'!$E$17:$I$3751,3,0),"")</f>
        <v>Шаровой кран со штуцером под гильзу и нар. резьбой, 25x2,3-R 1</v>
      </c>
      <c r="F1487" s="139" t="s">
        <v>58</v>
      </c>
      <c r="G1487" s="204"/>
      <c r="H1487" s="175" t="str">
        <f>IFERROR(VLOOKUP(D1487,'ВИС-2025'!$E$17:$L$4285,7,0),"")</f>
        <v>по запросу</v>
      </c>
      <c r="I1487" s="175" t="str">
        <f t="shared" si="296"/>
        <v/>
      </c>
      <c r="J1487" s="175" t="str">
        <f t="shared" si="297"/>
        <v/>
      </c>
      <c r="K1487" s="175" t="str">
        <f t="shared" si="298"/>
        <v/>
      </c>
      <c r="L1487" s="175" t="str">
        <f t="shared" si="299"/>
        <v/>
      </c>
      <c r="M1487" s="175" t="str">
        <f t="shared" si="300"/>
        <v/>
      </c>
      <c r="N1487" s="387"/>
    </row>
    <row r="1488" spans="2:14" s="288" customFormat="1">
      <c r="B1488" s="453" t="s">
        <v>27</v>
      </c>
      <c r="C1488" s="201" t="s">
        <v>1676</v>
      </c>
      <c r="D1488" s="102">
        <v>11601921001</v>
      </c>
      <c r="E1488" s="391" t="str">
        <f>IFERROR(VLOOKUP(D1488,'ВИС-2025'!$E$17:$I$3751,3,0),"")</f>
        <v>Шаровой кран со штуцером под гильзу и нар. резьбой, 32x2,9-R 1</v>
      </c>
      <c r="F1488" s="139" t="s">
        <v>58</v>
      </c>
      <c r="G1488" s="204"/>
      <c r="H1488" s="175" t="str">
        <f>IFERROR(VLOOKUP(D1488,'ВИС-2025'!$E$17:$L$4285,7,0),"")</f>
        <v>по запросу</v>
      </c>
      <c r="I1488" s="175" t="str">
        <f t="shared" si="296"/>
        <v/>
      </c>
      <c r="J1488" s="175" t="str">
        <f t="shared" si="297"/>
        <v/>
      </c>
      <c r="K1488" s="175" t="str">
        <f t="shared" si="298"/>
        <v/>
      </c>
      <c r="L1488" s="175" t="str">
        <f t="shared" si="299"/>
        <v/>
      </c>
      <c r="M1488" s="175" t="str">
        <f t="shared" si="300"/>
        <v/>
      </c>
      <c r="N1488" s="387"/>
    </row>
    <row r="1489" spans="2:14">
      <c r="B1489" s="90"/>
      <c r="C1489" s="198"/>
      <c r="D1489" s="69"/>
      <c r="E1489" s="396"/>
      <c r="F1489" s="136"/>
      <c r="G1489" s="199"/>
      <c r="H1489" s="97" t="str">
        <f>IFERROR(VLOOKUP(D1489,'ВИС-2025'!$E$17:$L$4285,7,0),"")</f>
        <v/>
      </c>
      <c r="I1489" s="97" t="str">
        <f t="shared" si="296"/>
        <v/>
      </c>
      <c r="J1489" s="97" t="str">
        <f t="shared" si="297"/>
        <v/>
      </c>
      <c r="K1489" s="97" t="str">
        <f t="shared" si="298"/>
        <v/>
      </c>
      <c r="L1489" s="97" t="str">
        <f t="shared" si="299"/>
        <v/>
      </c>
      <c r="M1489" s="97" t="str">
        <f t="shared" si="300"/>
        <v/>
      </c>
      <c r="N1489" s="387"/>
    </row>
    <row r="1490" spans="2:14">
      <c r="B1490" s="69"/>
      <c r="C1490" s="432" t="s">
        <v>1676</v>
      </c>
      <c r="D1490" s="194"/>
      <c r="E1490" s="406" t="s">
        <v>1939</v>
      </c>
      <c r="F1490" s="193"/>
      <c r="G1490" s="205"/>
      <c r="H1490" s="295" t="str">
        <f>IFERROR(VLOOKUP(D1490,'ВИС-2025'!$E$17:$L$4285,7,0),"")</f>
        <v/>
      </c>
      <c r="I1490" s="295" t="str">
        <f t="shared" si="296"/>
        <v/>
      </c>
      <c r="J1490" s="295" t="str">
        <f t="shared" si="297"/>
        <v/>
      </c>
      <c r="K1490" s="295" t="str">
        <f t="shared" si="298"/>
        <v/>
      </c>
      <c r="L1490" s="295" t="str">
        <f t="shared" si="299"/>
        <v/>
      </c>
      <c r="M1490" s="295" t="str">
        <f t="shared" si="300"/>
        <v/>
      </c>
      <c r="N1490" s="387"/>
    </row>
    <row r="1491" spans="2:14" s="288" customFormat="1">
      <c r="B1491" s="453" t="s">
        <v>27</v>
      </c>
      <c r="C1491" s="201" t="s">
        <v>1676</v>
      </c>
      <c r="D1491" s="102">
        <v>12033911001</v>
      </c>
      <c r="E1491" s="391" t="str">
        <f>IFERROR(VLOOKUP(D1491,'ВИС-2025'!$E$17:$I$3751,3,0),"")</f>
        <v>FUSAPEX Электросварная муфта 50</v>
      </c>
      <c r="F1491" s="202" t="s">
        <v>58</v>
      </c>
      <c r="G1491" s="204"/>
      <c r="H1491" s="352" t="str">
        <f>IFERROR(VLOOKUP(D1491,'ВИС-2025'!$E$17:$L$4285,7,0),"")</f>
        <v>по запросу</v>
      </c>
      <c r="I1491" s="352" t="str">
        <f t="shared" si="296"/>
        <v/>
      </c>
      <c r="J1491" s="352" t="str">
        <f t="shared" si="297"/>
        <v/>
      </c>
      <c r="K1491" s="352" t="str">
        <f t="shared" si="298"/>
        <v/>
      </c>
      <c r="L1491" s="352" t="str">
        <f t="shared" si="299"/>
        <v/>
      </c>
      <c r="M1491" s="352" t="str">
        <f t="shared" si="300"/>
        <v/>
      </c>
      <c r="N1491" s="387"/>
    </row>
    <row r="1492" spans="2:14" s="288" customFormat="1">
      <c r="B1492" s="453" t="s">
        <v>27</v>
      </c>
      <c r="C1492" s="201" t="s">
        <v>1676</v>
      </c>
      <c r="D1492" s="102">
        <v>12033931001</v>
      </c>
      <c r="E1492" s="391" t="str">
        <f>IFERROR(VLOOKUP(D1492,'ВИС-2025'!$E$17:$I$3751,3,0),"")</f>
        <v>FUSAPEX Электросварная муфта 63</v>
      </c>
      <c r="F1492" s="202" t="s">
        <v>58</v>
      </c>
      <c r="G1492" s="204"/>
      <c r="H1492" s="352" t="str">
        <f>IFERROR(VLOOKUP(D1492,'ВИС-2025'!$E$17:$L$4285,7,0),"")</f>
        <v>по запросу</v>
      </c>
      <c r="I1492" s="352" t="str">
        <f t="shared" si="296"/>
        <v/>
      </c>
      <c r="J1492" s="352" t="str">
        <f t="shared" si="297"/>
        <v/>
      </c>
      <c r="K1492" s="352" t="str">
        <f t="shared" si="298"/>
        <v/>
      </c>
      <c r="L1492" s="352" t="str">
        <f t="shared" si="299"/>
        <v/>
      </c>
      <c r="M1492" s="352" t="str">
        <f t="shared" si="300"/>
        <v/>
      </c>
      <c r="N1492" s="387"/>
    </row>
    <row r="1493" spans="2:14" s="288" customFormat="1">
      <c r="B1493" s="453" t="s">
        <v>27</v>
      </c>
      <c r="C1493" s="201" t="s">
        <v>1676</v>
      </c>
      <c r="D1493" s="102">
        <v>12219541001</v>
      </c>
      <c r="E1493" s="391" t="str">
        <f>IFERROR(VLOOKUP(D1493,'ВИС-2025'!$E$17:$I$3751,3,0),"")</f>
        <v>FUSAPEX Электросварная муфта 75</v>
      </c>
      <c r="F1493" s="202" t="s">
        <v>58</v>
      </c>
      <c r="G1493" s="204"/>
      <c r="H1493" s="352" t="str">
        <f>IFERROR(VLOOKUP(D1493,'ВИС-2025'!$E$17:$L$4285,7,0),"")</f>
        <v>по запросу</v>
      </c>
      <c r="I1493" s="352" t="str">
        <f t="shared" si="296"/>
        <v/>
      </c>
      <c r="J1493" s="352" t="str">
        <f t="shared" si="297"/>
        <v/>
      </c>
      <c r="K1493" s="352" t="str">
        <f t="shared" si="298"/>
        <v/>
      </c>
      <c r="L1493" s="352" t="str">
        <f t="shared" si="299"/>
        <v/>
      </c>
      <c r="M1493" s="352" t="str">
        <f t="shared" si="300"/>
        <v/>
      </c>
      <c r="N1493" s="387"/>
    </row>
    <row r="1494" spans="2:14" s="288" customFormat="1">
      <c r="B1494" s="453" t="s">
        <v>27</v>
      </c>
      <c r="C1494" s="201" t="s">
        <v>1676</v>
      </c>
      <c r="D1494" s="102">
        <v>12219551001</v>
      </c>
      <c r="E1494" s="391" t="str">
        <f>IFERROR(VLOOKUP(D1494,'ВИС-2025'!$E$17:$I$3751,3,0),"")</f>
        <v>FUSAPEX Электросварная муфта 90</v>
      </c>
      <c r="F1494" s="202" t="s">
        <v>58</v>
      </c>
      <c r="G1494" s="204"/>
      <c r="H1494" s="352" t="str">
        <f>IFERROR(VLOOKUP(D1494,'ВИС-2025'!$E$17:$L$4285,7,0),"")</f>
        <v>по запросу</v>
      </c>
      <c r="I1494" s="352" t="str">
        <f t="shared" si="296"/>
        <v/>
      </c>
      <c r="J1494" s="352" t="str">
        <f t="shared" si="297"/>
        <v/>
      </c>
      <c r="K1494" s="352" t="str">
        <f t="shared" si="298"/>
        <v/>
      </c>
      <c r="L1494" s="352" t="str">
        <f t="shared" si="299"/>
        <v/>
      </c>
      <c r="M1494" s="352" t="str">
        <f t="shared" si="300"/>
        <v/>
      </c>
      <c r="N1494" s="387"/>
    </row>
    <row r="1495" spans="2:14" s="288" customFormat="1">
      <c r="B1495" s="453" t="s">
        <v>27</v>
      </c>
      <c r="C1495" s="201" t="s">
        <v>1676</v>
      </c>
      <c r="D1495" s="102">
        <v>14847051001</v>
      </c>
      <c r="E1495" s="391" t="str">
        <f>IFERROR(VLOOKUP(D1495,'ВИС-2025'!$E$17:$I$3751,3,0),"")</f>
        <v>FUSAPEX Электросварная муфта 110</v>
      </c>
      <c r="F1495" s="202" t="s">
        <v>58</v>
      </c>
      <c r="G1495" s="204"/>
      <c r="H1495" s="352" t="str">
        <f>IFERROR(VLOOKUP(D1495,'ВИС-2025'!$E$17:$L$4285,7,0),"")</f>
        <v>по запросу</v>
      </c>
      <c r="I1495" s="352" t="str">
        <f t="shared" si="296"/>
        <v/>
      </c>
      <c r="J1495" s="352" t="str">
        <f t="shared" si="297"/>
        <v/>
      </c>
      <c r="K1495" s="352" t="str">
        <f t="shared" si="298"/>
        <v/>
      </c>
      <c r="L1495" s="352" t="str">
        <f t="shared" si="299"/>
        <v/>
      </c>
      <c r="M1495" s="352" t="str">
        <f t="shared" si="300"/>
        <v/>
      </c>
      <c r="N1495" s="387"/>
    </row>
    <row r="1496" spans="2:14" s="288" customFormat="1">
      <c r="B1496" s="453" t="s">
        <v>27</v>
      </c>
      <c r="C1496" s="201" t="s">
        <v>1676</v>
      </c>
      <c r="D1496" s="102">
        <v>14847061001</v>
      </c>
      <c r="E1496" s="391" t="str">
        <f>IFERROR(VLOOKUP(D1496,'ВИС-2025'!$E$17:$I$3751,3,0),"")</f>
        <v>FUSAPEX Электросварная муфта 125</v>
      </c>
      <c r="F1496" s="202" t="s">
        <v>58</v>
      </c>
      <c r="G1496" s="204"/>
      <c r="H1496" s="352" t="str">
        <f>IFERROR(VLOOKUP(D1496,'ВИС-2025'!$E$17:$L$4285,7,0),"")</f>
        <v>по запросу</v>
      </c>
      <c r="I1496" s="352" t="str">
        <f t="shared" si="296"/>
        <v/>
      </c>
      <c r="J1496" s="352" t="str">
        <f t="shared" si="297"/>
        <v/>
      </c>
      <c r="K1496" s="352" t="str">
        <f t="shared" si="298"/>
        <v/>
      </c>
      <c r="L1496" s="352" t="str">
        <f t="shared" si="299"/>
        <v/>
      </c>
      <c r="M1496" s="352" t="str">
        <f t="shared" si="300"/>
        <v/>
      </c>
      <c r="N1496" s="387"/>
    </row>
    <row r="1497" spans="2:14">
      <c r="B1497" s="90"/>
      <c r="C1497" s="198"/>
      <c r="D1497" s="69"/>
      <c r="E1497" s="396"/>
      <c r="F1497" s="170"/>
      <c r="G1497" s="199"/>
      <c r="H1497" s="351" t="str">
        <f>IFERROR(VLOOKUP(D1497,'ВИС-2025'!$E$17:$L$4285,7,0),"")</f>
        <v/>
      </c>
      <c r="I1497" s="351" t="str">
        <f t="shared" ref="I1497:I1557" si="301">IFERROR(H1497*G1497,"")</f>
        <v/>
      </c>
      <c r="J1497" s="351" t="str">
        <f t="shared" ref="J1497:J1557" si="302">IFERROR((IF(H1497="","",H1497-H1497*$D$7)),"")</f>
        <v/>
      </c>
      <c r="K1497" s="351" t="str">
        <f t="shared" ref="K1497:K1557" si="303">IFERROR(J1497*G1497, "")</f>
        <v/>
      </c>
      <c r="L1497" s="351" t="str">
        <f t="shared" ref="L1497:L1557" si="304">IFERROR(J1497*$D$8, "")</f>
        <v/>
      </c>
      <c r="M1497" s="351" t="str">
        <f t="shared" ref="M1497:M1557" si="305">IFERROR(L1497*G1497, "")</f>
        <v/>
      </c>
      <c r="N1497" s="387"/>
    </row>
    <row r="1498" spans="2:14" s="288" customFormat="1">
      <c r="B1498" s="453" t="s">
        <v>27</v>
      </c>
      <c r="C1498" s="201" t="s">
        <v>1676</v>
      </c>
      <c r="D1498" s="102">
        <v>14847081001</v>
      </c>
      <c r="E1498" s="391" t="str">
        <f>IFERROR(VLOOKUP(D1498,'ВИС-2025'!$E$17:$I$3751,3,0),"")</f>
        <v>FUSAPEX Электросварная муфта 160</v>
      </c>
      <c r="F1498" s="202" t="s">
        <v>58</v>
      </c>
      <c r="G1498" s="204"/>
      <c r="H1498" s="352" t="str">
        <f>IFERROR(VLOOKUP(D1498,'ВИС-2025'!$E$17:$L$4285,7,0),"")</f>
        <v>по запросу</v>
      </c>
      <c r="I1498" s="352" t="str">
        <f t="shared" si="301"/>
        <v/>
      </c>
      <c r="J1498" s="352" t="str">
        <f t="shared" si="302"/>
        <v/>
      </c>
      <c r="K1498" s="352" t="str">
        <f t="shared" si="303"/>
        <v/>
      </c>
      <c r="L1498" s="352" t="str">
        <f t="shared" si="304"/>
        <v/>
      </c>
      <c r="M1498" s="352" t="str">
        <f t="shared" si="305"/>
        <v/>
      </c>
      <c r="N1498" s="387"/>
    </row>
    <row r="1499" spans="2:14" s="288" customFormat="1">
      <c r="B1499" s="453" t="s">
        <v>27</v>
      </c>
      <c r="C1499" s="201" t="s">
        <v>1676</v>
      </c>
      <c r="D1499" s="102">
        <v>12143981001</v>
      </c>
      <c r="E1499" s="391" t="str">
        <f>IFERROR(VLOOKUP(D1499,'ВИС-2025'!$E$17:$I$3751,3,0),"")</f>
        <v>FUSAPEX Электросварной переходник SDR 11 63-50</v>
      </c>
      <c r="F1499" s="202" t="s">
        <v>58</v>
      </c>
      <c r="G1499" s="204"/>
      <c r="H1499" s="352" t="str">
        <f>IFERROR(VLOOKUP(D1499,'ВИС-2025'!$E$17:$L$4285,7,0),"")</f>
        <v>по запросу</v>
      </c>
      <c r="I1499" s="352" t="str">
        <f t="shared" si="301"/>
        <v/>
      </c>
      <c r="J1499" s="352" t="str">
        <f t="shared" si="302"/>
        <v/>
      </c>
      <c r="K1499" s="352" t="str">
        <f t="shared" si="303"/>
        <v/>
      </c>
      <c r="L1499" s="352" t="str">
        <f t="shared" si="304"/>
        <v/>
      </c>
      <c r="M1499" s="352" t="str">
        <f t="shared" si="305"/>
        <v/>
      </c>
      <c r="N1499" s="387"/>
    </row>
    <row r="1500" spans="2:14" s="288" customFormat="1">
      <c r="B1500" s="453" t="s">
        <v>27</v>
      </c>
      <c r="C1500" s="201" t="s">
        <v>1676</v>
      </c>
      <c r="D1500" s="102">
        <v>12143991001</v>
      </c>
      <c r="E1500" s="391" t="str">
        <f>IFERROR(VLOOKUP(D1500,'ВИС-2025'!$E$17:$I$3751,3,0),"")</f>
        <v>FUSAPEX Электросварной переходник SDR 11 75-50</v>
      </c>
      <c r="F1500" s="202" t="s">
        <v>58</v>
      </c>
      <c r="G1500" s="204"/>
      <c r="H1500" s="352" t="str">
        <f>IFERROR(VLOOKUP(D1500,'ВИС-2025'!$E$17:$L$4285,7,0),"")</f>
        <v>по запросу</v>
      </c>
      <c r="I1500" s="352" t="str">
        <f t="shared" si="301"/>
        <v/>
      </c>
      <c r="J1500" s="352" t="str">
        <f t="shared" si="302"/>
        <v/>
      </c>
      <c r="K1500" s="352" t="str">
        <f t="shared" si="303"/>
        <v/>
      </c>
      <c r="L1500" s="352" t="str">
        <f t="shared" si="304"/>
        <v/>
      </c>
      <c r="M1500" s="352" t="str">
        <f t="shared" si="305"/>
        <v/>
      </c>
      <c r="N1500" s="387"/>
    </row>
    <row r="1501" spans="2:14" s="288" customFormat="1">
      <c r="B1501" s="453" t="s">
        <v>27</v>
      </c>
      <c r="C1501" s="201" t="s">
        <v>1676</v>
      </c>
      <c r="D1501" s="102">
        <v>12144011001</v>
      </c>
      <c r="E1501" s="391" t="str">
        <f>IFERROR(VLOOKUP(D1501,'ВИС-2025'!$E$17:$I$3751,3,0),"")</f>
        <v>FUSAPEX Электросварной переходник SDR 11 75-63</v>
      </c>
      <c r="F1501" s="202" t="s">
        <v>58</v>
      </c>
      <c r="G1501" s="204"/>
      <c r="H1501" s="352" t="str">
        <f>IFERROR(VLOOKUP(D1501,'ВИС-2025'!$E$17:$L$4285,7,0),"")</f>
        <v>по запросу</v>
      </c>
      <c r="I1501" s="352" t="str">
        <f t="shared" si="301"/>
        <v/>
      </c>
      <c r="J1501" s="352" t="str">
        <f t="shared" si="302"/>
        <v/>
      </c>
      <c r="K1501" s="352" t="str">
        <f t="shared" si="303"/>
        <v/>
      </c>
      <c r="L1501" s="352" t="str">
        <f t="shared" si="304"/>
        <v/>
      </c>
      <c r="M1501" s="352" t="str">
        <f t="shared" si="305"/>
        <v/>
      </c>
      <c r="N1501" s="387"/>
    </row>
    <row r="1502" spans="2:14" s="288" customFormat="1">
      <c r="B1502" s="453" t="s">
        <v>27</v>
      </c>
      <c r="C1502" s="201" t="s">
        <v>1676</v>
      </c>
      <c r="D1502" s="102">
        <v>12144021001</v>
      </c>
      <c r="E1502" s="391" t="str">
        <f>IFERROR(VLOOKUP(D1502,'ВИС-2025'!$E$17:$I$3751,3,0),"")</f>
        <v>FUSAPEX Электросварной переходник SDR 11 90-50</v>
      </c>
      <c r="F1502" s="202" t="s">
        <v>58</v>
      </c>
      <c r="G1502" s="204"/>
      <c r="H1502" s="352" t="str">
        <f>IFERROR(VLOOKUP(D1502,'ВИС-2025'!$E$17:$L$4285,7,0),"")</f>
        <v>по запросу</v>
      </c>
      <c r="I1502" s="352" t="str">
        <f t="shared" si="301"/>
        <v/>
      </c>
      <c r="J1502" s="352" t="str">
        <f t="shared" si="302"/>
        <v/>
      </c>
      <c r="K1502" s="352" t="str">
        <f t="shared" si="303"/>
        <v/>
      </c>
      <c r="L1502" s="352" t="str">
        <f t="shared" si="304"/>
        <v/>
      </c>
      <c r="M1502" s="352" t="str">
        <f t="shared" si="305"/>
        <v/>
      </c>
      <c r="N1502" s="387"/>
    </row>
    <row r="1503" spans="2:14" s="288" customFormat="1">
      <c r="B1503" s="453" t="s">
        <v>27</v>
      </c>
      <c r="C1503" s="201" t="s">
        <v>1676</v>
      </c>
      <c r="D1503" s="102">
        <v>12144031001</v>
      </c>
      <c r="E1503" s="391" t="str">
        <f>IFERROR(VLOOKUP(D1503,'ВИС-2025'!$E$17:$I$3751,3,0),"")</f>
        <v>FUSAPEX Электросварной переходник SDR 11 90-63</v>
      </c>
      <c r="F1503" s="202" t="s">
        <v>58</v>
      </c>
      <c r="G1503" s="204"/>
      <c r="H1503" s="352" t="str">
        <f>IFERROR(VLOOKUP(D1503,'ВИС-2025'!$E$17:$L$4285,7,0),"")</f>
        <v>по запросу</v>
      </c>
      <c r="I1503" s="352" t="str">
        <f t="shared" si="301"/>
        <v/>
      </c>
      <c r="J1503" s="352" t="str">
        <f t="shared" si="302"/>
        <v/>
      </c>
      <c r="K1503" s="352" t="str">
        <f t="shared" si="303"/>
        <v/>
      </c>
      <c r="L1503" s="352" t="str">
        <f t="shared" si="304"/>
        <v/>
      </c>
      <c r="M1503" s="352" t="str">
        <f t="shared" si="305"/>
        <v/>
      </c>
      <c r="N1503" s="387"/>
    </row>
    <row r="1504" spans="2:14" s="288" customFormat="1">
      <c r="B1504" s="453" t="s">
        <v>27</v>
      </c>
      <c r="C1504" s="201" t="s">
        <v>1676</v>
      </c>
      <c r="D1504" s="102">
        <v>12036041001</v>
      </c>
      <c r="E1504" s="391" t="str">
        <f>IFERROR(VLOOKUP(D1504,'ВИС-2025'!$E$17:$I$3751,3,0),"")</f>
        <v>FUSAPEX Электросварной переходник SDR 11 90-75</v>
      </c>
      <c r="F1504" s="202" t="s">
        <v>58</v>
      </c>
      <c r="G1504" s="204"/>
      <c r="H1504" s="352" t="str">
        <f>IFERROR(VLOOKUP(D1504,'ВИС-2025'!$E$17:$L$4285,7,0),"")</f>
        <v>по запросу</v>
      </c>
      <c r="I1504" s="352" t="str">
        <f t="shared" si="301"/>
        <v/>
      </c>
      <c r="J1504" s="352" t="str">
        <f t="shared" si="302"/>
        <v/>
      </c>
      <c r="K1504" s="352" t="str">
        <f t="shared" si="303"/>
        <v/>
      </c>
      <c r="L1504" s="352" t="str">
        <f t="shared" si="304"/>
        <v/>
      </c>
      <c r="M1504" s="352" t="str">
        <f t="shared" si="305"/>
        <v/>
      </c>
      <c r="N1504" s="387"/>
    </row>
    <row r="1505" spans="2:14" s="288" customFormat="1">
      <c r="B1505" s="453" t="s">
        <v>27</v>
      </c>
      <c r="C1505" s="201" t="s">
        <v>1676</v>
      </c>
      <c r="D1505" s="102">
        <v>12144051001</v>
      </c>
      <c r="E1505" s="391" t="str">
        <f>IFERROR(VLOOKUP(D1505,'ВИС-2025'!$E$17:$I$3751,3,0),"")</f>
        <v>FUSAPEX Электросварной переходник SDR 11 110-50</v>
      </c>
      <c r="F1505" s="202" t="s">
        <v>58</v>
      </c>
      <c r="G1505" s="204"/>
      <c r="H1505" s="352" t="str">
        <f>IFERROR(VLOOKUP(D1505,'ВИС-2025'!$E$17:$L$4285,7,0),"")</f>
        <v>по запросу</v>
      </c>
      <c r="I1505" s="352" t="str">
        <f t="shared" si="301"/>
        <v/>
      </c>
      <c r="J1505" s="352" t="str">
        <f t="shared" si="302"/>
        <v/>
      </c>
      <c r="K1505" s="352" t="str">
        <f t="shared" si="303"/>
        <v/>
      </c>
      <c r="L1505" s="352" t="str">
        <f t="shared" si="304"/>
        <v/>
      </c>
      <c r="M1505" s="352" t="str">
        <f t="shared" si="305"/>
        <v/>
      </c>
      <c r="N1505" s="387"/>
    </row>
    <row r="1506" spans="2:14" s="288" customFormat="1">
      <c r="B1506" s="453" t="s">
        <v>27</v>
      </c>
      <c r="C1506" s="201" t="s">
        <v>1676</v>
      </c>
      <c r="D1506" s="102">
        <v>12144061001</v>
      </c>
      <c r="E1506" s="391" t="str">
        <f>IFERROR(VLOOKUP(D1506,'ВИС-2025'!$E$17:$I$3751,3,0),"")</f>
        <v>FUSAPEX Электросварной переходник SDR 11 110-63</v>
      </c>
      <c r="F1506" s="202" t="s">
        <v>58</v>
      </c>
      <c r="G1506" s="204"/>
      <c r="H1506" s="352" t="str">
        <f>IFERROR(VLOOKUP(D1506,'ВИС-2025'!$E$17:$L$4285,7,0),"")</f>
        <v>по запросу</v>
      </c>
      <c r="I1506" s="352" t="str">
        <f t="shared" si="301"/>
        <v/>
      </c>
      <c r="J1506" s="352" t="str">
        <f t="shared" si="302"/>
        <v/>
      </c>
      <c r="K1506" s="352" t="str">
        <f t="shared" si="303"/>
        <v/>
      </c>
      <c r="L1506" s="352" t="str">
        <f t="shared" si="304"/>
        <v/>
      </c>
      <c r="M1506" s="352" t="str">
        <f t="shared" si="305"/>
        <v/>
      </c>
      <c r="N1506" s="387"/>
    </row>
    <row r="1507" spans="2:14" s="288" customFormat="1">
      <c r="B1507" s="453" t="s">
        <v>27</v>
      </c>
      <c r="C1507" s="201" t="s">
        <v>1676</v>
      </c>
      <c r="D1507" s="102">
        <v>12036051001</v>
      </c>
      <c r="E1507" s="391" t="str">
        <f>IFERROR(VLOOKUP(D1507,'ВИС-2025'!$E$17:$I$3751,3,0),"")</f>
        <v>FUSAPEX Электросварной переходник SDR 11 110-75</v>
      </c>
      <c r="F1507" s="202" t="s">
        <v>58</v>
      </c>
      <c r="G1507" s="204"/>
      <c r="H1507" s="352" t="str">
        <f>IFERROR(VLOOKUP(D1507,'ВИС-2025'!$E$17:$L$4285,7,0),"")</f>
        <v>по запросу</v>
      </c>
      <c r="I1507" s="352" t="str">
        <f t="shared" si="301"/>
        <v/>
      </c>
      <c r="J1507" s="352" t="str">
        <f t="shared" si="302"/>
        <v/>
      </c>
      <c r="K1507" s="352" t="str">
        <f t="shared" si="303"/>
        <v/>
      </c>
      <c r="L1507" s="352" t="str">
        <f t="shared" si="304"/>
        <v/>
      </c>
      <c r="M1507" s="352" t="str">
        <f t="shared" si="305"/>
        <v/>
      </c>
      <c r="N1507" s="387"/>
    </row>
    <row r="1508" spans="2:14" s="288" customFormat="1">
      <c r="B1508" s="453" t="s">
        <v>27</v>
      </c>
      <c r="C1508" s="201" t="s">
        <v>1676</v>
      </c>
      <c r="D1508" s="102">
        <v>12036071001</v>
      </c>
      <c r="E1508" s="391" t="str">
        <f>IFERROR(VLOOKUP(D1508,'ВИС-2025'!$E$17:$I$3751,3,0),"")</f>
        <v>FUSAPEX Электросварной переходник SDR 11 110-90</v>
      </c>
      <c r="F1508" s="202" t="s">
        <v>58</v>
      </c>
      <c r="G1508" s="204"/>
      <c r="H1508" s="352" t="str">
        <f>IFERROR(VLOOKUP(D1508,'ВИС-2025'!$E$17:$L$4285,7,0),"")</f>
        <v>по запросу</v>
      </c>
      <c r="I1508" s="352" t="str">
        <f t="shared" si="301"/>
        <v/>
      </c>
      <c r="J1508" s="352" t="str">
        <f t="shared" si="302"/>
        <v/>
      </c>
      <c r="K1508" s="352" t="str">
        <f t="shared" si="303"/>
        <v/>
      </c>
      <c r="L1508" s="352" t="str">
        <f t="shared" si="304"/>
        <v/>
      </c>
      <c r="M1508" s="352" t="str">
        <f t="shared" si="305"/>
        <v/>
      </c>
      <c r="N1508" s="387"/>
    </row>
    <row r="1509" spans="2:14" s="288" customFormat="1">
      <c r="B1509" s="453" t="s">
        <v>27</v>
      </c>
      <c r="C1509" s="201" t="s">
        <v>1676</v>
      </c>
      <c r="D1509" s="102">
        <v>12144071001</v>
      </c>
      <c r="E1509" s="391" t="str">
        <f>IFERROR(VLOOKUP(D1509,'ВИС-2025'!$E$17:$I$3751,3,0),"")</f>
        <v>FUSAPEX Электросварной переходник SDR 11 125-50</v>
      </c>
      <c r="F1509" s="202" t="s">
        <v>58</v>
      </c>
      <c r="G1509" s="204"/>
      <c r="H1509" s="352" t="str">
        <f>IFERROR(VLOOKUP(D1509,'ВИС-2025'!$E$17:$L$4285,7,0),"")</f>
        <v>по запросу</v>
      </c>
      <c r="I1509" s="352" t="str">
        <f t="shared" si="301"/>
        <v/>
      </c>
      <c r="J1509" s="352" t="str">
        <f t="shared" si="302"/>
        <v/>
      </c>
      <c r="K1509" s="352" t="str">
        <f t="shared" si="303"/>
        <v/>
      </c>
      <c r="L1509" s="352" t="str">
        <f t="shared" si="304"/>
        <v/>
      </c>
      <c r="M1509" s="352" t="str">
        <f t="shared" si="305"/>
        <v/>
      </c>
      <c r="N1509" s="387"/>
    </row>
    <row r="1510" spans="2:14" s="288" customFormat="1">
      <c r="B1510" s="453" t="s">
        <v>27</v>
      </c>
      <c r="C1510" s="201" t="s">
        <v>1676</v>
      </c>
      <c r="D1510" s="102">
        <v>12144081001</v>
      </c>
      <c r="E1510" s="391" t="str">
        <f>IFERROR(VLOOKUP(D1510,'ВИС-2025'!$E$17:$I$3751,3,0),"")</f>
        <v>FUSAPEX Электросварной переходник SDR 11 125-63</v>
      </c>
      <c r="F1510" s="202" t="s">
        <v>58</v>
      </c>
      <c r="G1510" s="204"/>
      <c r="H1510" s="352" t="str">
        <f>IFERROR(VLOOKUP(D1510,'ВИС-2025'!$E$17:$L$4285,7,0),"")</f>
        <v>по запросу</v>
      </c>
      <c r="I1510" s="352" t="str">
        <f t="shared" si="301"/>
        <v/>
      </c>
      <c r="J1510" s="352" t="str">
        <f t="shared" si="302"/>
        <v/>
      </c>
      <c r="K1510" s="352" t="str">
        <f t="shared" si="303"/>
        <v/>
      </c>
      <c r="L1510" s="352" t="str">
        <f t="shared" si="304"/>
        <v/>
      </c>
      <c r="M1510" s="352" t="str">
        <f t="shared" si="305"/>
        <v/>
      </c>
      <c r="N1510" s="387"/>
    </row>
    <row r="1511" spans="2:14" s="288" customFormat="1">
      <c r="B1511" s="453" t="s">
        <v>27</v>
      </c>
      <c r="C1511" s="201" t="s">
        <v>1676</v>
      </c>
      <c r="D1511" s="102">
        <v>12036081001</v>
      </c>
      <c r="E1511" s="391" t="str">
        <f>IFERROR(VLOOKUP(D1511,'ВИС-2025'!$E$17:$I$3751,3,0),"")</f>
        <v>FUSAPEX Электросварной переходник SDR 11 125-75</v>
      </c>
      <c r="F1511" s="202" t="s">
        <v>58</v>
      </c>
      <c r="G1511" s="204"/>
      <c r="H1511" s="352" t="str">
        <f>IFERROR(VLOOKUP(D1511,'ВИС-2025'!$E$17:$L$4285,7,0),"")</f>
        <v>по запросу</v>
      </c>
      <c r="I1511" s="352" t="str">
        <f t="shared" si="301"/>
        <v/>
      </c>
      <c r="J1511" s="352" t="str">
        <f t="shared" si="302"/>
        <v/>
      </c>
      <c r="K1511" s="352" t="str">
        <f t="shared" si="303"/>
        <v/>
      </c>
      <c r="L1511" s="352" t="str">
        <f t="shared" si="304"/>
        <v/>
      </c>
      <c r="M1511" s="352" t="str">
        <f t="shared" si="305"/>
        <v/>
      </c>
      <c r="N1511" s="387"/>
    </row>
    <row r="1512" spans="2:14" s="288" customFormat="1">
      <c r="B1512" s="453" t="s">
        <v>27</v>
      </c>
      <c r="C1512" s="201" t="s">
        <v>1676</v>
      </c>
      <c r="D1512" s="102">
        <v>12036111001</v>
      </c>
      <c r="E1512" s="391" t="str">
        <f>IFERROR(VLOOKUP(D1512,'ВИС-2025'!$E$17:$I$3751,3,0),"")</f>
        <v>FUSAPEX Электросварной переходник SDR 11 125-90</v>
      </c>
      <c r="F1512" s="202" t="s">
        <v>58</v>
      </c>
      <c r="G1512" s="204"/>
      <c r="H1512" s="352" t="str">
        <f>IFERROR(VLOOKUP(D1512,'ВИС-2025'!$E$17:$L$4285,7,0),"")</f>
        <v>по запросу</v>
      </c>
      <c r="I1512" s="352" t="str">
        <f t="shared" si="301"/>
        <v/>
      </c>
      <c r="J1512" s="352" t="str">
        <f t="shared" si="302"/>
        <v/>
      </c>
      <c r="K1512" s="352" t="str">
        <f t="shared" si="303"/>
        <v/>
      </c>
      <c r="L1512" s="352" t="str">
        <f t="shared" si="304"/>
        <v/>
      </c>
      <c r="M1512" s="352" t="str">
        <f t="shared" si="305"/>
        <v/>
      </c>
      <c r="N1512" s="387"/>
    </row>
    <row r="1513" spans="2:14" s="288" customFormat="1">
      <c r="B1513" s="453" t="s">
        <v>27</v>
      </c>
      <c r="C1513" s="201" t="s">
        <v>1676</v>
      </c>
      <c r="D1513" s="102">
        <v>12036141001</v>
      </c>
      <c r="E1513" s="391" t="str">
        <f>IFERROR(VLOOKUP(D1513,'ВИС-2025'!$E$17:$I$3751,3,0),"")</f>
        <v>FUSAPEX Электросварной переходник SDR 11 125-110</v>
      </c>
      <c r="F1513" s="202" t="s">
        <v>58</v>
      </c>
      <c r="G1513" s="204"/>
      <c r="H1513" s="352" t="str">
        <f>IFERROR(VLOOKUP(D1513,'ВИС-2025'!$E$17:$L$4285,7,0),"")</f>
        <v>по запросу</v>
      </c>
      <c r="I1513" s="352" t="str">
        <f t="shared" si="301"/>
        <v/>
      </c>
      <c r="J1513" s="352" t="str">
        <f t="shared" si="302"/>
        <v/>
      </c>
      <c r="K1513" s="352" t="str">
        <f t="shared" si="303"/>
        <v/>
      </c>
      <c r="L1513" s="352" t="str">
        <f t="shared" si="304"/>
        <v/>
      </c>
      <c r="M1513" s="352" t="str">
        <f t="shared" si="305"/>
        <v/>
      </c>
      <c r="N1513" s="387"/>
    </row>
    <row r="1514" spans="2:14" s="288" customFormat="1">
      <c r="B1514" s="453" t="s">
        <v>27</v>
      </c>
      <c r="C1514" s="201" t="s">
        <v>1676</v>
      </c>
      <c r="D1514" s="102">
        <v>12036151001</v>
      </c>
      <c r="E1514" s="391" t="str">
        <f>IFERROR(VLOOKUP(D1514,'ВИС-2025'!$E$17:$I$3751,3,0),"")</f>
        <v>FUSAPEX Электросварной переходник SDR 11 160-75</v>
      </c>
      <c r="F1514" s="202" t="s">
        <v>58</v>
      </c>
      <c r="G1514" s="204"/>
      <c r="H1514" s="352" t="str">
        <f>IFERROR(VLOOKUP(D1514,'ВИС-2025'!$E$17:$L$4285,7,0),"")</f>
        <v>по запросу</v>
      </c>
      <c r="I1514" s="352" t="str">
        <f t="shared" si="301"/>
        <v/>
      </c>
      <c r="J1514" s="352" t="str">
        <f t="shared" si="302"/>
        <v/>
      </c>
      <c r="K1514" s="352" t="str">
        <f t="shared" si="303"/>
        <v/>
      </c>
      <c r="L1514" s="352" t="str">
        <f t="shared" si="304"/>
        <v/>
      </c>
      <c r="M1514" s="352" t="str">
        <f t="shared" si="305"/>
        <v/>
      </c>
      <c r="N1514" s="387"/>
    </row>
    <row r="1515" spans="2:14" s="288" customFormat="1">
      <c r="B1515" s="453" t="s">
        <v>27</v>
      </c>
      <c r="C1515" s="201" t="s">
        <v>1676</v>
      </c>
      <c r="D1515" s="102">
        <v>12036161001</v>
      </c>
      <c r="E1515" s="391" t="str">
        <f>IFERROR(VLOOKUP(D1515,'ВИС-2025'!$E$17:$I$3751,3,0),"")</f>
        <v>FUSAPEX Электросварной переходник SDR 11 160-90</v>
      </c>
      <c r="F1515" s="202" t="s">
        <v>58</v>
      </c>
      <c r="G1515" s="204"/>
      <c r="H1515" s="352" t="str">
        <f>IFERROR(VLOOKUP(D1515,'ВИС-2025'!$E$17:$L$4285,7,0),"")</f>
        <v>по запросу</v>
      </c>
      <c r="I1515" s="352" t="str">
        <f t="shared" si="301"/>
        <v/>
      </c>
      <c r="J1515" s="352" t="str">
        <f t="shared" si="302"/>
        <v/>
      </c>
      <c r="K1515" s="352" t="str">
        <f t="shared" si="303"/>
        <v/>
      </c>
      <c r="L1515" s="352" t="str">
        <f t="shared" si="304"/>
        <v/>
      </c>
      <c r="M1515" s="352" t="str">
        <f t="shared" si="305"/>
        <v/>
      </c>
      <c r="N1515" s="387"/>
    </row>
    <row r="1516" spans="2:14" s="288" customFormat="1">
      <c r="B1516" s="453" t="s">
        <v>27</v>
      </c>
      <c r="C1516" s="201" t="s">
        <v>1676</v>
      </c>
      <c r="D1516" s="102">
        <v>12036171001</v>
      </c>
      <c r="E1516" s="391" t="str">
        <f>IFERROR(VLOOKUP(D1516,'ВИС-2025'!$E$17:$I$3751,3,0),"")</f>
        <v>FUSAPEX Электросварной переходник SDR 11 160-110</v>
      </c>
      <c r="F1516" s="202" t="s">
        <v>58</v>
      </c>
      <c r="G1516" s="204"/>
      <c r="H1516" s="352" t="str">
        <f>IFERROR(VLOOKUP(D1516,'ВИС-2025'!$E$17:$L$4285,7,0),"")</f>
        <v>по запросу</v>
      </c>
      <c r="I1516" s="352" t="str">
        <f t="shared" si="301"/>
        <v/>
      </c>
      <c r="J1516" s="352" t="str">
        <f t="shared" si="302"/>
        <v/>
      </c>
      <c r="K1516" s="352" t="str">
        <f t="shared" si="303"/>
        <v/>
      </c>
      <c r="L1516" s="352" t="str">
        <f t="shared" si="304"/>
        <v/>
      </c>
      <c r="M1516" s="352" t="str">
        <f t="shared" si="305"/>
        <v/>
      </c>
      <c r="N1516" s="387"/>
    </row>
    <row r="1517" spans="2:14" s="288" customFormat="1">
      <c r="B1517" s="453" t="s">
        <v>27</v>
      </c>
      <c r="C1517" s="201" t="s">
        <v>1676</v>
      </c>
      <c r="D1517" s="102">
        <v>12036181001</v>
      </c>
      <c r="E1517" s="391" t="str">
        <f>IFERROR(VLOOKUP(D1517,'ВИС-2025'!$E$17:$I$3751,3,0),"")</f>
        <v>FUSAPEX Электросварной переходник SDR 11 160-125</v>
      </c>
      <c r="F1517" s="202" t="s">
        <v>58</v>
      </c>
      <c r="G1517" s="204"/>
      <c r="H1517" s="352" t="str">
        <f>IFERROR(VLOOKUP(D1517,'ВИС-2025'!$E$17:$L$4285,7,0),"")</f>
        <v>по запросу</v>
      </c>
      <c r="I1517" s="352" t="str">
        <f t="shared" si="301"/>
        <v/>
      </c>
      <c r="J1517" s="352" t="str">
        <f t="shared" si="302"/>
        <v/>
      </c>
      <c r="K1517" s="352" t="str">
        <f t="shared" si="303"/>
        <v/>
      </c>
      <c r="L1517" s="352" t="str">
        <f t="shared" si="304"/>
        <v/>
      </c>
      <c r="M1517" s="352" t="str">
        <f t="shared" si="305"/>
        <v/>
      </c>
      <c r="N1517" s="387"/>
    </row>
    <row r="1518" spans="2:14">
      <c r="B1518" s="90"/>
      <c r="C1518" s="198"/>
      <c r="D1518" s="69"/>
      <c r="E1518" s="396"/>
      <c r="F1518" s="170"/>
      <c r="G1518" s="199"/>
      <c r="H1518" s="351" t="str">
        <f>IFERROR(VLOOKUP(D1518,'ВИС-2025'!$E$17:$L$4285,7,0),"")</f>
        <v/>
      </c>
      <c r="I1518" s="351" t="str">
        <f t="shared" si="301"/>
        <v/>
      </c>
      <c r="J1518" s="351" t="str">
        <f t="shared" si="302"/>
        <v/>
      </c>
      <c r="K1518" s="351" t="str">
        <f t="shared" si="303"/>
        <v/>
      </c>
      <c r="L1518" s="351" t="str">
        <f t="shared" si="304"/>
        <v/>
      </c>
      <c r="M1518" s="351" t="str">
        <f t="shared" si="305"/>
        <v/>
      </c>
      <c r="N1518" s="387"/>
    </row>
    <row r="1519" spans="2:14" s="288" customFormat="1">
      <c r="B1519" s="453" t="s">
        <v>27</v>
      </c>
      <c r="C1519" s="201" t="s">
        <v>1676</v>
      </c>
      <c r="D1519" s="102">
        <v>12085231001</v>
      </c>
      <c r="E1519" s="391" t="str">
        <f>IFERROR(VLOOKUP(D1519,'ВИС-2025'!$E$17:$I$3751,3,0),"")</f>
        <v>FUSAPEX Эл.-сварная муфта с наружн.резьбой из латуни 50 - R 1 1/2"</v>
      </c>
      <c r="F1519" s="202" t="s">
        <v>58</v>
      </c>
      <c r="G1519" s="204"/>
      <c r="H1519" s="352" t="str">
        <f>IFERROR(VLOOKUP(D1519,'ВИС-2025'!$E$17:$L$4285,7,0),"")</f>
        <v>по запросу</v>
      </c>
      <c r="I1519" s="352" t="str">
        <f t="shared" si="301"/>
        <v/>
      </c>
      <c r="J1519" s="352" t="str">
        <f t="shared" si="302"/>
        <v/>
      </c>
      <c r="K1519" s="352" t="str">
        <f t="shared" si="303"/>
        <v/>
      </c>
      <c r="L1519" s="352" t="str">
        <f t="shared" si="304"/>
        <v/>
      </c>
      <c r="M1519" s="352" t="str">
        <f t="shared" si="305"/>
        <v/>
      </c>
      <c r="N1519" s="387"/>
    </row>
    <row r="1520" spans="2:14" s="288" customFormat="1">
      <c r="B1520" s="453" t="s">
        <v>27</v>
      </c>
      <c r="C1520" s="201" t="s">
        <v>1676</v>
      </c>
      <c r="D1520" s="102">
        <v>12085241001</v>
      </c>
      <c r="E1520" s="391" t="str">
        <f>IFERROR(VLOOKUP(D1520,'ВИС-2025'!$E$17:$I$3751,3,0),"")</f>
        <v>FUSAPEX Эл.-сварная муфта с наружн.резьбой из латуни 63 - R 2"</v>
      </c>
      <c r="F1520" s="202" t="s">
        <v>58</v>
      </c>
      <c r="G1520" s="204"/>
      <c r="H1520" s="352" t="str">
        <f>IFERROR(VLOOKUP(D1520,'ВИС-2025'!$E$17:$L$4285,7,0),"")</f>
        <v>по запросу</v>
      </c>
      <c r="I1520" s="352" t="str">
        <f t="shared" si="301"/>
        <v/>
      </c>
      <c r="J1520" s="352" t="str">
        <f t="shared" si="302"/>
        <v/>
      </c>
      <c r="K1520" s="352" t="str">
        <f t="shared" si="303"/>
        <v/>
      </c>
      <c r="L1520" s="352" t="str">
        <f t="shared" si="304"/>
        <v/>
      </c>
      <c r="M1520" s="352" t="str">
        <f t="shared" si="305"/>
        <v/>
      </c>
      <c r="N1520" s="387"/>
    </row>
    <row r="1521" spans="2:14" s="288" customFormat="1">
      <c r="B1521" s="453" t="s">
        <v>27</v>
      </c>
      <c r="C1521" s="201" t="s">
        <v>1676</v>
      </c>
      <c r="D1521" s="102">
        <v>12887151001</v>
      </c>
      <c r="E1521" s="391" t="str">
        <f>IFERROR(VLOOKUP(D1521,'ВИС-2025'!$E$17:$I$3751,3,0),"")</f>
        <v>FUSAPEX Эл.-сварная муфта с наружн.резьбой из латуни 75 - R 2 1/2"</v>
      </c>
      <c r="F1521" s="202" t="s">
        <v>58</v>
      </c>
      <c r="G1521" s="204"/>
      <c r="H1521" s="352" t="str">
        <f>IFERROR(VLOOKUP(D1521,'ВИС-2025'!$E$17:$L$4285,7,0),"")</f>
        <v>по запросу</v>
      </c>
      <c r="I1521" s="352" t="str">
        <f t="shared" si="301"/>
        <v/>
      </c>
      <c r="J1521" s="352" t="str">
        <f t="shared" si="302"/>
        <v/>
      </c>
      <c r="K1521" s="352" t="str">
        <f t="shared" si="303"/>
        <v/>
      </c>
      <c r="L1521" s="352" t="str">
        <f t="shared" si="304"/>
        <v/>
      </c>
      <c r="M1521" s="352" t="str">
        <f t="shared" si="305"/>
        <v/>
      </c>
      <c r="N1521" s="387"/>
    </row>
    <row r="1522" spans="2:14">
      <c r="B1522" s="90"/>
      <c r="C1522" s="198"/>
      <c r="D1522" s="69"/>
      <c r="E1522" s="396"/>
      <c r="F1522" s="170"/>
      <c r="G1522" s="199"/>
      <c r="H1522" s="351" t="str">
        <f>IFERROR(VLOOKUP(D1522,'ВИС-2025'!$E$17:$L$4285,7,0),"")</f>
        <v/>
      </c>
      <c r="I1522" s="351" t="str">
        <f t="shared" si="301"/>
        <v/>
      </c>
      <c r="J1522" s="351" t="str">
        <f t="shared" si="302"/>
        <v/>
      </c>
      <c r="K1522" s="351" t="str">
        <f t="shared" si="303"/>
        <v/>
      </c>
      <c r="L1522" s="351" t="str">
        <f t="shared" si="304"/>
        <v/>
      </c>
      <c r="M1522" s="351" t="str">
        <f t="shared" si="305"/>
        <v/>
      </c>
      <c r="N1522" s="387"/>
    </row>
    <row r="1523" spans="2:14" s="288" customFormat="1">
      <c r="B1523" s="453" t="s">
        <v>27</v>
      </c>
      <c r="C1523" s="201" t="s">
        <v>1676</v>
      </c>
      <c r="D1523" s="102">
        <v>11055791001</v>
      </c>
      <c r="E1523" s="391" t="str">
        <f>IFERROR(VLOOKUP(D1523,'ВИС-2025'!$E$17:$I$3751,3,0),"")</f>
        <v>FUSAPEX Фланцевый переходник SDR 11 50/40</v>
      </c>
      <c r="F1523" s="202" t="s">
        <v>58</v>
      </c>
      <c r="G1523" s="204"/>
      <c r="H1523" s="352" t="str">
        <f>IFERROR(VLOOKUP(D1523,'ВИС-2025'!$E$17:$L$4285,7,0),"")</f>
        <v>по запросу</v>
      </c>
      <c r="I1523" s="352" t="str">
        <f t="shared" si="301"/>
        <v/>
      </c>
      <c r="J1523" s="352" t="str">
        <f t="shared" si="302"/>
        <v/>
      </c>
      <c r="K1523" s="352" t="str">
        <f t="shared" si="303"/>
        <v/>
      </c>
      <c r="L1523" s="352" t="str">
        <f t="shared" si="304"/>
        <v/>
      </c>
      <c r="M1523" s="352" t="str">
        <f t="shared" si="305"/>
        <v/>
      </c>
      <c r="N1523" s="387"/>
    </row>
    <row r="1524" spans="2:14" s="288" customFormat="1">
      <c r="B1524" s="453" t="s">
        <v>27</v>
      </c>
      <c r="C1524" s="201" t="s">
        <v>1676</v>
      </c>
      <c r="D1524" s="102">
        <v>11022841001</v>
      </c>
      <c r="E1524" s="391" t="str">
        <f>IFERROR(VLOOKUP(D1524,'ВИС-2025'!$E$17:$I$3751,3,0),"")</f>
        <v>FUSAPEX Фланцевый переходник SDR 11 63/50</v>
      </c>
      <c r="F1524" s="202" t="s">
        <v>58</v>
      </c>
      <c r="G1524" s="204"/>
      <c r="H1524" s="352" t="str">
        <f>IFERROR(VLOOKUP(D1524,'ВИС-2025'!$E$17:$L$4285,7,0),"")</f>
        <v>по запросу</v>
      </c>
      <c r="I1524" s="352" t="str">
        <f t="shared" si="301"/>
        <v/>
      </c>
      <c r="J1524" s="352" t="str">
        <f t="shared" si="302"/>
        <v/>
      </c>
      <c r="K1524" s="352" t="str">
        <f t="shared" si="303"/>
        <v/>
      </c>
      <c r="L1524" s="352" t="str">
        <f t="shared" si="304"/>
        <v/>
      </c>
      <c r="M1524" s="352" t="str">
        <f t="shared" si="305"/>
        <v/>
      </c>
      <c r="N1524" s="387"/>
    </row>
    <row r="1525" spans="2:14" s="288" customFormat="1">
      <c r="B1525" s="453" t="s">
        <v>27</v>
      </c>
      <c r="C1525" s="201" t="s">
        <v>1676</v>
      </c>
      <c r="D1525" s="102">
        <v>12031281001</v>
      </c>
      <c r="E1525" s="391" t="str">
        <f>IFERROR(VLOOKUP(D1525,'ВИС-2025'!$E$17:$I$3751,3,0),"")</f>
        <v>FUSAPEX Фланцевый переходник SDR 11 75/65</v>
      </c>
      <c r="F1525" s="202" t="s">
        <v>58</v>
      </c>
      <c r="G1525" s="204"/>
      <c r="H1525" s="352" t="str">
        <f>IFERROR(VLOOKUP(D1525,'ВИС-2025'!$E$17:$L$4285,7,0),"")</f>
        <v>по запросу</v>
      </c>
      <c r="I1525" s="352" t="str">
        <f t="shared" si="301"/>
        <v/>
      </c>
      <c r="J1525" s="352" t="str">
        <f t="shared" si="302"/>
        <v/>
      </c>
      <c r="K1525" s="352" t="str">
        <f t="shared" si="303"/>
        <v/>
      </c>
      <c r="L1525" s="352" t="str">
        <f t="shared" si="304"/>
        <v/>
      </c>
      <c r="M1525" s="352" t="str">
        <f t="shared" si="305"/>
        <v/>
      </c>
      <c r="N1525" s="387"/>
    </row>
    <row r="1526" spans="2:14" s="288" customFormat="1">
      <c r="B1526" s="453" t="s">
        <v>27</v>
      </c>
      <c r="C1526" s="201" t="s">
        <v>1676</v>
      </c>
      <c r="D1526" s="102">
        <v>12299981001</v>
      </c>
      <c r="E1526" s="391" t="str">
        <f>IFERROR(VLOOKUP(D1526,'ВИС-2025'!$E$17:$I$3751,3,0),"")</f>
        <v>FUSAPEX Фланцевый переходник SDR 11 90/80</v>
      </c>
      <c r="F1526" s="202" t="s">
        <v>58</v>
      </c>
      <c r="G1526" s="204"/>
      <c r="H1526" s="352" t="str">
        <f>IFERROR(VLOOKUP(D1526,'ВИС-2025'!$E$17:$L$4285,7,0),"")</f>
        <v>по запросу</v>
      </c>
      <c r="I1526" s="352" t="str">
        <f t="shared" si="301"/>
        <v/>
      </c>
      <c r="J1526" s="352" t="str">
        <f t="shared" si="302"/>
        <v/>
      </c>
      <c r="K1526" s="352" t="str">
        <f t="shared" si="303"/>
        <v/>
      </c>
      <c r="L1526" s="352" t="str">
        <f t="shared" si="304"/>
        <v/>
      </c>
      <c r="M1526" s="352" t="str">
        <f t="shared" si="305"/>
        <v/>
      </c>
      <c r="N1526" s="387"/>
    </row>
    <row r="1527" spans="2:14" s="288" customFormat="1">
      <c r="B1527" s="453" t="s">
        <v>27</v>
      </c>
      <c r="C1527" s="201" t="s">
        <v>1676</v>
      </c>
      <c r="D1527" s="102">
        <v>12299991001</v>
      </c>
      <c r="E1527" s="391" t="str">
        <f>IFERROR(VLOOKUP(D1527,'ВИС-2025'!$E$17:$I$3751,3,0),"")</f>
        <v>FUSAPEX Фланцевый переходник SDR 11 110/100</v>
      </c>
      <c r="F1527" s="202" t="s">
        <v>58</v>
      </c>
      <c r="G1527" s="204"/>
      <c r="H1527" s="352" t="str">
        <f>IFERROR(VLOOKUP(D1527,'ВИС-2025'!$E$17:$L$4285,7,0),"")</f>
        <v>по запросу</v>
      </c>
      <c r="I1527" s="352" t="str">
        <f t="shared" si="301"/>
        <v/>
      </c>
      <c r="J1527" s="352" t="str">
        <f t="shared" si="302"/>
        <v/>
      </c>
      <c r="K1527" s="352" t="str">
        <f t="shared" si="303"/>
        <v/>
      </c>
      <c r="L1527" s="352" t="str">
        <f t="shared" si="304"/>
        <v/>
      </c>
      <c r="M1527" s="352" t="str">
        <f t="shared" si="305"/>
        <v/>
      </c>
      <c r="N1527" s="387"/>
    </row>
    <row r="1528" spans="2:14" s="288" customFormat="1">
      <c r="B1528" s="453" t="s">
        <v>27</v>
      </c>
      <c r="C1528" s="201" t="s">
        <v>1676</v>
      </c>
      <c r="D1528" s="102">
        <v>12887131001</v>
      </c>
      <c r="E1528" s="391" t="str">
        <f>IFERROR(VLOOKUP(D1528,'ВИС-2025'!$E$17:$I$3751,3,0),"")</f>
        <v>FUSAPEX Фланцевый переходник SDR 11 125/100</v>
      </c>
      <c r="F1528" s="202" t="s">
        <v>58</v>
      </c>
      <c r="G1528" s="204"/>
      <c r="H1528" s="352" t="str">
        <f>IFERROR(VLOOKUP(D1528,'ВИС-2025'!$E$17:$L$4285,7,0),"")</f>
        <v>по запросу</v>
      </c>
      <c r="I1528" s="352" t="str">
        <f t="shared" si="301"/>
        <v/>
      </c>
      <c r="J1528" s="352" t="str">
        <f t="shared" si="302"/>
        <v/>
      </c>
      <c r="K1528" s="352" t="str">
        <f t="shared" si="303"/>
        <v/>
      </c>
      <c r="L1528" s="352" t="str">
        <f t="shared" si="304"/>
        <v/>
      </c>
      <c r="M1528" s="352" t="str">
        <f t="shared" si="305"/>
        <v/>
      </c>
      <c r="N1528" s="387"/>
    </row>
    <row r="1529" spans="2:14">
      <c r="B1529" s="90"/>
      <c r="C1529" s="198"/>
      <c r="D1529" s="69"/>
      <c r="E1529" s="396"/>
      <c r="F1529" s="170"/>
      <c r="G1529" s="199"/>
      <c r="H1529" s="351" t="str">
        <f>IFERROR(VLOOKUP(D1529,'ВИС-2025'!$E$17:$L$4285,7,0),"")</f>
        <v/>
      </c>
      <c r="I1529" s="351" t="str">
        <f t="shared" si="301"/>
        <v/>
      </c>
      <c r="J1529" s="351" t="str">
        <f t="shared" si="302"/>
        <v/>
      </c>
      <c r="K1529" s="351" t="str">
        <f t="shared" si="303"/>
        <v/>
      </c>
      <c r="L1529" s="351" t="str">
        <f t="shared" si="304"/>
        <v/>
      </c>
      <c r="M1529" s="351" t="str">
        <f t="shared" si="305"/>
        <v/>
      </c>
      <c r="N1529" s="387"/>
    </row>
    <row r="1530" spans="2:14" s="288" customFormat="1">
      <c r="B1530" s="453" t="s">
        <v>27</v>
      </c>
      <c r="C1530" s="201" t="s">
        <v>1676</v>
      </c>
      <c r="D1530" s="102">
        <v>12052581001</v>
      </c>
      <c r="E1530" s="391" t="str">
        <f>IFERROR(VLOOKUP(D1530,'ВИС-2025'!$E$17:$I$3751,3,0),"")</f>
        <v>Профиль-уплотнение из EPDM 50/40</v>
      </c>
      <c r="F1530" s="202" t="s">
        <v>58</v>
      </c>
      <c r="G1530" s="204"/>
      <c r="H1530" s="352" t="str">
        <f>IFERROR(VLOOKUP(D1530,'ВИС-2025'!$E$17:$L$4285,7,0),"")</f>
        <v>по запросу</v>
      </c>
      <c r="I1530" s="352" t="str">
        <f t="shared" si="301"/>
        <v/>
      </c>
      <c r="J1530" s="352" t="str">
        <f t="shared" si="302"/>
        <v/>
      </c>
      <c r="K1530" s="352" t="str">
        <f t="shared" si="303"/>
        <v/>
      </c>
      <c r="L1530" s="352" t="str">
        <f t="shared" si="304"/>
        <v/>
      </c>
      <c r="M1530" s="352" t="str">
        <f t="shared" si="305"/>
        <v/>
      </c>
      <c r="N1530" s="387"/>
    </row>
    <row r="1531" spans="2:14" s="288" customFormat="1">
      <c r="B1531" s="453" t="s">
        <v>27</v>
      </c>
      <c r="C1531" s="201" t="s">
        <v>1676</v>
      </c>
      <c r="D1531" s="102">
        <v>12052631001</v>
      </c>
      <c r="E1531" s="391" t="str">
        <f>IFERROR(VLOOKUP(D1531,'ВИС-2025'!$E$17:$I$3751,3,0),"")</f>
        <v>Профиль-уплотнение из EPDM 63/50</v>
      </c>
      <c r="F1531" s="202" t="s">
        <v>58</v>
      </c>
      <c r="G1531" s="204"/>
      <c r="H1531" s="352" t="str">
        <f>IFERROR(VLOOKUP(D1531,'ВИС-2025'!$E$17:$L$4285,7,0),"")</f>
        <v>по запросу</v>
      </c>
      <c r="I1531" s="352" t="str">
        <f t="shared" si="301"/>
        <v/>
      </c>
      <c r="J1531" s="352" t="str">
        <f t="shared" si="302"/>
        <v/>
      </c>
      <c r="K1531" s="352" t="str">
        <f t="shared" si="303"/>
        <v/>
      </c>
      <c r="L1531" s="352" t="str">
        <f t="shared" si="304"/>
        <v/>
      </c>
      <c r="M1531" s="352" t="str">
        <f t="shared" si="305"/>
        <v/>
      </c>
      <c r="N1531" s="387"/>
    </row>
    <row r="1532" spans="2:14" s="288" customFormat="1">
      <c r="B1532" s="453" t="s">
        <v>27</v>
      </c>
      <c r="C1532" s="201" t="s">
        <v>1676</v>
      </c>
      <c r="D1532" s="102">
        <v>12052651001</v>
      </c>
      <c r="E1532" s="391" t="str">
        <f>IFERROR(VLOOKUP(D1532,'ВИС-2025'!$E$17:$I$3751,3,0),"")</f>
        <v>Профиль-уплотнение из EPDM 75/65</v>
      </c>
      <c r="F1532" s="202" t="s">
        <v>58</v>
      </c>
      <c r="G1532" s="204"/>
      <c r="H1532" s="352" t="str">
        <f>IFERROR(VLOOKUP(D1532,'ВИС-2025'!$E$17:$L$4285,7,0),"")</f>
        <v>по запросу</v>
      </c>
      <c r="I1532" s="352" t="str">
        <f t="shared" si="301"/>
        <v/>
      </c>
      <c r="J1532" s="352" t="str">
        <f t="shared" si="302"/>
        <v/>
      </c>
      <c r="K1532" s="352" t="str">
        <f t="shared" si="303"/>
        <v/>
      </c>
      <c r="L1532" s="352" t="str">
        <f t="shared" si="304"/>
        <v/>
      </c>
      <c r="M1532" s="352" t="str">
        <f t="shared" si="305"/>
        <v/>
      </c>
      <c r="N1532" s="387"/>
    </row>
    <row r="1533" spans="2:14" s="288" customFormat="1">
      <c r="B1533" s="453" t="s">
        <v>27</v>
      </c>
      <c r="C1533" s="201" t="s">
        <v>1676</v>
      </c>
      <c r="D1533" s="102">
        <v>12052661001</v>
      </c>
      <c r="E1533" s="391" t="str">
        <f>IFERROR(VLOOKUP(D1533,'ВИС-2025'!$E$17:$I$3751,3,0),"")</f>
        <v>Профиль-уплотнение из EPDM 90/80</v>
      </c>
      <c r="F1533" s="202" t="s">
        <v>58</v>
      </c>
      <c r="G1533" s="204"/>
      <c r="H1533" s="352" t="str">
        <f>IFERROR(VLOOKUP(D1533,'ВИС-2025'!$E$17:$L$4285,7,0),"")</f>
        <v>по запросу</v>
      </c>
      <c r="I1533" s="352" t="str">
        <f t="shared" si="301"/>
        <v/>
      </c>
      <c r="J1533" s="352" t="str">
        <f t="shared" si="302"/>
        <v/>
      </c>
      <c r="K1533" s="352" t="str">
        <f t="shared" si="303"/>
        <v/>
      </c>
      <c r="L1533" s="352" t="str">
        <f t="shared" si="304"/>
        <v/>
      </c>
      <c r="M1533" s="352" t="str">
        <f t="shared" si="305"/>
        <v/>
      </c>
      <c r="N1533" s="387"/>
    </row>
    <row r="1534" spans="2:14" s="288" customFormat="1">
      <c r="B1534" s="453" t="s">
        <v>27</v>
      </c>
      <c r="C1534" s="201" t="s">
        <v>1676</v>
      </c>
      <c r="D1534" s="102">
        <v>12052671001</v>
      </c>
      <c r="E1534" s="391" t="str">
        <f>IFERROR(VLOOKUP(D1534,'ВИС-2025'!$E$17:$I$3751,3,0),"")</f>
        <v>Профиль-уплотнение из EPDM 110/100 и 125/100</v>
      </c>
      <c r="F1534" s="202" t="s">
        <v>58</v>
      </c>
      <c r="G1534" s="204"/>
      <c r="H1534" s="352" t="str">
        <f>IFERROR(VLOOKUP(D1534,'ВИС-2025'!$E$17:$L$4285,7,0),"")</f>
        <v>по запросу</v>
      </c>
      <c r="I1534" s="352" t="str">
        <f t="shared" si="301"/>
        <v/>
      </c>
      <c r="J1534" s="352" t="str">
        <f t="shared" si="302"/>
        <v/>
      </c>
      <c r="K1534" s="352" t="str">
        <f t="shared" si="303"/>
        <v/>
      </c>
      <c r="L1534" s="352" t="str">
        <f t="shared" si="304"/>
        <v/>
      </c>
      <c r="M1534" s="352" t="str">
        <f t="shared" si="305"/>
        <v/>
      </c>
      <c r="N1534" s="387"/>
    </row>
    <row r="1535" spans="2:14">
      <c r="B1535" s="90"/>
      <c r="C1535" s="198"/>
      <c r="D1535" s="69"/>
      <c r="E1535" s="396"/>
      <c r="F1535" s="170"/>
      <c r="G1535" s="199"/>
      <c r="H1535" s="351" t="str">
        <f>IFERROR(VLOOKUP(D1535,'ВИС-2025'!$E$17:$L$4285,7,0),"")</f>
        <v/>
      </c>
      <c r="I1535" s="351" t="str">
        <f t="shared" si="301"/>
        <v/>
      </c>
      <c r="J1535" s="351" t="str">
        <f t="shared" si="302"/>
        <v/>
      </c>
      <c r="K1535" s="351" t="str">
        <f t="shared" si="303"/>
        <v/>
      </c>
      <c r="L1535" s="351" t="str">
        <f t="shared" si="304"/>
        <v/>
      </c>
      <c r="M1535" s="351" t="str">
        <f t="shared" si="305"/>
        <v/>
      </c>
      <c r="N1535" s="387"/>
    </row>
    <row r="1536" spans="2:14" s="288" customFormat="1">
      <c r="B1536" s="453" t="s">
        <v>27</v>
      </c>
      <c r="C1536" s="201" t="s">
        <v>1676</v>
      </c>
      <c r="D1536" s="102">
        <v>12895091001</v>
      </c>
      <c r="E1536" s="391" t="str">
        <f>IFERROR(VLOOKUP(D1536,'ВИС-2025'!$E$17:$I$3751,3,0),"")</f>
        <v>FUSAPEX Электросварной угольник 90 град. 75</v>
      </c>
      <c r="F1536" s="202" t="s">
        <v>58</v>
      </c>
      <c r="G1536" s="204"/>
      <c r="H1536" s="352" t="str">
        <f>IFERROR(VLOOKUP(D1536,'ВИС-2025'!$E$17:$L$4285,7,0),"")</f>
        <v>по запросу</v>
      </c>
      <c r="I1536" s="352" t="str">
        <f t="shared" si="301"/>
        <v/>
      </c>
      <c r="J1536" s="352" t="str">
        <f t="shared" si="302"/>
        <v/>
      </c>
      <c r="K1536" s="352" t="str">
        <f t="shared" si="303"/>
        <v/>
      </c>
      <c r="L1536" s="352" t="str">
        <f t="shared" si="304"/>
        <v/>
      </c>
      <c r="M1536" s="352" t="str">
        <f t="shared" si="305"/>
        <v/>
      </c>
      <c r="N1536" s="387"/>
    </row>
    <row r="1537" spans="2:14" s="288" customFormat="1">
      <c r="B1537" s="453" t="s">
        <v>27</v>
      </c>
      <c r="C1537" s="201" t="s">
        <v>1676</v>
      </c>
      <c r="D1537" s="102">
        <v>12895111001</v>
      </c>
      <c r="E1537" s="391" t="str">
        <f>IFERROR(VLOOKUP(D1537,'ВИС-2025'!$E$17:$I$3751,3,0),"")</f>
        <v>FUSAPEX Электросварной угольник 90 град. 90</v>
      </c>
      <c r="F1537" s="202" t="s">
        <v>58</v>
      </c>
      <c r="G1537" s="204"/>
      <c r="H1537" s="352" t="str">
        <f>IFERROR(VLOOKUP(D1537,'ВИС-2025'!$E$17:$L$4285,7,0),"")</f>
        <v>по запросу</v>
      </c>
      <c r="I1537" s="352" t="str">
        <f t="shared" si="301"/>
        <v/>
      </c>
      <c r="J1537" s="352" t="str">
        <f t="shared" si="302"/>
        <v/>
      </c>
      <c r="K1537" s="352" t="str">
        <f t="shared" si="303"/>
        <v/>
      </c>
      <c r="L1537" s="352" t="str">
        <f t="shared" si="304"/>
        <v/>
      </c>
      <c r="M1537" s="352" t="str">
        <f t="shared" si="305"/>
        <v/>
      </c>
      <c r="N1537" s="387"/>
    </row>
    <row r="1538" spans="2:14" s="288" customFormat="1">
      <c r="B1538" s="453" t="s">
        <v>27</v>
      </c>
      <c r="C1538" s="201" t="s">
        <v>1676</v>
      </c>
      <c r="D1538" s="102">
        <v>12895141001</v>
      </c>
      <c r="E1538" s="391" t="str">
        <f>IFERROR(VLOOKUP(D1538,'ВИС-2025'!$E$17:$I$3751,3,0),"")</f>
        <v>FUSAPEX Электросварной угольник 90 град. 110</v>
      </c>
      <c r="F1538" s="202" t="s">
        <v>58</v>
      </c>
      <c r="G1538" s="204"/>
      <c r="H1538" s="352" t="str">
        <f>IFERROR(VLOOKUP(D1538,'ВИС-2025'!$E$17:$L$4285,7,0),"")</f>
        <v>по запросу</v>
      </c>
      <c r="I1538" s="352" t="str">
        <f t="shared" si="301"/>
        <v/>
      </c>
      <c r="J1538" s="352" t="str">
        <f t="shared" si="302"/>
        <v/>
      </c>
      <c r="K1538" s="352" t="str">
        <f t="shared" si="303"/>
        <v/>
      </c>
      <c r="L1538" s="352" t="str">
        <f t="shared" si="304"/>
        <v/>
      </c>
      <c r="M1538" s="352" t="str">
        <f t="shared" si="305"/>
        <v/>
      </c>
      <c r="N1538" s="387"/>
    </row>
    <row r="1539" spans="2:14" s="288" customFormat="1">
      <c r="B1539" s="453" t="s">
        <v>27</v>
      </c>
      <c r="C1539" s="201" t="s">
        <v>1676</v>
      </c>
      <c r="D1539" s="102">
        <v>14847161001</v>
      </c>
      <c r="E1539" s="391" t="str">
        <f>IFERROR(VLOOKUP(D1539,'ВИС-2025'!$E$17:$I$3751,3,0),"")</f>
        <v>FUSAPEX Электросварной угольник 90 град. 125</v>
      </c>
      <c r="F1539" s="202" t="s">
        <v>58</v>
      </c>
      <c r="G1539" s="204"/>
      <c r="H1539" s="352" t="str">
        <f>IFERROR(VLOOKUP(D1539,'ВИС-2025'!$E$17:$L$4285,7,0),"")</f>
        <v>по запросу</v>
      </c>
      <c r="I1539" s="352" t="str">
        <f t="shared" si="301"/>
        <v/>
      </c>
      <c r="J1539" s="352" t="str">
        <f t="shared" si="302"/>
        <v/>
      </c>
      <c r="K1539" s="352" t="str">
        <f t="shared" si="303"/>
        <v/>
      </c>
      <c r="L1539" s="352" t="str">
        <f t="shared" si="304"/>
        <v/>
      </c>
      <c r="M1539" s="352" t="str">
        <f t="shared" si="305"/>
        <v/>
      </c>
      <c r="N1539" s="387"/>
    </row>
    <row r="1540" spans="2:14">
      <c r="B1540" s="90"/>
      <c r="C1540" s="198"/>
      <c r="D1540" s="69"/>
      <c r="E1540" s="396"/>
      <c r="F1540" s="170"/>
      <c r="G1540" s="199"/>
      <c r="H1540" s="351" t="str">
        <f>IFERROR(VLOOKUP(D1540,'ВИС-2025'!$E$17:$L$4285,7,0),"")</f>
        <v/>
      </c>
      <c r="I1540" s="351" t="str">
        <f t="shared" si="301"/>
        <v/>
      </c>
      <c r="J1540" s="351" t="str">
        <f t="shared" si="302"/>
        <v/>
      </c>
      <c r="K1540" s="351" t="str">
        <f t="shared" si="303"/>
        <v/>
      </c>
      <c r="L1540" s="351" t="str">
        <f t="shared" si="304"/>
        <v/>
      </c>
      <c r="M1540" s="351" t="str">
        <f t="shared" si="305"/>
        <v/>
      </c>
      <c r="N1540" s="387"/>
    </row>
    <row r="1541" spans="2:14" s="288" customFormat="1">
      <c r="B1541" s="453" t="s">
        <v>27</v>
      </c>
      <c r="C1541" s="201" t="s">
        <v>1676</v>
      </c>
      <c r="D1541" s="102">
        <v>12064291001</v>
      </c>
      <c r="E1541" s="391" t="str">
        <f>IFERROR(VLOOKUP(D1541,'ВИС-2025'!$E$17:$I$3751,3,0),"")</f>
        <v>FUSAPEX Электросварной тройник для труб SDR 11 50-50-50</v>
      </c>
      <c r="F1541" s="202" t="s">
        <v>58</v>
      </c>
      <c r="G1541" s="204"/>
      <c r="H1541" s="352" t="str">
        <f>IFERROR(VLOOKUP(D1541,'ВИС-2025'!$E$17:$L$4285,7,0),"")</f>
        <v>по запросу</v>
      </c>
      <c r="I1541" s="352" t="str">
        <f t="shared" si="301"/>
        <v/>
      </c>
      <c r="J1541" s="352" t="str">
        <f t="shared" si="302"/>
        <v/>
      </c>
      <c r="K1541" s="352" t="str">
        <f t="shared" si="303"/>
        <v/>
      </c>
      <c r="L1541" s="352" t="str">
        <f t="shared" si="304"/>
        <v/>
      </c>
      <c r="M1541" s="352" t="str">
        <f t="shared" si="305"/>
        <v/>
      </c>
      <c r="N1541" s="387"/>
    </row>
    <row r="1542" spans="2:14" s="288" customFormat="1">
      <c r="B1542" s="453" t="s">
        <v>27</v>
      </c>
      <c r="C1542" s="201" t="s">
        <v>1676</v>
      </c>
      <c r="D1542" s="102">
        <v>12064331001</v>
      </c>
      <c r="E1542" s="391" t="str">
        <f>IFERROR(VLOOKUP(D1542,'ВИС-2025'!$E$17:$I$3751,3,0),"")</f>
        <v>FUSAPEX Электросварной тройник для труб SDR 11 63-63-63</v>
      </c>
      <c r="F1542" s="202" t="s">
        <v>58</v>
      </c>
      <c r="G1542" s="204"/>
      <c r="H1542" s="352" t="str">
        <f>IFERROR(VLOOKUP(D1542,'ВИС-2025'!$E$17:$L$4285,7,0),"")</f>
        <v>по запросу</v>
      </c>
      <c r="I1542" s="352" t="str">
        <f t="shared" si="301"/>
        <v/>
      </c>
      <c r="J1542" s="352" t="str">
        <f t="shared" si="302"/>
        <v/>
      </c>
      <c r="K1542" s="352" t="str">
        <f t="shared" si="303"/>
        <v/>
      </c>
      <c r="L1542" s="352" t="str">
        <f t="shared" si="304"/>
        <v/>
      </c>
      <c r="M1542" s="352" t="str">
        <f t="shared" si="305"/>
        <v/>
      </c>
      <c r="N1542" s="387"/>
    </row>
    <row r="1543" spans="2:14" s="288" customFormat="1">
      <c r="B1543" s="453" t="s">
        <v>27</v>
      </c>
      <c r="C1543" s="201" t="s">
        <v>1676</v>
      </c>
      <c r="D1543" s="102">
        <v>12064351001</v>
      </c>
      <c r="E1543" s="391" t="str">
        <f>IFERROR(VLOOKUP(D1543,'ВИС-2025'!$E$17:$I$3751,3,0),"")</f>
        <v>FUSAPEX Электросварной тройник для труб SDR 11 75-75-75</v>
      </c>
      <c r="F1543" s="202" t="s">
        <v>58</v>
      </c>
      <c r="G1543" s="204"/>
      <c r="H1543" s="352" t="str">
        <f>IFERROR(VLOOKUP(D1543,'ВИС-2025'!$E$17:$L$4285,7,0),"")</f>
        <v>по запросу</v>
      </c>
      <c r="I1543" s="352" t="str">
        <f t="shared" si="301"/>
        <v/>
      </c>
      <c r="J1543" s="352" t="str">
        <f t="shared" si="302"/>
        <v/>
      </c>
      <c r="K1543" s="352" t="str">
        <f t="shared" si="303"/>
        <v/>
      </c>
      <c r="L1543" s="352" t="str">
        <f t="shared" si="304"/>
        <v/>
      </c>
      <c r="M1543" s="352" t="str">
        <f t="shared" si="305"/>
        <v/>
      </c>
      <c r="N1543" s="387"/>
    </row>
    <row r="1544" spans="2:14" s="288" customFormat="1">
      <c r="B1544" s="453" t="s">
        <v>27</v>
      </c>
      <c r="C1544" s="201" t="s">
        <v>1676</v>
      </c>
      <c r="D1544" s="102">
        <v>12064371001</v>
      </c>
      <c r="E1544" s="391" t="str">
        <f>IFERROR(VLOOKUP(D1544,'ВИС-2025'!$E$17:$I$3751,3,0),"")</f>
        <v>FUSAPEX Электросварной тройник для труб SDR 11 90-90-90</v>
      </c>
      <c r="F1544" s="202" t="s">
        <v>58</v>
      </c>
      <c r="G1544" s="204"/>
      <c r="H1544" s="352" t="str">
        <f>IFERROR(VLOOKUP(D1544,'ВИС-2025'!$E$17:$L$4285,7,0),"")</f>
        <v>по запросу</v>
      </c>
      <c r="I1544" s="352" t="str">
        <f t="shared" si="301"/>
        <v/>
      </c>
      <c r="J1544" s="352" t="str">
        <f t="shared" si="302"/>
        <v/>
      </c>
      <c r="K1544" s="352" t="str">
        <f t="shared" si="303"/>
        <v/>
      </c>
      <c r="L1544" s="352" t="str">
        <f t="shared" si="304"/>
        <v/>
      </c>
      <c r="M1544" s="352" t="str">
        <f t="shared" si="305"/>
        <v/>
      </c>
      <c r="N1544" s="387"/>
    </row>
    <row r="1545" spans="2:14" s="288" customFormat="1">
      <c r="B1545" s="453" t="s">
        <v>27</v>
      </c>
      <c r="C1545" s="201" t="s">
        <v>1676</v>
      </c>
      <c r="D1545" s="102">
        <v>12064381001</v>
      </c>
      <c r="E1545" s="391" t="str">
        <f>IFERROR(VLOOKUP(D1545,'ВИС-2025'!$E$17:$I$3751,3,0),"")</f>
        <v>FUSAPEX Электросварной тройник для труб SDR 11 110-110-110</v>
      </c>
      <c r="F1545" s="202" t="s">
        <v>58</v>
      </c>
      <c r="G1545" s="204"/>
      <c r="H1545" s="352" t="str">
        <f>IFERROR(VLOOKUP(D1545,'ВИС-2025'!$E$17:$L$4285,7,0),"")</f>
        <v>по запросу</v>
      </c>
      <c r="I1545" s="352" t="str">
        <f t="shared" si="301"/>
        <v/>
      </c>
      <c r="J1545" s="352" t="str">
        <f t="shared" si="302"/>
        <v/>
      </c>
      <c r="K1545" s="352" t="str">
        <f t="shared" si="303"/>
        <v/>
      </c>
      <c r="L1545" s="352" t="str">
        <f t="shared" si="304"/>
        <v/>
      </c>
      <c r="M1545" s="352" t="str">
        <f t="shared" si="305"/>
        <v/>
      </c>
      <c r="N1545" s="387"/>
    </row>
    <row r="1546" spans="2:14" s="288" customFormat="1">
      <c r="B1546" s="453" t="s">
        <v>27</v>
      </c>
      <c r="C1546" s="201" t="s">
        <v>1676</v>
      </c>
      <c r="D1546" s="102">
        <v>12064391001</v>
      </c>
      <c r="E1546" s="391" t="str">
        <f>IFERROR(VLOOKUP(D1546,'ВИС-2025'!$E$17:$I$3751,3,0),"")</f>
        <v>FUSAPEX Электросварной тройник для труб SDR 11 125-125-125</v>
      </c>
      <c r="F1546" s="202" t="s">
        <v>58</v>
      </c>
      <c r="G1546" s="204"/>
      <c r="H1546" s="352" t="str">
        <f>IFERROR(VLOOKUP(D1546,'ВИС-2025'!$E$17:$L$4285,7,0),"")</f>
        <v>по запросу</v>
      </c>
      <c r="I1546" s="352" t="str">
        <f t="shared" si="301"/>
        <v/>
      </c>
      <c r="J1546" s="352" t="str">
        <f t="shared" si="302"/>
        <v/>
      </c>
      <c r="K1546" s="352" t="str">
        <f t="shared" si="303"/>
        <v/>
      </c>
      <c r="L1546" s="352" t="str">
        <f t="shared" si="304"/>
        <v/>
      </c>
      <c r="M1546" s="352" t="str">
        <f t="shared" si="305"/>
        <v/>
      </c>
      <c r="N1546" s="387"/>
    </row>
    <row r="1547" spans="2:14">
      <c r="B1547" s="90"/>
      <c r="C1547" s="198"/>
      <c r="D1547" s="69"/>
      <c r="E1547" s="396"/>
      <c r="F1547" s="170"/>
      <c r="G1547" s="199"/>
      <c r="H1547" s="351" t="str">
        <f>IFERROR(VLOOKUP(D1547,'ВИС-2025'!$E$17:$L$4285,7,0),"")</f>
        <v/>
      </c>
      <c r="I1547" s="351" t="str">
        <f t="shared" si="301"/>
        <v/>
      </c>
      <c r="J1547" s="351" t="str">
        <f t="shared" si="302"/>
        <v/>
      </c>
      <c r="K1547" s="351" t="str">
        <f t="shared" si="303"/>
        <v/>
      </c>
      <c r="L1547" s="351" t="str">
        <f t="shared" si="304"/>
        <v/>
      </c>
      <c r="M1547" s="351" t="str">
        <f t="shared" si="305"/>
        <v/>
      </c>
      <c r="N1547" s="387"/>
    </row>
    <row r="1548" spans="2:14">
      <c r="B1548" s="90"/>
      <c r="C1548" s="201"/>
      <c r="D1548" s="69"/>
      <c r="E1548" s="397"/>
      <c r="F1548" s="170"/>
      <c r="G1548" s="199"/>
      <c r="H1548" s="351" t="str">
        <f>IFERROR(VLOOKUP(D1548,'ВИС-2025'!$E$17:$L$4285,7,0),"")</f>
        <v/>
      </c>
      <c r="I1548" s="351" t="str">
        <f t="shared" si="301"/>
        <v/>
      </c>
      <c r="J1548" s="351" t="str">
        <f t="shared" si="302"/>
        <v/>
      </c>
      <c r="K1548" s="351" t="str">
        <f t="shared" si="303"/>
        <v/>
      </c>
      <c r="L1548" s="351" t="str">
        <f t="shared" si="304"/>
        <v/>
      </c>
      <c r="M1548" s="351" t="str">
        <f t="shared" si="305"/>
        <v/>
      </c>
      <c r="N1548" s="387"/>
    </row>
    <row r="1549" spans="2:14">
      <c r="B1549" s="69"/>
      <c r="C1549" s="432" t="s">
        <v>1676</v>
      </c>
      <c r="D1549" s="194"/>
      <c r="E1549" s="406" t="s">
        <v>1991</v>
      </c>
      <c r="F1549" s="193"/>
      <c r="G1549" s="205"/>
      <c r="H1549" s="295" t="str">
        <f>IFERROR(VLOOKUP(D1549,'ВИС-2025'!$E$17:$L$4285,7,0),"")</f>
        <v/>
      </c>
      <c r="I1549" s="295" t="str">
        <f t="shared" si="301"/>
        <v/>
      </c>
      <c r="J1549" s="295" t="str">
        <f t="shared" si="302"/>
        <v/>
      </c>
      <c r="K1549" s="295" t="str">
        <f t="shared" si="303"/>
        <v/>
      </c>
      <c r="L1549" s="295" t="str">
        <f t="shared" si="304"/>
        <v/>
      </c>
      <c r="M1549" s="295" t="str">
        <f t="shared" si="305"/>
        <v/>
      </c>
      <c r="N1549" s="387"/>
    </row>
    <row r="1550" spans="2:14">
      <c r="B1550" s="256"/>
      <c r="C1550" s="609" t="s">
        <v>1676</v>
      </c>
      <c r="D1550" s="256">
        <v>12450021001</v>
      </c>
      <c r="E1550" s="614" t="str">
        <f>IFERROR(VLOOKUP(D1550,'ВИС-2025'!$E$17:$I$3751,3,0),"")</f>
        <v>Электросварная муфта равнопроходная PE, 20</v>
      </c>
      <c r="F1550" s="210" t="s">
        <v>58</v>
      </c>
      <c r="G1550" s="611"/>
      <c r="H1550" s="353" t="str">
        <f>IFERROR(VLOOKUP(D1550,'ВИС-2025'!$E$17:$L$4285,7,0),"")</f>
        <v>по запросу</v>
      </c>
      <c r="I1550" s="353" t="str">
        <f t="shared" si="301"/>
        <v/>
      </c>
      <c r="J1550" s="353" t="str">
        <f t="shared" si="302"/>
        <v/>
      </c>
      <c r="K1550" s="353" t="str">
        <f t="shared" si="303"/>
        <v/>
      </c>
      <c r="L1550" s="353" t="str">
        <f t="shared" si="304"/>
        <v/>
      </c>
      <c r="M1550" s="353" t="str">
        <f t="shared" si="305"/>
        <v/>
      </c>
      <c r="N1550" s="387"/>
    </row>
    <row r="1551" spans="2:14">
      <c r="B1551" s="256"/>
      <c r="C1551" s="609" t="s">
        <v>1676</v>
      </c>
      <c r="D1551" s="256">
        <v>12450121001</v>
      </c>
      <c r="E1551" s="614" t="str">
        <f>IFERROR(VLOOKUP(D1551,'ВИС-2025'!$E$17:$I$3751,3,0),"")</f>
        <v>Электросварная муфта равнопроходная PE, 25</v>
      </c>
      <c r="F1551" s="210" t="s">
        <v>58</v>
      </c>
      <c r="G1551" s="611"/>
      <c r="H1551" s="353" t="str">
        <f>IFERROR(VLOOKUP(D1551,'ВИС-2025'!$E$17:$L$4285,7,0),"")</f>
        <v>по запросу</v>
      </c>
      <c r="I1551" s="353" t="str">
        <f t="shared" si="301"/>
        <v/>
      </c>
      <c r="J1551" s="353" t="str">
        <f t="shared" si="302"/>
        <v/>
      </c>
      <c r="K1551" s="353" t="str">
        <f t="shared" si="303"/>
        <v/>
      </c>
      <c r="L1551" s="353" t="str">
        <f t="shared" si="304"/>
        <v/>
      </c>
      <c r="M1551" s="353" t="str">
        <f t="shared" si="305"/>
        <v/>
      </c>
      <c r="N1551" s="387"/>
    </row>
    <row r="1552" spans="2:14">
      <c r="B1552" s="256"/>
      <c r="C1552" s="609" t="s">
        <v>1676</v>
      </c>
      <c r="D1552" s="256">
        <v>12450221001</v>
      </c>
      <c r="E1552" s="614" t="str">
        <f>IFERROR(VLOOKUP(D1552,'ВИС-2025'!$E$17:$I$3751,3,0),"")</f>
        <v>Электросварная муфта равнопроходная PE, 32</v>
      </c>
      <c r="F1552" s="210" t="s">
        <v>58</v>
      </c>
      <c r="G1552" s="611"/>
      <c r="H1552" s="353" t="str">
        <f>IFERROR(VLOOKUP(D1552,'ВИС-2025'!$E$17:$L$4285,7,0),"")</f>
        <v>по запросу</v>
      </c>
      <c r="I1552" s="353" t="str">
        <f t="shared" si="301"/>
        <v/>
      </c>
      <c r="J1552" s="353" t="str">
        <f t="shared" si="302"/>
        <v/>
      </c>
      <c r="K1552" s="353" t="str">
        <f t="shared" si="303"/>
        <v/>
      </c>
      <c r="L1552" s="353" t="str">
        <f t="shared" si="304"/>
        <v/>
      </c>
      <c r="M1552" s="353" t="str">
        <f t="shared" si="305"/>
        <v/>
      </c>
      <c r="N1552" s="387"/>
    </row>
    <row r="1553" spans="2:14">
      <c r="B1553" s="256"/>
      <c r="C1553" s="609" t="s">
        <v>1676</v>
      </c>
      <c r="D1553" s="256">
        <v>12450321001</v>
      </c>
      <c r="E1553" s="614" t="str">
        <f>IFERROR(VLOOKUP(D1553,'ВИС-2025'!$E$17:$I$3751,3,0),"")</f>
        <v>Электросварная муфта равнопроходная PE, 40</v>
      </c>
      <c r="F1553" s="210" t="s">
        <v>58</v>
      </c>
      <c r="G1553" s="611"/>
      <c r="H1553" s="353" t="str">
        <f>IFERROR(VLOOKUP(D1553,'ВИС-2025'!$E$17:$L$4285,7,0),"")</f>
        <v>по запросу</v>
      </c>
      <c r="I1553" s="353" t="str">
        <f t="shared" si="301"/>
        <v/>
      </c>
      <c r="J1553" s="353" t="str">
        <f t="shared" si="302"/>
        <v/>
      </c>
      <c r="K1553" s="353" t="str">
        <f t="shared" si="303"/>
        <v/>
      </c>
      <c r="L1553" s="353" t="str">
        <f t="shared" si="304"/>
        <v/>
      </c>
      <c r="M1553" s="353" t="str">
        <f t="shared" si="305"/>
        <v/>
      </c>
      <c r="N1553" s="387"/>
    </row>
    <row r="1554" spans="2:14">
      <c r="B1554" s="256"/>
      <c r="C1554" s="609" t="s">
        <v>1676</v>
      </c>
      <c r="D1554" s="256">
        <v>12450421001</v>
      </c>
      <c r="E1554" s="614" t="str">
        <f>IFERROR(VLOOKUP(D1554,'ВИС-2025'!$E$17:$I$3751,3,0),"")</f>
        <v>Электросварная муфта равнопроходная PE, 50</v>
      </c>
      <c r="F1554" s="210" t="s">
        <v>58</v>
      </c>
      <c r="G1554" s="611"/>
      <c r="H1554" s="353" t="str">
        <f>IFERROR(VLOOKUP(D1554,'ВИС-2025'!$E$17:$L$4285,7,0),"")</f>
        <v>по запросу</v>
      </c>
      <c r="I1554" s="353" t="str">
        <f t="shared" si="301"/>
        <v/>
      </c>
      <c r="J1554" s="353" t="str">
        <f t="shared" si="302"/>
        <v/>
      </c>
      <c r="K1554" s="353" t="str">
        <f t="shared" si="303"/>
        <v/>
      </c>
      <c r="L1554" s="353" t="str">
        <f t="shared" si="304"/>
        <v/>
      </c>
      <c r="M1554" s="353" t="str">
        <f t="shared" si="305"/>
        <v/>
      </c>
      <c r="N1554" s="387"/>
    </row>
    <row r="1555" spans="2:14">
      <c r="B1555" s="256"/>
      <c r="C1555" s="609" t="s">
        <v>1676</v>
      </c>
      <c r="D1555" s="256">
        <v>12450521001</v>
      </c>
      <c r="E1555" s="614" t="str">
        <f>IFERROR(VLOOKUP(D1555,'ВИС-2025'!$E$17:$I$3751,3,0),"")</f>
        <v>Электросварная муфта равнопроходная PE, 63</v>
      </c>
      <c r="F1555" s="210" t="s">
        <v>58</v>
      </c>
      <c r="G1555" s="611"/>
      <c r="H1555" s="353" t="str">
        <f>IFERROR(VLOOKUP(D1555,'ВИС-2025'!$E$17:$L$4285,7,0),"")</f>
        <v>по запросу</v>
      </c>
      <c r="I1555" s="353" t="str">
        <f t="shared" si="301"/>
        <v/>
      </c>
      <c r="J1555" s="353" t="str">
        <f t="shared" si="302"/>
        <v/>
      </c>
      <c r="K1555" s="353" t="str">
        <f t="shared" si="303"/>
        <v/>
      </c>
      <c r="L1555" s="353" t="str">
        <f t="shared" si="304"/>
        <v/>
      </c>
      <c r="M1555" s="353" t="str">
        <f t="shared" si="305"/>
        <v/>
      </c>
      <c r="N1555" s="387"/>
    </row>
    <row r="1556" spans="2:14">
      <c r="B1556" s="256"/>
      <c r="C1556" s="609" t="s">
        <v>1676</v>
      </c>
      <c r="D1556" s="256">
        <v>12450621001</v>
      </c>
      <c r="E1556" s="614" t="str">
        <f>IFERROR(VLOOKUP(D1556,'ВИС-2025'!$E$17:$I$3751,3,0),"")</f>
        <v>Электросварная муфта равнопроходная PE, 75</v>
      </c>
      <c r="F1556" s="210" t="s">
        <v>58</v>
      </c>
      <c r="G1556" s="611"/>
      <c r="H1556" s="353" t="str">
        <f>IFERROR(VLOOKUP(D1556,'ВИС-2025'!$E$17:$L$4285,7,0),"")</f>
        <v>по запросу</v>
      </c>
      <c r="I1556" s="353" t="str">
        <f t="shared" si="301"/>
        <v/>
      </c>
      <c r="J1556" s="353" t="str">
        <f t="shared" si="302"/>
        <v/>
      </c>
      <c r="K1556" s="353" t="str">
        <f t="shared" si="303"/>
        <v/>
      </c>
      <c r="L1556" s="353" t="str">
        <f t="shared" si="304"/>
        <v/>
      </c>
      <c r="M1556" s="353" t="str">
        <f t="shared" si="305"/>
        <v/>
      </c>
      <c r="N1556" s="387"/>
    </row>
    <row r="1557" spans="2:14">
      <c r="B1557" s="256"/>
      <c r="C1557" s="609" t="s">
        <v>1676</v>
      </c>
      <c r="D1557" s="256">
        <v>12450721001</v>
      </c>
      <c r="E1557" s="614" t="str">
        <f>IFERROR(VLOOKUP(D1557,'ВИС-2025'!$E$17:$I$3751,3,0),"")</f>
        <v>Электросварная муфта равнопроходная PE, 90</v>
      </c>
      <c r="F1557" s="210" t="s">
        <v>58</v>
      </c>
      <c r="G1557" s="611"/>
      <c r="H1557" s="353" t="str">
        <f>IFERROR(VLOOKUP(D1557,'ВИС-2025'!$E$17:$L$4285,7,0),"")</f>
        <v>по запросу</v>
      </c>
      <c r="I1557" s="353" t="str">
        <f t="shared" si="301"/>
        <v/>
      </c>
      <c r="J1557" s="353" t="str">
        <f t="shared" si="302"/>
        <v/>
      </c>
      <c r="K1557" s="353" t="str">
        <f t="shared" si="303"/>
        <v/>
      </c>
      <c r="L1557" s="353" t="str">
        <f t="shared" si="304"/>
        <v/>
      </c>
      <c r="M1557" s="353" t="str">
        <f t="shared" si="305"/>
        <v/>
      </c>
      <c r="N1557" s="387"/>
    </row>
    <row r="1558" spans="2:14">
      <c r="B1558" s="256"/>
      <c r="C1558" s="609" t="s">
        <v>1676</v>
      </c>
      <c r="D1558" s="256">
        <v>12450821001</v>
      </c>
      <c r="E1558" s="614" t="str">
        <f>IFERROR(VLOOKUP(D1558,'ВИС-2025'!$E$17:$I$3751,3,0),"")</f>
        <v>Электросварная муфта равнопроходная PE, 110</v>
      </c>
      <c r="F1558" s="210" t="s">
        <v>58</v>
      </c>
      <c r="G1558" s="611"/>
      <c r="H1558" s="353" t="str">
        <f>IFERROR(VLOOKUP(D1558,'ВИС-2025'!$E$17:$L$4285,7,0),"")</f>
        <v>по запросу</v>
      </c>
      <c r="I1558" s="353" t="str">
        <f t="shared" ref="I1558:I1621" si="306">IFERROR(H1558*G1558,"")</f>
        <v/>
      </c>
      <c r="J1558" s="353" t="str">
        <f t="shared" ref="J1558:J1621" si="307">IFERROR((IF(H1558="","",H1558-H1558*$D$7)),"")</f>
        <v/>
      </c>
      <c r="K1558" s="353" t="str">
        <f t="shared" ref="K1558:K1621" si="308">IFERROR(J1558*G1558, "")</f>
        <v/>
      </c>
      <c r="L1558" s="353" t="str">
        <f t="shared" ref="L1558:L1621" si="309">IFERROR(J1558*$D$8, "")</f>
        <v/>
      </c>
      <c r="M1558" s="353" t="str">
        <f t="shared" ref="M1558:M1621" si="310">IFERROR(L1558*G1558, "")</f>
        <v/>
      </c>
      <c r="N1558" s="387"/>
    </row>
    <row r="1559" spans="2:14">
      <c r="B1559" s="256"/>
      <c r="C1559" s="609" t="s">
        <v>1676</v>
      </c>
      <c r="D1559" s="256">
        <v>12330621001</v>
      </c>
      <c r="E1559" s="614" t="str">
        <f>IFERROR(VLOOKUP(D1559,'ВИС-2025'!$E$17:$I$3751,3,0),"")</f>
        <v>Электросварная муфта равнопроходная PE, 125</v>
      </c>
      <c r="F1559" s="210" t="s">
        <v>58</v>
      </c>
      <c r="G1559" s="611"/>
      <c r="H1559" s="353" t="str">
        <f>IFERROR(VLOOKUP(D1559,'ВИС-2025'!$E$17:$L$4285,7,0),"")</f>
        <v>по запросу</v>
      </c>
      <c r="I1559" s="353" t="str">
        <f t="shared" si="306"/>
        <v/>
      </c>
      <c r="J1559" s="353" t="str">
        <f t="shared" si="307"/>
        <v/>
      </c>
      <c r="K1559" s="353" t="str">
        <f t="shared" si="308"/>
        <v/>
      </c>
      <c r="L1559" s="353" t="str">
        <f t="shared" si="309"/>
        <v/>
      </c>
      <c r="M1559" s="353" t="str">
        <f t="shared" si="310"/>
        <v/>
      </c>
      <c r="N1559" s="387"/>
    </row>
    <row r="1560" spans="2:14">
      <c r="B1560" s="256"/>
      <c r="C1560" s="609" t="s">
        <v>1676</v>
      </c>
      <c r="D1560" s="256">
        <v>12451121001</v>
      </c>
      <c r="E1560" s="614" t="str">
        <f>IFERROR(VLOOKUP(D1560,'ВИС-2025'!$E$17:$I$3751,3,0),"")</f>
        <v>Электросварная муфта равнопроходная PE, 160</v>
      </c>
      <c r="F1560" s="210" t="s">
        <v>58</v>
      </c>
      <c r="G1560" s="611"/>
      <c r="H1560" s="353" t="str">
        <f>IFERROR(VLOOKUP(D1560,'ВИС-2025'!$E$17:$L$4285,7,0),"")</f>
        <v>по запросу</v>
      </c>
      <c r="I1560" s="353" t="str">
        <f t="shared" si="306"/>
        <v/>
      </c>
      <c r="J1560" s="353" t="str">
        <f t="shared" si="307"/>
        <v/>
      </c>
      <c r="K1560" s="353" t="str">
        <f t="shared" si="308"/>
        <v/>
      </c>
      <c r="L1560" s="353" t="str">
        <f t="shared" si="309"/>
        <v/>
      </c>
      <c r="M1560" s="353" t="str">
        <f t="shared" si="310"/>
        <v/>
      </c>
      <c r="N1560" s="387"/>
    </row>
    <row r="1561" spans="2:14">
      <c r="B1561" s="90"/>
      <c r="C1561" s="198"/>
      <c r="D1561" s="69"/>
      <c r="E1561" s="396"/>
      <c r="F1561" s="170"/>
      <c r="G1561" s="199"/>
      <c r="H1561" s="351" t="str">
        <f>IFERROR(VLOOKUP(D1561,'ВИС-2025'!$E$17:$L$4285,7,0),"")</f>
        <v/>
      </c>
      <c r="I1561" s="351" t="str">
        <f t="shared" si="306"/>
        <v/>
      </c>
      <c r="J1561" s="351" t="str">
        <f t="shared" si="307"/>
        <v/>
      </c>
      <c r="K1561" s="351" t="str">
        <f t="shared" si="308"/>
        <v/>
      </c>
      <c r="L1561" s="351" t="str">
        <f t="shared" si="309"/>
        <v/>
      </c>
      <c r="M1561" s="351" t="str">
        <f t="shared" si="310"/>
        <v/>
      </c>
      <c r="N1561" s="387"/>
    </row>
    <row r="1562" spans="2:14">
      <c r="B1562" s="256"/>
      <c r="C1562" s="609" t="s">
        <v>1676</v>
      </c>
      <c r="D1562" s="256">
        <v>12452421001</v>
      </c>
      <c r="E1562" s="614" t="str">
        <f>IFERROR(VLOOKUP(D1562,'ВИС-2025'!$E$17:$I$3751,3,0),"")</f>
        <v>Электросварная муфта переходная PE, 25-20</v>
      </c>
      <c r="F1562" s="210" t="s">
        <v>58</v>
      </c>
      <c r="G1562" s="611"/>
      <c r="H1562" s="353" t="str">
        <f>IFERROR(VLOOKUP(D1562,'ВИС-2025'!$E$17:$L$4285,7,0),"")</f>
        <v>по запросу</v>
      </c>
      <c r="I1562" s="353" t="str">
        <f t="shared" si="306"/>
        <v/>
      </c>
      <c r="J1562" s="353" t="str">
        <f t="shared" si="307"/>
        <v/>
      </c>
      <c r="K1562" s="353" t="str">
        <f t="shared" si="308"/>
        <v/>
      </c>
      <c r="L1562" s="353" t="str">
        <f t="shared" si="309"/>
        <v/>
      </c>
      <c r="M1562" s="353" t="str">
        <f t="shared" si="310"/>
        <v/>
      </c>
      <c r="N1562" s="387"/>
    </row>
    <row r="1563" spans="2:14">
      <c r="B1563" s="256"/>
      <c r="C1563" s="609" t="s">
        <v>1676</v>
      </c>
      <c r="D1563" s="256">
        <v>12452521001</v>
      </c>
      <c r="E1563" s="614" t="str">
        <f>IFERROR(VLOOKUP(D1563,'ВИС-2025'!$E$17:$I$3751,3,0),"")</f>
        <v>Электросварная муфта переходная PE, 32-20</v>
      </c>
      <c r="F1563" s="210" t="s">
        <v>58</v>
      </c>
      <c r="G1563" s="611"/>
      <c r="H1563" s="353" t="str">
        <f>IFERROR(VLOOKUP(D1563,'ВИС-2025'!$E$17:$L$4285,7,0),"")</f>
        <v>по запросу</v>
      </c>
      <c r="I1563" s="353" t="str">
        <f t="shared" si="306"/>
        <v/>
      </c>
      <c r="J1563" s="353" t="str">
        <f t="shared" si="307"/>
        <v/>
      </c>
      <c r="K1563" s="353" t="str">
        <f t="shared" si="308"/>
        <v/>
      </c>
      <c r="L1563" s="353" t="str">
        <f t="shared" si="309"/>
        <v/>
      </c>
      <c r="M1563" s="353" t="str">
        <f t="shared" si="310"/>
        <v/>
      </c>
      <c r="N1563" s="387"/>
    </row>
    <row r="1564" spans="2:14">
      <c r="B1564" s="256"/>
      <c r="C1564" s="609" t="s">
        <v>1676</v>
      </c>
      <c r="D1564" s="256">
        <v>12452621001</v>
      </c>
      <c r="E1564" s="614" t="str">
        <f>IFERROR(VLOOKUP(D1564,'ВИС-2025'!$E$17:$I$3751,3,0),"")</f>
        <v>Электросварная муфта переходная PE, 32-25</v>
      </c>
      <c r="F1564" s="210" t="s">
        <v>58</v>
      </c>
      <c r="G1564" s="611"/>
      <c r="H1564" s="353" t="str">
        <f>IFERROR(VLOOKUP(D1564,'ВИС-2025'!$E$17:$L$4285,7,0),"")</f>
        <v>по запросу</v>
      </c>
      <c r="I1564" s="353" t="str">
        <f t="shared" si="306"/>
        <v/>
      </c>
      <c r="J1564" s="353" t="str">
        <f t="shared" si="307"/>
        <v/>
      </c>
      <c r="K1564" s="353" t="str">
        <f t="shared" si="308"/>
        <v/>
      </c>
      <c r="L1564" s="353" t="str">
        <f t="shared" si="309"/>
        <v/>
      </c>
      <c r="M1564" s="353" t="str">
        <f t="shared" si="310"/>
        <v/>
      </c>
      <c r="N1564" s="387"/>
    </row>
    <row r="1565" spans="2:14">
      <c r="B1565" s="256"/>
      <c r="C1565" s="609" t="s">
        <v>1676</v>
      </c>
      <c r="D1565" s="256">
        <v>12891491001</v>
      </c>
      <c r="E1565" s="614" t="str">
        <f>IFERROR(VLOOKUP(D1565,'ВИС-2025'!$E$17:$I$3751,3,0),"")</f>
        <v>Электросварная муфта переходная PE, 40-25</v>
      </c>
      <c r="F1565" s="210" t="s">
        <v>58</v>
      </c>
      <c r="G1565" s="611"/>
      <c r="H1565" s="353" t="str">
        <f>IFERROR(VLOOKUP(D1565,'ВИС-2025'!$E$17:$L$4285,7,0),"")</f>
        <v>по запросу</v>
      </c>
      <c r="I1565" s="353" t="str">
        <f t="shared" si="306"/>
        <v/>
      </c>
      <c r="J1565" s="353" t="str">
        <f t="shared" si="307"/>
        <v/>
      </c>
      <c r="K1565" s="353" t="str">
        <f t="shared" si="308"/>
        <v/>
      </c>
      <c r="L1565" s="353" t="str">
        <f t="shared" si="309"/>
        <v/>
      </c>
      <c r="M1565" s="353" t="str">
        <f t="shared" si="310"/>
        <v/>
      </c>
      <c r="N1565" s="387"/>
    </row>
    <row r="1566" spans="2:14">
      <c r="B1566" s="256"/>
      <c r="C1566" s="609" t="s">
        <v>1676</v>
      </c>
      <c r="D1566" s="256">
        <v>12452721001</v>
      </c>
      <c r="E1566" s="614" t="str">
        <f>IFERROR(VLOOKUP(D1566,'ВИС-2025'!$E$17:$I$3751,3,0),"")</f>
        <v>Электросварная муфта переходная PE, 40-32</v>
      </c>
      <c r="F1566" s="210" t="s">
        <v>58</v>
      </c>
      <c r="G1566" s="611"/>
      <c r="H1566" s="353" t="str">
        <f>IFERROR(VLOOKUP(D1566,'ВИС-2025'!$E$17:$L$4285,7,0),"")</f>
        <v>по запросу</v>
      </c>
      <c r="I1566" s="353" t="str">
        <f t="shared" si="306"/>
        <v/>
      </c>
      <c r="J1566" s="353" t="str">
        <f t="shared" si="307"/>
        <v/>
      </c>
      <c r="K1566" s="353" t="str">
        <f t="shared" si="308"/>
        <v/>
      </c>
      <c r="L1566" s="353" t="str">
        <f t="shared" si="309"/>
        <v/>
      </c>
      <c r="M1566" s="353" t="str">
        <f t="shared" si="310"/>
        <v/>
      </c>
      <c r="N1566" s="387"/>
    </row>
    <row r="1567" spans="2:14">
      <c r="B1567" s="256"/>
      <c r="C1567" s="609" t="s">
        <v>1676</v>
      </c>
      <c r="D1567" s="256">
        <v>12891511001</v>
      </c>
      <c r="E1567" s="614" t="str">
        <f>IFERROR(VLOOKUP(D1567,'ВИС-2025'!$E$17:$I$3751,3,0),"")</f>
        <v>Электросварная муфта переходная PE, 50-25</v>
      </c>
      <c r="F1567" s="210" t="s">
        <v>58</v>
      </c>
      <c r="G1567" s="611"/>
      <c r="H1567" s="353" t="str">
        <f>IFERROR(VLOOKUP(D1567,'ВИС-2025'!$E$17:$L$4285,7,0),"")</f>
        <v>по запросу</v>
      </c>
      <c r="I1567" s="353" t="str">
        <f t="shared" si="306"/>
        <v/>
      </c>
      <c r="J1567" s="353" t="str">
        <f t="shared" si="307"/>
        <v/>
      </c>
      <c r="K1567" s="353" t="str">
        <f t="shared" si="308"/>
        <v/>
      </c>
      <c r="L1567" s="353" t="str">
        <f t="shared" si="309"/>
        <v/>
      </c>
      <c r="M1567" s="353" t="str">
        <f t="shared" si="310"/>
        <v/>
      </c>
      <c r="N1567" s="387"/>
    </row>
    <row r="1568" spans="2:14">
      <c r="B1568" s="256"/>
      <c r="C1568" s="609" t="s">
        <v>1676</v>
      </c>
      <c r="D1568" s="256">
        <v>12452821001</v>
      </c>
      <c r="E1568" s="614" t="str">
        <f>IFERROR(VLOOKUP(D1568,'ВИС-2025'!$E$17:$I$3751,3,0),"")</f>
        <v>Электросварная муфта переходная PE, 50-32</v>
      </c>
      <c r="F1568" s="210" t="s">
        <v>58</v>
      </c>
      <c r="G1568" s="611"/>
      <c r="H1568" s="353" t="str">
        <f>IFERROR(VLOOKUP(D1568,'ВИС-2025'!$E$17:$L$4285,7,0),"")</f>
        <v>по запросу</v>
      </c>
      <c r="I1568" s="353" t="str">
        <f t="shared" si="306"/>
        <v/>
      </c>
      <c r="J1568" s="353" t="str">
        <f t="shared" si="307"/>
        <v/>
      </c>
      <c r="K1568" s="353" t="str">
        <f t="shared" si="308"/>
        <v/>
      </c>
      <c r="L1568" s="353" t="str">
        <f t="shared" si="309"/>
        <v/>
      </c>
      <c r="M1568" s="353" t="str">
        <f t="shared" si="310"/>
        <v/>
      </c>
      <c r="N1568" s="387"/>
    </row>
    <row r="1569" spans="2:14">
      <c r="B1569" s="256"/>
      <c r="C1569" s="609" t="s">
        <v>1676</v>
      </c>
      <c r="D1569" s="256">
        <v>12452921001</v>
      </c>
      <c r="E1569" s="614" t="str">
        <f>IFERROR(VLOOKUP(D1569,'ВИС-2025'!$E$17:$I$3751,3,0),"")</f>
        <v>Электросварная муфта переходная PE, 50-40</v>
      </c>
      <c r="F1569" s="210" t="s">
        <v>58</v>
      </c>
      <c r="G1569" s="611"/>
      <c r="H1569" s="353" t="str">
        <f>IFERROR(VLOOKUP(D1569,'ВИС-2025'!$E$17:$L$4285,7,0),"")</f>
        <v>по запросу</v>
      </c>
      <c r="I1569" s="353" t="str">
        <f t="shared" si="306"/>
        <v/>
      </c>
      <c r="J1569" s="353" t="str">
        <f t="shared" si="307"/>
        <v/>
      </c>
      <c r="K1569" s="353" t="str">
        <f t="shared" si="308"/>
        <v/>
      </c>
      <c r="L1569" s="353" t="str">
        <f t="shared" si="309"/>
        <v/>
      </c>
      <c r="M1569" s="353" t="str">
        <f t="shared" si="310"/>
        <v/>
      </c>
      <c r="N1569" s="387"/>
    </row>
    <row r="1570" spans="2:14">
      <c r="B1570" s="256"/>
      <c r="C1570" s="609" t="s">
        <v>1676</v>
      </c>
      <c r="D1570" s="256">
        <v>12453021001</v>
      </c>
      <c r="E1570" s="614" t="str">
        <f>IFERROR(VLOOKUP(D1570,'ВИС-2025'!$E$17:$I$3751,3,0),"")</f>
        <v>Электросварная муфта переходная PE, 63-32</v>
      </c>
      <c r="F1570" s="210" t="s">
        <v>58</v>
      </c>
      <c r="G1570" s="611"/>
      <c r="H1570" s="353" t="str">
        <f>IFERROR(VLOOKUP(D1570,'ВИС-2025'!$E$17:$L$4285,7,0),"")</f>
        <v>по запросу</v>
      </c>
      <c r="I1570" s="353" t="str">
        <f t="shared" si="306"/>
        <v/>
      </c>
      <c r="J1570" s="353" t="str">
        <f t="shared" si="307"/>
        <v/>
      </c>
      <c r="K1570" s="353" t="str">
        <f t="shared" si="308"/>
        <v/>
      </c>
      <c r="L1570" s="353" t="str">
        <f t="shared" si="309"/>
        <v/>
      </c>
      <c r="M1570" s="353" t="str">
        <f t="shared" si="310"/>
        <v/>
      </c>
      <c r="N1570" s="387"/>
    </row>
    <row r="1571" spans="2:14">
      <c r="B1571" s="256"/>
      <c r="C1571" s="609" t="s">
        <v>1676</v>
      </c>
      <c r="D1571" s="256">
        <v>12453121001</v>
      </c>
      <c r="E1571" s="614" t="str">
        <f>IFERROR(VLOOKUP(D1571,'ВИС-2025'!$E$17:$I$3751,3,0),"")</f>
        <v>Электросварная муфта переходная PE, 63-40</v>
      </c>
      <c r="F1571" s="210" t="s">
        <v>58</v>
      </c>
      <c r="G1571" s="611"/>
      <c r="H1571" s="353" t="str">
        <f>IFERROR(VLOOKUP(D1571,'ВИС-2025'!$E$17:$L$4285,7,0),"")</f>
        <v>по запросу</v>
      </c>
      <c r="I1571" s="353" t="str">
        <f t="shared" si="306"/>
        <v/>
      </c>
      <c r="J1571" s="353" t="str">
        <f t="shared" si="307"/>
        <v/>
      </c>
      <c r="K1571" s="353" t="str">
        <f t="shared" si="308"/>
        <v/>
      </c>
      <c r="L1571" s="353" t="str">
        <f t="shared" si="309"/>
        <v/>
      </c>
      <c r="M1571" s="353" t="str">
        <f t="shared" si="310"/>
        <v/>
      </c>
      <c r="N1571" s="387"/>
    </row>
    <row r="1572" spans="2:14">
      <c r="B1572" s="256"/>
      <c r="C1572" s="609" t="s">
        <v>1676</v>
      </c>
      <c r="D1572" s="256">
        <v>12453221001</v>
      </c>
      <c r="E1572" s="614" t="str">
        <f>IFERROR(VLOOKUP(D1572,'ВИС-2025'!$E$17:$I$3751,3,0),"")</f>
        <v>Электросварная муфта переходная PE, 63-50</v>
      </c>
      <c r="F1572" s="210" t="s">
        <v>58</v>
      </c>
      <c r="G1572" s="611"/>
      <c r="H1572" s="353" t="str">
        <f>IFERROR(VLOOKUP(D1572,'ВИС-2025'!$E$17:$L$4285,7,0),"")</f>
        <v>по запросу</v>
      </c>
      <c r="I1572" s="353" t="str">
        <f t="shared" si="306"/>
        <v/>
      </c>
      <c r="J1572" s="353" t="str">
        <f t="shared" si="307"/>
        <v/>
      </c>
      <c r="K1572" s="353" t="str">
        <f t="shared" si="308"/>
        <v/>
      </c>
      <c r="L1572" s="353" t="str">
        <f t="shared" si="309"/>
        <v/>
      </c>
      <c r="M1572" s="353" t="str">
        <f t="shared" si="310"/>
        <v/>
      </c>
      <c r="N1572" s="387"/>
    </row>
    <row r="1573" spans="2:14">
      <c r="B1573" s="256"/>
      <c r="C1573" s="609" t="s">
        <v>1676</v>
      </c>
      <c r="D1573" s="256">
        <v>12496271001</v>
      </c>
      <c r="E1573" s="614" t="str">
        <f>IFERROR(VLOOKUP(D1573,'ВИС-2025'!$E$17:$I$3751,3,0),"")</f>
        <v>Электросварная муфта переходная PE, 75-63</v>
      </c>
      <c r="F1573" s="210" t="s">
        <v>58</v>
      </c>
      <c r="G1573" s="611"/>
      <c r="H1573" s="353" t="str">
        <f>IFERROR(VLOOKUP(D1573,'ВИС-2025'!$E$17:$L$4285,7,0),"")</f>
        <v>по запросу</v>
      </c>
      <c r="I1573" s="353" t="str">
        <f t="shared" si="306"/>
        <v/>
      </c>
      <c r="J1573" s="353" t="str">
        <f t="shared" si="307"/>
        <v/>
      </c>
      <c r="K1573" s="353" t="str">
        <f t="shared" si="308"/>
        <v/>
      </c>
      <c r="L1573" s="353" t="str">
        <f t="shared" si="309"/>
        <v/>
      </c>
      <c r="M1573" s="353" t="str">
        <f t="shared" si="310"/>
        <v/>
      </c>
      <c r="N1573" s="387"/>
    </row>
    <row r="1574" spans="2:14">
      <c r="B1574" s="256"/>
      <c r="C1574" s="609" t="s">
        <v>1676</v>
      </c>
      <c r="D1574" s="256">
        <v>12480041001</v>
      </c>
      <c r="E1574" s="614" t="str">
        <f>IFERROR(VLOOKUP(D1574,'ВИС-2025'!$E$17:$I$3751,3,0),"")</f>
        <v>Электросварная муфта переходная PE, 90-50</v>
      </c>
      <c r="F1574" s="210" t="s">
        <v>58</v>
      </c>
      <c r="G1574" s="611"/>
      <c r="H1574" s="353" t="str">
        <f>IFERROR(VLOOKUP(D1574,'ВИС-2025'!$E$17:$L$4285,7,0),"")</f>
        <v>по запросу</v>
      </c>
      <c r="I1574" s="353" t="str">
        <f t="shared" si="306"/>
        <v/>
      </c>
      <c r="J1574" s="353" t="str">
        <f t="shared" si="307"/>
        <v/>
      </c>
      <c r="K1574" s="353" t="str">
        <f t="shared" si="308"/>
        <v/>
      </c>
      <c r="L1574" s="353" t="str">
        <f t="shared" si="309"/>
        <v/>
      </c>
      <c r="M1574" s="353" t="str">
        <f t="shared" si="310"/>
        <v/>
      </c>
      <c r="N1574" s="387"/>
    </row>
    <row r="1575" spans="2:14">
      <c r="B1575" s="256"/>
      <c r="C1575" s="609" t="s">
        <v>1676</v>
      </c>
      <c r="D1575" s="256">
        <v>12453321001</v>
      </c>
      <c r="E1575" s="614" t="str">
        <f>IFERROR(VLOOKUP(D1575,'ВИС-2025'!$E$17:$I$3751,3,0),"")</f>
        <v>Электросварная муфта переходная PE, 90-63</v>
      </c>
      <c r="F1575" s="210" t="s">
        <v>58</v>
      </c>
      <c r="G1575" s="611"/>
      <c r="H1575" s="353" t="str">
        <f>IFERROR(VLOOKUP(D1575,'ВИС-2025'!$E$17:$L$4285,7,0),"")</f>
        <v>по запросу</v>
      </c>
      <c r="I1575" s="353" t="str">
        <f t="shared" si="306"/>
        <v/>
      </c>
      <c r="J1575" s="353" t="str">
        <f t="shared" si="307"/>
        <v/>
      </c>
      <c r="K1575" s="353" t="str">
        <f t="shared" si="308"/>
        <v/>
      </c>
      <c r="L1575" s="353" t="str">
        <f t="shared" si="309"/>
        <v/>
      </c>
      <c r="M1575" s="353" t="str">
        <f t="shared" si="310"/>
        <v/>
      </c>
      <c r="N1575" s="387"/>
    </row>
    <row r="1576" spans="2:14">
      <c r="B1576" s="256"/>
      <c r="C1576" s="609" t="s">
        <v>1676</v>
      </c>
      <c r="D1576" s="256">
        <v>12252431001</v>
      </c>
      <c r="E1576" s="614" t="str">
        <f>IFERROR(VLOOKUP(D1576,'ВИС-2025'!$E$17:$I$3751,3,0),"")</f>
        <v>Электросварная муфта переходная PE, 90-75</v>
      </c>
      <c r="F1576" s="210" t="s">
        <v>58</v>
      </c>
      <c r="G1576" s="611"/>
      <c r="H1576" s="353" t="str">
        <f>IFERROR(VLOOKUP(D1576,'ВИС-2025'!$E$17:$L$4285,7,0),"")</f>
        <v>по запросу</v>
      </c>
      <c r="I1576" s="353" t="str">
        <f t="shared" si="306"/>
        <v/>
      </c>
      <c r="J1576" s="353" t="str">
        <f t="shared" si="307"/>
        <v/>
      </c>
      <c r="K1576" s="353" t="str">
        <f t="shared" si="308"/>
        <v/>
      </c>
      <c r="L1576" s="353" t="str">
        <f t="shared" si="309"/>
        <v/>
      </c>
      <c r="M1576" s="353" t="str">
        <f t="shared" si="310"/>
        <v/>
      </c>
      <c r="N1576" s="387"/>
    </row>
    <row r="1577" spans="2:14">
      <c r="B1577" s="256"/>
      <c r="C1577" s="609" t="s">
        <v>1676</v>
      </c>
      <c r="D1577" s="256">
        <v>12451021001</v>
      </c>
      <c r="E1577" s="614" t="str">
        <f>IFERROR(VLOOKUP(D1577,'ВИС-2025'!$E$17:$I$3751,3,0),"")</f>
        <v>Электросварная муфта переходная PE, 110-63</v>
      </c>
      <c r="F1577" s="210" t="s">
        <v>58</v>
      </c>
      <c r="G1577" s="611"/>
      <c r="H1577" s="353" t="str">
        <f>IFERROR(VLOOKUP(D1577,'ВИС-2025'!$E$17:$L$4285,7,0),"")</f>
        <v>по запросу</v>
      </c>
      <c r="I1577" s="353" t="str">
        <f t="shared" si="306"/>
        <v/>
      </c>
      <c r="J1577" s="353" t="str">
        <f t="shared" si="307"/>
        <v/>
      </c>
      <c r="K1577" s="353" t="str">
        <f t="shared" si="308"/>
        <v/>
      </c>
      <c r="L1577" s="353" t="str">
        <f t="shared" si="309"/>
        <v/>
      </c>
      <c r="M1577" s="353" t="str">
        <f t="shared" si="310"/>
        <v/>
      </c>
      <c r="N1577" s="387"/>
    </row>
    <row r="1578" spans="2:14">
      <c r="B1578" s="256"/>
      <c r="C1578" s="609" t="s">
        <v>1676</v>
      </c>
      <c r="D1578" s="256">
        <v>12453421001</v>
      </c>
      <c r="E1578" s="614" t="str">
        <f>IFERROR(VLOOKUP(D1578,'ВИС-2025'!$E$17:$I$3751,3,0),"")</f>
        <v>Электросварная муфта переходная PE, 110-90</v>
      </c>
      <c r="F1578" s="210" t="s">
        <v>58</v>
      </c>
      <c r="G1578" s="611"/>
      <c r="H1578" s="353" t="str">
        <f>IFERROR(VLOOKUP(D1578,'ВИС-2025'!$E$17:$L$4285,7,0),"")</f>
        <v>по запросу</v>
      </c>
      <c r="I1578" s="353" t="str">
        <f t="shared" si="306"/>
        <v/>
      </c>
      <c r="J1578" s="353" t="str">
        <f t="shared" si="307"/>
        <v/>
      </c>
      <c r="K1578" s="353" t="str">
        <f t="shared" si="308"/>
        <v/>
      </c>
      <c r="L1578" s="353" t="str">
        <f t="shared" si="309"/>
        <v/>
      </c>
      <c r="M1578" s="353" t="str">
        <f t="shared" si="310"/>
        <v/>
      </c>
      <c r="N1578" s="387"/>
    </row>
    <row r="1579" spans="2:14">
      <c r="B1579" s="256"/>
      <c r="C1579" s="609" t="s">
        <v>1676</v>
      </c>
      <c r="D1579" s="256">
        <v>12330821001</v>
      </c>
      <c r="E1579" s="614" t="str">
        <f>IFERROR(VLOOKUP(D1579,'ВИС-2025'!$E$17:$I$3751,3,0),"")</f>
        <v>Электросварная муфта переходная PE, 125-90</v>
      </c>
      <c r="F1579" s="210" t="s">
        <v>58</v>
      </c>
      <c r="G1579" s="611"/>
      <c r="H1579" s="353" t="str">
        <f>IFERROR(VLOOKUP(D1579,'ВИС-2025'!$E$17:$L$4285,7,0),"")</f>
        <v>по запросу</v>
      </c>
      <c r="I1579" s="353" t="str">
        <f t="shared" si="306"/>
        <v/>
      </c>
      <c r="J1579" s="353" t="str">
        <f t="shared" si="307"/>
        <v/>
      </c>
      <c r="K1579" s="353" t="str">
        <f t="shared" si="308"/>
        <v/>
      </c>
      <c r="L1579" s="353" t="str">
        <f t="shared" si="309"/>
        <v/>
      </c>
      <c r="M1579" s="353" t="str">
        <f t="shared" si="310"/>
        <v/>
      </c>
      <c r="N1579" s="387"/>
    </row>
    <row r="1580" spans="2:14">
      <c r="B1580" s="256"/>
      <c r="C1580" s="609" t="s">
        <v>1676</v>
      </c>
      <c r="D1580" s="256">
        <v>12336221001</v>
      </c>
      <c r="E1580" s="614" t="str">
        <f>IFERROR(VLOOKUP(D1580,'ВИС-2025'!$E$17:$I$3751,3,0),"")</f>
        <v>Электросварная муфта переходная PE, 125-110</v>
      </c>
      <c r="F1580" s="210" t="s">
        <v>58</v>
      </c>
      <c r="G1580" s="611"/>
      <c r="H1580" s="353" t="str">
        <f>IFERROR(VLOOKUP(D1580,'ВИС-2025'!$E$17:$L$4285,7,0),"")</f>
        <v>по запросу</v>
      </c>
      <c r="I1580" s="353" t="str">
        <f t="shared" si="306"/>
        <v/>
      </c>
      <c r="J1580" s="353" t="str">
        <f t="shared" si="307"/>
        <v/>
      </c>
      <c r="K1580" s="353" t="str">
        <f t="shared" si="308"/>
        <v/>
      </c>
      <c r="L1580" s="353" t="str">
        <f t="shared" si="309"/>
        <v/>
      </c>
      <c r="M1580" s="353" t="str">
        <f t="shared" si="310"/>
        <v/>
      </c>
      <c r="N1580" s="387"/>
    </row>
    <row r="1581" spans="2:14">
      <c r="B1581" s="256"/>
      <c r="C1581" s="609" t="s">
        <v>1676</v>
      </c>
      <c r="D1581" s="256">
        <v>12389401001</v>
      </c>
      <c r="E1581" s="614" t="str">
        <f>IFERROR(VLOOKUP(D1581,'ВИС-2025'!$E$17:$I$3751,3,0),"")</f>
        <v>Электросварная муфта переходная PE, 160-90</v>
      </c>
      <c r="F1581" s="210" t="s">
        <v>58</v>
      </c>
      <c r="G1581" s="611"/>
      <c r="H1581" s="353" t="str">
        <f>IFERROR(VLOOKUP(D1581,'ВИС-2025'!$E$17:$L$4285,7,0),"")</f>
        <v>по запросу</v>
      </c>
      <c r="I1581" s="353" t="str">
        <f t="shared" si="306"/>
        <v/>
      </c>
      <c r="J1581" s="353" t="str">
        <f t="shared" si="307"/>
        <v/>
      </c>
      <c r="K1581" s="353" t="str">
        <f t="shared" si="308"/>
        <v/>
      </c>
      <c r="L1581" s="353" t="str">
        <f t="shared" si="309"/>
        <v/>
      </c>
      <c r="M1581" s="353" t="str">
        <f t="shared" si="310"/>
        <v/>
      </c>
      <c r="N1581" s="387"/>
    </row>
    <row r="1582" spans="2:14">
      <c r="B1582" s="256"/>
      <c r="C1582" s="609" t="s">
        <v>1676</v>
      </c>
      <c r="D1582" s="256">
        <v>12389481001</v>
      </c>
      <c r="E1582" s="614" t="str">
        <f>IFERROR(VLOOKUP(D1582,'ВИС-2025'!$E$17:$I$3751,3,0),"")</f>
        <v>Электросварная муфта переходная PE, 160-110</v>
      </c>
      <c r="F1582" s="210" t="s">
        <v>58</v>
      </c>
      <c r="G1582" s="611"/>
      <c r="H1582" s="353" t="str">
        <f>IFERROR(VLOOKUP(D1582,'ВИС-2025'!$E$17:$L$4285,7,0),"")</f>
        <v>по запросу</v>
      </c>
      <c r="I1582" s="353" t="str">
        <f t="shared" si="306"/>
        <v/>
      </c>
      <c r="J1582" s="353" t="str">
        <f t="shared" si="307"/>
        <v/>
      </c>
      <c r="K1582" s="353" t="str">
        <f t="shared" si="308"/>
        <v/>
      </c>
      <c r="L1582" s="353" t="str">
        <f t="shared" si="309"/>
        <v/>
      </c>
      <c r="M1582" s="353" t="str">
        <f t="shared" si="310"/>
        <v/>
      </c>
      <c r="N1582" s="387"/>
    </row>
    <row r="1583" spans="2:14">
      <c r="B1583" s="256"/>
      <c r="C1583" s="609" t="s">
        <v>1676</v>
      </c>
      <c r="D1583" s="256">
        <v>12389501001</v>
      </c>
      <c r="E1583" s="614" t="str">
        <f>IFERROR(VLOOKUP(D1583,'ВИС-2025'!$E$17:$I$3751,3,0),"")</f>
        <v>Электросварная муфта переходная PE, 160-125</v>
      </c>
      <c r="F1583" s="210" t="s">
        <v>58</v>
      </c>
      <c r="G1583" s="611"/>
      <c r="H1583" s="353" t="str">
        <f>IFERROR(VLOOKUP(D1583,'ВИС-2025'!$E$17:$L$4285,7,0),"")</f>
        <v>по запросу</v>
      </c>
      <c r="I1583" s="353" t="str">
        <f t="shared" si="306"/>
        <v/>
      </c>
      <c r="J1583" s="353" t="str">
        <f t="shared" si="307"/>
        <v/>
      </c>
      <c r="K1583" s="353" t="str">
        <f t="shared" si="308"/>
        <v/>
      </c>
      <c r="L1583" s="353" t="str">
        <f t="shared" si="309"/>
        <v/>
      </c>
      <c r="M1583" s="353" t="str">
        <f t="shared" si="310"/>
        <v/>
      </c>
      <c r="N1583" s="387"/>
    </row>
    <row r="1584" spans="2:14">
      <c r="B1584" s="90"/>
      <c r="C1584" s="198"/>
      <c r="D1584" s="69"/>
      <c r="E1584" s="396"/>
      <c r="F1584" s="170"/>
      <c r="G1584" s="199"/>
      <c r="H1584" s="351" t="str">
        <f>IFERROR(VLOOKUP(D1584,'ВИС-2025'!$E$17:$L$4285,7,0),"")</f>
        <v/>
      </c>
      <c r="I1584" s="351" t="str">
        <f t="shared" si="306"/>
        <v/>
      </c>
      <c r="J1584" s="351" t="str">
        <f t="shared" si="307"/>
        <v/>
      </c>
      <c r="K1584" s="351" t="str">
        <f t="shared" si="308"/>
        <v/>
      </c>
      <c r="L1584" s="351" t="str">
        <f t="shared" si="309"/>
        <v/>
      </c>
      <c r="M1584" s="351" t="str">
        <f t="shared" si="310"/>
        <v/>
      </c>
      <c r="N1584" s="387"/>
    </row>
    <row r="1585" spans="2:14" s="288" customFormat="1">
      <c r="B1585" s="453" t="s">
        <v>27</v>
      </c>
      <c r="C1585" s="201" t="s">
        <v>1676</v>
      </c>
      <c r="D1585" s="102">
        <v>12428471001</v>
      </c>
      <c r="E1585" s="391" t="str">
        <f>IFERROR(VLOOKUP(D1585,'ВИС-2025'!$E$17:$I$3751,3,0),"")</f>
        <v>Переходник под эл.-сварное соединение, безмуфтовый, PE, 40-32</v>
      </c>
      <c r="F1585" s="202" t="s">
        <v>58</v>
      </c>
      <c r="G1585" s="204"/>
      <c r="H1585" s="352" t="str">
        <f>IFERROR(VLOOKUP(D1585,'ВИС-2025'!$E$17:$L$4285,7,0),"")</f>
        <v>по запросу</v>
      </c>
      <c r="I1585" s="352" t="str">
        <f t="shared" si="306"/>
        <v/>
      </c>
      <c r="J1585" s="352" t="str">
        <f t="shared" si="307"/>
        <v/>
      </c>
      <c r="K1585" s="352" t="str">
        <f t="shared" si="308"/>
        <v/>
      </c>
      <c r="L1585" s="352" t="str">
        <f t="shared" si="309"/>
        <v/>
      </c>
      <c r="M1585" s="352" t="str">
        <f t="shared" si="310"/>
        <v/>
      </c>
      <c r="N1585" s="387"/>
    </row>
    <row r="1586" spans="2:14" s="288" customFormat="1">
      <c r="B1586" s="453" t="s">
        <v>27</v>
      </c>
      <c r="C1586" s="201" t="s">
        <v>1676</v>
      </c>
      <c r="D1586" s="102">
        <v>12428671001</v>
      </c>
      <c r="E1586" s="391" t="str">
        <f>IFERROR(VLOOKUP(D1586,'ВИС-2025'!$E$17:$I$3751,3,0),"")</f>
        <v>Переходник под эл.-сварное соединение, безмуфтовый, PE, 50-32</v>
      </c>
      <c r="F1586" s="202" t="s">
        <v>58</v>
      </c>
      <c r="G1586" s="204"/>
      <c r="H1586" s="352" t="str">
        <f>IFERROR(VLOOKUP(D1586,'ВИС-2025'!$E$17:$L$4285,7,0),"")</f>
        <v>по запросу</v>
      </c>
      <c r="I1586" s="352" t="str">
        <f t="shared" si="306"/>
        <v/>
      </c>
      <c r="J1586" s="352" t="str">
        <f t="shared" si="307"/>
        <v/>
      </c>
      <c r="K1586" s="352" t="str">
        <f t="shared" si="308"/>
        <v/>
      </c>
      <c r="L1586" s="352" t="str">
        <f t="shared" si="309"/>
        <v/>
      </c>
      <c r="M1586" s="352" t="str">
        <f t="shared" si="310"/>
        <v/>
      </c>
      <c r="N1586" s="387"/>
    </row>
    <row r="1587" spans="2:14" s="288" customFormat="1">
      <c r="B1587" s="453" t="s">
        <v>27</v>
      </c>
      <c r="C1587" s="201" t="s">
        <v>1676</v>
      </c>
      <c r="D1587" s="102">
        <v>12428771001</v>
      </c>
      <c r="E1587" s="391" t="str">
        <f>IFERROR(VLOOKUP(D1587,'ВИС-2025'!$E$17:$I$3751,3,0),"")</f>
        <v>Переходник под эл.-сварное соединение, безмуфтовый, PE, 50-40</v>
      </c>
      <c r="F1587" s="202" t="s">
        <v>58</v>
      </c>
      <c r="G1587" s="204"/>
      <c r="H1587" s="352" t="str">
        <f>IFERROR(VLOOKUP(D1587,'ВИС-2025'!$E$17:$L$4285,7,0),"")</f>
        <v>по запросу</v>
      </c>
      <c r="I1587" s="352" t="str">
        <f t="shared" si="306"/>
        <v/>
      </c>
      <c r="J1587" s="352" t="str">
        <f t="shared" si="307"/>
        <v/>
      </c>
      <c r="K1587" s="352" t="str">
        <f t="shared" si="308"/>
        <v/>
      </c>
      <c r="L1587" s="352" t="str">
        <f t="shared" si="309"/>
        <v/>
      </c>
      <c r="M1587" s="352" t="str">
        <f t="shared" si="310"/>
        <v/>
      </c>
      <c r="N1587" s="387"/>
    </row>
    <row r="1588" spans="2:14" s="288" customFormat="1">
      <c r="B1588" s="453" t="s">
        <v>27</v>
      </c>
      <c r="C1588" s="201" t="s">
        <v>1676</v>
      </c>
      <c r="D1588" s="102">
        <v>12428871001</v>
      </c>
      <c r="E1588" s="391" t="str">
        <f>IFERROR(VLOOKUP(D1588,'ВИС-2025'!$E$17:$I$3751,3,0),"")</f>
        <v>Переходник под эл.-сварное соединение, безмуфтовый, PE, 63-32</v>
      </c>
      <c r="F1588" s="202" t="s">
        <v>58</v>
      </c>
      <c r="G1588" s="204"/>
      <c r="H1588" s="352" t="str">
        <f>IFERROR(VLOOKUP(D1588,'ВИС-2025'!$E$17:$L$4285,7,0),"")</f>
        <v>по запросу</v>
      </c>
      <c r="I1588" s="352" t="str">
        <f t="shared" si="306"/>
        <v/>
      </c>
      <c r="J1588" s="352" t="str">
        <f t="shared" si="307"/>
        <v/>
      </c>
      <c r="K1588" s="352" t="str">
        <f t="shared" si="308"/>
        <v/>
      </c>
      <c r="L1588" s="352" t="str">
        <f t="shared" si="309"/>
        <v/>
      </c>
      <c r="M1588" s="352" t="str">
        <f t="shared" si="310"/>
        <v/>
      </c>
      <c r="N1588" s="387"/>
    </row>
    <row r="1589" spans="2:14" s="288" customFormat="1">
      <c r="B1589" s="453" t="s">
        <v>27</v>
      </c>
      <c r="C1589" s="201" t="s">
        <v>1676</v>
      </c>
      <c r="D1589" s="102">
        <v>12428971001</v>
      </c>
      <c r="E1589" s="391" t="str">
        <f>IFERROR(VLOOKUP(D1589,'ВИС-2025'!$E$17:$I$3751,3,0),"")</f>
        <v>Переходник под эл.-сварное соединение, безмуфтовый, PE, 63-40</v>
      </c>
      <c r="F1589" s="202" t="s">
        <v>58</v>
      </c>
      <c r="G1589" s="204"/>
      <c r="H1589" s="352" t="str">
        <f>IFERROR(VLOOKUP(D1589,'ВИС-2025'!$E$17:$L$4285,7,0),"")</f>
        <v>по запросу</v>
      </c>
      <c r="I1589" s="352" t="str">
        <f t="shared" si="306"/>
        <v/>
      </c>
      <c r="J1589" s="352" t="str">
        <f t="shared" si="307"/>
        <v/>
      </c>
      <c r="K1589" s="352" t="str">
        <f t="shared" si="308"/>
        <v/>
      </c>
      <c r="L1589" s="352" t="str">
        <f t="shared" si="309"/>
        <v/>
      </c>
      <c r="M1589" s="352" t="str">
        <f t="shared" si="310"/>
        <v/>
      </c>
      <c r="N1589" s="387"/>
    </row>
    <row r="1590" spans="2:14">
      <c r="B1590" s="102" t="s">
        <v>27</v>
      </c>
      <c r="C1590" s="201" t="s">
        <v>1676</v>
      </c>
      <c r="D1590" s="102">
        <v>12429071001</v>
      </c>
      <c r="E1590" s="391" t="str">
        <f>IFERROR(VLOOKUP(D1590,'ВИС-2025'!$E$17:$I$3751,3,0),"")</f>
        <v>Переходник под эл.-сварное соединение, безмуфтовый, PE, 63-50</v>
      </c>
      <c r="F1590" s="202" t="s">
        <v>58</v>
      </c>
      <c r="G1590" s="204"/>
      <c r="H1590" s="352" t="str">
        <f>IFERROR(VLOOKUP(D1590,'ВИС-2025'!$E$17:$L$4285,7,0),"")</f>
        <v>по запросу</v>
      </c>
      <c r="I1590" s="352" t="str">
        <f t="shared" si="306"/>
        <v/>
      </c>
      <c r="J1590" s="352" t="str">
        <f t="shared" si="307"/>
        <v/>
      </c>
      <c r="K1590" s="352" t="str">
        <f t="shared" si="308"/>
        <v/>
      </c>
      <c r="L1590" s="352" t="str">
        <f t="shared" si="309"/>
        <v/>
      </c>
      <c r="M1590" s="352" t="str">
        <f t="shared" si="310"/>
        <v/>
      </c>
      <c r="N1590" s="387"/>
    </row>
    <row r="1591" spans="2:14" s="288" customFormat="1">
      <c r="B1591" s="453" t="s">
        <v>27</v>
      </c>
      <c r="C1591" s="201" t="s">
        <v>1676</v>
      </c>
      <c r="D1591" s="102">
        <v>12429171001</v>
      </c>
      <c r="E1591" s="391" t="str">
        <f>IFERROR(VLOOKUP(D1591,'ВИС-2025'!$E$17:$I$3751,3,0),"")</f>
        <v>Переходник под эл.-сварное соединение, безмуфтовый, PE, 75-50</v>
      </c>
      <c r="F1591" s="202" t="s">
        <v>58</v>
      </c>
      <c r="G1591" s="204"/>
      <c r="H1591" s="352" t="str">
        <f>IFERROR(VLOOKUP(D1591,'ВИС-2025'!$E$17:$L$4285,7,0),"")</f>
        <v>по запросу</v>
      </c>
      <c r="I1591" s="352" t="str">
        <f t="shared" si="306"/>
        <v/>
      </c>
      <c r="J1591" s="352" t="str">
        <f t="shared" si="307"/>
        <v/>
      </c>
      <c r="K1591" s="352" t="str">
        <f t="shared" si="308"/>
        <v/>
      </c>
      <c r="L1591" s="352" t="str">
        <f t="shared" si="309"/>
        <v/>
      </c>
      <c r="M1591" s="352" t="str">
        <f t="shared" si="310"/>
        <v/>
      </c>
      <c r="N1591" s="387"/>
    </row>
    <row r="1592" spans="2:14">
      <c r="B1592" s="102" t="s">
        <v>27</v>
      </c>
      <c r="C1592" s="201" t="s">
        <v>1676</v>
      </c>
      <c r="D1592" s="102">
        <v>12429271001</v>
      </c>
      <c r="E1592" s="391" t="str">
        <f>IFERROR(VLOOKUP(D1592,'ВИС-2025'!$E$17:$I$3751,3,0),"")</f>
        <v>Переходник под эл.-сварное соединение, безмуфтовый, PE, 75-63</v>
      </c>
      <c r="F1592" s="202" t="s">
        <v>58</v>
      </c>
      <c r="G1592" s="204"/>
      <c r="H1592" s="352" t="str">
        <f>IFERROR(VLOOKUP(D1592,'ВИС-2025'!$E$17:$L$4285,7,0),"")</f>
        <v>по запросу</v>
      </c>
      <c r="I1592" s="352" t="str">
        <f t="shared" si="306"/>
        <v/>
      </c>
      <c r="J1592" s="352" t="str">
        <f t="shared" si="307"/>
        <v/>
      </c>
      <c r="K1592" s="352" t="str">
        <f t="shared" si="308"/>
        <v/>
      </c>
      <c r="L1592" s="352" t="str">
        <f t="shared" si="309"/>
        <v/>
      </c>
      <c r="M1592" s="352" t="str">
        <f t="shared" si="310"/>
        <v/>
      </c>
      <c r="N1592" s="387"/>
    </row>
    <row r="1593" spans="2:14">
      <c r="B1593" s="102" t="s">
        <v>27</v>
      </c>
      <c r="C1593" s="201" t="s">
        <v>1676</v>
      </c>
      <c r="D1593" s="102">
        <v>12342441001</v>
      </c>
      <c r="E1593" s="391" t="str">
        <f>IFERROR(VLOOKUP(D1593,'ВИС-2025'!$E$17:$I$3751,3,0),"")</f>
        <v>Переходник под эл.-сварное соединение, безмуфтовый, PE, 90-50</v>
      </c>
      <c r="F1593" s="202" t="s">
        <v>58</v>
      </c>
      <c r="G1593" s="204"/>
      <c r="H1593" s="352" t="str">
        <f>IFERROR(VLOOKUP(D1593,'ВИС-2025'!$E$17:$L$4285,7,0),"")</f>
        <v>по запросу</v>
      </c>
      <c r="I1593" s="352" t="str">
        <f t="shared" si="306"/>
        <v/>
      </c>
      <c r="J1593" s="352" t="str">
        <f t="shared" si="307"/>
        <v/>
      </c>
      <c r="K1593" s="352" t="str">
        <f t="shared" si="308"/>
        <v/>
      </c>
      <c r="L1593" s="352" t="str">
        <f t="shared" si="309"/>
        <v/>
      </c>
      <c r="M1593" s="352" t="str">
        <f t="shared" si="310"/>
        <v/>
      </c>
      <c r="N1593" s="387"/>
    </row>
    <row r="1594" spans="2:14">
      <c r="B1594" s="102" t="s">
        <v>27</v>
      </c>
      <c r="C1594" s="201" t="s">
        <v>1676</v>
      </c>
      <c r="D1594" s="102">
        <v>12429371001</v>
      </c>
      <c r="E1594" s="391" t="str">
        <f>IFERROR(VLOOKUP(D1594,'ВИС-2025'!$E$17:$I$3751,3,0),"")</f>
        <v>Переходник под эл.-сварное соединение, безмуфтовый, PE, 90-63</v>
      </c>
      <c r="F1594" s="202" t="s">
        <v>58</v>
      </c>
      <c r="G1594" s="204"/>
      <c r="H1594" s="352" t="str">
        <f>IFERROR(VLOOKUP(D1594,'ВИС-2025'!$E$17:$L$4285,7,0),"")</f>
        <v>по запросу</v>
      </c>
      <c r="I1594" s="352" t="str">
        <f t="shared" si="306"/>
        <v/>
      </c>
      <c r="J1594" s="352" t="str">
        <f t="shared" si="307"/>
        <v/>
      </c>
      <c r="K1594" s="352" t="str">
        <f t="shared" si="308"/>
        <v/>
      </c>
      <c r="L1594" s="352" t="str">
        <f t="shared" si="309"/>
        <v/>
      </c>
      <c r="M1594" s="352" t="str">
        <f t="shared" si="310"/>
        <v/>
      </c>
      <c r="N1594" s="387"/>
    </row>
    <row r="1595" spans="2:14">
      <c r="B1595" s="102" t="s">
        <v>27</v>
      </c>
      <c r="C1595" s="201" t="s">
        <v>1676</v>
      </c>
      <c r="D1595" s="102">
        <v>12429471001</v>
      </c>
      <c r="E1595" s="391" t="str">
        <f>IFERROR(VLOOKUP(D1595,'ВИС-2025'!$E$17:$I$3751,3,0),"")</f>
        <v>Переходник под эл.-сварное соединение, безмуфтовый, PE, 90-75</v>
      </c>
      <c r="F1595" s="202" t="s">
        <v>58</v>
      </c>
      <c r="G1595" s="204"/>
      <c r="H1595" s="352" t="str">
        <f>IFERROR(VLOOKUP(D1595,'ВИС-2025'!$E$17:$L$4285,7,0),"")</f>
        <v>по запросу</v>
      </c>
      <c r="I1595" s="352" t="str">
        <f t="shared" si="306"/>
        <v/>
      </c>
      <c r="J1595" s="352" t="str">
        <f t="shared" si="307"/>
        <v/>
      </c>
      <c r="K1595" s="352" t="str">
        <f t="shared" si="308"/>
        <v/>
      </c>
      <c r="L1595" s="352" t="str">
        <f t="shared" si="309"/>
        <v/>
      </c>
      <c r="M1595" s="352" t="str">
        <f t="shared" si="310"/>
        <v/>
      </c>
      <c r="N1595" s="387"/>
    </row>
    <row r="1596" spans="2:14" s="288" customFormat="1">
      <c r="B1596" s="453" t="s">
        <v>27</v>
      </c>
      <c r="C1596" s="201" t="s">
        <v>1676</v>
      </c>
      <c r="D1596" s="102">
        <v>12429571001</v>
      </c>
      <c r="E1596" s="391" t="str">
        <f>IFERROR(VLOOKUP(D1596,'ВИС-2025'!$E$17:$I$3751,3,0),"")</f>
        <v>Переходник под эл.-сварное соединение, безмуфтовый, PE, 110-63</v>
      </c>
      <c r="F1596" s="202" t="s">
        <v>58</v>
      </c>
      <c r="G1596" s="204"/>
      <c r="H1596" s="352" t="str">
        <f>IFERROR(VLOOKUP(D1596,'ВИС-2025'!$E$17:$L$4285,7,0),"")</f>
        <v>по запросу</v>
      </c>
      <c r="I1596" s="352" t="str">
        <f t="shared" si="306"/>
        <v/>
      </c>
      <c r="J1596" s="352" t="str">
        <f t="shared" si="307"/>
        <v/>
      </c>
      <c r="K1596" s="352" t="str">
        <f t="shared" si="308"/>
        <v/>
      </c>
      <c r="L1596" s="352" t="str">
        <f t="shared" si="309"/>
        <v/>
      </c>
      <c r="M1596" s="352" t="str">
        <f t="shared" si="310"/>
        <v/>
      </c>
      <c r="N1596" s="387"/>
    </row>
    <row r="1597" spans="2:14">
      <c r="B1597" s="102" t="s">
        <v>27</v>
      </c>
      <c r="C1597" s="201" t="s">
        <v>1676</v>
      </c>
      <c r="D1597" s="102">
        <v>12342541001</v>
      </c>
      <c r="E1597" s="391" t="str">
        <f>IFERROR(VLOOKUP(D1597,'ВИС-2025'!$E$17:$I$3751,3,0),"")</f>
        <v>Переходник под эл.-сварное соединение, безмуфтовый, PE, 110-75</v>
      </c>
      <c r="F1597" s="202" t="s">
        <v>58</v>
      </c>
      <c r="G1597" s="204"/>
      <c r="H1597" s="352" t="str">
        <f>IFERROR(VLOOKUP(D1597,'ВИС-2025'!$E$17:$L$4285,7,0),"")</f>
        <v>по запросу</v>
      </c>
      <c r="I1597" s="352" t="str">
        <f t="shared" si="306"/>
        <v/>
      </c>
      <c r="J1597" s="352" t="str">
        <f t="shared" si="307"/>
        <v/>
      </c>
      <c r="K1597" s="352" t="str">
        <f t="shared" si="308"/>
        <v/>
      </c>
      <c r="L1597" s="352" t="str">
        <f t="shared" si="309"/>
        <v/>
      </c>
      <c r="M1597" s="352" t="str">
        <f t="shared" si="310"/>
        <v/>
      </c>
      <c r="N1597" s="387"/>
    </row>
    <row r="1598" spans="2:14" s="288" customFormat="1">
      <c r="B1598" s="453" t="s">
        <v>27</v>
      </c>
      <c r="C1598" s="201" t="s">
        <v>1676</v>
      </c>
      <c r="D1598" s="102">
        <v>12429671001</v>
      </c>
      <c r="E1598" s="391" t="str">
        <f>IFERROR(VLOOKUP(D1598,'ВИС-2025'!$E$17:$I$3751,3,0),"")</f>
        <v>Переходник под эл.-сварное соединение, безмуфтовый, PE, 110-90</v>
      </c>
      <c r="F1598" s="202" t="s">
        <v>58</v>
      </c>
      <c r="G1598" s="204"/>
      <c r="H1598" s="352" t="str">
        <f>IFERROR(VLOOKUP(D1598,'ВИС-2025'!$E$17:$L$4285,7,0),"")</f>
        <v>по запросу</v>
      </c>
      <c r="I1598" s="352" t="str">
        <f t="shared" si="306"/>
        <v/>
      </c>
      <c r="J1598" s="352" t="str">
        <f t="shared" si="307"/>
        <v/>
      </c>
      <c r="K1598" s="352" t="str">
        <f t="shared" si="308"/>
        <v/>
      </c>
      <c r="L1598" s="352" t="str">
        <f t="shared" si="309"/>
        <v/>
      </c>
      <c r="M1598" s="352" t="str">
        <f t="shared" si="310"/>
        <v/>
      </c>
      <c r="N1598" s="387"/>
    </row>
    <row r="1599" spans="2:14" s="288" customFormat="1">
      <c r="B1599" s="453" t="s">
        <v>27</v>
      </c>
      <c r="C1599" s="201" t="s">
        <v>1676</v>
      </c>
      <c r="D1599" s="102">
        <v>12330921001</v>
      </c>
      <c r="E1599" s="391" t="str">
        <f>IFERROR(VLOOKUP(D1599,'ВИС-2025'!$E$17:$I$3751,3,0),"")</f>
        <v>Переходник под эл.-сварное соединение, безмуфтовый, PE, 125-63</v>
      </c>
      <c r="F1599" s="202" t="s">
        <v>58</v>
      </c>
      <c r="G1599" s="204"/>
      <c r="H1599" s="352" t="str">
        <f>IFERROR(VLOOKUP(D1599,'ВИС-2025'!$E$17:$L$4285,7,0),"")</f>
        <v>по запросу</v>
      </c>
      <c r="I1599" s="352" t="str">
        <f t="shared" si="306"/>
        <v/>
      </c>
      <c r="J1599" s="352" t="str">
        <f t="shared" si="307"/>
        <v/>
      </c>
      <c r="K1599" s="352" t="str">
        <f t="shared" si="308"/>
        <v/>
      </c>
      <c r="L1599" s="352" t="str">
        <f t="shared" si="309"/>
        <v/>
      </c>
      <c r="M1599" s="352" t="str">
        <f t="shared" si="310"/>
        <v/>
      </c>
      <c r="N1599" s="387"/>
    </row>
    <row r="1600" spans="2:14" s="288" customFormat="1">
      <c r="B1600" s="453" t="s">
        <v>27</v>
      </c>
      <c r="C1600" s="201" t="s">
        <v>1676</v>
      </c>
      <c r="D1600" s="102">
        <v>12331021001</v>
      </c>
      <c r="E1600" s="391" t="str">
        <f>IFERROR(VLOOKUP(D1600,'ВИС-2025'!$E$17:$I$3751,3,0),"")</f>
        <v>Переходник под эл.-сварное соединение, безмуфтовый, PE, 125-90</v>
      </c>
      <c r="F1600" s="202" t="s">
        <v>58</v>
      </c>
      <c r="G1600" s="204"/>
      <c r="H1600" s="352" t="str">
        <f>IFERROR(VLOOKUP(D1600,'ВИС-2025'!$E$17:$L$4285,7,0),"")</f>
        <v>по запросу</v>
      </c>
      <c r="I1600" s="352" t="str">
        <f t="shared" si="306"/>
        <v/>
      </c>
      <c r="J1600" s="352" t="str">
        <f t="shared" si="307"/>
        <v/>
      </c>
      <c r="K1600" s="352" t="str">
        <f t="shared" si="308"/>
        <v/>
      </c>
      <c r="L1600" s="352" t="str">
        <f t="shared" si="309"/>
        <v/>
      </c>
      <c r="M1600" s="352" t="str">
        <f t="shared" si="310"/>
        <v/>
      </c>
      <c r="N1600" s="387"/>
    </row>
    <row r="1601" spans="2:14" s="288" customFormat="1">
      <c r="B1601" s="453" t="s">
        <v>27</v>
      </c>
      <c r="C1601" s="201" t="s">
        <v>1676</v>
      </c>
      <c r="D1601" s="102">
        <v>12331121001</v>
      </c>
      <c r="E1601" s="391" t="str">
        <f>IFERROR(VLOOKUP(D1601,'ВИС-2025'!$E$17:$I$3751,3,0),"")</f>
        <v>Переходник под эл.-сварное соединение, безмуфтовый, PE, 125-110</v>
      </c>
      <c r="F1601" s="202" t="s">
        <v>58</v>
      </c>
      <c r="G1601" s="204"/>
      <c r="H1601" s="352" t="str">
        <f>IFERROR(VLOOKUP(D1601,'ВИС-2025'!$E$17:$L$4285,7,0),"")</f>
        <v>по запросу</v>
      </c>
      <c r="I1601" s="352" t="str">
        <f t="shared" si="306"/>
        <v/>
      </c>
      <c r="J1601" s="352" t="str">
        <f t="shared" si="307"/>
        <v/>
      </c>
      <c r="K1601" s="352" t="str">
        <f t="shared" si="308"/>
        <v/>
      </c>
      <c r="L1601" s="352" t="str">
        <f t="shared" si="309"/>
        <v/>
      </c>
      <c r="M1601" s="352" t="str">
        <f t="shared" si="310"/>
        <v/>
      </c>
      <c r="N1601" s="387"/>
    </row>
    <row r="1602" spans="2:14" s="288" customFormat="1">
      <c r="B1602" s="453" t="s">
        <v>27</v>
      </c>
      <c r="C1602" s="201" t="s">
        <v>1676</v>
      </c>
      <c r="D1602" s="102">
        <v>12429771001</v>
      </c>
      <c r="E1602" s="391" t="str">
        <f>IFERROR(VLOOKUP(D1602,'ВИС-2025'!$E$17:$I$3751,3,0),"")</f>
        <v>Переходник под эл.-сварное соединение, безмуфтовый, PE, 160-90</v>
      </c>
      <c r="F1602" s="202" t="s">
        <v>58</v>
      </c>
      <c r="G1602" s="204"/>
      <c r="H1602" s="352" t="str">
        <f>IFERROR(VLOOKUP(D1602,'ВИС-2025'!$E$17:$L$4285,7,0),"")</f>
        <v>по запросу</v>
      </c>
      <c r="I1602" s="352" t="str">
        <f t="shared" si="306"/>
        <v/>
      </c>
      <c r="J1602" s="352" t="str">
        <f t="shared" si="307"/>
        <v/>
      </c>
      <c r="K1602" s="352" t="str">
        <f t="shared" si="308"/>
        <v/>
      </c>
      <c r="L1602" s="352" t="str">
        <f t="shared" si="309"/>
        <v/>
      </c>
      <c r="M1602" s="352" t="str">
        <f t="shared" si="310"/>
        <v/>
      </c>
      <c r="N1602" s="387"/>
    </row>
    <row r="1603" spans="2:14">
      <c r="B1603" s="102" t="s">
        <v>27</v>
      </c>
      <c r="C1603" s="201" t="s">
        <v>1676</v>
      </c>
      <c r="D1603" s="102">
        <v>12429871001</v>
      </c>
      <c r="E1603" s="391" t="str">
        <f>IFERROR(VLOOKUP(D1603,'ВИС-2025'!$E$17:$I$3751,3,0),"")</f>
        <v>Переходник под эл.-сварное соединение, безмуфтовый, PE, 160-110</v>
      </c>
      <c r="F1603" s="202" t="s">
        <v>58</v>
      </c>
      <c r="G1603" s="204"/>
      <c r="H1603" s="352" t="str">
        <f>IFERROR(VLOOKUP(D1603,'ВИС-2025'!$E$17:$L$4285,7,0),"")</f>
        <v>по запросу</v>
      </c>
      <c r="I1603" s="352" t="str">
        <f t="shared" si="306"/>
        <v/>
      </c>
      <c r="J1603" s="352" t="str">
        <f t="shared" si="307"/>
        <v/>
      </c>
      <c r="K1603" s="352" t="str">
        <f t="shared" si="308"/>
        <v/>
      </c>
      <c r="L1603" s="352" t="str">
        <f t="shared" si="309"/>
        <v/>
      </c>
      <c r="M1603" s="352" t="str">
        <f t="shared" si="310"/>
        <v/>
      </c>
      <c r="N1603" s="387"/>
    </row>
    <row r="1604" spans="2:14" s="288" customFormat="1">
      <c r="B1604" s="453" t="s">
        <v>27</v>
      </c>
      <c r="C1604" s="201" t="s">
        <v>1676</v>
      </c>
      <c r="D1604" s="102">
        <v>12336321001</v>
      </c>
      <c r="E1604" s="391" t="str">
        <f>IFERROR(VLOOKUP(D1604,'ВИС-2025'!$E$17:$I$3751,3,0),"")</f>
        <v>Переходник под эл.-сварное соединение, безмуфтовый, PE, 160-125</v>
      </c>
      <c r="F1604" s="202" t="s">
        <v>58</v>
      </c>
      <c r="G1604" s="204"/>
      <c r="H1604" s="352" t="str">
        <f>IFERROR(VLOOKUP(D1604,'ВИС-2025'!$E$17:$L$4285,7,0),"")</f>
        <v>по запросу</v>
      </c>
      <c r="I1604" s="352" t="str">
        <f t="shared" si="306"/>
        <v/>
      </c>
      <c r="J1604" s="352" t="str">
        <f t="shared" si="307"/>
        <v/>
      </c>
      <c r="K1604" s="352" t="str">
        <f t="shared" si="308"/>
        <v/>
      </c>
      <c r="L1604" s="352" t="str">
        <f t="shared" si="309"/>
        <v/>
      </c>
      <c r="M1604" s="352" t="str">
        <f t="shared" si="310"/>
        <v/>
      </c>
      <c r="N1604" s="387"/>
    </row>
    <row r="1605" spans="2:14">
      <c r="B1605" s="90"/>
      <c r="C1605" s="198"/>
      <c r="D1605" s="69"/>
      <c r="E1605" s="396"/>
      <c r="F1605" s="170"/>
      <c r="G1605" s="199"/>
      <c r="H1605" s="351" t="str">
        <f>IFERROR(VLOOKUP(D1605,'ВИС-2025'!$E$17:$L$4285,7,0),"")</f>
        <v/>
      </c>
      <c r="I1605" s="351" t="str">
        <f t="shared" si="306"/>
        <v/>
      </c>
      <c r="J1605" s="351" t="str">
        <f t="shared" si="307"/>
        <v/>
      </c>
      <c r="K1605" s="351" t="str">
        <f t="shared" si="308"/>
        <v/>
      </c>
      <c r="L1605" s="351" t="str">
        <f t="shared" si="309"/>
        <v/>
      </c>
      <c r="M1605" s="351" t="str">
        <f t="shared" si="310"/>
        <v/>
      </c>
      <c r="N1605" s="387"/>
    </row>
    <row r="1606" spans="2:14">
      <c r="B1606" s="256"/>
      <c r="C1606" s="609" t="s">
        <v>1676</v>
      </c>
      <c r="D1606" s="256">
        <v>12461841001</v>
      </c>
      <c r="E1606" s="614" t="str">
        <f>IFERROR(VLOOKUP(D1606,'ВИС-2025'!$E$17:$I$3751,3,0),"")</f>
        <v>Эл.-сварная муфта с наруж. резьбой из латуни, 20-1/2"</v>
      </c>
      <c r="F1606" s="210" t="s">
        <v>58</v>
      </c>
      <c r="G1606" s="611"/>
      <c r="H1606" s="353" t="str">
        <f>IFERROR(VLOOKUP(D1606,'ВИС-2025'!$E$17:$L$4285,7,0),"")</f>
        <v>по запросу</v>
      </c>
      <c r="I1606" s="353" t="str">
        <f t="shared" si="306"/>
        <v/>
      </c>
      <c r="J1606" s="353" t="str">
        <f t="shared" si="307"/>
        <v/>
      </c>
      <c r="K1606" s="353" t="str">
        <f t="shared" si="308"/>
        <v/>
      </c>
      <c r="L1606" s="353" t="str">
        <f t="shared" si="309"/>
        <v/>
      </c>
      <c r="M1606" s="353" t="str">
        <f t="shared" si="310"/>
        <v/>
      </c>
      <c r="N1606" s="387"/>
    </row>
    <row r="1607" spans="2:14">
      <c r="B1607" s="256"/>
      <c r="C1607" s="609" t="s">
        <v>1676</v>
      </c>
      <c r="D1607" s="256">
        <v>12457621001</v>
      </c>
      <c r="E1607" s="614" t="str">
        <f>IFERROR(VLOOKUP(D1607,'ВИС-2025'!$E$17:$I$3751,3,0),"")</f>
        <v>Эл.-сварная муфта с наруж. резьбой из латуни, 25-3/4"</v>
      </c>
      <c r="F1607" s="210" t="s">
        <v>58</v>
      </c>
      <c r="G1607" s="611"/>
      <c r="H1607" s="353" t="str">
        <f>IFERROR(VLOOKUP(D1607,'ВИС-2025'!$E$17:$L$4285,7,0),"")</f>
        <v>по запросу</v>
      </c>
      <c r="I1607" s="353" t="str">
        <f t="shared" si="306"/>
        <v/>
      </c>
      <c r="J1607" s="353" t="str">
        <f t="shared" si="307"/>
        <v/>
      </c>
      <c r="K1607" s="353" t="str">
        <f t="shared" si="308"/>
        <v/>
      </c>
      <c r="L1607" s="353" t="str">
        <f t="shared" si="309"/>
        <v/>
      </c>
      <c r="M1607" s="353" t="str">
        <f t="shared" si="310"/>
        <v/>
      </c>
      <c r="N1607" s="387"/>
    </row>
    <row r="1608" spans="2:14">
      <c r="B1608" s="256"/>
      <c r="C1608" s="609" t="s">
        <v>1676</v>
      </c>
      <c r="D1608" s="256">
        <v>12354251001</v>
      </c>
      <c r="E1608" s="614" t="str">
        <f>IFERROR(VLOOKUP(D1608,'ВИС-2025'!$E$17:$I$3751,3,0),"")</f>
        <v>Эл.-сварная муфта с наруж. резьбой из латуни, 32-1/2"</v>
      </c>
      <c r="F1608" s="481" t="s">
        <v>58</v>
      </c>
      <c r="G1608" s="611"/>
      <c r="H1608" s="99" t="str">
        <f>IFERROR(VLOOKUP(D1608,'ВИС-2025'!$E$17:$L$4285,7,0),"")</f>
        <v>по запросу</v>
      </c>
      <c r="I1608" s="99" t="str">
        <f t="shared" si="306"/>
        <v/>
      </c>
      <c r="J1608" s="99" t="str">
        <f t="shared" si="307"/>
        <v/>
      </c>
      <c r="K1608" s="99" t="str">
        <f t="shared" si="308"/>
        <v/>
      </c>
      <c r="L1608" s="99" t="str">
        <f t="shared" si="309"/>
        <v/>
      </c>
      <c r="M1608" s="99" t="str">
        <f t="shared" si="310"/>
        <v/>
      </c>
      <c r="N1608" s="387"/>
    </row>
    <row r="1609" spans="2:14">
      <c r="B1609" s="256"/>
      <c r="C1609" s="609" t="s">
        <v>1676</v>
      </c>
      <c r="D1609" s="256">
        <v>12354351001</v>
      </c>
      <c r="E1609" s="614" t="str">
        <f>IFERROR(VLOOKUP(D1609,'ВИС-2025'!$E$17:$I$3751,3,0),"")</f>
        <v>Эл.-сварная муфта с наруж. резьбой из латуни, 32-3/4"</v>
      </c>
      <c r="F1609" s="481" t="s">
        <v>58</v>
      </c>
      <c r="G1609" s="611"/>
      <c r="H1609" s="99" t="str">
        <f>IFERROR(VLOOKUP(D1609,'ВИС-2025'!$E$17:$L$4285,7,0),"")</f>
        <v>по запросу</v>
      </c>
      <c r="I1609" s="99" t="str">
        <f t="shared" si="306"/>
        <v/>
      </c>
      <c r="J1609" s="99" t="str">
        <f t="shared" si="307"/>
        <v/>
      </c>
      <c r="K1609" s="99" t="str">
        <f t="shared" si="308"/>
        <v/>
      </c>
      <c r="L1609" s="99" t="str">
        <f t="shared" si="309"/>
        <v/>
      </c>
      <c r="M1609" s="99" t="str">
        <f t="shared" si="310"/>
        <v/>
      </c>
      <c r="N1609" s="387"/>
    </row>
    <row r="1610" spans="2:14">
      <c r="B1610" s="256"/>
      <c r="C1610" s="609" t="s">
        <v>1676</v>
      </c>
      <c r="D1610" s="256">
        <v>12457721001</v>
      </c>
      <c r="E1610" s="614" t="str">
        <f>IFERROR(VLOOKUP(D1610,'ВИС-2025'!$E$17:$I$3751,3,0),"")</f>
        <v>Эл.-сварная муфта с наруж. резьбой из латуни, 32-1"</v>
      </c>
      <c r="F1610" s="210" t="s">
        <v>58</v>
      </c>
      <c r="G1610" s="611"/>
      <c r="H1610" s="353" t="str">
        <f>IFERROR(VLOOKUP(D1610,'ВИС-2025'!$E$17:$L$4285,7,0),"")</f>
        <v>по запросу</v>
      </c>
      <c r="I1610" s="353" t="str">
        <f t="shared" si="306"/>
        <v/>
      </c>
      <c r="J1610" s="353" t="str">
        <f t="shared" si="307"/>
        <v/>
      </c>
      <c r="K1610" s="353" t="str">
        <f t="shared" si="308"/>
        <v/>
      </c>
      <c r="L1610" s="353" t="str">
        <f t="shared" si="309"/>
        <v/>
      </c>
      <c r="M1610" s="353" t="str">
        <f t="shared" si="310"/>
        <v/>
      </c>
      <c r="N1610" s="387"/>
    </row>
    <row r="1611" spans="2:14">
      <c r="B1611" s="256"/>
      <c r="C1611" s="609" t="s">
        <v>1676</v>
      </c>
      <c r="D1611" s="256">
        <v>12457821001</v>
      </c>
      <c r="E1611" s="614" t="str">
        <f>IFERROR(VLOOKUP(D1611,'ВИС-2025'!$E$17:$I$3751,3,0),"")</f>
        <v>Эл.-сварная муфта с наруж. резьбой из латуни, 32-1 1/4"</v>
      </c>
      <c r="F1611" s="210" t="s">
        <v>58</v>
      </c>
      <c r="G1611" s="611"/>
      <c r="H1611" s="353" t="str">
        <f>IFERROR(VLOOKUP(D1611,'ВИС-2025'!$E$17:$L$4285,7,0),"")</f>
        <v>по запросу</v>
      </c>
      <c r="I1611" s="353" t="str">
        <f t="shared" si="306"/>
        <v/>
      </c>
      <c r="J1611" s="353" t="str">
        <f t="shared" si="307"/>
        <v/>
      </c>
      <c r="K1611" s="353" t="str">
        <f t="shared" si="308"/>
        <v/>
      </c>
      <c r="L1611" s="353" t="str">
        <f t="shared" si="309"/>
        <v/>
      </c>
      <c r="M1611" s="353" t="str">
        <f t="shared" si="310"/>
        <v/>
      </c>
      <c r="N1611" s="387"/>
    </row>
    <row r="1612" spans="2:14">
      <c r="B1612" s="256"/>
      <c r="C1612" s="609" t="s">
        <v>1676</v>
      </c>
      <c r="D1612" s="256">
        <v>12457921001</v>
      </c>
      <c r="E1612" s="614" t="str">
        <f>IFERROR(VLOOKUP(D1612,'ВИС-2025'!$E$17:$I$3751,3,0),"")</f>
        <v>Эл.-сварная муфта с наруж. резьбой из латуни, 32-1 1/2"</v>
      </c>
      <c r="F1612" s="210" t="s">
        <v>58</v>
      </c>
      <c r="G1612" s="611"/>
      <c r="H1612" s="353" t="str">
        <f>IFERROR(VLOOKUP(D1612,'ВИС-2025'!$E$17:$L$4285,7,0),"")</f>
        <v>по запросу</v>
      </c>
      <c r="I1612" s="353" t="str">
        <f t="shared" si="306"/>
        <v/>
      </c>
      <c r="J1612" s="353" t="str">
        <f t="shared" si="307"/>
        <v/>
      </c>
      <c r="K1612" s="353" t="str">
        <f t="shared" si="308"/>
        <v/>
      </c>
      <c r="L1612" s="353" t="str">
        <f t="shared" si="309"/>
        <v/>
      </c>
      <c r="M1612" s="353" t="str">
        <f t="shared" si="310"/>
        <v/>
      </c>
      <c r="N1612" s="387"/>
    </row>
    <row r="1613" spans="2:14">
      <c r="B1613" s="256"/>
      <c r="C1613" s="609" t="s">
        <v>1676</v>
      </c>
      <c r="D1613" s="256">
        <v>12458021001</v>
      </c>
      <c r="E1613" s="614" t="str">
        <f>IFERROR(VLOOKUP(D1613,'ВИС-2025'!$E$17:$I$3751,3,0),"")</f>
        <v>Эл.-сварная муфта с наруж. резьбой из латуни, 40-1"</v>
      </c>
      <c r="F1613" s="210" t="s">
        <v>58</v>
      </c>
      <c r="G1613" s="611"/>
      <c r="H1613" s="353" t="str">
        <f>IFERROR(VLOOKUP(D1613,'ВИС-2025'!$E$17:$L$4285,7,0),"")</f>
        <v>по запросу</v>
      </c>
      <c r="I1613" s="353" t="str">
        <f t="shared" si="306"/>
        <v/>
      </c>
      <c r="J1613" s="353" t="str">
        <f t="shared" si="307"/>
        <v/>
      </c>
      <c r="K1613" s="353" t="str">
        <f t="shared" si="308"/>
        <v/>
      </c>
      <c r="L1613" s="353" t="str">
        <f t="shared" si="309"/>
        <v/>
      </c>
      <c r="M1613" s="353" t="str">
        <f t="shared" si="310"/>
        <v/>
      </c>
      <c r="N1613" s="387"/>
    </row>
    <row r="1614" spans="2:14">
      <c r="B1614" s="256"/>
      <c r="C1614" s="609" t="s">
        <v>1676</v>
      </c>
      <c r="D1614" s="256">
        <v>12458121001</v>
      </c>
      <c r="E1614" s="614" t="str">
        <f>IFERROR(VLOOKUP(D1614,'ВИС-2025'!$E$17:$I$3751,3,0),"")</f>
        <v>Эл.-сварная муфта с наруж. резьбой из латуни, 40-1 1/4"</v>
      </c>
      <c r="F1614" s="210" t="s">
        <v>58</v>
      </c>
      <c r="G1614" s="611"/>
      <c r="H1614" s="353" t="str">
        <f>IFERROR(VLOOKUP(D1614,'ВИС-2025'!$E$17:$L$4285,7,0),"")</f>
        <v>по запросу</v>
      </c>
      <c r="I1614" s="353" t="str">
        <f t="shared" si="306"/>
        <v/>
      </c>
      <c r="J1614" s="353" t="str">
        <f t="shared" si="307"/>
        <v/>
      </c>
      <c r="K1614" s="353" t="str">
        <f t="shared" si="308"/>
        <v/>
      </c>
      <c r="L1614" s="353" t="str">
        <f t="shared" si="309"/>
        <v/>
      </c>
      <c r="M1614" s="353" t="str">
        <f t="shared" si="310"/>
        <v/>
      </c>
      <c r="N1614" s="387"/>
    </row>
    <row r="1615" spans="2:14">
      <c r="B1615" s="256"/>
      <c r="C1615" s="609" t="s">
        <v>1676</v>
      </c>
      <c r="D1615" s="256">
        <v>12458221001</v>
      </c>
      <c r="E1615" s="614" t="str">
        <f>IFERROR(VLOOKUP(D1615,'ВИС-2025'!$E$17:$I$3751,3,0),"")</f>
        <v>Эл.-сварная муфта с наруж. резьбой из латуни, 40-1 1/2"</v>
      </c>
      <c r="F1615" s="210" t="s">
        <v>58</v>
      </c>
      <c r="G1615" s="611"/>
      <c r="H1615" s="353" t="str">
        <f>IFERROR(VLOOKUP(D1615,'ВИС-2025'!$E$17:$L$4285,7,0),"")</f>
        <v>по запросу</v>
      </c>
      <c r="I1615" s="353" t="str">
        <f t="shared" si="306"/>
        <v/>
      </c>
      <c r="J1615" s="353" t="str">
        <f t="shared" si="307"/>
        <v/>
      </c>
      <c r="K1615" s="353" t="str">
        <f t="shared" si="308"/>
        <v/>
      </c>
      <c r="L1615" s="353" t="str">
        <f t="shared" si="309"/>
        <v/>
      </c>
      <c r="M1615" s="353" t="str">
        <f t="shared" si="310"/>
        <v/>
      </c>
      <c r="N1615" s="387"/>
    </row>
    <row r="1616" spans="2:14">
      <c r="B1616" s="256"/>
      <c r="C1616" s="609" t="s">
        <v>1676</v>
      </c>
      <c r="D1616" s="256">
        <v>12458321001</v>
      </c>
      <c r="E1616" s="614" t="str">
        <f>IFERROR(VLOOKUP(D1616,'ВИС-2025'!$E$17:$I$3751,3,0),"")</f>
        <v>Эл.-сварная муфта с наруж. резьбой из латуни, 40-2"</v>
      </c>
      <c r="F1616" s="210" t="s">
        <v>58</v>
      </c>
      <c r="G1616" s="611"/>
      <c r="H1616" s="353" t="str">
        <f>IFERROR(VLOOKUP(D1616,'ВИС-2025'!$E$17:$L$4285,7,0),"")</f>
        <v>по запросу</v>
      </c>
      <c r="I1616" s="353" t="str">
        <f t="shared" si="306"/>
        <v/>
      </c>
      <c r="J1616" s="353" t="str">
        <f t="shared" si="307"/>
        <v/>
      </c>
      <c r="K1616" s="353" t="str">
        <f t="shared" si="308"/>
        <v/>
      </c>
      <c r="L1616" s="353" t="str">
        <f t="shared" si="309"/>
        <v/>
      </c>
      <c r="M1616" s="353" t="str">
        <f t="shared" si="310"/>
        <v/>
      </c>
      <c r="N1616" s="387"/>
    </row>
    <row r="1617" spans="2:14">
      <c r="B1617" s="256"/>
      <c r="C1617" s="609" t="s">
        <v>1676</v>
      </c>
      <c r="D1617" s="256">
        <v>12458421001</v>
      </c>
      <c r="E1617" s="614" t="str">
        <f>IFERROR(VLOOKUP(D1617,'ВИС-2025'!$E$17:$I$3751,3,0),"")</f>
        <v>Эл.-сварная муфта с наруж. резьбой из латуни, 50-1"</v>
      </c>
      <c r="F1617" s="210" t="s">
        <v>58</v>
      </c>
      <c r="G1617" s="611"/>
      <c r="H1617" s="353" t="str">
        <f>IFERROR(VLOOKUP(D1617,'ВИС-2025'!$E$17:$L$4285,7,0),"")</f>
        <v>по запросу</v>
      </c>
      <c r="I1617" s="353" t="str">
        <f t="shared" si="306"/>
        <v/>
      </c>
      <c r="J1617" s="353" t="str">
        <f t="shared" si="307"/>
        <v/>
      </c>
      <c r="K1617" s="353" t="str">
        <f t="shared" si="308"/>
        <v/>
      </c>
      <c r="L1617" s="353" t="str">
        <f t="shared" si="309"/>
        <v/>
      </c>
      <c r="M1617" s="353" t="str">
        <f t="shared" si="310"/>
        <v/>
      </c>
      <c r="N1617" s="387"/>
    </row>
    <row r="1618" spans="2:14">
      <c r="B1618" s="256"/>
      <c r="C1618" s="609" t="s">
        <v>1676</v>
      </c>
      <c r="D1618" s="256">
        <v>12458521001</v>
      </c>
      <c r="E1618" s="614" t="str">
        <f>IFERROR(VLOOKUP(D1618,'ВИС-2025'!$E$17:$I$3751,3,0),"")</f>
        <v>Эл.-сварная муфта с наруж. резьбой из латуни, 50-1 1/4"</v>
      </c>
      <c r="F1618" s="210" t="s">
        <v>58</v>
      </c>
      <c r="G1618" s="611"/>
      <c r="H1618" s="353" t="str">
        <f>IFERROR(VLOOKUP(D1618,'ВИС-2025'!$E$17:$L$4285,7,0),"")</f>
        <v>по запросу</v>
      </c>
      <c r="I1618" s="353" t="str">
        <f t="shared" si="306"/>
        <v/>
      </c>
      <c r="J1618" s="353" t="str">
        <f t="shared" si="307"/>
        <v/>
      </c>
      <c r="K1618" s="353" t="str">
        <f t="shared" si="308"/>
        <v/>
      </c>
      <c r="L1618" s="353" t="str">
        <f t="shared" si="309"/>
        <v/>
      </c>
      <c r="M1618" s="353" t="str">
        <f t="shared" si="310"/>
        <v/>
      </c>
      <c r="N1618" s="387"/>
    </row>
    <row r="1619" spans="2:14">
      <c r="B1619" s="256"/>
      <c r="C1619" s="609" t="s">
        <v>1676</v>
      </c>
      <c r="D1619" s="256">
        <v>12458621001</v>
      </c>
      <c r="E1619" s="614" t="str">
        <f>IFERROR(VLOOKUP(D1619,'ВИС-2025'!$E$17:$I$3751,3,0),"")</f>
        <v>Эл.-сварная муфта с наруж. резьбой из латуни, 50-1 1/2"</v>
      </c>
      <c r="F1619" s="210" t="s">
        <v>58</v>
      </c>
      <c r="G1619" s="611"/>
      <c r="H1619" s="353" t="str">
        <f>IFERROR(VLOOKUP(D1619,'ВИС-2025'!$E$17:$L$4285,7,0),"")</f>
        <v>по запросу</v>
      </c>
      <c r="I1619" s="353" t="str">
        <f t="shared" si="306"/>
        <v/>
      </c>
      <c r="J1619" s="353" t="str">
        <f t="shared" si="307"/>
        <v/>
      </c>
      <c r="K1619" s="353" t="str">
        <f t="shared" si="308"/>
        <v/>
      </c>
      <c r="L1619" s="353" t="str">
        <f t="shared" si="309"/>
        <v/>
      </c>
      <c r="M1619" s="353" t="str">
        <f t="shared" si="310"/>
        <v/>
      </c>
      <c r="N1619" s="387"/>
    </row>
    <row r="1620" spans="2:14">
      <c r="B1620" s="256"/>
      <c r="C1620" s="609" t="s">
        <v>1676</v>
      </c>
      <c r="D1620" s="256">
        <v>12458721001</v>
      </c>
      <c r="E1620" s="614" t="str">
        <f>IFERROR(VLOOKUP(D1620,'ВИС-2025'!$E$17:$I$3751,3,0),"")</f>
        <v>Эл.-сварная муфта с наруж. резьбой из латуни, 50-2"</v>
      </c>
      <c r="F1620" s="210" t="s">
        <v>58</v>
      </c>
      <c r="G1620" s="611"/>
      <c r="H1620" s="353" t="str">
        <f>IFERROR(VLOOKUP(D1620,'ВИС-2025'!$E$17:$L$4285,7,0),"")</f>
        <v>по запросу</v>
      </c>
      <c r="I1620" s="353" t="str">
        <f t="shared" si="306"/>
        <v/>
      </c>
      <c r="J1620" s="353" t="str">
        <f t="shared" si="307"/>
        <v/>
      </c>
      <c r="K1620" s="353" t="str">
        <f t="shared" si="308"/>
        <v/>
      </c>
      <c r="L1620" s="353" t="str">
        <f t="shared" si="309"/>
        <v/>
      </c>
      <c r="M1620" s="353" t="str">
        <f t="shared" si="310"/>
        <v/>
      </c>
      <c r="N1620" s="387"/>
    </row>
    <row r="1621" spans="2:14">
      <c r="B1621" s="256"/>
      <c r="C1621" s="609" t="s">
        <v>1676</v>
      </c>
      <c r="D1621" s="256">
        <v>12458821001</v>
      </c>
      <c r="E1621" s="614" t="str">
        <f>IFERROR(VLOOKUP(D1621,'ВИС-2025'!$E$17:$I$3751,3,0),"")</f>
        <v>Эл.-сварная муфта с наруж. резьбой из латуни, 63-1 1/4"</v>
      </c>
      <c r="F1621" s="210" t="s">
        <v>58</v>
      </c>
      <c r="G1621" s="611"/>
      <c r="H1621" s="353" t="str">
        <f>IFERROR(VLOOKUP(D1621,'ВИС-2025'!$E$17:$L$4285,7,0),"")</f>
        <v>по запросу</v>
      </c>
      <c r="I1621" s="353" t="str">
        <f t="shared" si="306"/>
        <v/>
      </c>
      <c r="J1621" s="353" t="str">
        <f t="shared" si="307"/>
        <v/>
      </c>
      <c r="K1621" s="353" t="str">
        <f t="shared" si="308"/>
        <v/>
      </c>
      <c r="L1621" s="353" t="str">
        <f t="shared" si="309"/>
        <v/>
      </c>
      <c r="M1621" s="353" t="str">
        <f t="shared" si="310"/>
        <v/>
      </c>
      <c r="N1621" s="387"/>
    </row>
    <row r="1622" spans="2:14">
      <c r="B1622" s="256"/>
      <c r="C1622" s="609" t="s">
        <v>1676</v>
      </c>
      <c r="D1622" s="256">
        <v>12458921001</v>
      </c>
      <c r="E1622" s="614" t="str">
        <f>IFERROR(VLOOKUP(D1622,'ВИС-2025'!$E$17:$I$3751,3,0),"")</f>
        <v>Эл.-сварная муфта с наруж. резьбой из латуни, 63-1 1/2"</v>
      </c>
      <c r="F1622" s="210" t="s">
        <v>58</v>
      </c>
      <c r="G1622" s="611"/>
      <c r="H1622" s="353" t="str">
        <f>IFERROR(VLOOKUP(D1622,'ВИС-2025'!$E$17:$L$4285,7,0),"")</f>
        <v>по запросу</v>
      </c>
      <c r="I1622" s="353" t="str">
        <f t="shared" ref="I1622:I1684" si="311">IFERROR(H1622*G1622,"")</f>
        <v/>
      </c>
      <c r="J1622" s="353" t="str">
        <f t="shared" ref="J1622:J1684" si="312">IFERROR((IF(H1622="","",H1622-H1622*$D$7)),"")</f>
        <v/>
      </c>
      <c r="K1622" s="353" t="str">
        <f t="shared" ref="K1622:K1684" si="313">IFERROR(J1622*G1622, "")</f>
        <v/>
      </c>
      <c r="L1622" s="353" t="str">
        <f t="shared" ref="L1622:L1684" si="314">IFERROR(J1622*$D$8, "")</f>
        <v/>
      </c>
      <c r="M1622" s="353" t="str">
        <f t="shared" ref="M1622:M1684" si="315">IFERROR(L1622*G1622, "")</f>
        <v/>
      </c>
      <c r="N1622" s="387"/>
    </row>
    <row r="1623" spans="2:14">
      <c r="B1623" s="256"/>
      <c r="C1623" s="609" t="s">
        <v>1676</v>
      </c>
      <c r="D1623" s="256">
        <v>12459021001</v>
      </c>
      <c r="E1623" s="614" t="str">
        <f>IFERROR(VLOOKUP(D1623,'ВИС-2025'!$E$17:$I$3751,3,0),"")</f>
        <v>Эл.-сварная муфта с наруж. резьбой из латуни, 63-2"</v>
      </c>
      <c r="F1623" s="210" t="s">
        <v>58</v>
      </c>
      <c r="G1623" s="611"/>
      <c r="H1623" s="353" t="str">
        <f>IFERROR(VLOOKUP(D1623,'ВИС-2025'!$E$17:$L$4285,7,0),"")</f>
        <v>по запросу</v>
      </c>
      <c r="I1623" s="353" t="str">
        <f t="shared" si="311"/>
        <v/>
      </c>
      <c r="J1623" s="353" t="str">
        <f t="shared" si="312"/>
        <v/>
      </c>
      <c r="K1623" s="353" t="str">
        <f t="shared" si="313"/>
        <v/>
      </c>
      <c r="L1623" s="353" t="str">
        <f t="shared" si="314"/>
        <v/>
      </c>
      <c r="M1623" s="353" t="str">
        <f t="shared" si="315"/>
        <v/>
      </c>
      <c r="N1623" s="387"/>
    </row>
    <row r="1624" spans="2:14">
      <c r="B1624" s="256"/>
      <c r="C1624" s="609" t="s">
        <v>1676</v>
      </c>
      <c r="D1624" s="256">
        <v>12468021001</v>
      </c>
      <c r="E1624" s="614" t="str">
        <f>IFERROR(VLOOKUP(D1624,'ВИС-2025'!$E$17:$I$3751,3,0),"")</f>
        <v>Эл.-сварная муфта с наруж. резьбой из латуни, 75-2"</v>
      </c>
      <c r="F1624" s="210" t="s">
        <v>58</v>
      </c>
      <c r="G1624" s="611"/>
      <c r="H1624" s="353" t="str">
        <f>IFERROR(VLOOKUP(D1624,'ВИС-2025'!$E$17:$L$4285,7,0),"")</f>
        <v>по запросу</v>
      </c>
      <c r="I1624" s="353" t="str">
        <f t="shared" si="311"/>
        <v/>
      </c>
      <c r="J1624" s="353" t="str">
        <f t="shared" si="312"/>
        <v/>
      </c>
      <c r="K1624" s="353" t="str">
        <f t="shared" si="313"/>
        <v/>
      </c>
      <c r="L1624" s="353" t="str">
        <f t="shared" si="314"/>
        <v/>
      </c>
      <c r="M1624" s="353" t="str">
        <f t="shared" si="315"/>
        <v/>
      </c>
      <c r="N1624" s="387"/>
    </row>
    <row r="1625" spans="2:14">
      <c r="B1625" s="256"/>
      <c r="C1625" s="609" t="s">
        <v>1676</v>
      </c>
      <c r="D1625" s="256">
        <v>12454521001</v>
      </c>
      <c r="E1625" s="614" t="str">
        <f>IFERROR(VLOOKUP(D1625,'ВИС-2025'!$E$17:$I$3751,3,0),"")</f>
        <v>Эл.-сварная муфта с наруж. резьбой из латуни, 75-2 1/2"</v>
      </c>
      <c r="F1625" s="210" t="s">
        <v>58</v>
      </c>
      <c r="G1625" s="611"/>
      <c r="H1625" s="353" t="str">
        <f>IFERROR(VLOOKUP(D1625,'ВИС-2025'!$E$17:$L$4285,7,0),"")</f>
        <v>по запросу</v>
      </c>
      <c r="I1625" s="353" t="str">
        <f t="shared" si="311"/>
        <v/>
      </c>
      <c r="J1625" s="353" t="str">
        <f t="shared" si="312"/>
        <v/>
      </c>
      <c r="K1625" s="353" t="str">
        <f t="shared" si="313"/>
        <v/>
      </c>
      <c r="L1625" s="353" t="str">
        <f t="shared" si="314"/>
        <v/>
      </c>
      <c r="M1625" s="353" t="str">
        <f t="shared" si="315"/>
        <v/>
      </c>
      <c r="N1625" s="387"/>
    </row>
    <row r="1626" spans="2:14">
      <c r="B1626" s="90"/>
      <c r="C1626" s="198"/>
      <c r="D1626" s="69"/>
      <c r="E1626" s="396"/>
      <c r="F1626" s="170"/>
      <c r="G1626" s="199"/>
      <c r="H1626" s="351" t="str">
        <f>IFERROR(VLOOKUP(D1626,'ВИС-2025'!$E$17:$L$4285,7,0),"")</f>
        <v/>
      </c>
      <c r="I1626" s="351" t="str">
        <f t="shared" si="311"/>
        <v/>
      </c>
      <c r="J1626" s="351" t="str">
        <f t="shared" si="312"/>
        <v/>
      </c>
      <c r="K1626" s="351" t="str">
        <f t="shared" si="313"/>
        <v/>
      </c>
      <c r="L1626" s="351" t="str">
        <f t="shared" si="314"/>
        <v/>
      </c>
      <c r="M1626" s="351" t="str">
        <f t="shared" si="315"/>
        <v/>
      </c>
      <c r="N1626" s="387"/>
    </row>
    <row r="1627" spans="2:14" s="288" customFormat="1">
      <c r="B1627" s="453" t="s">
        <v>27</v>
      </c>
      <c r="C1627" s="201" t="s">
        <v>1676</v>
      </c>
      <c r="D1627" s="102">
        <v>12450371001</v>
      </c>
      <c r="E1627" s="391" t="str">
        <f>IFERROR(VLOOKUP(D1627,'ВИС-2025'!$E$17:$I$3751,3,0),"")</f>
        <v>Эл.-сварная муфта с наруж. резьбой из PE 100, 25-3/4"</v>
      </c>
      <c r="F1627" s="202" t="s">
        <v>58</v>
      </c>
      <c r="G1627" s="204"/>
      <c r="H1627" s="352" t="str">
        <f>IFERROR(VLOOKUP(D1627,'ВИС-2025'!$E$17:$L$4285,7,0),"")</f>
        <v>по запросу</v>
      </c>
      <c r="I1627" s="352" t="str">
        <f t="shared" si="311"/>
        <v/>
      </c>
      <c r="J1627" s="352" t="str">
        <f t="shared" si="312"/>
        <v/>
      </c>
      <c r="K1627" s="352" t="str">
        <f t="shared" si="313"/>
        <v/>
      </c>
      <c r="L1627" s="352" t="str">
        <f t="shared" si="314"/>
        <v/>
      </c>
      <c r="M1627" s="352" t="str">
        <f t="shared" si="315"/>
        <v/>
      </c>
      <c r="N1627" s="387"/>
    </row>
    <row r="1628" spans="2:14" s="288" customFormat="1">
      <c r="B1628" s="453" t="s">
        <v>27</v>
      </c>
      <c r="C1628" s="201" t="s">
        <v>1676</v>
      </c>
      <c r="D1628" s="102">
        <v>12450471001</v>
      </c>
      <c r="E1628" s="391" t="str">
        <f>IFERROR(VLOOKUP(D1628,'ВИС-2025'!$E$17:$I$3751,3,0),"")</f>
        <v>Эл.-сварная муфта с наруж. резьбой из PE 100, 32-1"</v>
      </c>
      <c r="F1628" s="202" t="s">
        <v>58</v>
      </c>
      <c r="G1628" s="204"/>
      <c r="H1628" s="352" t="str">
        <f>IFERROR(VLOOKUP(D1628,'ВИС-2025'!$E$17:$L$4285,7,0),"")</f>
        <v>по запросу</v>
      </c>
      <c r="I1628" s="352" t="str">
        <f t="shared" si="311"/>
        <v/>
      </c>
      <c r="J1628" s="352" t="str">
        <f t="shared" si="312"/>
        <v/>
      </c>
      <c r="K1628" s="352" t="str">
        <f t="shared" si="313"/>
        <v/>
      </c>
      <c r="L1628" s="352" t="str">
        <f t="shared" si="314"/>
        <v/>
      </c>
      <c r="M1628" s="352" t="str">
        <f t="shared" si="315"/>
        <v/>
      </c>
      <c r="N1628" s="387"/>
    </row>
    <row r="1629" spans="2:14" s="288" customFormat="1">
      <c r="B1629" s="453" t="s">
        <v>27</v>
      </c>
      <c r="C1629" s="201" t="s">
        <v>1676</v>
      </c>
      <c r="D1629" s="102">
        <v>12450571001</v>
      </c>
      <c r="E1629" s="391" t="str">
        <f>IFERROR(VLOOKUP(D1629,'ВИС-2025'!$E$17:$I$3751,3,0),"")</f>
        <v>Эл.-сварная муфта с наруж. резьбой из PE 100, 40-1"</v>
      </c>
      <c r="F1629" s="202" t="s">
        <v>58</v>
      </c>
      <c r="G1629" s="204"/>
      <c r="H1629" s="352" t="str">
        <f>IFERROR(VLOOKUP(D1629,'ВИС-2025'!$E$17:$L$4285,7,0),"")</f>
        <v>по запросу</v>
      </c>
      <c r="I1629" s="352" t="str">
        <f t="shared" si="311"/>
        <v/>
      </c>
      <c r="J1629" s="352" t="str">
        <f t="shared" si="312"/>
        <v/>
      </c>
      <c r="K1629" s="352" t="str">
        <f t="shared" si="313"/>
        <v/>
      </c>
      <c r="L1629" s="352" t="str">
        <f t="shared" si="314"/>
        <v/>
      </c>
      <c r="M1629" s="352" t="str">
        <f t="shared" si="315"/>
        <v/>
      </c>
      <c r="N1629" s="387"/>
    </row>
    <row r="1630" spans="2:14" s="288" customFormat="1">
      <c r="B1630" s="453" t="s">
        <v>27</v>
      </c>
      <c r="C1630" s="201" t="s">
        <v>1676</v>
      </c>
      <c r="D1630" s="102">
        <v>12450671001</v>
      </c>
      <c r="E1630" s="391" t="str">
        <f>IFERROR(VLOOKUP(D1630,'ВИС-2025'!$E$17:$I$3751,3,0),"")</f>
        <v>Эл.-сварная муфта с наруж. резьбой из PE 100, 40-1 1/4"</v>
      </c>
      <c r="F1630" s="202" t="s">
        <v>58</v>
      </c>
      <c r="G1630" s="204"/>
      <c r="H1630" s="352" t="str">
        <f>IFERROR(VLOOKUP(D1630,'ВИС-2025'!$E$17:$L$4285,7,0),"")</f>
        <v>по запросу</v>
      </c>
      <c r="I1630" s="352" t="str">
        <f t="shared" si="311"/>
        <v/>
      </c>
      <c r="J1630" s="352" t="str">
        <f t="shared" si="312"/>
        <v/>
      </c>
      <c r="K1630" s="352" t="str">
        <f t="shared" si="313"/>
        <v/>
      </c>
      <c r="L1630" s="352" t="str">
        <f t="shared" si="314"/>
        <v/>
      </c>
      <c r="M1630" s="352" t="str">
        <f t="shared" si="315"/>
        <v/>
      </c>
      <c r="N1630" s="387"/>
    </row>
    <row r="1631" spans="2:14" s="288" customFormat="1">
      <c r="B1631" s="453" t="s">
        <v>27</v>
      </c>
      <c r="C1631" s="201" t="s">
        <v>1676</v>
      </c>
      <c r="D1631" s="102">
        <v>12450771001</v>
      </c>
      <c r="E1631" s="391" t="str">
        <f>IFERROR(VLOOKUP(D1631,'ВИС-2025'!$E$17:$I$3751,3,0),"")</f>
        <v>Эл.-сварная муфта с наруж. резьбой из PE 100, 40-1 1/2"</v>
      </c>
      <c r="F1631" s="202" t="s">
        <v>58</v>
      </c>
      <c r="G1631" s="204"/>
      <c r="H1631" s="352" t="str">
        <f>IFERROR(VLOOKUP(D1631,'ВИС-2025'!$E$17:$L$4285,7,0),"")</f>
        <v>по запросу</v>
      </c>
      <c r="I1631" s="352" t="str">
        <f t="shared" si="311"/>
        <v/>
      </c>
      <c r="J1631" s="352" t="str">
        <f t="shared" si="312"/>
        <v/>
      </c>
      <c r="K1631" s="352" t="str">
        <f t="shared" si="313"/>
        <v/>
      </c>
      <c r="L1631" s="352" t="str">
        <f t="shared" si="314"/>
        <v/>
      </c>
      <c r="M1631" s="352" t="str">
        <f t="shared" si="315"/>
        <v/>
      </c>
      <c r="N1631" s="387"/>
    </row>
    <row r="1632" spans="2:14" s="288" customFormat="1">
      <c r="B1632" s="453" t="s">
        <v>27</v>
      </c>
      <c r="C1632" s="201" t="s">
        <v>1676</v>
      </c>
      <c r="D1632" s="102">
        <v>12450871001</v>
      </c>
      <c r="E1632" s="391" t="str">
        <f>IFERROR(VLOOKUP(D1632,'ВИС-2025'!$E$17:$I$3751,3,0),"")</f>
        <v>Эл.-сварная муфта с наруж. резьбой из PE 100, 50-1 1/2"</v>
      </c>
      <c r="F1632" s="202" t="s">
        <v>58</v>
      </c>
      <c r="G1632" s="204"/>
      <c r="H1632" s="352" t="str">
        <f>IFERROR(VLOOKUP(D1632,'ВИС-2025'!$E$17:$L$4285,7,0),"")</f>
        <v>по запросу</v>
      </c>
      <c r="I1632" s="352" t="str">
        <f t="shared" si="311"/>
        <v/>
      </c>
      <c r="J1632" s="352" t="str">
        <f t="shared" si="312"/>
        <v/>
      </c>
      <c r="K1632" s="352" t="str">
        <f t="shared" si="313"/>
        <v/>
      </c>
      <c r="L1632" s="352" t="str">
        <f t="shared" si="314"/>
        <v/>
      </c>
      <c r="M1632" s="352" t="str">
        <f t="shared" si="315"/>
        <v/>
      </c>
      <c r="N1632" s="387"/>
    </row>
    <row r="1633" spans="2:14" s="288" customFormat="1">
      <c r="B1633" s="453" t="s">
        <v>27</v>
      </c>
      <c r="C1633" s="201" t="s">
        <v>1676</v>
      </c>
      <c r="D1633" s="102">
        <v>12450971001</v>
      </c>
      <c r="E1633" s="391" t="str">
        <f>IFERROR(VLOOKUP(D1633,'ВИС-2025'!$E$17:$I$3751,3,0),"")</f>
        <v>Эл.-сварная муфта с наруж. резьбой из PE 100, 63-1 1/2"</v>
      </c>
      <c r="F1633" s="202" t="s">
        <v>58</v>
      </c>
      <c r="G1633" s="204"/>
      <c r="H1633" s="352" t="str">
        <f>IFERROR(VLOOKUP(D1633,'ВИС-2025'!$E$17:$L$4285,7,0),"")</f>
        <v>по запросу</v>
      </c>
      <c r="I1633" s="352" t="str">
        <f t="shared" si="311"/>
        <v/>
      </c>
      <c r="J1633" s="352" t="str">
        <f t="shared" si="312"/>
        <v/>
      </c>
      <c r="K1633" s="352" t="str">
        <f t="shared" si="313"/>
        <v/>
      </c>
      <c r="L1633" s="352" t="str">
        <f t="shared" si="314"/>
        <v/>
      </c>
      <c r="M1633" s="352" t="str">
        <f t="shared" si="315"/>
        <v/>
      </c>
      <c r="N1633" s="387"/>
    </row>
    <row r="1634" spans="2:14" s="288" customFormat="1">
      <c r="B1634" s="453" t="s">
        <v>27</v>
      </c>
      <c r="C1634" s="201" t="s">
        <v>1676</v>
      </c>
      <c r="D1634" s="102">
        <v>12451071001</v>
      </c>
      <c r="E1634" s="391" t="str">
        <f>IFERROR(VLOOKUP(D1634,'ВИС-2025'!$E$17:$I$3751,3,0),"")</f>
        <v>Эл.-сварная муфта с наруж. резьбой из PE 100, 63-2"</v>
      </c>
      <c r="F1634" s="202" t="s">
        <v>58</v>
      </c>
      <c r="G1634" s="204"/>
      <c r="H1634" s="352" t="str">
        <f>IFERROR(VLOOKUP(D1634,'ВИС-2025'!$E$17:$L$4285,7,0),"")</f>
        <v>по запросу</v>
      </c>
      <c r="I1634" s="352" t="str">
        <f t="shared" si="311"/>
        <v/>
      </c>
      <c r="J1634" s="352" t="str">
        <f t="shared" si="312"/>
        <v/>
      </c>
      <c r="K1634" s="352" t="str">
        <f t="shared" si="313"/>
        <v/>
      </c>
      <c r="L1634" s="352" t="str">
        <f t="shared" si="314"/>
        <v/>
      </c>
      <c r="M1634" s="352" t="str">
        <f t="shared" si="315"/>
        <v/>
      </c>
      <c r="N1634" s="387"/>
    </row>
    <row r="1635" spans="2:14">
      <c r="B1635" s="90"/>
      <c r="C1635" s="198"/>
      <c r="D1635" s="69"/>
      <c r="E1635" s="396"/>
      <c r="F1635" s="170"/>
      <c r="G1635" s="199"/>
      <c r="H1635" s="351" t="str">
        <f>IFERROR(VLOOKUP(D1635,'ВИС-2025'!$E$17:$L$4285,7,0),"")</f>
        <v/>
      </c>
      <c r="I1635" s="351" t="str">
        <f t="shared" si="311"/>
        <v/>
      </c>
      <c r="J1635" s="351" t="str">
        <f t="shared" si="312"/>
        <v/>
      </c>
      <c r="K1635" s="351" t="str">
        <f t="shared" si="313"/>
        <v/>
      </c>
      <c r="L1635" s="351" t="str">
        <f t="shared" si="314"/>
        <v/>
      </c>
      <c r="M1635" s="351" t="str">
        <f t="shared" si="315"/>
        <v/>
      </c>
      <c r="N1635" s="387"/>
    </row>
    <row r="1636" spans="2:14">
      <c r="B1636" s="256"/>
      <c r="C1636" s="609" t="s">
        <v>1676</v>
      </c>
      <c r="D1636" s="256">
        <v>12461941001</v>
      </c>
      <c r="E1636" s="614" t="str">
        <f>IFERROR(VLOOKUP(D1636,'ВИС-2025'!$E$17:$I$3751,3,0),"")</f>
        <v>Эл.-сварная муфта с внутр. резьбой из латуни, 20-1/2"</v>
      </c>
      <c r="F1636" s="210" t="s">
        <v>58</v>
      </c>
      <c r="G1636" s="611"/>
      <c r="H1636" s="353" t="str">
        <f>IFERROR(VLOOKUP(D1636,'ВИС-2025'!$E$17:$L$4285,7,0),"")</f>
        <v>по запросу</v>
      </c>
      <c r="I1636" s="353" t="str">
        <f t="shared" si="311"/>
        <v/>
      </c>
      <c r="J1636" s="353" t="str">
        <f t="shared" si="312"/>
        <v/>
      </c>
      <c r="K1636" s="353" t="str">
        <f t="shared" si="313"/>
        <v/>
      </c>
      <c r="L1636" s="353" t="str">
        <f t="shared" si="314"/>
        <v/>
      </c>
      <c r="M1636" s="353" t="str">
        <f t="shared" si="315"/>
        <v/>
      </c>
      <c r="N1636" s="387"/>
    </row>
    <row r="1637" spans="2:14">
      <c r="B1637" s="256"/>
      <c r="C1637" s="609" t="s">
        <v>1676</v>
      </c>
      <c r="D1637" s="256">
        <v>12459121001</v>
      </c>
      <c r="E1637" s="614" t="str">
        <f>IFERROR(VLOOKUP(D1637,'ВИС-2025'!$E$17:$I$3751,3,0),"")</f>
        <v>Эл.-сварная муфта с внутр. резьбой из латуни, 25-3/4"</v>
      </c>
      <c r="F1637" s="210" t="s">
        <v>58</v>
      </c>
      <c r="G1637" s="611"/>
      <c r="H1637" s="353" t="str">
        <f>IFERROR(VLOOKUP(D1637,'ВИС-2025'!$E$17:$L$4285,7,0),"")</f>
        <v>по запросу</v>
      </c>
      <c r="I1637" s="353" t="str">
        <f t="shared" si="311"/>
        <v/>
      </c>
      <c r="J1637" s="353" t="str">
        <f t="shared" si="312"/>
        <v/>
      </c>
      <c r="K1637" s="353" t="str">
        <f t="shared" si="313"/>
        <v/>
      </c>
      <c r="L1637" s="353" t="str">
        <f t="shared" si="314"/>
        <v/>
      </c>
      <c r="M1637" s="353" t="str">
        <f t="shared" si="315"/>
        <v/>
      </c>
      <c r="N1637" s="387"/>
    </row>
    <row r="1638" spans="2:14">
      <c r="B1638" s="256"/>
      <c r="C1638" s="609" t="s">
        <v>1676</v>
      </c>
      <c r="D1638" s="256">
        <v>12459221001</v>
      </c>
      <c r="E1638" s="614" t="str">
        <f>IFERROR(VLOOKUP(D1638,'ВИС-2025'!$E$17:$I$3751,3,0),"")</f>
        <v>Эл.-сварная муфта с внутр. резьбой из латуни, 32-1"</v>
      </c>
      <c r="F1638" s="210" t="s">
        <v>58</v>
      </c>
      <c r="G1638" s="611"/>
      <c r="H1638" s="353" t="str">
        <f>IFERROR(VLOOKUP(D1638,'ВИС-2025'!$E$17:$L$4285,7,0),"")</f>
        <v>по запросу</v>
      </c>
      <c r="I1638" s="353" t="str">
        <f t="shared" si="311"/>
        <v/>
      </c>
      <c r="J1638" s="353" t="str">
        <f t="shared" si="312"/>
        <v/>
      </c>
      <c r="K1638" s="353" t="str">
        <f t="shared" si="313"/>
        <v/>
      </c>
      <c r="L1638" s="353" t="str">
        <f t="shared" si="314"/>
        <v/>
      </c>
      <c r="M1638" s="353" t="str">
        <f t="shared" si="315"/>
        <v/>
      </c>
      <c r="N1638" s="387"/>
    </row>
    <row r="1639" spans="2:14">
      <c r="B1639" s="256"/>
      <c r="C1639" s="609" t="s">
        <v>1676</v>
      </c>
      <c r="D1639" s="256">
        <v>12459321001</v>
      </c>
      <c r="E1639" s="614" t="str">
        <f>IFERROR(VLOOKUP(D1639,'ВИС-2025'!$E$17:$I$3751,3,0),"")</f>
        <v>Эл.-сварная муфта с внутр. резьбой из латуни, 40-1"</v>
      </c>
      <c r="F1639" s="210" t="s">
        <v>58</v>
      </c>
      <c r="G1639" s="611"/>
      <c r="H1639" s="353" t="str">
        <f>IFERROR(VLOOKUP(D1639,'ВИС-2025'!$E$17:$L$4285,7,0),"")</f>
        <v>по запросу</v>
      </c>
      <c r="I1639" s="353" t="str">
        <f t="shared" si="311"/>
        <v/>
      </c>
      <c r="J1639" s="353" t="str">
        <f t="shared" si="312"/>
        <v/>
      </c>
      <c r="K1639" s="353" t="str">
        <f t="shared" si="313"/>
        <v/>
      </c>
      <c r="L1639" s="353" t="str">
        <f t="shared" si="314"/>
        <v/>
      </c>
      <c r="M1639" s="353" t="str">
        <f t="shared" si="315"/>
        <v/>
      </c>
      <c r="N1639" s="387"/>
    </row>
    <row r="1640" spans="2:14">
      <c r="B1640" s="256"/>
      <c r="C1640" s="609" t="s">
        <v>1676</v>
      </c>
      <c r="D1640" s="256">
        <v>12459421001</v>
      </c>
      <c r="E1640" s="614" t="str">
        <f>IFERROR(VLOOKUP(D1640,'ВИС-2025'!$E$17:$I$3751,3,0),"")</f>
        <v>Эл.-сварная муфта с внутр. резьбой из латуни, 40-1 1/4"</v>
      </c>
      <c r="F1640" s="210" t="s">
        <v>58</v>
      </c>
      <c r="G1640" s="611"/>
      <c r="H1640" s="353" t="str">
        <f>IFERROR(VLOOKUP(D1640,'ВИС-2025'!$E$17:$L$4285,7,0),"")</f>
        <v>по запросу</v>
      </c>
      <c r="I1640" s="353" t="str">
        <f t="shared" si="311"/>
        <v/>
      </c>
      <c r="J1640" s="353" t="str">
        <f t="shared" si="312"/>
        <v/>
      </c>
      <c r="K1640" s="353" t="str">
        <f t="shared" si="313"/>
        <v/>
      </c>
      <c r="L1640" s="353" t="str">
        <f t="shared" si="314"/>
        <v/>
      </c>
      <c r="M1640" s="353" t="str">
        <f t="shared" si="315"/>
        <v/>
      </c>
      <c r="N1640" s="387"/>
    </row>
    <row r="1641" spans="2:14">
      <c r="B1641" s="256"/>
      <c r="C1641" s="609" t="s">
        <v>1676</v>
      </c>
      <c r="D1641" s="256">
        <v>12459521001</v>
      </c>
      <c r="E1641" s="614" t="str">
        <f>IFERROR(VLOOKUP(D1641,'ВИС-2025'!$E$17:$I$3751,3,0),"")</f>
        <v>Эл.-сварная муфта с внутр. резьбой из латуни, 40-1 1/2"</v>
      </c>
      <c r="F1641" s="210" t="s">
        <v>58</v>
      </c>
      <c r="G1641" s="611"/>
      <c r="H1641" s="353" t="str">
        <f>IFERROR(VLOOKUP(D1641,'ВИС-2025'!$E$17:$L$4285,7,0),"")</f>
        <v>по запросу</v>
      </c>
      <c r="I1641" s="353" t="str">
        <f t="shared" si="311"/>
        <v/>
      </c>
      <c r="J1641" s="353" t="str">
        <f t="shared" si="312"/>
        <v/>
      </c>
      <c r="K1641" s="353" t="str">
        <f t="shared" si="313"/>
        <v/>
      </c>
      <c r="L1641" s="353" t="str">
        <f t="shared" si="314"/>
        <v/>
      </c>
      <c r="M1641" s="353" t="str">
        <f t="shared" si="315"/>
        <v/>
      </c>
      <c r="N1641" s="387"/>
    </row>
    <row r="1642" spans="2:14">
      <c r="B1642" s="256"/>
      <c r="C1642" s="609" t="s">
        <v>1676</v>
      </c>
      <c r="D1642" s="256">
        <v>12459621001</v>
      </c>
      <c r="E1642" s="614" t="str">
        <f>IFERROR(VLOOKUP(D1642,'ВИС-2025'!$E$17:$I$3751,3,0),"")</f>
        <v>Эл.-сварная муфта с внутр. резьбой из латуни, 50-1 1/2"</v>
      </c>
      <c r="F1642" s="210" t="s">
        <v>58</v>
      </c>
      <c r="G1642" s="611"/>
      <c r="H1642" s="353" t="str">
        <f>IFERROR(VLOOKUP(D1642,'ВИС-2025'!$E$17:$L$4285,7,0),"")</f>
        <v>по запросу</v>
      </c>
      <c r="I1642" s="353" t="str">
        <f t="shared" si="311"/>
        <v/>
      </c>
      <c r="J1642" s="353" t="str">
        <f t="shared" si="312"/>
        <v/>
      </c>
      <c r="K1642" s="353" t="str">
        <f t="shared" si="313"/>
        <v/>
      </c>
      <c r="L1642" s="353" t="str">
        <f t="shared" si="314"/>
        <v/>
      </c>
      <c r="M1642" s="353" t="str">
        <f t="shared" si="315"/>
        <v/>
      </c>
      <c r="N1642" s="387"/>
    </row>
    <row r="1643" spans="2:14">
      <c r="B1643" s="256"/>
      <c r="C1643" s="609" t="s">
        <v>1676</v>
      </c>
      <c r="D1643" s="256">
        <v>12459721001</v>
      </c>
      <c r="E1643" s="614" t="str">
        <f>IFERROR(VLOOKUP(D1643,'ВИС-2025'!$E$17:$I$3751,3,0),"")</f>
        <v>Эл.-сварная муфта с внутр. резьбой из латуни, 50-2"</v>
      </c>
      <c r="F1643" s="210" t="s">
        <v>58</v>
      </c>
      <c r="G1643" s="611"/>
      <c r="H1643" s="353" t="str">
        <f>IFERROR(VLOOKUP(D1643,'ВИС-2025'!$E$17:$L$4285,7,0),"")</f>
        <v>по запросу</v>
      </c>
      <c r="I1643" s="353" t="str">
        <f t="shared" si="311"/>
        <v/>
      </c>
      <c r="J1643" s="353" t="str">
        <f t="shared" si="312"/>
        <v/>
      </c>
      <c r="K1643" s="353" t="str">
        <f t="shared" si="313"/>
        <v/>
      </c>
      <c r="L1643" s="353" t="str">
        <f t="shared" si="314"/>
        <v/>
      </c>
      <c r="M1643" s="353" t="str">
        <f t="shared" si="315"/>
        <v/>
      </c>
      <c r="N1643" s="387"/>
    </row>
    <row r="1644" spans="2:14">
      <c r="B1644" s="256"/>
      <c r="C1644" s="609" t="s">
        <v>1676</v>
      </c>
      <c r="D1644" s="256">
        <v>12459821001</v>
      </c>
      <c r="E1644" s="614" t="str">
        <f>IFERROR(VLOOKUP(D1644,'ВИС-2025'!$E$17:$I$3751,3,0),"")</f>
        <v>Эл.-сварная муфта с внутр. резьбой из латуни, 63-1 1/2"</v>
      </c>
      <c r="F1644" s="210" t="s">
        <v>58</v>
      </c>
      <c r="G1644" s="611"/>
      <c r="H1644" s="353" t="str">
        <f>IFERROR(VLOOKUP(D1644,'ВИС-2025'!$E$17:$L$4285,7,0),"")</f>
        <v>по запросу</v>
      </c>
      <c r="I1644" s="353" t="str">
        <f t="shared" si="311"/>
        <v/>
      </c>
      <c r="J1644" s="353" t="str">
        <f t="shared" si="312"/>
        <v/>
      </c>
      <c r="K1644" s="353" t="str">
        <f t="shared" si="313"/>
        <v/>
      </c>
      <c r="L1644" s="353" t="str">
        <f t="shared" si="314"/>
        <v/>
      </c>
      <c r="M1644" s="353" t="str">
        <f t="shared" si="315"/>
        <v/>
      </c>
      <c r="N1644" s="387"/>
    </row>
    <row r="1645" spans="2:14">
      <c r="B1645" s="256"/>
      <c r="C1645" s="609" t="s">
        <v>1676</v>
      </c>
      <c r="D1645" s="256">
        <v>12459921001</v>
      </c>
      <c r="E1645" s="614" t="str">
        <f>IFERROR(VLOOKUP(D1645,'ВИС-2025'!$E$17:$I$3751,3,0),"")</f>
        <v>Эл.-сварная муфта с внутр. резьбой из латуни, 63-2"</v>
      </c>
      <c r="F1645" s="210" t="s">
        <v>58</v>
      </c>
      <c r="G1645" s="611"/>
      <c r="H1645" s="353" t="str">
        <f>IFERROR(VLOOKUP(D1645,'ВИС-2025'!$E$17:$L$4285,7,0),"")</f>
        <v>по запросу</v>
      </c>
      <c r="I1645" s="353" t="str">
        <f t="shared" si="311"/>
        <v/>
      </c>
      <c r="J1645" s="353" t="str">
        <f t="shared" si="312"/>
        <v/>
      </c>
      <c r="K1645" s="353" t="str">
        <f t="shared" si="313"/>
        <v/>
      </c>
      <c r="L1645" s="353" t="str">
        <f t="shared" si="314"/>
        <v/>
      </c>
      <c r="M1645" s="353" t="str">
        <f t="shared" si="315"/>
        <v/>
      </c>
      <c r="N1645" s="387"/>
    </row>
    <row r="1646" spans="2:14">
      <c r="B1646" s="90"/>
      <c r="C1646" s="198"/>
      <c r="D1646" s="69"/>
      <c r="E1646" s="396"/>
      <c r="F1646" s="170"/>
      <c r="G1646" s="199"/>
      <c r="H1646" s="351" t="str">
        <f>IFERROR(VLOOKUP(D1646,'ВИС-2025'!$E$17:$L$4285,7,0),"")</f>
        <v/>
      </c>
      <c r="I1646" s="351" t="str">
        <f t="shared" si="311"/>
        <v/>
      </c>
      <c r="J1646" s="351" t="str">
        <f t="shared" si="312"/>
        <v/>
      </c>
      <c r="K1646" s="351" t="str">
        <f t="shared" si="313"/>
        <v/>
      </c>
      <c r="L1646" s="351" t="str">
        <f t="shared" si="314"/>
        <v/>
      </c>
      <c r="M1646" s="351" t="str">
        <f t="shared" si="315"/>
        <v/>
      </c>
      <c r="N1646" s="387"/>
    </row>
    <row r="1647" spans="2:14">
      <c r="B1647" s="256"/>
      <c r="C1647" s="609" t="s">
        <v>1676</v>
      </c>
      <c r="D1647" s="256">
        <v>12451221001</v>
      </c>
      <c r="E1647" s="614" t="str">
        <f>IFERROR(VLOOKUP(D1647,'ВИС-2025'!$E$17:$I$3751,3,0),"")</f>
        <v>Электросварная концевая муфта (заглушка) PE, 20</v>
      </c>
      <c r="F1647" s="210" t="s">
        <v>58</v>
      </c>
      <c r="G1647" s="611"/>
      <c r="H1647" s="353" t="str">
        <f>IFERROR(VLOOKUP(D1647,'ВИС-2025'!$E$17:$L$4285,7,0),"")</f>
        <v>по запросу</v>
      </c>
      <c r="I1647" s="353" t="str">
        <f t="shared" si="311"/>
        <v/>
      </c>
      <c r="J1647" s="353" t="str">
        <f t="shared" si="312"/>
        <v/>
      </c>
      <c r="K1647" s="353" t="str">
        <f t="shared" si="313"/>
        <v/>
      </c>
      <c r="L1647" s="353" t="str">
        <f t="shared" si="314"/>
        <v/>
      </c>
      <c r="M1647" s="353" t="str">
        <f t="shared" si="315"/>
        <v/>
      </c>
      <c r="N1647" s="387"/>
    </row>
    <row r="1648" spans="2:14">
      <c r="B1648" s="256"/>
      <c r="C1648" s="609" t="s">
        <v>1676</v>
      </c>
      <c r="D1648" s="256">
        <v>12451321001</v>
      </c>
      <c r="E1648" s="614" t="str">
        <f>IFERROR(VLOOKUP(D1648,'ВИС-2025'!$E$17:$I$3751,3,0),"")</f>
        <v>Электросварная концевая муфта (заглушка) PE, 25</v>
      </c>
      <c r="F1648" s="210" t="s">
        <v>58</v>
      </c>
      <c r="G1648" s="611"/>
      <c r="H1648" s="353" t="str">
        <f>IFERROR(VLOOKUP(D1648,'ВИС-2025'!$E$17:$L$4285,7,0),"")</f>
        <v>по запросу</v>
      </c>
      <c r="I1648" s="353" t="str">
        <f t="shared" si="311"/>
        <v/>
      </c>
      <c r="J1648" s="353" t="str">
        <f t="shared" si="312"/>
        <v/>
      </c>
      <c r="K1648" s="353" t="str">
        <f t="shared" si="313"/>
        <v/>
      </c>
      <c r="L1648" s="353" t="str">
        <f t="shared" si="314"/>
        <v/>
      </c>
      <c r="M1648" s="353" t="str">
        <f t="shared" si="315"/>
        <v/>
      </c>
      <c r="N1648" s="387"/>
    </row>
    <row r="1649" spans="2:14">
      <c r="B1649" s="256"/>
      <c r="C1649" s="609" t="s">
        <v>1676</v>
      </c>
      <c r="D1649" s="256">
        <v>12451421001</v>
      </c>
      <c r="E1649" s="614" t="str">
        <f>IFERROR(VLOOKUP(D1649,'ВИС-2025'!$E$17:$I$3751,3,0),"")</f>
        <v>Электросварная концевая муфта (заглушка) PE, 32</v>
      </c>
      <c r="F1649" s="210" t="s">
        <v>58</v>
      </c>
      <c r="G1649" s="611"/>
      <c r="H1649" s="353" t="str">
        <f>IFERROR(VLOOKUP(D1649,'ВИС-2025'!$E$17:$L$4285,7,0),"")</f>
        <v>по запросу</v>
      </c>
      <c r="I1649" s="353" t="str">
        <f t="shared" si="311"/>
        <v/>
      </c>
      <c r="J1649" s="353" t="str">
        <f t="shared" si="312"/>
        <v/>
      </c>
      <c r="K1649" s="353" t="str">
        <f t="shared" si="313"/>
        <v/>
      </c>
      <c r="L1649" s="353" t="str">
        <f t="shared" si="314"/>
        <v/>
      </c>
      <c r="M1649" s="353" t="str">
        <f t="shared" si="315"/>
        <v/>
      </c>
      <c r="N1649" s="387"/>
    </row>
    <row r="1650" spans="2:14">
      <c r="B1650" s="256"/>
      <c r="C1650" s="609" t="s">
        <v>1676</v>
      </c>
      <c r="D1650" s="256">
        <v>12451521001</v>
      </c>
      <c r="E1650" s="614" t="str">
        <f>IFERROR(VLOOKUP(D1650,'ВИС-2025'!$E$17:$I$3751,3,0),"")</f>
        <v>Электросварная концевая муфта (заглушка) PE, 40</v>
      </c>
      <c r="F1650" s="210" t="s">
        <v>58</v>
      </c>
      <c r="G1650" s="611"/>
      <c r="H1650" s="353" t="str">
        <f>IFERROR(VLOOKUP(D1650,'ВИС-2025'!$E$17:$L$4285,7,0),"")</f>
        <v>по запросу</v>
      </c>
      <c r="I1650" s="353" t="str">
        <f t="shared" si="311"/>
        <v/>
      </c>
      <c r="J1650" s="353" t="str">
        <f t="shared" si="312"/>
        <v/>
      </c>
      <c r="K1650" s="353" t="str">
        <f t="shared" si="313"/>
        <v/>
      </c>
      <c r="L1650" s="353" t="str">
        <f t="shared" si="314"/>
        <v/>
      </c>
      <c r="M1650" s="353" t="str">
        <f t="shared" si="315"/>
        <v/>
      </c>
      <c r="N1650" s="387"/>
    </row>
    <row r="1651" spans="2:14">
      <c r="B1651" s="256"/>
      <c r="C1651" s="609" t="s">
        <v>1676</v>
      </c>
      <c r="D1651" s="256">
        <v>12451621001</v>
      </c>
      <c r="E1651" s="614" t="str">
        <f>IFERROR(VLOOKUP(D1651,'ВИС-2025'!$E$17:$I$3751,3,0),"")</f>
        <v>Электросварная концевая муфта (заглушка) PE, 50</v>
      </c>
      <c r="F1651" s="210" t="s">
        <v>58</v>
      </c>
      <c r="G1651" s="611"/>
      <c r="H1651" s="353" t="str">
        <f>IFERROR(VLOOKUP(D1651,'ВИС-2025'!$E$17:$L$4285,7,0),"")</f>
        <v>по запросу</v>
      </c>
      <c r="I1651" s="353" t="str">
        <f t="shared" si="311"/>
        <v/>
      </c>
      <c r="J1651" s="353" t="str">
        <f t="shared" si="312"/>
        <v/>
      </c>
      <c r="K1651" s="353" t="str">
        <f t="shared" si="313"/>
        <v/>
      </c>
      <c r="L1651" s="353" t="str">
        <f t="shared" si="314"/>
        <v/>
      </c>
      <c r="M1651" s="353" t="str">
        <f t="shared" si="315"/>
        <v/>
      </c>
      <c r="N1651" s="387"/>
    </row>
    <row r="1652" spans="2:14">
      <c r="B1652" s="256"/>
      <c r="C1652" s="609" t="s">
        <v>1676</v>
      </c>
      <c r="D1652" s="256">
        <v>12451721001</v>
      </c>
      <c r="E1652" s="614" t="str">
        <f>IFERROR(VLOOKUP(D1652,'ВИС-2025'!$E$17:$I$3751,3,0),"")</f>
        <v>Электросварная концевая муфта (заглушка) PE, 63</v>
      </c>
      <c r="F1652" s="210" t="s">
        <v>58</v>
      </c>
      <c r="G1652" s="611"/>
      <c r="H1652" s="353" t="str">
        <f>IFERROR(VLOOKUP(D1652,'ВИС-2025'!$E$17:$L$4285,7,0),"")</f>
        <v>по запросу</v>
      </c>
      <c r="I1652" s="353" t="str">
        <f t="shared" si="311"/>
        <v/>
      </c>
      <c r="J1652" s="353" t="str">
        <f t="shared" si="312"/>
        <v/>
      </c>
      <c r="K1652" s="353" t="str">
        <f t="shared" si="313"/>
        <v/>
      </c>
      <c r="L1652" s="353" t="str">
        <f t="shared" si="314"/>
        <v/>
      </c>
      <c r="M1652" s="353" t="str">
        <f t="shared" si="315"/>
        <v/>
      </c>
      <c r="N1652" s="387"/>
    </row>
    <row r="1653" spans="2:14">
      <c r="B1653" s="256"/>
      <c r="C1653" s="609" t="s">
        <v>1676</v>
      </c>
      <c r="D1653" s="256">
        <v>12451821001</v>
      </c>
      <c r="E1653" s="614" t="str">
        <f>IFERROR(VLOOKUP(D1653,'ВИС-2025'!$E$17:$I$3751,3,0),"")</f>
        <v>Электросварная концевая муфта (заглушка) PE, 75</v>
      </c>
      <c r="F1653" s="210" t="s">
        <v>58</v>
      </c>
      <c r="G1653" s="611"/>
      <c r="H1653" s="353" t="str">
        <f>IFERROR(VLOOKUP(D1653,'ВИС-2025'!$E$17:$L$4285,7,0),"")</f>
        <v>по запросу</v>
      </c>
      <c r="I1653" s="353" t="str">
        <f t="shared" si="311"/>
        <v/>
      </c>
      <c r="J1653" s="353" t="str">
        <f t="shared" si="312"/>
        <v/>
      </c>
      <c r="K1653" s="353" t="str">
        <f t="shared" si="313"/>
        <v/>
      </c>
      <c r="L1653" s="353" t="str">
        <f t="shared" si="314"/>
        <v/>
      </c>
      <c r="M1653" s="353" t="str">
        <f t="shared" si="315"/>
        <v/>
      </c>
      <c r="N1653" s="387"/>
    </row>
    <row r="1654" spans="2:14">
      <c r="B1654" s="256"/>
      <c r="C1654" s="609" t="s">
        <v>1676</v>
      </c>
      <c r="D1654" s="256">
        <v>12451921001</v>
      </c>
      <c r="E1654" s="614" t="str">
        <f>IFERROR(VLOOKUP(D1654,'ВИС-2025'!$E$17:$I$3751,3,0),"")</f>
        <v xml:space="preserve">Электросварная концевая муфта (заглушка) PE, 90 </v>
      </c>
      <c r="F1654" s="210" t="s">
        <v>58</v>
      </c>
      <c r="G1654" s="611"/>
      <c r="H1654" s="353" t="str">
        <f>IFERROR(VLOOKUP(D1654,'ВИС-2025'!$E$17:$L$4285,7,0),"")</f>
        <v>по запросу</v>
      </c>
      <c r="I1654" s="353" t="str">
        <f t="shared" si="311"/>
        <v/>
      </c>
      <c r="J1654" s="353" t="str">
        <f t="shared" si="312"/>
        <v/>
      </c>
      <c r="K1654" s="353" t="str">
        <f t="shared" si="313"/>
        <v/>
      </c>
      <c r="L1654" s="353" t="str">
        <f t="shared" si="314"/>
        <v/>
      </c>
      <c r="M1654" s="353" t="str">
        <f t="shared" si="315"/>
        <v/>
      </c>
      <c r="N1654" s="387"/>
    </row>
    <row r="1655" spans="2:14">
      <c r="B1655" s="256"/>
      <c r="C1655" s="609" t="s">
        <v>1676</v>
      </c>
      <c r="D1655" s="256">
        <v>12452021001</v>
      </c>
      <c r="E1655" s="614" t="str">
        <f>IFERROR(VLOOKUP(D1655,'ВИС-2025'!$E$17:$I$3751,3,0),"")</f>
        <v>Электросварная концевая муфта (заглушка) PE, 110</v>
      </c>
      <c r="F1655" s="210" t="s">
        <v>58</v>
      </c>
      <c r="G1655" s="611"/>
      <c r="H1655" s="353" t="str">
        <f>IFERROR(VLOOKUP(D1655,'ВИС-2025'!$E$17:$L$4285,7,0),"")</f>
        <v>по запросу</v>
      </c>
      <c r="I1655" s="353" t="str">
        <f t="shared" si="311"/>
        <v/>
      </c>
      <c r="J1655" s="353" t="str">
        <f t="shared" si="312"/>
        <v/>
      </c>
      <c r="K1655" s="353" t="str">
        <f t="shared" si="313"/>
        <v/>
      </c>
      <c r="L1655" s="353" t="str">
        <f t="shared" si="314"/>
        <v/>
      </c>
      <c r="M1655" s="353" t="str">
        <f t="shared" si="315"/>
        <v/>
      </c>
      <c r="N1655" s="387"/>
    </row>
    <row r="1656" spans="2:14">
      <c r="B1656" s="256"/>
      <c r="C1656" s="609" t="s">
        <v>1676</v>
      </c>
      <c r="D1656" s="256">
        <v>12330721001</v>
      </c>
      <c r="E1656" s="614" t="str">
        <f>IFERROR(VLOOKUP(D1656,'ВИС-2025'!$E$17:$I$3751,3,0),"")</f>
        <v>Электросварная концевая муфта (заглушка) PE, 125</v>
      </c>
      <c r="F1656" s="210" t="s">
        <v>58</v>
      </c>
      <c r="G1656" s="611"/>
      <c r="H1656" s="353" t="str">
        <f>IFERROR(VLOOKUP(D1656,'ВИС-2025'!$E$17:$L$4285,7,0),"")</f>
        <v>по запросу</v>
      </c>
      <c r="I1656" s="353" t="str">
        <f t="shared" si="311"/>
        <v/>
      </c>
      <c r="J1656" s="353" t="str">
        <f t="shared" si="312"/>
        <v/>
      </c>
      <c r="K1656" s="353" t="str">
        <f t="shared" si="313"/>
        <v/>
      </c>
      <c r="L1656" s="353" t="str">
        <f t="shared" si="314"/>
        <v/>
      </c>
      <c r="M1656" s="353" t="str">
        <f t="shared" si="315"/>
        <v/>
      </c>
      <c r="N1656" s="387"/>
    </row>
    <row r="1657" spans="2:14">
      <c r="B1657" s="256"/>
      <c r="C1657" s="609" t="s">
        <v>1676</v>
      </c>
      <c r="D1657" s="256">
        <v>12452321001</v>
      </c>
      <c r="E1657" s="614" t="str">
        <f>IFERROR(VLOOKUP(D1657,'ВИС-2025'!$E$17:$I$3751,3,0),"")</f>
        <v>Электросварная концевая муфта (заглушка) PE, 160</v>
      </c>
      <c r="F1657" s="210" t="s">
        <v>58</v>
      </c>
      <c r="G1657" s="611"/>
      <c r="H1657" s="353" t="str">
        <f>IFERROR(VLOOKUP(D1657,'ВИС-2025'!$E$17:$L$4285,7,0),"")</f>
        <v>по запросу</v>
      </c>
      <c r="I1657" s="353" t="str">
        <f t="shared" si="311"/>
        <v/>
      </c>
      <c r="J1657" s="353" t="str">
        <f t="shared" si="312"/>
        <v/>
      </c>
      <c r="K1657" s="353" t="str">
        <f t="shared" si="313"/>
        <v/>
      </c>
      <c r="L1657" s="353" t="str">
        <f t="shared" si="314"/>
        <v/>
      </c>
      <c r="M1657" s="353" t="str">
        <f t="shared" si="315"/>
        <v/>
      </c>
      <c r="N1657" s="387"/>
    </row>
    <row r="1658" spans="2:14">
      <c r="B1658" s="90"/>
      <c r="C1658" s="198"/>
      <c r="D1658" s="69"/>
      <c r="E1658" s="396"/>
      <c r="F1658" s="170"/>
      <c r="G1658" s="199"/>
      <c r="H1658" s="351" t="str">
        <f>IFERROR(VLOOKUP(D1658,'ВИС-2025'!$E$17:$L$4285,7,0),"")</f>
        <v/>
      </c>
      <c r="I1658" s="351" t="str">
        <f t="shared" si="311"/>
        <v/>
      </c>
      <c r="J1658" s="351" t="str">
        <f t="shared" si="312"/>
        <v/>
      </c>
      <c r="K1658" s="351" t="str">
        <f t="shared" si="313"/>
        <v/>
      </c>
      <c r="L1658" s="351" t="str">
        <f t="shared" si="314"/>
        <v/>
      </c>
      <c r="M1658" s="351" t="str">
        <f t="shared" si="315"/>
        <v/>
      </c>
      <c r="N1658" s="387"/>
    </row>
    <row r="1659" spans="2:14">
      <c r="B1659" s="256"/>
      <c r="C1659" s="609" t="s">
        <v>1676</v>
      </c>
      <c r="D1659" s="256">
        <v>12252381001</v>
      </c>
      <c r="E1659" s="614" t="str">
        <f>IFERROR(VLOOKUP(D1659,'ВИС-2025'!$E$17:$I$3751,3,0),"")</f>
        <v>Электросварной тройник 90° PE, 20-20-20</v>
      </c>
      <c r="F1659" s="210" t="s">
        <v>58</v>
      </c>
      <c r="G1659" s="611"/>
      <c r="H1659" s="353" t="str">
        <f>IFERROR(VLOOKUP(D1659,'ВИС-2025'!$E$17:$L$4285,7,0),"")</f>
        <v>по запросу</v>
      </c>
      <c r="I1659" s="353" t="str">
        <f t="shared" si="311"/>
        <v/>
      </c>
      <c r="J1659" s="353" t="str">
        <f t="shared" si="312"/>
        <v/>
      </c>
      <c r="K1659" s="353" t="str">
        <f t="shared" si="313"/>
        <v/>
      </c>
      <c r="L1659" s="353" t="str">
        <f t="shared" si="314"/>
        <v/>
      </c>
      <c r="M1659" s="353" t="str">
        <f t="shared" si="315"/>
        <v/>
      </c>
      <c r="N1659" s="387"/>
    </row>
    <row r="1660" spans="2:14">
      <c r="B1660" s="256"/>
      <c r="C1660" s="609" t="s">
        <v>1676</v>
      </c>
      <c r="D1660" s="256">
        <v>12248291001</v>
      </c>
      <c r="E1660" s="614" t="str">
        <f>IFERROR(VLOOKUP(D1660,'ВИС-2025'!$E$17:$I$3751,3,0),"")</f>
        <v>Электросварной тройник 90° PE, 25-25-25</v>
      </c>
      <c r="F1660" s="210" t="s">
        <v>58</v>
      </c>
      <c r="G1660" s="611"/>
      <c r="H1660" s="353" t="str">
        <f>IFERROR(VLOOKUP(D1660,'ВИС-2025'!$E$17:$L$4285,7,0),"")</f>
        <v>по запросу</v>
      </c>
      <c r="I1660" s="353" t="str">
        <f t="shared" si="311"/>
        <v/>
      </c>
      <c r="J1660" s="353" t="str">
        <f t="shared" si="312"/>
        <v/>
      </c>
      <c r="K1660" s="353" t="str">
        <f t="shared" si="313"/>
        <v/>
      </c>
      <c r="L1660" s="353" t="str">
        <f t="shared" si="314"/>
        <v/>
      </c>
      <c r="M1660" s="353" t="str">
        <f t="shared" si="315"/>
        <v/>
      </c>
      <c r="N1660" s="387"/>
    </row>
    <row r="1661" spans="2:14">
      <c r="B1661" s="256"/>
      <c r="C1661" s="609" t="s">
        <v>1676</v>
      </c>
      <c r="D1661" s="256">
        <v>12453721001</v>
      </c>
      <c r="E1661" s="614" t="str">
        <f>IFERROR(VLOOKUP(D1661,'ВИС-2025'!$E$17:$I$3751,3,0),"")</f>
        <v>Электросварной тройник 90° PE, 32-32-32</v>
      </c>
      <c r="F1661" s="210" t="s">
        <v>58</v>
      </c>
      <c r="G1661" s="611"/>
      <c r="H1661" s="353" t="str">
        <f>IFERROR(VLOOKUP(D1661,'ВИС-2025'!$E$17:$L$4285,7,0),"")</f>
        <v>по запросу</v>
      </c>
      <c r="I1661" s="353" t="str">
        <f t="shared" si="311"/>
        <v/>
      </c>
      <c r="J1661" s="353" t="str">
        <f t="shared" si="312"/>
        <v/>
      </c>
      <c r="K1661" s="353" t="str">
        <f t="shared" si="313"/>
        <v/>
      </c>
      <c r="L1661" s="353" t="str">
        <f t="shared" si="314"/>
        <v/>
      </c>
      <c r="M1661" s="353" t="str">
        <f t="shared" si="315"/>
        <v/>
      </c>
      <c r="N1661" s="387"/>
    </row>
    <row r="1662" spans="2:14">
      <c r="B1662" s="256"/>
      <c r="C1662" s="609" t="s">
        <v>1676</v>
      </c>
      <c r="D1662" s="256">
        <v>12453821001</v>
      </c>
      <c r="E1662" s="614" t="str">
        <f>IFERROR(VLOOKUP(D1662,'ВИС-2025'!$E$17:$I$3751,3,0),"")</f>
        <v>Электросварной тройник 90° PE, 40-40-40</v>
      </c>
      <c r="F1662" s="210" t="s">
        <v>58</v>
      </c>
      <c r="G1662" s="611"/>
      <c r="H1662" s="353" t="str">
        <f>IFERROR(VLOOKUP(D1662,'ВИС-2025'!$E$17:$L$4285,7,0),"")</f>
        <v>по запросу</v>
      </c>
      <c r="I1662" s="353" t="str">
        <f t="shared" si="311"/>
        <v/>
      </c>
      <c r="J1662" s="353" t="str">
        <f t="shared" si="312"/>
        <v/>
      </c>
      <c r="K1662" s="353" t="str">
        <f t="shared" si="313"/>
        <v/>
      </c>
      <c r="L1662" s="353" t="str">
        <f t="shared" si="314"/>
        <v/>
      </c>
      <c r="M1662" s="353" t="str">
        <f t="shared" si="315"/>
        <v/>
      </c>
      <c r="N1662" s="387"/>
    </row>
    <row r="1663" spans="2:14">
      <c r="B1663" s="256"/>
      <c r="C1663" s="609" t="s">
        <v>1676</v>
      </c>
      <c r="D1663" s="256">
        <v>12453921001</v>
      </c>
      <c r="E1663" s="614" t="str">
        <f>IFERROR(VLOOKUP(D1663,'ВИС-2025'!$E$17:$I$3751,3,0),"")</f>
        <v>Электросварной тройник 90° PE, 50-50-50</v>
      </c>
      <c r="F1663" s="210" t="s">
        <v>58</v>
      </c>
      <c r="G1663" s="611"/>
      <c r="H1663" s="353" t="str">
        <f>IFERROR(VLOOKUP(D1663,'ВИС-2025'!$E$17:$L$4285,7,0),"")</f>
        <v>по запросу</v>
      </c>
      <c r="I1663" s="353" t="str">
        <f t="shared" si="311"/>
        <v/>
      </c>
      <c r="J1663" s="353" t="str">
        <f t="shared" si="312"/>
        <v/>
      </c>
      <c r="K1663" s="353" t="str">
        <f t="shared" si="313"/>
        <v/>
      </c>
      <c r="L1663" s="353" t="str">
        <f t="shared" si="314"/>
        <v/>
      </c>
      <c r="M1663" s="353" t="str">
        <f t="shared" si="315"/>
        <v/>
      </c>
      <c r="N1663" s="387"/>
    </row>
    <row r="1664" spans="2:14">
      <c r="B1664" s="256"/>
      <c r="C1664" s="609" t="s">
        <v>1676</v>
      </c>
      <c r="D1664" s="256">
        <v>12454021001</v>
      </c>
      <c r="E1664" s="614" t="str">
        <f>IFERROR(VLOOKUP(D1664,'ВИС-2025'!$E$17:$I$3751,3,0),"")</f>
        <v>Электросварной тройник 90° PE, 63-63-63</v>
      </c>
      <c r="F1664" s="210" t="s">
        <v>58</v>
      </c>
      <c r="G1664" s="611"/>
      <c r="H1664" s="353" t="str">
        <f>IFERROR(VLOOKUP(D1664,'ВИС-2025'!$E$17:$L$4285,7,0),"")</f>
        <v>по запросу</v>
      </c>
      <c r="I1664" s="353" t="str">
        <f t="shared" si="311"/>
        <v/>
      </c>
      <c r="J1664" s="353" t="str">
        <f t="shared" si="312"/>
        <v/>
      </c>
      <c r="K1664" s="353" t="str">
        <f t="shared" si="313"/>
        <v/>
      </c>
      <c r="L1664" s="353" t="str">
        <f t="shared" si="314"/>
        <v/>
      </c>
      <c r="M1664" s="353" t="str">
        <f t="shared" si="315"/>
        <v/>
      </c>
      <c r="N1664" s="387"/>
    </row>
    <row r="1665" spans="2:14">
      <c r="B1665" s="256"/>
      <c r="C1665" s="609" t="s">
        <v>1676</v>
      </c>
      <c r="D1665" s="256">
        <v>12454121001</v>
      </c>
      <c r="E1665" s="614" t="str">
        <f>IFERROR(VLOOKUP(D1665,'ВИС-2025'!$E$17:$I$3751,3,0),"")</f>
        <v>Электросварной тройник 90° PE, 75-75-75</v>
      </c>
      <c r="F1665" s="210" t="s">
        <v>58</v>
      </c>
      <c r="G1665" s="611"/>
      <c r="H1665" s="353" t="str">
        <f>IFERROR(VLOOKUP(D1665,'ВИС-2025'!$E$17:$L$4285,7,0),"")</f>
        <v>по запросу</v>
      </c>
      <c r="I1665" s="353" t="str">
        <f t="shared" si="311"/>
        <v/>
      </c>
      <c r="J1665" s="353" t="str">
        <f t="shared" si="312"/>
        <v/>
      </c>
      <c r="K1665" s="353" t="str">
        <f t="shared" si="313"/>
        <v/>
      </c>
      <c r="L1665" s="353" t="str">
        <f t="shared" si="314"/>
        <v/>
      </c>
      <c r="M1665" s="353" t="str">
        <f t="shared" si="315"/>
        <v/>
      </c>
      <c r="N1665" s="387"/>
    </row>
    <row r="1666" spans="2:14">
      <c r="B1666" s="256"/>
      <c r="C1666" s="609" t="s">
        <v>1676</v>
      </c>
      <c r="D1666" s="256">
        <v>12454221001</v>
      </c>
      <c r="E1666" s="614" t="str">
        <f>IFERROR(VLOOKUP(D1666,'ВИС-2025'!$E$17:$I$3751,3,0),"")</f>
        <v>Электросварной тройник 90° PE, 90-90-90</v>
      </c>
      <c r="F1666" s="210" t="s">
        <v>58</v>
      </c>
      <c r="G1666" s="611"/>
      <c r="H1666" s="353" t="str">
        <f>IFERROR(VLOOKUP(D1666,'ВИС-2025'!$E$17:$L$4285,7,0),"")</f>
        <v>по запросу</v>
      </c>
      <c r="I1666" s="353" t="str">
        <f t="shared" si="311"/>
        <v/>
      </c>
      <c r="J1666" s="353" t="str">
        <f t="shared" si="312"/>
        <v/>
      </c>
      <c r="K1666" s="353" t="str">
        <f t="shared" si="313"/>
        <v/>
      </c>
      <c r="L1666" s="353" t="str">
        <f t="shared" si="314"/>
        <v/>
      </c>
      <c r="M1666" s="353" t="str">
        <f t="shared" si="315"/>
        <v/>
      </c>
      <c r="N1666" s="387"/>
    </row>
    <row r="1667" spans="2:14">
      <c r="B1667" s="256"/>
      <c r="C1667" s="609" t="s">
        <v>1676</v>
      </c>
      <c r="D1667" s="256">
        <v>12454321001</v>
      </c>
      <c r="E1667" s="614" t="str">
        <f>IFERROR(VLOOKUP(D1667,'ВИС-2025'!$E$17:$I$3751,3,0),"")</f>
        <v>Электросварной тройник 90° PE, 110-110-110</v>
      </c>
      <c r="F1667" s="210" t="s">
        <v>58</v>
      </c>
      <c r="G1667" s="611"/>
      <c r="H1667" s="353" t="str">
        <f>IFERROR(VLOOKUP(D1667,'ВИС-2025'!$E$17:$L$4285,7,0),"")</f>
        <v>по запросу</v>
      </c>
      <c r="I1667" s="353" t="str">
        <f t="shared" si="311"/>
        <v/>
      </c>
      <c r="J1667" s="353" t="str">
        <f t="shared" si="312"/>
        <v/>
      </c>
      <c r="K1667" s="353" t="str">
        <f t="shared" si="313"/>
        <v/>
      </c>
      <c r="L1667" s="353" t="str">
        <f t="shared" si="314"/>
        <v/>
      </c>
      <c r="M1667" s="353" t="str">
        <f t="shared" si="315"/>
        <v/>
      </c>
      <c r="N1667" s="387"/>
    </row>
    <row r="1668" spans="2:14">
      <c r="B1668" s="256"/>
      <c r="C1668" s="609" t="s">
        <v>1676</v>
      </c>
      <c r="D1668" s="256">
        <v>12331221001</v>
      </c>
      <c r="E1668" s="614" t="str">
        <f>IFERROR(VLOOKUP(D1668,'ВИС-2025'!$E$17:$I$3751,3,0),"")</f>
        <v>Электросварной тройник 90° PE, 125-125-125</v>
      </c>
      <c r="F1668" s="210" t="s">
        <v>58</v>
      </c>
      <c r="G1668" s="611"/>
      <c r="H1668" s="353" t="str">
        <f>IFERROR(VLOOKUP(D1668,'ВИС-2025'!$E$17:$L$4285,7,0),"")</f>
        <v>по запросу</v>
      </c>
      <c r="I1668" s="353" t="str">
        <f t="shared" si="311"/>
        <v/>
      </c>
      <c r="J1668" s="353" t="str">
        <f t="shared" si="312"/>
        <v/>
      </c>
      <c r="K1668" s="353" t="str">
        <f t="shared" si="313"/>
        <v/>
      </c>
      <c r="L1668" s="353" t="str">
        <f t="shared" si="314"/>
        <v/>
      </c>
      <c r="M1668" s="353" t="str">
        <f t="shared" si="315"/>
        <v/>
      </c>
      <c r="N1668" s="387"/>
    </row>
    <row r="1669" spans="2:14">
      <c r="B1669" s="256"/>
      <c r="C1669" s="609" t="s">
        <v>1676</v>
      </c>
      <c r="D1669" s="256">
        <v>12454421001</v>
      </c>
      <c r="E1669" s="614" t="str">
        <f>IFERROR(VLOOKUP(D1669,'ВИС-2025'!$E$17:$I$3751,3,0),"")</f>
        <v>Электросварной тройник 90° PE, 160-160-160</v>
      </c>
      <c r="F1669" s="210" t="s">
        <v>58</v>
      </c>
      <c r="G1669" s="611"/>
      <c r="H1669" s="353" t="str">
        <f>IFERROR(VLOOKUP(D1669,'ВИС-2025'!$E$17:$L$4285,7,0),"")</f>
        <v>по запросу</v>
      </c>
      <c r="I1669" s="353" t="str">
        <f t="shared" si="311"/>
        <v/>
      </c>
      <c r="J1669" s="353" t="str">
        <f t="shared" si="312"/>
        <v/>
      </c>
      <c r="K1669" s="353" t="str">
        <f t="shared" si="313"/>
        <v/>
      </c>
      <c r="L1669" s="353" t="str">
        <f t="shared" si="314"/>
        <v/>
      </c>
      <c r="M1669" s="353" t="str">
        <f t="shared" si="315"/>
        <v/>
      </c>
      <c r="N1669" s="387"/>
    </row>
    <row r="1670" spans="2:14">
      <c r="B1670" s="90"/>
      <c r="C1670" s="198"/>
      <c r="D1670" s="69"/>
      <c r="E1670" s="396"/>
      <c r="F1670" s="170"/>
      <c r="G1670" s="199"/>
      <c r="H1670" s="351" t="str">
        <f>IFERROR(VLOOKUP(D1670,'ВИС-2025'!$E$17:$L$4285,7,0),"")</f>
        <v/>
      </c>
      <c r="I1670" s="351" t="str">
        <f t="shared" si="311"/>
        <v/>
      </c>
      <c r="J1670" s="351" t="str">
        <f t="shared" si="312"/>
        <v/>
      </c>
      <c r="K1670" s="351" t="str">
        <f t="shared" si="313"/>
        <v/>
      </c>
      <c r="L1670" s="351" t="str">
        <f t="shared" si="314"/>
        <v/>
      </c>
      <c r="M1670" s="351" t="str">
        <f t="shared" si="315"/>
        <v/>
      </c>
      <c r="N1670" s="387"/>
    </row>
    <row r="1671" spans="2:14">
      <c r="B1671" s="256"/>
      <c r="C1671" s="609" t="s">
        <v>1676</v>
      </c>
      <c r="D1671" s="256">
        <v>12453621001</v>
      </c>
      <c r="E1671" s="614" t="str">
        <f>IFERROR(VLOOKUP(D1671,'ВИС-2025'!$E$17:$I$3751,3,0),"")</f>
        <v>Электросварной тройник 90° PE, 25-32-25</v>
      </c>
      <c r="F1671" s="210" t="s">
        <v>58</v>
      </c>
      <c r="G1671" s="611"/>
      <c r="H1671" s="353" t="str">
        <f>IFERROR(VLOOKUP(D1671,'ВИС-2025'!$E$17:$L$4285,7,0),"")</f>
        <v>по запросу</v>
      </c>
      <c r="I1671" s="353" t="str">
        <f t="shared" si="311"/>
        <v/>
      </c>
      <c r="J1671" s="353" t="str">
        <f t="shared" si="312"/>
        <v/>
      </c>
      <c r="K1671" s="353" t="str">
        <f t="shared" si="313"/>
        <v/>
      </c>
      <c r="L1671" s="353" t="str">
        <f t="shared" si="314"/>
        <v/>
      </c>
      <c r="M1671" s="353" t="str">
        <f t="shared" si="315"/>
        <v/>
      </c>
      <c r="N1671" s="387"/>
    </row>
    <row r="1672" spans="2:14">
      <c r="B1672" s="90"/>
      <c r="C1672" s="198"/>
      <c r="D1672" s="69"/>
      <c r="E1672" s="396"/>
      <c r="F1672" s="170"/>
      <c r="G1672" s="199"/>
      <c r="H1672" s="351" t="str">
        <f>IFERROR(VLOOKUP(D1672,'ВИС-2025'!$E$17:$L$4285,7,0),"")</f>
        <v/>
      </c>
      <c r="I1672" s="351" t="str">
        <f t="shared" si="311"/>
        <v/>
      </c>
      <c r="J1672" s="351" t="str">
        <f t="shared" si="312"/>
        <v/>
      </c>
      <c r="K1672" s="351" t="str">
        <f t="shared" si="313"/>
        <v/>
      </c>
      <c r="L1672" s="351" t="str">
        <f t="shared" si="314"/>
        <v/>
      </c>
      <c r="M1672" s="351" t="str">
        <f t="shared" si="315"/>
        <v/>
      </c>
      <c r="N1672" s="387"/>
    </row>
    <row r="1673" spans="2:14">
      <c r="B1673" s="256"/>
      <c r="C1673" s="609" t="s">
        <v>1676</v>
      </c>
      <c r="D1673" s="256">
        <v>12252391001</v>
      </c>
      <c r="E1673" s="614" t="str">
        <f>IFERROR(VLOOKUP(D1673,'ВИС-2025'!$E$17:$I$3751,3,0),"")</f>
        <v>Электросварной тройник 90° PE, 25-20-25</v>
      </c>
      <c r="F1673" s="210" t="s">
        <v>58</v>
      </c>
      <c r="G1673" s="611"/>
      <c r="H1673" s="353" t="str">
        <f>IFERROR(VLOOKUP(D1673,'ВИС-2025'!$E$17:$L$4285,7,0),"")</f>
        <v>по запросу</v>
      </c>
      <c r="I1673" s="353" t="str">
        <f t="shared" si="311"/>
        <v/>
      </c>
      <c r="J1673" s="353" t="str">
        <f t="shared" si="312"/>
        <v/>
      </c>
      <c r="K1673" s="353" t="str">
        <f t="shared" si="313"/>
        <v/>
      </c>
      <c r="L1673" s="353" t="str">
        <f t="shared" si="314"/>
        <v/>
      </c>
      <c r="M1673" s="353" t="str">
        <f t="shared" si="315"/>
        <v/>
      </c>
      <c r="N1673" s="387"/>
    </row>
    <row r="1674" spans="2:14">
      <c r="B1674" s="256"/>
      <c r="C1674" s="609" t="s">
        <v>1676</v>
      </c>
      <c r="D1674" s="612">
        <v>12454621001</v>
      </c>
      <c r="E1674" s="614" t="str">
        <f>IFERROR(VLOOKUP(D1674,'ВИС-2025'!$E$17:$I$3751,3,0),"")</f>
        <v>Электросварной тройник 90° PE, 32-20-32</v>
      </c>
      <c r="F1674" s="210" t="s">
        <v>58</v>
      </c>
      <c r="G1674" s="611"/>
      <c r="H1674" s="353" t="str">
        <f>IFERROR(VLOOKUP(D1674,'ВИС-2025'!$E$17:$L$4285,7,0),"")</f>
        <v>по запросу</v>
      </c>
      <c r="I1674" s="353" t="str">
        <f t="shared" si="311"/>
        <v/>
      </c>
      <c r="J1674" s="353" t="str">
        <f t="shared" si="312"/>
        <v/>
      </c>
      <c r="K1674" s="353" t="str">
        <f t="shared" si="313"/>
        <v/>
      </c>
      <c r="L1674" s="353" t="str">
        <f t="shared" si="314"/>
        <v/>
      </c>
      <c r="M1674" s="353" t="str">
        <f t="shared" si="315"/>
        <v/>
      </c>
      <c r="N1674" s="387"/>
    </row>
    <row r="1675" spans="2:14">
      <c r="B1675" s="256"/>
      <c r="C1675" s="609" t="s">
        <v>1676</v>
      </c>
      <c r="D1675" s="256">
        <v>12891361001</v>
      </c>
      <c r="E1675" s="614" t="str">
        <f>IFERROR(VLOOKUP(D1675,'ВИС-2025'!$E$17:$I$3751,3,0),"")</f>
        <v>Электросварной тройник 90° PE, 32-25-32</v>
      </c>
      <c r="F1675" s="210" t="s">
        <v>58</v>
      </c>
      <c r="G1675" s="611"/>
      <c r="H1675" s="353" t="str">
        <f>IFERROR(VLOOKUP(D1675,'ВИС-2025'!$E$17:$L$4285,7,0),"")</f>
        <v>по запросу</v>
      </c>
      <c r="I1675" s="353" t="str">
        <f t="shared" si="311"/>
        <v/>
      </c>
      <c r="J1675" s="353" t="str">
        <f t="shared" si="312"/>
        <v/>
      </c>
      <c r="K1675" s="353" t="str">
        <f t="shared" si="313"/>
        <v/>
      </c>
      <c r="L1675" s="353" t="str">
        <f t="shared" si="314"/>
        <v/>
      </c>
      <c r="M1675" s="353" t="str">
        <f t="shared" si="315"/>
        <v/>
      </c>
      <c r="N1675" s="387"/>
    </row>
    <row r="1676" spans="2:14">
      <c r="B1676" s="256"/>
      <c r="C1676" s="609" t="s">
        <v>1676</v>
      </c>
      <c r="D1676" s="256">
        <v>12454721001</v>
      </c>
      <c r="E1676" s="614" t="str">
        <f>IFERROR(VLOOKUP(D1676,'ВИС-2025'!$E$17:$I$3751,3,0),"")</f>
        <v>Электросварной тройник 90° PE, 40-20-40</v>
      </c>
      <c r="F1676" s="210" t="s">
        <v>58</v>
      </c>
      <c r="G1676" s="611"/>
      <c r="H1676" s="353" t="str">
        <f>IFERROR(VLOOKUP(D1676,'ВИС-2025'!$E$17:$L$4285,7,0),"")</f>
        <v>по запросу</v>
      </c>
      <c r="I1676" s="353" t="str">
        <f t="shared" si="311"/>
        <v/>
      </c>
      <c r="J1676" s="353" t="str">
        <f t="shared" si="312"/>
        <v/>
      </c>
      <c r="K1676" s="353" t="str">
        <f t="shared" si="313"/>
        <v/>
      </c>
      <c r="L1676" s="353" t="str">
        <f t="shared" si="314"/>
        <v/>
      </c>
      <c r="M1676" s="353" t="str">
        <f t="shared" si="315"/>
        <v/>
      </c>
      <c r="N1676" s="387"/>
    </row>
    <row r="1677" spans="2:14">
      <c r="B1677" s="256"/>
      <c r="C1677" s="609" t="s">
        <v>1676</v>
      </c>
      <c r="D1677" s="256">
        <v>12891371001</v>
      </c>
      <c r="E1677" s="614" t="str">
        <f>IFERROR(VLOOKUP(D1677,'ВИС-2025'!$E$17:$I$3751,3,0),"")</f>
        <v>Электросварной тройник 90° PE, 40-25-40</v>
      </c>
      <c r="F1677" s="210" t="s">
        <v>58</v>
      </c>
      <c r="G1677" s="611"/>
      <c r="H1677" s="353" t="str">
        <f>IFERROR(VLOOKUP(D1677,'ВИС-2025'!$E$17:$L$4285,7,0),"")</f>
        <v>по запросу</v>
      </c>
      <c r="I1677" s="353" t="str">
        <f t="shared" si="311"/>
        <v/>
      </c>
      <c r="J1677" s="353" t="str">
        <f t="shared" si="312"/>
        <v/>
      </c>
      <c r="K1677" s="353" t="str">
        <f t="shared" si="313"/>
        <v/>
      </c>
      <c r="L1677" s="353" t="str">
        <f t="shared" si="314"/>
        <v/>
      </c>
      <c r="M1677" s="353" t="str">
        <f t="shared" si="315"/>
        <v/>
      </c>
      <c r="N1677" s="387"/>
    </row>
    <row r="1678" spans="2:14">
      <c r="B1678" s="256"/>
      <c r="C1678" s="609" t="s">
        <v>1676</v>
      </c>
      <c r="D1678" s="256">
        <v>12891381001</v>
      </c>
      <c r="E1678" s="614" t="str">
        <f>IFERROR(VLOOKUP(D1678,'ВИС-2025'!$E$17:$I$3751,3,0),"")</f>
        <v>Электросварной тройник 90° PE, 40-32-40</v>
      </c>
      <c r="F1678" s="210" t="s">
        <v>58</v>
      </c>
      <c r="G1678" s="611"/>
      <c r="H1678" s="353" t="str">
        <f>IFERROR(VLOOKUP(D1678,'ВИС-2025'!$E$17:$L$4285,7,0),"")</f>
        <v>по запросу</v>
      </c>
      <c r="I1678" s="353" t="str">
        <f t="shared" si="311"/>
        <v/>
      </c>
      <c r="J1678" s="353" t="str">
        <f t="shared" si="312"/>
        <v/>
      </c>
      <c r="K1678" s="353" t="str">
        <f t="shared" si="313"/>
        <v/>
      </c>
      <c r="L1678" s="353" t="str">
        <f t="shared" si="314"/>
        <v/>
      </c>
      <c r="M1678" s="353" t="str">
        <f t="shared" si="315"/>
        <v/>
      </c>
      <c r="N1678" s="387"/>
    </row>
    <row r="1679" spans="2:14">
      <c r="B1679" s="256"/>
      <c r="C1679" s="609" t="s">
        <v>1676</v>
      </c>
      <c r="D1679" s="256">
        <v>12454821001</v>
      </c>
      <c r="E1679" s="614" t="str">
        <f>IFERROR(VLOOKUP(D1679,'ВИС-2025'!$E$17:$I$3751,3,0),"")</f>
        <v>Электросварной тройник 90° PE, 50-20-50</v>
      </c>
      <c r="F1679" s="210" t="s">
        <v>58</v>
      </c>
      <c r="G1679" s="611"/>
      <c r="H1679" s="353" t="str">
        <f>IFERROR(VLOOKUP(D1679,'ВИС-2025'!$E$17:$L$4285,7,0),"")</f>
        <v>по запросу</v>
      </c>
      <c r="I1679" s="353" t="str">
        <f t="shared" si="311"/>
        <v/>
      </c>
      <c r="J1679" s="353" t="str">
        <f t="shared" si="312"/>
        <v/>
      </c>
      <c r="K1679" s="353" t="str">
        <f t="shared" si="313"/>
        <v/>
      </c>
      <c r="L1679" s="353" t="str">
        <f t="shared" si="314"/>
        <v/>
      </c>
      <c r="M1679" s="353" t="str">
        <f t="shared" si="315"/>
        <v/>
      </c>
      <c r="N1679" s="387"/>
    </row>
    <row r="1680" spans="2:14">
      <c r="B1680" s="256"/>
      <c r="C1680" s="609" t="s">
        <v>1676</v>
      </c>
      <c r="D1680" s="256">
        <v>12891391001</v>
      </c>
      <c r="E1680" s="614" t="str">
        <f>IFERROR(VLOOKUP(D1680,'ВИС-2025'!$E$17:$I$3751,3,0),"")</f>
        <v>Электросварной тройник 90° PE, 50-25-50</v>
      </c>
      <c r="F1680" s="210" t="s">
        <v>58</v>
      </c>
      <c r="G1680" s="611"/>
      <c r="H1680" s="353" t="str">
        <f>IFERROR(VLOOKUP(D1680,'ВИС-2025'!$E$17:$L$4285,7,0),"")</f>
        <v>по запросу</v>
      </c>
      <c r="I1680" s="353" t="str">
        <f t="shared" si="311"/>
        <v/>
      </c>
      <c r="J1680" s="353" t="str">
        <f t="shared" si="312"/>
        <v/>
      </c>
      <c r="K1680" s="353" t="str">
        <f t="shared" si="313"/>
        <v/>
      </c>
      <c r="L1680" s="353" t="str">
        <f t="shared" si="314"/>
        <v/>
      </c>
      <c r="M1680" s="353" t="str">
        <f t="shared" si="315"/>
        <v/>
      </c>
      <c r="N1680" s="387"/>
    </row>
    <row r="1681" spans="2:14">
      <c r="B1681" s="256"/>
      <c r="C1681" s="609" t="s">
        <v>1676</v>
      </c>
      <c r="D1681" s="256">
        <v>12454921001</v>
      </c>
      <c r="E1681" s="614" t="str">
        <f>IFERROR(VLOOKUP(D1681,'ВИС-2025'!$E$17:$I$3751,3,0),"")</f>
        <v>Электросварной тройник 90° PE, 50-32-50</v>
      </c>
      <c r="F1681" s="210" t="s">
        <v>58</v>
      </c>
      <c r="G1681" s="611"/>
      <c r="H1681" s="353" t="str">
        <f>IFERROR(VLOOKUP(D1681,'ВИС-2025'!$E$17:$L$4285,7,0),"")</f>
        <v>по запросу</v>
      </c>
      <c r="I1681" s="353" t="str">
        <f t="shared" si="311"/>
        <v/>
      </c>
      <c r="J1681" s="353" t="str">
        <f t="shared" si="312"/>
        <v/>
      </c>
      <c r="K1681" s="353" t="str">
        <f t="shared" si="313"/>
        <v/>
      </c>
      <c r="L1681" s="353" t="str">
        <f t="shared" si="314"/>
        <v/>
      </c>
      <c r="M1681" s="353" t="str">
        <f t="shared" si="315"/>
        <v/>
      </c>
      <c r="N1681" s="387"/>
    </row>
    <row r="1682" spans="2:14">
      <c r="B1682" s="256"/>
      <c r="C1682" s="609" t="s">
        <v>1676</v>
      </c>
      <c r="D1682" s="256">
        <v>12891411001</v>
      </c>
      <c r="E1682" s="614" t="str">
        <f>IFERROR(VLOOKUP(D1682,'ВИС-2025'!$E$17:$I$3751,3,0),"")</f>
        <v>Электросварной тройник 90° PE, 50-40-50</v>
      </c>
      <c r="F1682" s="210" t="s">
        <v>58</v>
      </c>
      <c r="G1682" s="611"/>
      <c r="H1682" s="353" t="str">
        <f>IFERROR(VLOOKUP(D1682,'ВИС-2025'!$E$17:$L$4285,7,0),"")</f>
        <v>по запросу</v>
      </c>
      <c r="I1682" s="353" t="str">
        <f t="shared" si="311"/>
        <v/>
      </c>
      <c r="J1682" s="353" t="str">
        <f t="shared" si="312"/>
        <v/>
      </c>
      <c r="K1682" s="353" t="str">
        <f t="shared" si="313"/>
        <v/>
      </c>
      <c r="L1682" s="353" t="str">
        <f t="shared" si="314"/>
        <v/>
      </c>
      <c r="M1682" s="353" t="str">
        <f t="shared" si="315"/>
        <v/>
      </c>
      <c r="N1682" s="387"/>
    </row>
    <row r="1683" spans="2:14">
      <c r="B1683" s="256"/>
      <c r="C1683" s="609" t="s">
        <v>1676</v>
      </c>
      <c r="D1683" s="256">
        <v>12455021001</v>
      </c>
      <c r="E1683" s="614" t="str">
        <f>IFERROR(VLOOKUP(D1683,'ВИС-2025'!$E$17:$I$3751,3,0),"")</f>
        <v>Электросварной тройник 90° PE, 63-20-63</v>
      </c>
      <c r="F1683" s="210" t="s">
        <v>58</v>
      </c>
      <c r="G1683" s="611"/>
      <c r="H1683" s="353" t="str">
        <f>IFERROR(VLOOKUP(D1683,'ВИС-2025'!$E$17:$L$4285,7,0),"")</f>
        <v>по запросу</v>
      </c>
      <c r="I1683" s="353" t="str">
        <f t="shared" si="311"/>
        <v/>
      </c>
      <c r="J1683" s="353" t="str">
        <f t="shared" si="312"/>
        <v/>
      </c>
      <c r="K1683" s="353" t="str">
        <f t="shared" si="313"/>
        <v/>
      </c>
      <c r="L1683" s="353" t="str">
        <f t="shared" si="314"/>
        <v/>
      </c>
      <c r="M1683" s="353" t="str">
        <f t="shared" si="315"/>
        <v/>
      </c>
      <c r="N1683" s="387"/>
    </row>
    <row r="1684" spans="2:14">
      <c r="B1684" s="256"/>
      <c r="C1684" s="609" t="s">
        <v>1676</v>
      </c>
      <c r="D1684" s="256">
        <v>12455121001</v>
      </c>
      <c r="E1684" s="614" t="str">
        <f>IFERROR(VLOOKUP(D1684,'ВИС-2025'!$E$17:$I$3751,3,0),"")</f>
        <v>Электросварной тройник 90° PE, 63-32-63</v>
      </c>
      <c r="F1684" s="210" t="s">
        <v>58</v>
      </c>
      <c r="G1684" s="611"/>
      <c r="H1684" s="353" t="str">
        <f>IFERROR(VLOOKUP(D1684,'ВИС-2025'!$E$17:$L$4285,7,0),"")</f>
        <v>по запросу</v>
      </c>
      <c r="I1684" s="353" t="str">
        <f t="shared" si="311"/>
        <v/>
      </c>
      <c r="J1684" s="353" t="str">
        <f t="shared" si="312"/>
        <v/>
      </c>
      <c r="K1684" s="353" t="str">
        <f t="shared" si="313"/>
        <v/>
      </c>
      <c r="L1684" s="353" t="str">
        <f t="shared" si="314"/>
        <v/>
      </c>
      <c r="M1684" s="353" t="str">
        <f t="shared" si="315"/>
        <v/>
      </c>
      <c r="N1684" s="387"/>
    </row>
    <row r="1685" spans="2:14">
      <c r="B1685" s="256"/>
      <c r="C1685" s="609" t="s">
        <v>1676</v>
      </c>
      <c r="D1685" s="256">
        <v>12452121001</v>
      </c>
      <c r="E1685" s="614" t="str">
        <f>IFERROR(VLOOKUP(D1685,'ВИС-2025'!$E$17:$I$3751,3,0),"")</f>
        <v>Электросварной тройник 90° PE, 63-40-63</v>
      </c>
      <c r="F1685" s="210" t="s">
        <v>58</v>
      </c>
      <c r="G1685" s="611"/>
      <c r="H1685" s="353" t="str">
        <f>IFERROR(VLOOKUP(D1685,'ВИС-2025'!$E$17:$L$4285,7,0),"")</f>
        <v>по запросу</v>
      </c>
      <c r="I1685" s="353" t="str">
        <f t="shared" ref="I1685:I1748" si="316">IFERROR(H1685*G1685,"")</f>
        <v/>
      </c>
      <c r="J1685" s="353" t="str">
        <f t="shared" ref="J1685:J1748" si="317">IFERROR((IF(H1685="","",H1685-H1685*$D$7)),"")</f>
        <v/>
      </c>
      <c r="K1685" s="353" t="str">
        <f t="shared" ref="K1685:K1748" si="318">IFERROR(J1685*G1685, "")</f>
        <v/>
      </c>
      <c r="L1685" s="353" t="str">
        <f t="shared" ref="L1685:L1748" si="319">IFERROR(J1685*$D$8, "")</f>
        <v/>
      </c>
      <c r="M1685" s="353" t="str">
        <f t="shared" ref="M1685:M1748" si="320">IFERROR(L1685*G1685, "")</f>
        <v/>
      </c>
      <c r="N1685" s="387"/>
    </row>
    <row r="1686" spans="2:14">
      <c r="B1686" s="256"/>
      <c r="C1686" s="609" t="s">
        <v>1676</v>
      </c>
      <c r="D1686" s="256">
        <v>12452221001</v>
      </c>
      <c r="E1686" s="614" t="str">
        <f>IFERROR(VLOOKUP(D1686,'ВИС-2025'!$E$17:$I$3751,3,0),"")</f>
        <v>Электросварной тройник 90° PE, 63-50-63</v>
      </c>
      <c r="F1686" s="210" t="s">
        <v>58</v>
      </c>
      <c r="G1686" s="611"/>
      <c r="H1686" s="353" t="str">
        <f>IFERROR(VLOOKUP(D1686,'ВИС-2025'!$E$17:$L$4285,7,0),"")</f>
        <v>по запросу</v>
      </c>
      <c r="I1686" s="353" t="str">
        <f t="shared" si="316"/>
        <v/>
      </c>
      <c r="J1686" s="353" t="str">
        <f t="shared" si="317"/>
        <v/>
      </c>
      <c r="K1686" s="353" t="str">
        <f t="shared" si="318"/>
        <v/>
      </c>
      <c r="L1686" s="353" t="str">
        <f t="shared" si="319"/>
        <v/>
      </c>
      <c r="M1686" s="353" t="str">
        <f t="shared" si="320"/>
        <v/>
      </c>
      <c r="N1686" s="387"/>
    </row>
    <row r="1687" spans="2:14">
      <c r="B1687" s="256"/>
      <c r="C1687" s="609" t="s">
        <v>1676</v>
      </c>
      <c r="D1687" s="256">
        <v>12034091001</v>
      </c>
      <c r="E1687" s="614" t="str">
        <f>IFERROR(VLOOKUP(D1687,'ВИС-2025'!$E$17:$I$3751,3,0),"")</f>
        <v>Электросварной тройник 90° PE, 75-63-75</v>
      </c>
      <c r="F1687" s="210" t="s">
        <v>58</v>
      </c>
      <c r="G1687" s="611"/>
      <c r="H1687" s="353" t="str">
        <f>IFERROR(VLOOKUP(D1687,'ВИС-2025'!$E$17:$L$4285,7,0),"")</f>
        <v>по запросу</v>
      </c>
      <c r="I1687" s="353" t="str">
        <f t="shared" si="316"/>
        <v/>
      </c>
      <c r="J1687" s="353" t="str">
        <f t="shared" si="317"/>
        <v/>
      </c>
      <c r="K1687" s="353" t="str">
        <f t="shared" si="318"/>
        <v/>
      </c>
      <c r="L1687" s="353" t="str">
        <f t="shared" si="319"/>
        <v/>
      </c>
      <c r="M1687" s="353" t="str">
        <f t="shared" si="320"/>
        <v/>
      </c>
      <c r="N1687" s="387"/>
    </row>
    <row r="1688" spans="2:14">
      <c r="B1688" s="256"/>
      <c r="C1688" s="609" t="s">
        <v>1676</v>
      </c>
      <c r="D1688" s="256">
        <v>12455221001</v>
      </c>
      <c r="E1688" s="614" t="str">
        <f>IFERROR(VLOOKUP(D1688,'ВИС-2025'!$E$17:$I$3751,3,0),"")</f>
        <v>Электросварной тройник 90° PE, 90-63-90</v>
      </c>
      <c r="F1688" s="210" t="s">
        <v>58</v>
      </c>
      <c r="G1688" s="611"/>
      <c r="H1688" s="353" t="str">
        <f>IFERROR(VLOOKUP(D1688,'ВИС-2025'!$E$17:$L$4285,7,0),"")</f>
        <v>по запросу</v>
      </c>
      <c r="I1688" s="353" t="str">
        <f t="shared" si="316"/>
        <v/>
      </c>
      <c r="J1688" s="353" t="str">
        <f t="shared" si="317"/>
        <v/>
      </c>
      <c r="K1688" s="353" t="str">
        <f t="shared" si="318"/>
        <v/>
      </c>
      <c r="L1688" s="353" t="str">
        <f t="shared" si="319"/>
        <v/>
      </c>
      <c r="M1688" s="353" t="str">
        <f t="shared" si="320"/>
        <v/>
      </c>
      <c r="N1688" s="387"/>
    </row>
    <row r="1689" spans="2:14">
      <c r="B1689" s="256"/>
      <c r="C1689" s="609" t="s">
        <v>1676</v>
      </c>
      <c r="D1689" s="256">
        <v>12455321001</v>
      </c>
      <c r="E1689" s="614" t="str">
        <f>IFERROR(VLOOKUP(D1689,'ВИС-2025'!$E$17:$I$3751,3,0),"")</f>
        <v>Электросварной тройник 90° PE, 110-63-110</v>
      </c>
      <c r="F1689" s="210" t="s">
        <v>58</v>
      </c>
      <c r="G1689" s="611"/>
      <c r="H1689" s="353" t="str">
        <f>IFERROR(VLOOKUP(D1689,'ВИС-2025'!$E$17:$L$4285,7,0),"")</f>
        <v>по запросу</v>
      </c>
      <c r="I1689" s="353" t="str">
        <f t="shared" si="316"/>
        <v/>
      </c>
      <c r="J1689" s="353" t="str">
        <f t="shared" si="317"/>
        <v/>
      </c>
      <c r="K1689" s="353" t="str">
        <f t="shared" si="318"/>
        <v/>
      </c>
      <c r="L1689" s="353" t="str">
        <f t="shared" si="319"/>
        <v/>
      </c>
      <c r="M1689" s="353" t="str">
        <f t="shared" si="320"/>
        <v/>
      </c>
      <c r="N1689" s="387"/>
    </row>
    <row r="1690" spans="2:14">
      <c r="B1690" s="256"/>
      <c r="C1690" s="609" t="s">
        <v>1676</v>
      </c>
      <c r="D1690" s="256">
        <v>12455421001</v>
      </c>
      <c r="E1690" s="614" t="str">
        <f>IFERROR(VLOOKUP(D1690,'ВИС-2025'!$E$17:$I$3751,3,0),"")</f>
        <v>Электросварной тройник 90° PE, 110-90-110</v>
      </c>
      <c r="F1690" s="210" t="s">
        <v>58</v>
      </c>
      <c r="G1690" s="611"/>
      <c r="H1690" s="353" t="str">
        <f>IFERROR(VLOOKUP(D1690,'ВИС-2025'!$E$17:$L$4285,7,0),"")</f>
        <v>по запросу</v>
      </c>
      <c r="I1690" s="353" t="str">
        <f t="shared" si="316"/>
        <v/>
      </c>
      <c r="J1690" s="353" t="str">
        <f t="shared" si="317"/>
        <v/>
      </c>
      <c r="K1690" s="353" t="str">
        <f t="shared" si="318"/>
        <v/>
      </c>
      <c r="L1690" s="353" t="str">
        <f t="shared" si="319"/>
        <v/>
      </c>
      <c r="M1690" s="353" t="str">
        <f t="shared" si="320"/>
        <v/>
      </c>
      <c r="N1690" s="387"/>
    </row>
    <row r="1691" spans="2:14">
      <c r="B1691" s="256"/>
      <c r="C1691" s="609" t="s">
        <v>1676</v>
      </c>
      <c r="D1691" s="256">
        <v>12332021001</v>
      </c>
      <c r="E1691" s="614" t="str">
        <f>IFERROR(VLOOKUP(D1691,'ВИС-2025'!$E$17:$I$3751,3,0),"")</f>
        <v>Электросварной тройник 90° PE, 125-90-125</v>
      </c>
      <c r="F1691" s="210" t="s">
        <v>58</v>
      </c>
      <c r="G1691" s="611"/>
      <c r="H1691" s="353" t="str">
        <f>IFERROR(VLOOKUP(D1691,'ВИС-2025'!$E$17:$L$4285,7,0),"")</f>
        <v>по запросу</v>
      </c>
      <c r="I1691" s="353" t="str">
        <f t="shared" si="316"/>
        <v/>
      </c>
      <c r="J1691" s="353" t="str">
        <f t="shared" si="317"/>
        <v/>
      </c>
      <c r="K1691" s="353" t="str">
        <f t="shared" si="318"/>
        <v/>
      </c>
      <c r="L1691" s="353" t="str">
        <f t="shared" si="319"/>
        <v/>
      </c>
      <c r="M1691" s="353" t="str">
        <f t="shared" si="320"/>
        <v/>
      </c>
      <c r="N1691" s="387"/>
    </row>
    <row r="1692" spans="2:14">
      <c r="B1692" s="256"/>
      <c r="C1692" s="609" t="s">
        <v>1676</v>
      </c>
      <c r="D1692" s="256">
        <v>12332121001</v>
      </c>
      <c r="E1692" s="614" t="str">
        <f>IFERROR(VLOOKUP(D1692,'ВИС-2025'!$E$17:$I$3751,3,0),"")</f>
        <v>Электросварной тройник 90° PE, 125-110-125</v>
      </c>
      <c r="F1692" s="210" t="s">
        <v>58</v>
      </c>
      <c r="G1692" s="611"/>
      <c r="H1692" s="353" t="str">
        <f>IFERROR(VLOOKUP(D1692,'ВИС-2025'!$E$17:$L$4285,7,0),"")</f>
        <v>по запросу</v>
      </c>
      <c r="I1692" s="353" t="str">
        <f t="shared" si="316"/>
        <v/>
      </c>
      <c r="J1692" s="353" t="str">
        <f t="shared" si="317"/>
        <v/>
      </c>
      <c r="K1692" s="353" t="str">
        <f t="shared" si="318"/>
        <v/>
      </c>
      <c r="L1692" s="353" t="str">
        <f t="shared" si="319"/>
        <v/>
      </c>
      <c r="M1692" s="353" t="str">
        <f t="shared" si="320"/>
        <v/>
      </c>
      <c r="N1692" s="387"/>
    </row>
    <row r="1693" spans="2:14">
      <c r="B1693" s="256"/>
      <c r="C1693" s="609" t="s">
        <v>1676</v>
      </c>
      <c r="D1693" s="256">
        <v>12456221001</v>
      </c>
      <c r="E1693" s="614" t="str">
        <f>IFERROR(VLOOKUP(D1693,'ВИС-2025'!$E$17:$I$3751,3,0),"")</f>
        <v>Электросварной тройник 90° PE, 160-90-160</v>
      </c>
      <c r="F1693" s="210" t="s">
        <v>58</v>
      </c>
      <c r="G1693" s="611"/>
      <c r="H1693" s="353" t="str">
        <f>IFERROR(VLOOKUP(D1693,'ВИС-2025'!$E$17:$L$4285,7,0),"")</f>
        <v>по запросу</v>
      </c>
      <c r="I1693" s="353" t="str">
        <f t="shared" si="316"/>
        <v/>
      </c>
      <c r="J1693" s="353" t="str">
        <f t="shared" si="317"/>
        <v/>
      </c>
      <c r="K1693" s="353" t="str">
        <f t="shared" si="318"/>
        <v/>
      </c>
      <c r="L1693" s="353" t="str">
        <f t="shared" si="319"/>
        <v/>
      </c>
      <c r="M1693" s="353" t="str">
        <f t="shared" si="320"/>
        <v/>
      </c>
      <c r="N1693" s="387"/>
    </row>
    <row r="1694" spans="2:14">
      <c r="B1694" s="256"/>
      <c r="C1694" s="609" t="s">
        <v>1676</v>
      </c>
      <c r="D1694" s="256">
        <v>12457321001</v>
      </c>
      <c r="E1694" s="614" t="str">
        <f>IFERROR(VLOOKUP(D1694,'ВИС-2025'!$E$17:$I$3751,3,0),"")</f>
        <v>Электросварной тройник 90° PE, 160-110-160</v>
      </c>
      <c r="F1694" s="210" t="s">
        <v>58</v>
      </c>
      <c r="G1694" s="611"/>
      <c r="H1694" s="353" t="str">
        <f>IFERROR(VLOOKUP(D1694,'ВИС-2025'!$E$17:$L$4285,7,0),"")</f>
        <v>по запросу</v>
      </c>
      <c r="I1694" s="353" t="str">
        <f t="shared" si="316"/>
        <v/>
      </c>
      <c r="J1694" s="353" t="str">
        <f t="shared" si="317"/>
        <v/>
      </c>
      <c r="K1694" s="353" t="str">
        <f t="shared" si="318"/>
        <v/>
      </c>
      <c r="L1694" s="353" t="str">
        <f t="shared" si="319"/>
        <v/>
      </c>
      <c r="M1694" s="353" t="str">
        <f t="shared" si="320"/>
        <v/>
      </c>
      <c r="N1694" s="387"/>
    </row>
    <row r="1695" spans="2:14">
      <c r="B1695" s="256"/>
      <c r="C1695" s="609" t="s">
        <v>1676</v>
      </c>
      <c r="D1695" s="256">
        <v>12336421001</v>
      </c>
      <c r="E1695" s="614" t="str">
        <f>IFERROR(VLOOKUP(D1695,'ВИС-2025'!$E$17:$I$3751,3,0),"")</f>
        <v>Электросварной тройник 90° PE, 160-125-160</v>
      </c>
      <c r="F1695" s="210" t="s">
        <v>58</v>
      </c>
      <c r="G1695" s="611"/>
      <c r="H1695" s="353" t="str">
        <f>IFERROR(VLOOKUP(D1695,'ВИС-2025'!$E$17:$L$4285,7,0),"")</f>
        <v>по запросу</v>
      </c>
      <c r="I1695" s="353" t="str">
        <f t="shared" si="316"/>
        <v/>
      </c>
      <c r="J1695" s="353" t="str">
        <f t="shared" si="317"/>
        <v/>
      </c>
      <c r="K1695" s="353" t="str">
        <f t="shared" si="318"/>
        <v/>
      </c>
      <c r="L1695" s="353" t="str">
        <f t="shared" si="319"/>
        <v/>
      </c>
      <c r="M1695" s="353" t="str">
        <f t="shared" si="320"/>
        <v/>
      </c>
      <c r="N1695" s="387"/>
    </row>
    <row r="1696" spans="2:14">
      <c r="B1696" s="90"/>
      <c r="C1696" s="198"/>
      <c r="D1696" s="69"/>
      <c r="E1696" s="396"/>
      <c r="F1696" s="170"/>
      <c r="G1696" s="199"/>
      <c r="H1696" s="351" t="str">
        <f>IFERROR(VLOOKUP(D1696,'ВИС-2025'!$E$17:$L$4285,7,0),"")</f>
        <v/>
      </c>
      <c r="I1696" s="351" t="str">
        <f t="shared" si="316"/>
        <v/>
      </c>
      <c r="J1696" s="351" t="str">
        <f t="shared" si="317"/>
        <v/>
      </c>
      <c r="K1696" s="351" t="str">
        <f t="shared" si="318"/>
        <v/>
      </c>
      <c r="L1696" s="351" t="str">
        <f t="shared" si="319"/>
        <v/>
      </c>
      <c r="M1696" s="351" t="str">
        <f t="shared" si="320"/>
        <v/>
      </c>
      <c r="N1696" s="387"/>
    </row>
    <row r="1697" spans="2:14" s="288" customFormat="1">
      <c r="B1697" s="453" t="s">
        <v>27</v>
      </c>
      <c r="C1697" s="201" t="s">
        <v>1676</v>
      </c>
      <c r="D1697" s="102">
        <v>12331321001</v>
      </c>
      <c r="E1697" s="391" t="str">
        <f>IFERROR(VLOOKUP(D1697,'ВИС-2025'!$E$17:$I$3751,3,0),"")</f>
        <v>Эл.-сварной тройник PE с фланцем на бок. отводе, 90-Ду80-90</v>
      </c>
      <c r="F1697" s="202" t="s">
        <v>58</v>
      </c>
      <c r="G1697" s="204"/>
      <c r="H1697" s="352" t="str">
        <f>IFERROR(VLOOKUP(D1697,'ВИС-2025'!$E$17:$L$4285,7,0),"")</f>
        <v>по запросу</v>
      </c>
      <c r="I1697" s="352" t="str">
        <f t="shared" si="316"/>
        <v/>
      </c>
      <c r="J1697" s="352" t="str">
        <f t="shared" si="317"/>
        <v/>
      </c>
      <c r="K1697" s="352" t="str">
        <f t="shared" si="318"/>
        <v/>
      </c>
      <c r="L1697" s="352" t="str">
        <f t="shared" si="319"/>
        <v/>
      </c>
      <c r="M1697" s="352" t="str">
        <f t="shared" si="320"/>
        <v/>
      </c>
      <c r="N1697" s="387"/>
    </row>
    <row r="1698" spans="2:14" s="288" customFormat="1">
      <c r="B1698" s="453" t="s">
        <v>27</v>
      </c>
      <c r="C1698" s="201" t="s">
        <v>1676</v>
      </c>
      <c r="D1698" s="102">
        <v>12331421001</v>
      </c>
      <c r="E1698" s="391" t="str">
        <f>IFERROR(VLOOKUP(D1698,'ВИС-2025'!$E$17:$I$3751,3,0),"")</f>
        <v>Эл.-сварной тройник PE с фланцем на бок. отводе, 110-Ду80-110</v>
      </c>
      <c r="F1698" s="202" t="s">
        <v>58</v>
      </c>
      <c r="G1698" s="204"/>
      <c r="H1698" s="352" t="str">
        <f>IFERROR(VLOOKUP(D1698,'ВИС-2025'!$E$17:$L$4285,7,0),"")</f>
        <v>по запросу</v>
      </c>
      <c r="I1698" s="352" t="str">
        <f t="shared" si="316"/>
        <v/>
      </c>
      <c r="J1698" s="352" t="str">
        <f t="shared" si="317"/>
        <v/>
      </c>
      <c r="K1698" s="352" t="str">
        <f t="shared" si="318"/>
        <v/>
      </c>
      <c r="L1698" s="352" t="str">
        <f t="shared" si="319"/>
        <v/>
      </c>
      <c r="M1698" s="352" t="str">
        <f t="shared" si="320"/>
        <v/>
      </c>
      <c r="N1698" s="387"/>
    </row>
    <row r="1699" spans="2:14" s="288" customFormat="1">
      <c r="B1699" s="453" t="s">
        <v>27</v>
      </c>
      <c r="C1699" s="201" t="s">
        <v>1676</v>
      </c>
      <c r="D1699" s="102">
        <v>12331521001</v>
      </c>
      <c r="E1699" s="391" t="str">
        <f>IFERROR(VLOOKUP(D1699,'ВИС-2025'!$E$17:$I$3751,3,0),"")</f>
        <v>Эл.-сварной тройник PE с фланцем на бок. отводе, 110-Ду100-110</v>
      </c>
      <c r="F1699" s="202" t="s">
        <v>58</v>
      </c>
      <c r="G1699" s="204"/>
      <c r="H1699" s="352" t="str">
        <f>IFERROR(VLOOKUP(D1699,'ВИС-2025'!$E$17:$L$4285,7,0),"")</f>
        <v>по запросу</v>
      </c>
      <c r="I1699" s="352" t="str">
        <f t="shared" si="316"/>
        <v/>
      </c>
      <c r="J1699" s="352" t="str">
        <f t="shared" si="317"/>
        <v/>
      </c>
      <c r="K1699" s="352" t="str">
        <f t="shared" si="318"/>
        <v/>
      </c>
      <c r="L1699" s="352" t="str">
        <f t="shared" si="319"/>
        <v/>
      </c>
      <c r="M1699" s="352" t="str">
        <f t="shared" si="320"/>
        <v/>
      </c>
      <c r="N1699" s="387"/>
    </row>
    <row r="1700" spans="2:14" s="288" customFormat="1">
      <c r="B1700" s="453" t="s">
        <v>27</v>
      </c>
      <c r="C1700" s="201" t="s">
        <v>1676</v>
      </c>
      <c r="D1700" s="102">
        <v>12331621001</v>
      </c>
      <c r="E1700" s="391" t="str">
        <f>IFERROR(VLOOKUP(D1700,'ВИС-2025'!$E$17:$I$3751,3,0),"")</f>
        <v>Эл.-сварной тройник PE с фланцем на бок. отводе, 125-Ду80-125</v>
      </c>
      <c r="F1700" s="202" t="s">
        <v>58</v>
      </c>
      <c r="G1700" s="204"/>
      <c r="H1700" s="352" t="str">
        <f>IFERROR(VLOOKUP(D1700,'ВИС-2025'!$E$17:$L$4285,7,0),"")</f>
        <v>по запросу</v>
      </c>
      <c r="I1700" s="352" t="str">
        <f t="shared" si="316"/>
        <v/>
      </c>
      <c r="J1700" s="352" t="str">
        <f t="shared" si="317"/>
        <v/>
      </c>
      <c r="K1700" s="352" t="str">
        <f t="shared" si="318"/>
        <v/>
      </c>
      <c r="L1700" s="352" t="str">
        <f t="shared" si="319"/>
        <v/>
      </c>
      <c r="M1700" s="352" t="str">
        <f t="shared" si="320"/>
        <v/>
      </c>
      <c r="N1700" s="387"/>
    </row>
    <row r="1701" spans="2:14" s="288" customFormat="1">
      <c r="B1701" s="453" t="s">
        <v>27</v>
      </c>
      <c r="C1701" s="201" t="s">
        <v>1676</v>
      </c>
      <c r="D1701" s="102">
        <v>12331721001</v>
      </c>
      <c r="E1701" s="391" t="str">
        <f>IFERROR(VLOOKUP(D1701,'ВИС-2025'!$E$17:$I$3751,3,0),"")</f>
        <v>Эл.-сварной тройник PE с фланцем на бок. отводе, 125-Ду100-125</v>
      </c>
      <c r="F1701" s="202" t="s">
        <v>58</v>
      </c>
      <c r="G1701" s="204"/>
      <c r="H1701" s="352" t="str">
        <f>IFERROR(VLOOKUP(D1701,'ВИС-2025'!$E$17:$L$4285,7,0),"")</f>
        <v>по запросу</v>
      </c>
      <c r="I1701" s="352" t="str">
        <f t="shared" si="316"/>
        <v/>
      </c>
      <c r="J1701" s="352" t="str">
        <f t="shared" si="317"/>
        <v/>
      </c>
      <c r="K1701" s="352" t="str">
        <f t="shared" si="318"/>
        <v/>
      </c>
      <c r="L1701" s="352" t="str">
        <f t="shared" si="319"/>
        <v/>
      </c>
      <c r="M1701" s="352" t="str">
        <f t="shared" si="320"/>
        <v/>
      </c>
      <c r="N1701" s="387"/>
    </row>
    <row r="1702" spans="2:14" s="288" customFormat="1">
      <c r="B1702" s="453" t="s">
        <v>27</v>
      </c>
      <c r="C1702" s="201" t="s">
        <v>1676</v>
      </c>
      <c r="D1702" s="102">
        <v>12331821001</v>
      </c>
      <c r="E1702" s="391" t="str">
        <f>IFERROR(VLOOKUP(D1702,'ВИС-2025'!$E$17:$I$3751,3,0),"")</f>
        <v>Эл.-сварной тройник PE с фланцем на бок. отводе, 160-Ду80-160</v>
      </c>
      <c r="F1702" s="202" t="s">
        <v>58</v>
      </c>
      <c r="G1702" s="204"/>
      <c r="H1702" s="352" t="str">
        <f>IFERROR(VLOOKUP(D1702,'ВИС-2025'!$E$17:$L$4285,7,0),"")</f>
        <v>по запросу</v>
      </c>
      <c r="I1702" s="352" t="str">
        <f t="shared" si="316"/>
        <v/>
      </c>
      <c r="J1702" s="352" t="str">
        <f t="shared" si="317"/>
        <v/>
      </c>
      <c r="K1702" s="352" t="str">
        <f t="shared" si="318"/>
        <v/>
      </c>
      <c r="L1702" s="352" t="str">
        <f t="shared" si="319"/>
        <v/>
      </c>
      <c r="M1702" s="352" t="str">
        <f t="shared" si="320"/>
        <v/>
      </c>
      <c r="N1702" s="387"/>
    </row>
    <row r="1703" spans="2:14" s="288" customFormat="1">
      <c r="B1703" s="453" t="s">
        <v>27</v>
      </c>
      <c r="C1703" s="201" t="s">
        <v>1676</v>
      </c>
      <c r="D1703" s="102">
        <v>12331921001</v>
      </c>
      <c r="E1703" s="391" t="str">
        <f>IFERROR(VLOOKUP(D1703,'ВИС-2025'!$E$17:$I$3751,3,0),"")</f>
        <v>Эл.-сварной тройник PE с фланцем на бок. отводе, 160-Ду100-160</v>
      </c>
      <c r="F1703" s="202" t="s">
        <v>58</v>
      </c>
      <c r="G1703" s="204"/>
      <c r="H1703" s="352" t="str">
        <f>IFERROR(VLOOKUP(D1703,'ВИС-2025'!$E$17:$L$4285,7,0),"")</f>
        <v>по запросу</v>
      </c>
      <c r="I1703" s="352" t="str">
        <f t="shared" si="316"/>
        <v/>
      </c>
      <c r="J1703" s="352" t="str">
        <f t="shared" si="317"/>
        <v/>
      </c>
      <c r="K1703" s="352" t="str">
        <f t="shared" si="318"/>
        <v/>
      </c>
      <c r="L1703" s="352" t="str">
        <f t="shared" si="319"/>
        <v/>
      </c>
      <c r="M1703" s="352" t="str">
        <f t="shared" si="320"/>
        <v/>
      </c>
      <c r="N1703" s="387"/>
    </row>
    <row r="1704" spans="2:14">
      <c r="B1704" s="90"/>
      <c r="C1704" s="198"/>
      <c r="D1704" s="69"/>
      <c r="E1704" s="396"/>
      <c r="F1704" s="170"/>
      <c r="G1704" s="199"/>
      <c r="H1704" s="351" t="str">
        <f>IFERROR(VLOOKUP(D1704,'ВИС-2025'!$E$17:$L$4285,7,0),"")</f>
        <v/>
      </c>
      <c r="I1704" s="351" t="str">
        <f t="shared" si="316"/>
        <v/>
      </c>
      <c r="J1704" s="351" t="str">
        <f t="shared" si="317"/>
        <v/>
      </c>
      <c r="K1704" s="351" t="str">
        <f t="shared" si="318"/>
        <v/>
      </c>
      <c r="L1704" s="351" t="str">
        <f t="shared" si="319"/>
        <v/>
      </c>
      <c r="M1704" s="351" t="str">
        <f t="shared" si="320"/>
        <v/>
      </c>
      <c r="N1704" s="387"/>
    </row>
    <row r="1705" spans="2:14">
      <c r="B1705" s="256"/>
      <c r="C1705" s="609" t="s">
        <v>1676</v>
      </c>
      <c r="D1705" s="256">
        <v>12254031001</v>
      </c>
      <c r="E1705" s="614" t="str">
        <f>IFERROR(VLOOKUP(D1705,'ВИС-2025'!$E$17:$I$3751,3,0),"")</f>
        <v>Электросварной угольник 0 до 24°, PE, 110</v>
      </c>
      <c r="F1705" s="210" t="s">
        <v>58</v>
      </c>
      <c r="G1705" s="611"/>
      <c r="H1705" s="353" t="str">
        <f>IFERROR(VLOOKUP(D1705,'ВИС-2025'!$E$17:$L$4285,7,0),"")</f>
        <v>по запросу</v>
      </c>
      <c r="I1705" s="353" t="str">
        <f t="shared" si="316"/>
        <v/>
      </c>
      <c r="J1705" s="353" t="str">
        <f t="shared" si="317"/>
        <v/>
      </c>
      <c r="K1705" s="353" t="str">
        <f t="shared" si="318"/>
        <v/>
      </c>
      <c r="L1705" s="353" t="str">
        <f t="shared" si="319"/>
        <v/>
      </c>
      <c r="M1705" s="353" t="str">
        <f t="shared" si="320"/>
        <v/>
      </c>
      <c r="N1705" s="387"/>
    </row>
    <row r="1706" spans="2:14">
      <c r="B1706" s="256"/>
      <c r="C1706" s="609" t="s">
        <v>1676</v>
      </c>
      <c r="D1706" s="256">
        <v>12254041001</v>
      </c>
      <c r="E1706" s="614" t="str">
        <f>IFERROR(VLOOKUP(D1706,'ВИС-2025'!$E$17:$I$3751,3,0),"")</f>
        <v>Электросварной угольник 0 до 24°, PE, 125</v>
      </c>
      <c r="F1706" s="210" t="s">
        <v>58</v>
      </c>
      <c r="G1706" s="611"/>
      <c r="H1706" s="353" t="str">
        <f>IFERROR(VLOOKUP(D1706,'ВИС-2025'!$E$17:$L$4285,7,0),"")</f>
        <v>по запросу</v>
      </c>
      <c r="I1706" s="353" t="str">
        <f t="shared" si="316"/>
        <v/>
      </c>
      <c r="J1706" s="353" t="str">
        <f t="shared" si="317"/>
        <v/>
      </c>
      <c r="K1706" s="353" t="str">
        <f t="shared" si="318"/>
        <v/>
      </c>
      <c r="L1706" s="353" t="str">
        <f t="shared" si="319"/>
        <v/>
      </c>
      <c r="M1706" s="353" t="str">
        <f t="shared" si="320"/>
        <v/>
      </c>
      <c r="N1706" s="387"/>
    </row>
    <row r="1707" spans="2:14">
      <c r="B1707" s="256"/>
      <c r="C1707" s="609" t="s">
        <v>1676</v>
      </c>
      <c r="D1707" s="256">
        <v>12254051001</v>
      </c>
      <c r="E1707" s="614" t="str">
        <f>IFERROR(VLOOKUP(D1707,'ВИС-2025'!$E$17:$I$3751,3,0),"")</f>
        <v>Электросварной угольник 0 до 24°, PE, 160</v>
      </c>
      <c r="F1707" s="210" t="s">
        <v>58</v>
      </c>
      <c r="G1707" s="611"/>
      <c r="H1707" s="353" t="str">
        <f>IFERROR(VLOOKUP(D1707,'ВИС-2025'!$E$17:$L$4285,7,0),"")</f>
        <v>по запросу</v>
      </c>
      <c r="I1707" s="353" t="str">
        <f t="shared" si="316"/>
        <v/>
      </c>
      <c r="J1707" s="353" t="str">
        <f t="shared" si="317"/>
        <v/>
      </c>
      <c r="K1707" s="353" t="str">
        <f t="shared" si="318"/>
        <v/>
      </c>
      <c r="L1707" s="353" t="str">
        <f t="shared" si="319"/>
        <v/>
      </c>
      <c r="M1707" s="353" t="str">
        <f t="shared" si="320"/>
        <v/>
      </c>
      <c r="N1707" s="387"/>
    </row>
    <row r="1708" spans="2:14">
      <c r="B1708" s="90"/>
      <c r="C1708" s="198"/>
      <c r="D1708" s="69"/>
      <c r="E1708" s="396"/>
      <c r="F1708" s="170"/>
      <c r="G1708" s="199"/>
      <c r="H1708" s="351" t="str">
        <f>IFERROR(VLOOKUP(D1708,'ВИС-2025'!$E$17:$L$4285,7,0),"")</f>
        <v/>
      </c>
      <c r="I1708" s="351" t="str">
        <f t="shared" si="316"/>
        <v/>
      </c>
      <c r="J1708" s="351" t="str">
        <f t="shared" si="317"/>
        <v/>
      </c>
      <c r="K1708" s="351" t="str">
        <f t="shared" si="318"/>
        <v/>
      </c>
      <c r="L1708" s="351" t="str">
        <f t="shared" si="319"/>
        <v/>
      </c>
      <c r="M1708" s="351" t="str">
        <f t="shared" si="320"/>
        <v/>
      </c>
      <c r="N1708" s="387"/>
    </row>
    <row r="1709" spans="2:14">
      <c r="B1709" s="256"/>
      <c r="C1709" s="609" t="s">
        <v>1676</v>
      </c>
      <c r="D1709" s="256">
        <v>12758681001</v>
      </c>
      <c r="E1709" s="614" t="str">
        <f>IFERROR(VLOOKUP(D1709,'ВИС-2025'!$E$17:$I$3751,3,0),"")</f>
        <v>Электросварной угольник 22,5°, PE, 90</v>
      </c>
      <c r="F1709" s="210" t="s">
        <v>58</v>
      </c>
      <c r="G1709" s="611"/>
      <c r="H1709" s="353" t="str">
        <f>IFERROR(VLOOKUP(D1709,'ВИС-2025'!$E$17:$L$4285,7,0),"")</f>
        <v>по запросу</v>
      </c>
      <c r="I1709" s="353" t="str">
        <f t="shared" si="316"/>
        <v/>
      </c>
      <c r="J1709" s="353" t="str">
        <f t="shared" si="317"/>
        <v/>
      </c>
      <c r="K1709" s="353" t="str">
        <f t="shared" si="318"/>
        <v/>
      </c>
      <c r="L1709" s="353" t="str">
        <f t="shared" si="319"/>
        <v/>
      </c>
      <c r="M1709" s="353" t="str">
        <f t="shared" si="320"/>
        <v/>
      </c>
      <c r="N1709" s="387"/>
    </row>
    <row r="1710" spans="2:14">
      <c r="B1710" s="256"/>
      <c r="C1710" s="609" t="s">
        <v>1676</v>
      </c>
      <c r="D1710" s="256">
        <v>12758781001</v>
      </c>
      <c r="E1710" s="614" t="str">
        <f>IFERROR(VLOOKUP(D1710,'ВИС-2025'!$E$17:$I$3751,3,0),"")</f>
        <v>Электросварной угольник 22,5°, PE, 110</v>
      </c>
      <c r="F1710" s="210" t="s">
        <v>58</v>
      </c>
      <c r="G1710" s="611"/>
      <c r="H1710" s="353" t="str">
        <f>IFERROR(VLOOKUP(D1710,'ВИС-2025'!$E$17:$L$4285,7,0),"")</f>
        <v>по запросу</v>
      </c>
      <c r="I1710" s="353" t="str">
        <f t="shared" si="316"/>
        <v/>
      </c>
      <c r="J1710" s="353" t="str">
        <f t="shared" si="317"/>
        <v/>
      </c>
      <c r="K1710" s="353" t="str">
        <f t="shared" si="318"/>
        <v/>
      </c>
      <c r="L1710" s="353" t="str">
        <f t="shared" si="319"/>
        <v/>
      </c>
      <c r="M1710" s="353" t="str">
        <f t="shared" si="320"/>
        <v/>
      </c>
      <c r="N1710" s="387"/>
    </row>
    <row r="1711" spans="2:14">
      <c r="B1711" s="256"/>
      <c r="C1711" s="609" t="s">
        <v>1676</v>
      </c>
      <c r="D1711" s="256">
        <v>12332221001</v>
      </c>
      <c r="E1711" s="614" t="str">
        <f>IFERROR(VLOOKUP(D1711,'ВИС-2025'!$E$17:$I$3751,3,0),"")</f>
        <v>Электросварной угольник 22,5°, PE, 125</v>
      </c>
      <c r="F1711" s="210" t="s">
        <v>58</v>
      </c>
      <c r="G1711" s="611"/>
      <c r="H1711" s="353" t="str">
        <f>IFERROR(VLOOKUP(D1711,'ВИС-2025'!$E$17:$L$4285,7,0),"")</f>
        <v>по запросу</v>
      </c>
      <c r="I1711" s="353" t="str">
        <f t="shared" si="316"/>
        <v/>
      </c>
      <c r="J1711" s="353" t="str">
        <f t="shared" si="317"/>
        <v/>
      </c>
      <c r="K1711" s="353" t="str">
        <f t="shared" si="318"/>
        <v/>
      </c>
      <c r="L1711" s="353" t="str">
        <f t="shared" si="319"/>
        <v/>
      </c>
      <c r="M1711" s="353" t="str">
        <f t="shared" si="320"/>
        <v/>
      </c>
      <c r="N1711" s="387"/>
    </row>
    <row r="1712" spans="2:14">
      <c r="B1712" s="256"/>
      <c r="C1712" s="609" t="s">
        <v>1676</v>
      </c>
      <c r="D1712" s="256">
        <v>12332321001</v>
      </c>
      <c r="E1712" s="614" t="str">
        <f>IFERROR(VLOOKUP(D1712,'ВИС-2025'!$E$17:$I$3751,3,0),"")</f>
        <v>Электросварной угольник 22,5°, PE, 160</v>
      </c>
      <c r="F1712" s="210" t="s">
        <v>58</v>
      </c>
      <c r="G1712" s="611"/>
      <c r="H1712" s="353" t="str">
        <f>IFERROR(VLOOKUP(D1712,'ВИС-2025'!$E$17:$L$4285,7,0),"")</f>
        <v>по запросу</v>
      </c>
      <c r="I1712" s="353" t="str">
        <f t="shared" si="316"/>
        <v/>
      </c>
      <c r="J1712" s="353" t="str">
        <f t="shared" si="317"/>
        <v/>
      </c>
      <c r="K1712" s="353" t="str">
        <f t="shared" si="318"/>
        <v/>
      </c>
      <c r="L1712" s="353" t="str">
        <f t="shared" si="319"/>
        <v/>
      </c>
      <c r="M1712" s="353" t="str">
        <f t="shared" si="320"/>
        <v/>
      </c>
      <c r="N1712" s="387"/>
    </row>
    <row r="1713" spans="2:14">
      <c r="B1713" s="90"/>
      <c r="C1713" s="198"/>
      <c r="D1713" s="69"/>
      <c r="E1713" s="396"/>
      <c r="F1713" s="170"/>
      <c r="G1713" s="199"/>
      <c r="H1713" s="351" t="str">
        <f>IFERROR(VLOOKUP(D1713,'ВИС-2025'!$E$17:$L$4285,7,0),"")</f>
        <v/>
      </c>
      <c r="I1713" s="351" t="str">
        <f t="shared" si="316"/>
        <v/>
      </c>
      <c r="J1713" s="351" t="str">
        <f t="shared" si="317"/>
        <v/>
      </c>
      <c r="K1713" s="351" t="str">
        <f t="shared" si="318"/>
        <v/>
      </c>
      <c r="L1713" s="351" t="str">
        <f t="shared" si="319"/>
        <v/>
      </c>
      <c r="M1713" s="351" t="str">
        <f t="shared" si="320"/>
        <v/>
      </c>
      <c r="N1713" s="387"/>
    </row>
    <row r="1714" spans="2:14">
      <c r="B1714" s="256"/>
      <c r="C1714" s="609" t="s">
        <v>1676</v>
      </c>
      <c r="D1714" s="256">
        <v>12455521001</v>
      </c>
      <c r="E1714" s="614" t="str">
        <f>IFERROR(VLOOKUP(D1714,'ВИС-2025'!$E$17:$I$3751,3,0),"")</f>
        <v>Электросварной угольник 45°, PE, 32</v>
      </c>
      <c r="F1714" s="210" t="s">
        <v>58</v>
      </c>
      <c r="G1714" s="611"/>
      <c r="H1714" s="353" t="str">
        <f>IFERROR(VLOOKUP(D1714,'ВИС-2025'!$E$17:$L$4285,7,0),"")</f>
        <v>по запросу</v>
      </c>
      <c r="I1714" s="353" t="str">
        <f t="shared" si="316"/>
        <v/>
      </c>
      <c r="J1714" s="353" t="str">
        <f t="shared" si="317"/>
        <v/>
      </c>
      <c r="K1714" s="353" t="str">
        <f t="shared" si="318"/>
        <v/>
      </c>
      <c r="L1714" s="353" t="str">
        <f t="shared" si="319"/>
        <v/>
      </c>
      <c r="M1714" s="353" t="str">
        <f t="shared" si="320"/>
        <v/>
      </c>
      <c r="N1714" s="387"/>
    </row>
    <row r="1715" spans="2:14">
      <c r="B1715" s="256"/>
      <c r="C1715" s="609" t="s">
        <v>1676</v>
      </c>
      <c r="D1715" s="256">
        <v>12455621001</v>
      </c>
      <c r="E1715" s="614" t="str">
        <f>IFERROR(VLOOKUP(D1715,'ВИС-2025'!$E$17:$I$3751,3,0),"")</f>
        <v>Электросварной угольник 45°, PE, 40</v>
      </c>
      <c r="F1715" s="210" t="s">
        <v>58</v>
      </c>
      <c r="G1715" s="611"/>
      <c r="H1715" s="353" t="str">
        <f>IFERROR(VLOOKUP(D1715,'ВИС-2025'!$E$17:$L$4285,7,0),"")</f>
        <v>по запросу</v>
      </c>
      <c r="I1715" s="353" t="str">
        <f t="shared" si="316"/>
        <v/>
      </c>
      <c r="J1715" s="353" t="str">
        <f t="shared" si="317"/>
        <v/>
      </c>
      <c r="K1715" s="353" t="str">
        <f t="shared" si="318"/>
        <v/>
      </c>
      <c r="L1715" s="353" t="str">
        <f t="shared" si="319"/>
        <v/>
      </c>
      <c r="M1715" s="353" t="str">
        <f t="shared" si="320"/>
        <v/>
      </c>
      <c r="N1715" s="387"/>
    </row>
    <row r="1716" spans="2:14">
      <c r="B1716" s="256"/>
      <c r="C1716" s="609" t="s">
        <v>1676</v>
      </c>
      <c r="D1716" s="256">
        <v>12455721001</v>
      </c>
      <c r="E1716" s="614" t="str">
        <f>IFERROR(VLOOKUP(D1716,'ВИС-2025'!$E$17:$I$3751,3,0),"")</f>
        <v>Электросварной угольник 45°, PE, 50</v>
      </c>
      <c r="F1716" s="210" t="s">
        <v>58</v>
      </c>
      <c r="G1716" s="611"/>
      <c r="H1716" s="353" t="str">
        <f>IFERROR(VLOOKUP(D1716,'ВИС-2025'!$E$17:$L$4285,7,0),"")</f>
        <v>по запросу</v>
      </c>
      <c r="I1716" s="353" t="str">
        <f t="shared" si="316"/>
        <v/>
      </c>
      <c r="J1716" s="353" t="str">
        <f t="shared" si="317"/>
        <v/>
      </c>
      <c r="K1716" s="353" t="str">
        <f t="shared" si="318"/>
        <v/>
      </c>
      <c r="L1716" s="353" t="str">
        <f t="shared" si="319"/>
        <v/>
      </c>
      <c r="M1716" s="353" t="str">
        <f t="shared" si="320"/>
        <v/>
      </c>
      <c r="N1716" s="387"/>
    </row>
    <row r="1717" spans="2:14">
      <c r="B1717" s="256"/>
      <c r="C1717" s="609" t="s">
        <v>1676</v>
      </c>
      <c r="D1717" s="256">
        <v>12455821001</v>
      </c>
      <c r="E1717" s="614" t="str">
        <f>IFERROR(VLOOKUP(D1717,'ВИС-2025'!$E$17:$I$3751,3,0),"")</f>
        <v>Электросварной угольник 45°, PE, 63</v>
      </c>
      <c r="F1717" s="210" t="s">
        <v>58</v>
      </c>
      <c r="G1717" s="611"/>
      <c r="H1717" s="353" t="str">
        <f>IFERROR(VLOOKUP(D1717,'ВИС-2025'!$E$17:$L$4285,7,0),"")</f>
        <v>по запросу</v>
      </c>
      <c r="I1717" s="353" t="str">
        <f t="shared" si="316"/>
        <v/>
      </c>
      <c r="J1717" s="353" t="str">
        <f t="shared" si="317"/>
        <v/>
      </c>
      <c r="K1717" s="353" t="str">
        <f t="shared" si="318"/>
        <v/>
      </c>
      <c r="L1717" s="353" t="str">
        <f t="shared" si="319"/>
        <v/>
      </c>
      <c r="M1717" s="353" t="str">
        <f t="shared" si="320"/>
        <v/>
      </c>
      <c r="N1717" s="387"/>
    </row>
    <row r="1718" spans="2:14">
      <c r="B1718" s="256"/>
      <c r="C1718" s="609" t="s">
        <v>1676</v>
      </c>
      <c r="D1718" s="256">
        <v>12455921001</v>
      </c>
      <c r="E1718" s="614" t="str">
        <f>IFERROR(VLOOKUP(D1718,'ВИС-2025'!$E$17:$I$3751,3,0),"")</f>
        <v>Электросварной угольник 45°, PE, 75</v>
      </c>
      <c r="F1718" s="210" t="s">
        <v>58</v>
      </c>
      <c r="G1718" s="611"/>
      <c r="H1718" s="353" t="str">
        <f>IFERROR(VLOOKUP(D1718,'ВИС-2025'!$E$17:$L$4285,7,0),"")</f>
        <v>по запросу</v>
      </c>
      <c r="I1718" s="353" t="str">
        <f t="shared" si="316"/>
        <v/>
      </c>
      <c r="J1718" s="353" t="str">
        <f t="shared" si="317"/>
        <v/>
      </c>
      <c r="K1718" s="353" t="str">
        <f t="shared" si="318"/>
        <v/>
      </c>
      <c r="L1718" s="353" t="str">
        <f t="shared" si="319"/>
        <v/>
      </c>
      <c r="M1718" s="353" t="str">
        <f t="shared" si="320"/>
        <v/>
      </c>
      <c r="N1718" s="387"/>
    </row>
    <row r="1719" spans="2:14">
      <c r="B1719" s="256"/>
      <c r="C1719" s="609" t="s">
        <v>1676</v>
      </c>
      <c r="D1719" s="256">
        <v>12456021001</v>
      </c>
      <c r="E1719" s="614" t="str">
        <f>IFERROR(VLOOKUP(D1719,'ВИС-2025'!$E$17:$I$3751,3,0),"")</f>
        <v>Электросварной угольник 45°, PE, 90</v>
      </c>
      <c r="F1719" s="210" t="s">
        <v>58</v>
      </c>
      <c r="G1719" s="611"/>
      <c r="H1719" s="353" t="str">
        <f>IFERROR(VLOOKUP(D1719,'ВИС-2025'!$E$17:$L$4285,7,0),"")</f>
        <v>по запросу</v>
      </c>
      <c r="I1719" s="353" t="str">
        <f t="shared" si="316"/>
        <v/>
      </c>
      <c r="J1719" s="353" t="str">
        <f t="shared" si="317"/>
        <v/>
      </c>
      <c r="K1719" s="353" t="str">
        <f t="shared" si="318"/>
        <v/>
      </c>
      <c r="L1719" s="353" t="str">
        <f t="shared" si="319"/>
        <v/>
      </c>
      <c r="M1719" s="353" t="str">
        <f t="shared" si="320"/>
        <v/>
      </c>
      <c r="N1719" s="387"/>
    </row>
    <row r="1720" spans="2:14">
      <c r="B1720" s="256"/>
      <c r="C1720" s="609" t="s">
        <v>1676</v>
      </c>
      <c r="D1720" s="256">
        <v>12456121001</v>
      </c>
      <c r="E1720" s="614" t="str">
        <f>IFERROR(VLOOKUP(D1720,'ВИС-2025'!$E$17:$I$3751,3,0),"")</f>
        <v>Электросварной угольник 45°, PE, 110</v>
      </c>
      <c r="F1720" s="210" t="s">
        <v>58</v>
      </c>
      <c r="G1720" s="611"/>
      <c r="H1720" s="353" t="str">
        <f>IFERROR(VLOOKUP(D1720,'ВИС-2025'!$E$17:$L$4285,7,0),"")</f>
        <v>по запросу</v>
      </c>
      <c r="I1720" s="353" t="str">
        <f t="shared" si="316"/>
        <v/>
      </c>
      <c r="J1720" s="353" t="str">
        <f t="shared" si="317"/>
        <v/>
      </c>
      <c r="K1720" s="353" t="str">
        <f t="shared" si="318"/>
        <v/>
      </c>
      <c r="L1720" s="353" t="str">
        <f t="shared" si="319"/>
        <v/>
      </c>
      <c r="M1720" s="353" t="str">
        <f t="shared" si="320"/>
        <v/>
      </c>
      <c r="N1720" s="387"/>
    </row>
    <row r="1721" spans="2:14">
      <c r="B1721" s="256"/>
      <c r="C1721" s="609" t="s">
        <v>1676</v>
      </c>
      <c r="D1721" s="256">
        <v>12332421001</v>
      </c>
      <c r="E1721" s="614" t="str">
        <f>IFERROR(VLOOKUP(D1721,'ВИС-2025'!$E$17:$I$3751,3,0),"")</f>
        <v>Электросварной угольник 45°, PE, 125</v>
      </c>
      <c r="F1721" s="210" t="s">
        <v>58</v>
      </c>
      <c r="G1721" s="611"/>
      <c r="H1721" s="353" t="str">
        <f>IFERROR(VLOOKUP(D1721,'ВИС-2025'!$E$17:$L$4285,7,0),"")</f>
        <v>по запросу</v>
      </c>
      <c r="I1721" s="353" t="str">
        <f t="shared" si="316"/>
        <v/>
      </c>
      <c r="J1721" s="353" t="str">
        <f t="shared" si="317"/>
        <v/>
      </c>
      <c r="K1721" s="353" t="str">
        <f t="shared" si="318"/>
        <v/>
      </c>
      <c r="L1721" s="353" t="str">
        <f t="shared" si="319"/>
        <v/>
      </c>
      <c r="M1721" s="353" t="str">
        <f t="shared" si="320"/>
        <v/>
      </c>
      <c r="N1721" s="387"/>
    </row>
    <row r="1722" spans="2:14">
      <c r="B1722" s="256"/>
      <c r="C1722" s="609" t="s">
        <v>1676</v>
      </c>
      <c r="D1722" s="256">
        <v>12456321001</v>
      </c>
      <c r="E1722" s="614" t="str">
        <f>IFERROR(VLOOKUP(D1722,'ВИС-2025'!$E$17:$I$3751,3,0),"")</f>
        <v>Электросварной угольник 45°, PE, 160</v>
      </c>
      <c r="F1722" s="210" t="s">
        <v>58</v>
      </c>
      <c r="G1722" s="611"/>
      <c r="H1722" s="353" t="str">
        <f>IFERROR(VLOOKUP(D1722,'ВИС-2025'!$E$17:$L$4285,7,0),"")</f>
        <v>по запросу</v>
      </c>
      <c r="I1722" s="353" t="str">
        <f t="shared" si="316"/>
        <v/>
      </c>
      <c r="J1722" s="353" t="str">
        <f t="shared" si="317"/>
        <v/>
      </c>
      <c r="K1722" s="353" t="str">
        <f t="shared" si="318"/>
        <v/>
      </c>
      <c r="L1722" s="353" t="str">
        <f t="shared" si="319"/>
        <v/>
      </c>
      <c r="M1722" s="353" t="str">
        <f t="shared" si="320"/>
        <v/>
      </c>
      <c r="N1722" s="387"/>
    </row>
    <row r="1723" spans="2:14">
      <c r="B1723" s="90"/>
      <c r="C1723" s="198"/>
      <c r="D1723" s="69"/>
      <c r="E1723" s="396"/>
      <c r="F1723" s="170"/>
      <c r="G1723" s="199"/>
      <c r="H1723" s="351" t="str">
        <f>IFERROR(VLOOKUP(D1723,'ВИС-2025'!$E$17:$L$4285,7,0),"")</f>
        <v/>
      </c>
      <c r="I1723" s="351" t="str">
        <f t="shared" si="316"/>
        <v/>
      </c>
      <c r="J1723" s="351" t="str">
        <f t="shared" si="317"/>
        <v/>
      </c>
      <c r="K1723" s="351" t="str">
        <f t="shared" si="318"/>
        <v/>
      </c>
      <c r="L1723" s="351" t="str">
        <f t="shared" si="319"/>
        <v/>
      </c>
      <c r="M1723" s="351" t="str">
        <f t="shared" si="320"/>
        <v/>
      </c>
      <c r="N1723" s="387"/>
    </row>
    <row r="1724" spans="2:14">
      <c r="B1724" s="256"/>
      <c r="C1724" s="609" t="s">
        <v>1676</v>
      </c>
      <c r="D1724" s="256">
        <v>12456421001</v>
      </c>
      <c r="E1724" s="614" t="str">
        <f>IFERROR(VLOOKUP(D1724,'ВИС-2025'!$E$17:$I$3751,3,0),"")</f>
        <v>Электросварной угольник 90°, PE, 20</v>
      </c>
      <c r="F1724" s="210" t="s">
        <v>58</v>
      </c>
      <c r="G1724" s="611"/>
      <c r="H1724" s="353" t="str">
        <f>IFERROR(VLOOKUP(D1724,'ВИС-2025'!$E$17:$L$4285,7,0),"")</f>
        <v>по запросу</v>
      </c>
      <c r="I1724" s="353" t="str">
        <f t="shared" si="316"/>
        <v/>
      </c>
      <c r="J1724" s="353" t="str">
        <f t="shared" si="317"/>
        <v/>
      </c>
      <c r="K1724" s="353" t="str">
        <f t="shared" si="318"/>
        <v/>
      </c>
      <c r="L1724" s="353" t="str">
        <f t="shared" si="319"/>
        <v/>
      </c>
      <c r="M1724" s="353" t="str">
        <f t="shared" si="320"/>
        <v/>
      </c>
      <c r="N1724" s="387"/>
    </row>
    <row r="1725" spans="2:14">
      <c r="B1725" s="256"/>
      <c r="C1725" s="609" t="s">
        <v>1676</v>
      </c>
      <c r="D1725" s="256">
        <v>12456521001</v>
      </c>
      <c r="E1725" s="614" t="str">
        <f>IFERROR(VLOOKUP(D1725,'ВИС-2025'!$E$17:$I$3751,3,0),"")</f>
        <v>Электросварной угольник 90°, PE, 25</v>
      </c>
      <c r="F1725" s="210" t="s">
        <v>58</v>
      </c>
      <c r="G1725" s="611"/>
      <c r="H1725" s="353" t="str">
        <f>IFERROR(VLOOKUP(D1725,'ВИС-2025'!$E$17:$L$4285,7,0),"")</f>
        <v>по запросу</v>
      </c>
      <c r="I1725" s="353" t="str">
        <f t="shared" si="316"/>
        <v/>
      </c>
      <c r="J1725" s="353" t="str">
        <f t="shared" si="317"/>
        <v/>
      </c>
      <c r="K1725" s="353" t="str">
        <f t="shared" si="318"/>
        <v/>
      </c>
      <c r="L1725" s="353" t="str">
        <f t="shared" si="319"/>
        <v/>
      </c>
      <c r="M1725" s="353" t="str">
        <f t="shared" si="320"/>
        <v/>
      </c>
      <c r="N1725" s="387"/>
    </row>
    <row r="1726" spans="2:14">
      <c r="B1726" s="256"/>
      <c r="C1726" s="609" t="s">
        <v>1676</v>
      </c>
      <c r="D1726" s="256">
        <v>12456621001</v>
      </c>
      <c r="E1726" s="614" t="str">
        <f>IFERROR(VLOOKUP(D1726,'ВИС-2025'!$E$17:$I$3751,3,0),"")</f>
        <v>Электросварной угольник 90°, PE, 32</v>
      </c>
      <c r="F1726" s="210" t="s">
        <v>58</v>
      </c>
      <c r="G1726" s="611"/>
      <c r="H1726" s="353" t="str">
        <f>IFERROR(VLOOKUP(D1726,'ВИС-2025'!$E$17:$L$4285,7,0),"")</f>
        <v>по запросу</v>
      </c>
      <c r="I1726" s="353" t="str">
        <f t="shared" si="316"/>
        <v/>
      </c>
      <c r="J1726" s="353" t="str">
        <f t="shared" si="317"/>
        <v/>
      </c>
      <c r="K1726" s="353" t="str">
        <f t="shared" si="318"/>
        <v/>
      </c>
      <c r="L1726" s="353" t="str">
        <f t="shared" si="319"/>
        <v/>
      </c>
      <c r="M1726" s="353" t="str">
        <f t="shared" si="320"/>
        <v/>
      </c>
      <c r="N1726" s="387"/>
    </row>
    <row r="1727" spans="2:14">
      <c r="B1727" s="256"/>
      <c r="C1727" s="609" t="s">
        <v>1676</v>
      </c>
      <c r="D1727" s="256">
        <v>12456721001</v>
      </c>
      <c r="E1727" s="614" t="str">
        <f>IFERROR(VLOOKUP(D1727,'ВИС-2025'!$E$17:$I$3751,3,0),"")</f>
        <v>Электросварной угольник 90°, PE, 40</v>
      </c>
      <c r="F1727" s="210" t="s">
        <v>58</v>
      </c>
      <c r="G1727" s="611"/>
      <c r="H1727" s="353" t="str">
        <f>IFERROR(VLOOKUP(D1727,'ВИС-2025'!$E$17:$L$4285,7,0),"")</f>
        <v>по запросу</v>
      </c>
      <c r="I1727" s="353" t="str">
        <f t="shared" si="316"/>
        <v/>
      </c>
      <c r="J1727" s="353" t="str">
        <f t="shared" si="317"/>
        <v/>
      </c>
      <c r="K1727" s="353" t="str">
        <f t="shared" si="318"/>
        <v/>
      </c>
      <c r="L1727" s="353" t="str">
        <f t="shared" si="319"/>
        <v/>
      </c>
      <c r="M1727" s="353" t="str">
        <f t="shared" si="320"/>
        <v/>
      </c>
      <c r="N1727" s="387"/>
    </row>
    <row r="1728" spans="2:14">
      <c r="B1728" s="256"/>
      <c r="C1728" s="609" t="s">
        <v>1676</v>
      </c>
      <c r="D1728" s="256">
        <v>12456821001</v>
      </c>
      <c r="E1728" s="614" t="str">
        <f>IFERROR(VLOOKUP(D1728,'ВИС-2025'!$E$17:$I$3751,3,0),"")</f>
        <v>Электросварной угольник 90°, PE, 50</v>
      </c>
      <c r="F1728" s="210" t="s">
        <v>58</v>
      </c>
      <c r="G1728" s="611"/>
      <c r="H1728" s="353" t="str">
        <f>IFERROR(VLOOKUP(D1728,'ВИС-2025'!$E$17:$L$4285,7,0),"")</f>
        <v>по запросу</v>
      </c>
      <c r="I1728" s="353" t="str">
        <f t="shared" si="316"/>
        <v/>
      </c>
      <c r="J1728" s="353" t="str">
        <f t="shared" si="317"/>
        <v/>
      </c>
      <c r="K1728" s="353" t="str">
        <f t="shared" si="318"/>
        <v/>
      </c>
      <c r="L1728" s="353" t="str">
        <f t="shared" si="319"/>
        <v/>
      </c>
      <c r="M1728" s="353" t="str">
        <f t="shared" si="320"/>
        <v/>
      </c>
      <c r="N1728" s="387"/>
    </row>
    <row r="1729" spans="2:14">
      <c r="B1729" s="256"/>
      <c r="C1729" s="609" t="s">
        <v>1676</v>
      </c>
      <c r="D1729" s="256">
        <v>12456921001</v>
      </c>
      <c r="E1729" s="614" t="str">
        <f>IFERROR(VLOOKUP(D1729,'ВИС-2025'!$E$17:$I$3751,3,0),"")</f>
        <v>Электросварной угольник 90°, PE, 63</v>
      </c>
      <c r="F1729" s="210" t="s">
        <v>58</v>
      </c>
      <c r="G1729" s="611"/>
      <c r="H1729" s="353" t="str">
        <f>IFERROR(VLOOKUP(D1729,'ВИС-2025'!$E$17:$L$4285,7,0),"")</f>
        <v>по запросу</v>
      </c>
      <c r="I1729" s="353" t="str">
        <f t="shared" si="316"/>
        <v/>
      </c>
      <c r="J1729" s="353" t="str">
        <f t="shared" si="317"/>
        <v/>
      </c>
      <c r="K1729" s="353" t="str">
        <f t="shared" si="318"/>
        <v/>
      </c>
      <c r="L1729" s="353" t="str">
        <f t="shared" si="319"/>
        <v/>
      </c>
      <c r="M1729" s="353" t="str">
        <f t="shared" si="320"/>
        <v/>
      </c>
      <c r="N1729" s="387"/>
    </row>
    <row r="1730" spans="2:14">
      <c r="B1730" s="256"/>
      <c r="C1730" s="609" t="s">
        <v>1676</v>
      </c>
      <c r="D1730" s="256">
        <v>12457021001</v>
      </c>
      <c r="E1730" s="614" t="str">
        <f>IFERROR(VLOOKUP(D1730,'ВИС-2025'!$E$17:$I$3751,3,0),"")</f>
        <v>Электросварной угольник 90°, PE, 75</v>
      </c>
      <c r="F1730" s="210" t="s">
        <v>58</v>
      </c>
      <c r="G1730" s="611"/>
      <c r="H1730" s="353" t="str">
        <f>IFERROR(VLOOKUP(D1730,'ВИС-2025'!$E$17:$L$4285,7,0),"")</f>
        <v>по запросу</v>
      </c>
      <c r="I1730" s="353" t="str">
        <f t="shared" si="316"/>
        <v/>
      </c>
      <c r="J1730" s="353" t="str">
        <f t="shared" si="317"/>
        <v/>
      </c>
      <c r="K1730" s="353" t="str">
        <f t="shared" si="318"/>
        <v/>
      </c>
      <c r="L1730" s="353" t="str">
        <f t="shared" si="319"/>
        <v/>
      </c>
      <c r="M1730" s="353" t="str">
        <f t="shared" si="320"/>
        <v/>
      </c>
      <c r="N1730" s="387"/>
    </row>
    <row r="1731" spans="2:14">
      <c r="B1731" s="256"/>
      <c r="C1731" s="609" t="s">
        <v>1676</v>
      </c>
      <c r="D1731" s="256">
        <v>12457121001</v>
      </c>
      <c r="E1731" s="614" t="str">
        <f>IFERROR(VLOOKUP(D1731,'ВИС-2025'!$E$17:$I$3751,3,0),"")</f>
        <v>Электросварной угольник 90°, PE, 90</v>
      </c>
      <c r="F1731" s="210" t="s">
        <v>58</v>
      </c>
      <c r="G1731" s="611"/>
      <c r="H1731" s="353" t="str">
        <f>IFERROR(VLOOKUP(D1731,'ВИС-2025'!$E$17:$L$4285,7,0),"")</f>
        <v>по запросу</v>
      </c>
      <c r="I1731" s="353" t="str">
        <f t="shared" si="316"/>
        <v/>
      </c>
      <c r="J1731" s="353" t="str">
        <f t="shared" si="317"/>
        <v/>
      </c>
      <c r="K1731" s="353" t="str">
        <f t="shared" si="318"/>
        <v/>
      </c>
      <c r="L1731" s="353" t="str">
        <f t="shared" si="319"/>
        <v/>
      </c>
      <c r="M1731" s="353" t="str">
        <f t="shared" si="320"/>
        <v/>
      </c>
      <c r="N1731" s="387"/>
    </row>
    <row r="1732" spans="2:14">
      <c r="B1732" s="256"/>
      <c r="C1732" s="609" t="s">
        <v>1676</v>
      </c>
      <c r="D1732" s="256">
        <v>12457221001</v>
      </c>
      <c r="E1732" s="614" t="str">
        <f>IFERROR(VLOOKUP(D1732,'ВИС-2025'!$E$17:$I$3751,3,0),"")</f>
        <v>Электросварной угольник 90°, PE, 110</v>
      </c>
      <c r="F1732" s="210" t="s">
        <v>58</v>
      </c>
      <c r="G1732" s="611"/>
      <c r="H1732" s="353" t="str">
        <f>IFERROR(VLOOKUP(D1732,'ВИС-2025'!$E$17:$L$4285,7,0),"")</f>
        <v>по запросу</v>
      </c>
      <c r="I1732" s="353" t="str">
        <f t="shared" si="316"/>
        <v/>
      </c>
      <c r="J1732" s="353" t="str">
        <f t="shared" si="317"/>
        <v/>
      </c>
      <c r="K1732" s="353" t="str">
        <f t="shared" si="318"/>
        <v/>
      </c>
      <c r="L1732" s="353" t="str">
        <f t="shared" si="319"/>
        <v/>
      </c>
      <c r="M1732" s="353" t="str">
        <f t="shared" si="320"/>
        <v/>
      </c>
      <c r="N1732" s="387"/>
    </row>
    <row r="1733" spans="2:14">
      <c r="B1733" s="256"/>
      <c r="C1733" s="609" t="s">
        <v>1676</v>
      </c>
      <c r="D1733" s="256">
        <v>12332521001</v>
      </c>
      <c r="E1733" s="614" t="str">
        <f>IFERROR(VLOOKUP(D1733,'ВИС-2025'!$E$17:$I$3751,3,0),"")</f>
        <v>Электросварной угольник 90°, PE, 125</v>
      </c>
      <c r="F1733" s="210" t="s">
        <v>58</v>
      </c>
      <c r="G1733" s="611"/>
      <c r="H1733" s="353" t="str">
        <f>IFERROR(VLOOKUP(D1733,'ВИС-2025'!$E$17:$L$4285,7,0),"")</f>
        <v>по запросу</v>
      </c>
      <c r="I1733" s="353" t="str">
        <f t="shared" si="316"/>
        <v/>
      </c>
      <c r="J1733" s="353" t="str">
        <f t="shared" si="317"/>
        <v/>
      </c>
      <c r="K1733" s="353" t="str">
        <f t="shared" si="318"/>
        <v/>
      </c>
      <c r="L1733" s="353" t="str">
        <f t="shared" si="319"/>
        <v/>
      </c>
      <c r="M1733" s="353" t="str">
        <f t="shared" si="320"/>
        <v/>
      </c>
      <c r="N1733" s="387"/>
    </row>
    <row r="1734" spans="2:14">
      <c r="B1734" s="256"/>
      <c r="C1734" s="609" t="s">
        <v>1676</v>
      </c>
      <c r="D1734" s="256">
        <v>12457421001</v>
      </c>
      <c r="E1734" s="614" t="str">
        <f>IFERROR(VLOOKUP(D1734,'ВИС-2025'!$E$17:$I$3751,3,0),"")</f>
        <v>Электросварной угольник 90°, PE, 160</v>
      </c>
      <c r="F1734" s="210" t="s">
        <v>58</v>
      </c>
      <c r="G1734" s="611"/>
      <c r="H1734" s="353" t="str">
        <f>IFERROR(VLOOKUP(D1734,'ВИС-2025'!$E$17:$L$4285,7,0),"")</f>
        <v>по запросу</v>
      </c>
      <c r="I1734" s="353" t="str">
        <f t="shared" si="316"/>
        <v/>
      </c>
      <c r="J1734" s="353" t="str">
        <f t="shared" si="317"/>
        <v/>
      </c>
      <c r="K1734" s="353" t="str">
        <f t="shared" si="318"/>
        <v/>
      </c>
      <c r="L1734" s="353" t="str">
        <f t="shared" si="319"/>
        <v/>
      </c>
      <c r="M1734" s="353" t="str">
        <f t="shared" si="320"/>
        <v/>
      </c>
      <c r="N1734" s="387"/>
    </row>
    <row r="1735" spans="2:14">
      <c r="B1735" s="90"/>
      <c r="C1735" s="198"/>
      <c r="D1735" s="69"/>
      <c r="E1735" s="396"/>
      <c r="F1735" s="170"/>
      <c r="G1735" s="199"/>
      <c r="H1735" s="351" t="str">
        <f>IFERROR(VLOOKUP(D1735,'ВИС-2025'!$E$17:$L$4285,7,0),"")</f>
        <v/>
      </c>
      <c r="I1735" s="351" t="str">
        <f t="shared" si="316"/>
        <v/>
      </c>
      <c r="J1735" s="351" t="str">
        <f t="shared" si="317"/>
        <v/>
      </c>
      <c r="K1735" s="351" t="str">
        <f t="shared" si="318"/>
        <v/>
      </c>
      <c r="L1735" s="351" t="str">
        <f t="shared" si="319"/>
        <v/>
      </c>
      <c r="M1735" s="351" t="str">
        <f t="shared" si="320"/>
        <v/>
      </c>
      <c r="N1735" s="387"/>
    </row>
    <row r="1736" spans="2:14">
      <c r="B1736" s="256"/>
      <c r="C1736" s="609" t="s">
        <v>1676</v>
      </c>
      <c r="D1736" s="256">
        <v>12460021001</v>
      </c>
      <c r="E1736" s="614" t="str">
        <f>IFERROR(VLOOKUP(D1736,'ВИС-2025'!$E$17:$I$3751,3,0),"")</f>
        <v>Эл.-св. угольник 45° с наруж. резьбой из латуни, 32-1"</v>
      </c>
      <c r="F1736" s="210" t="s">
        <v>58</v>
      </c>
      <c r="G1736" s="611"/>
      <c r="H1736" s="353" t="str">
        <f>IFERROR(VLOOKUP(D1736,'ВИС-2025'!$E$17:$L$4285,7,0),"")</f>
        <v>по запросу</v>
      </c>
      <c r="I1736" s="353" t="str">
        <f t="shared" si="316"/>
        <v/>
      </c>
      <c r="J1736" s="353" t="str">
        <f t="shared" si="317"/>
        <v/>
      </c>
      <c r="K1736" s="353" t="str">
        <f t="shared" si="318"/>
        <v/>
      </c>
      <c r="L1736" s="353" t="str">
        <f t="shared" si="319"/>
        <v/>
      </c>
      <c r="M1736" s="353" t="str">
        <f t="shared" si="320"/>
        <v/>
      </c>
      <c r="N1736" s="387"/>
    </row>
    <row r="1737" spans="2:14">
      <c r="B1737" s="256"/>
      <c r="C1737" s="609" t="s">
        <v>1676</v>
      </c>
      <c r="D1737" s="256">
        <v>12460121001</v>
      </c>
      <c r="E1737" s="614" t="str">
        <f>IFERROR(VLOOKUP(D1737,'ВИС-2025'!$E$17:$I$3751,3,0),"")</f>
        <v>Эл.-св. угольник 45° с наруж. резьбой из латуни, 32-1 1/4"</v>
      </c>
      <c r="F1737" s="210" t="s">
        <v>58</v>
      </c>
      <c r="G1737" s="611"/>
      <c r="H1737" s="353" t="str">
        <f>IFERROR(VLOOKUP(D1737,'ВИС-2025'!$E$17:$L$4285,7,0),"")</f>
        <v>по запросу</v>
      </c>
      <c r="I1737" s="353" t="str">
        <f t="shared" si="316"/>
        <v/>
      </c>
      <c r="J1737" s="353" t="str">
        <f t="shared" si="317"/>
        <v/>
      </c>
      <c r="K1737" s="353" t="str">
        <f t="shared" si="318"/>
        <v/>
      </c>
      <c r="L1737" s="353" t="str">
        <f t="shared" si="319"/>
        <v/>
      </c>
      <c r="M1737" s="353" t="str">
        <f t="shared" si="320"/>
        <v/>
      </c>
      <c r="N1737" s="387"/>
    </row>
    <row r="1738" spans="2:14">
      <c r="B1738" s="256"/>
      <c r="C1738" s="609" t="s">
        <v>1676</v>
      </c>
      <c r="D1738" s="256">
        <v>12460221001</v>
      </c>
      <c r="E1738" s="614" t="str">
        <f>IFERROR(VLOOKUP(D1738,'ВИС-2025'!$E$17:$I$3751,3,0),"")</f>
        <v>Эл.-св. угольник 45° с наруж. резьбой из латуни, 32-1 1/2"</v>
      </c>
      <c r="F1738" s="210" t="s">
        <v>58</v>
      </c>
      <c r="G1738" s="611"/>
      <c r="H1738" s="353" t="str">
        <f>IFERROR(VLOOKUP(D1738,'ВИС-2025'!$E$17:$L$4285,7,0),"")</f>
        <v>по запросу</v>
      </c>
      <c r="I1738" s="353" t="str">
        <f t="shared" si="316"/>
        <v/>
      </c>
      <c r="J1738" s="353" t="str">
        <f t="shared" si="317"/>
        <v/>
      </c>
      <c r="K1738" s="353" t="str">
        <f t="shared" si="318"/>
        <v/>
      </c>
      <c r="L1738" s="353" t="str">
        <f t="shared" si="319"/>
        <v/>
      </c>
      <c r="M1738" s="353" t="str">
        <f t="shared" si="320"/>
        <v/>
      </c>
      <c r="N1738" s="387"/>
    </row>
    <row r="1739" spans="2:14">
      <c r="B1739" s="256"/>
      <c r="C1739" s="609" t="s">
        <v>1676</v>
      </c>
      <c r="D1739" s="256">
        <v>12460321001</v>
      </c>
      <c r="E1739" s="614" t="str">
        <f>IFERROR(VLOOKUP(D1739,'ВИС-2025'!$E$17:$I$3751,3,0),"")</f>
        <v>Эл.-св. угольник 45° с наруж. резьбой из латуни, 40-1"</v>
      </c>
      <c r="F1739" s="210" t="s">
        <v>58</v>
      </c>
      <c r="G1739" s="611"/>
      <c r="H1739" s="353" t="str">
        <f>IFERROR(VLOOKUP(D1739,'ВИС-2025'!$E$17:$L$4285,7,0),"")</f>
        <v>по запросу</v>
      </c>
      <c r="I1739" s="353" t="str">
        <f t="shared" si="316"/>
        <v/>
      </c>
      <c r="J1739" s="353" t="str">
        <f t="shared" si="317"/>
        <v/>
      </c>
      <c r="K1739" s="353" t="str">
        <f t="shared" si="318"/>
        <v/>
      </c>
      <c r="L1739" s="353" t="str">
        <f t="shared" si="319"/>
        <v/>
      </c>
      <c r="M1739" s="353" t="str">
        <f t="shared" si="320"/>
        <v/>
      </c>
      <c r="N1739" s="387"/>
    </row>
    <row r="1740" spans="2:14">
      <c r="B1740" s="256"/>
      <c r="C1740" s="609" t="s">
        <v>1676</v>
      </c>
      <c r="D1740" s="256">
        <v>12460421001</v>
      </c>
      <c r="E1740" s="614" t="str">
        <f>IFERROR(VLOOKUP(D1740,'ВИС-2025'!$E$17:$I$3751,3,0),"")</f>
        <v>Эл.-св. угольник 45° с наруж. резьбой из латуни, 40-1 1/4"</v>
      </c>
      <c r="F1740" s="210" t="s">
        <v>58</v>
      </c>
      <c r="G1740" s="611"/>
      <c r="H1740" s="353" t="str">
        <f>IFERROR(VLOOKUP(D1740,'ВИС-2025'!$E$17:$L$4285,7,0),"")</f>
        <v>по запросу</v>
      </c>
      <c r="I1740" s="353" t="str">
        <f t="shared" si="316"/>
        <v/>
      </c>
      <c r="J1740" s="353" t="str">
        <f t="shared" si="317"/>
        <v/>
      </c>
      <c r="K1740" s="353" t="str">
        <f t="shared" si="318"/>
        <v/>
      </c>
      <c r="L1740" s="353" t="str">
        <f t="shared" si="319"/>
        <v/>
      </c>
      <c r="M1740" s="353" t="str">
        <f t="shared" si="320"/>
        <v/>
      </c>
      <c r="N1740" s="387"/>
    </row>
    <row r="1741" spans="2:14">
      <c r="B1741" s="256"/>
      <c r="C1741" s="609" t="s">
        <v>1676</v>
      </c>
      <c r="D1741" s="256">
        <v>12460521001</v>
      </c>
      <c r="E1741" s="614" t="str">
        <f>IFERROR(VLOOKUP(D1741,'ВИС-2025'!$E$17:$I$3751,3,0),"")</f>
        <v>Эл.-св. угольник 45° с наруж. резьбой из латуни, 40-1 1/2"</v>
      </c>
      <c r="F1741" s="210" t="s">
        <v>58</v>
      </c>
      <c r="G1741" s="611"/>
      <c r="H1741" s="353" t="str">
        <f>IFERROR(VLOOKUP(D1741,'ВИС-2025'!$E$17:$L$4285,7,0),"")</f>
        <v>по запросу</v>
      </c>
      <c r="I1741" s="353" t="str">
        <f t="shared" si="316"/>
        <v/>
      </c>
      <c r="J1741" s="353" t="str">
        <f t="shared" si="317"/>
        <v/>
      </c>
      <c r="K1741" s="353" t="str">
        <f t="shared" si="318"/>
        <v/>
      </c>
      <c r="L1741" s="353" t="str">
        <f t="shared" si="319"/>
        <v/>
      </c>
      <c r="M1741" s="353" t="str">
        <f t="shared" si="320"/>
        <v/>
      </c>
      <c r="N1741" s="387"/>
    </row>
    <row r="1742" spans="2:14" s="288" customFormat="1">
      <c r="B1742" s="615"/>
      <c r="C1742" s="609" t="s">
        <v>1676</v>
      </c>
      <c r="D1742" s="256">
        <v>12460721001</v>
      </c>
      <c r="E1742" s="614" t="str">
        <f>IFERROR(VLOOKUP(D1742,'ВИС-2025'!$E$17:$I$3751,3,0),"")</f>
        <v>Эл.-св. угольник 45° с наруж. резьбой из латуни, 50-1"</v>
      </c>
      <c r="F1742" s="210" t="s">
        <v>58</v>
      </c>
      <c r="G1742" s="611"/>
      <c r="H1742" s="353" t="str">
        <f>IFERROR(VLOOKUP(D1742,'ВИС-2025'!$E$17:$L$4285,7,0),"")</f>
        <v>по запросу</v>
      </c>
      <c r="I1742" s="353" t="str">
        <f t="shared" si="316"/>
        <v/>
      </c>
      <c r="J1742" s="353" t="str">
        <f t="shared" si="317"/>
        <v/>
      </c>
      <c r="K1742" s="353" t="str">
        <f t="shared" si="318"/>
        <v/>
      </c>
      <c r="L1742" s="353" t="str">
        <f t="shared" si="319"/>
        <v/>
      </c>
      <c r="M1742" s="353" t="str">
        <f t="shared" si="320"/>
        <v/>
      </c>
      <c r="N1742" s="387"/>
    </row>
    <row r="1743" spans="2:14">
      <c r="B1743" s="256"/>
      <c r="C1743" s="609" t="s">
        <v>1676</v>
      </c>
      <c r="D1743" s="256">
        <v>12460821001</v>
      </c>
      <c r="E1743" s="614" t="str">
        <f>IFERROR(VLOOKUP(D1743,'ВИС-2025'!$E$17:$I$3751,3,0),"")</f>
        <v>Эл.-св. угольник 45° с наруж. резьбой из латуни, 50-1 1/4"</v>
      </c>
      <c r="F1743" s="210" t="s">
        <v>58</v>
      </c>
      <c r="G1743" s="611"/>
      <c r="H1743" s="353" t="str">
        <f>IFERROR(VLOOKUP(D1743,'ВИС-2025'!$E$17:$L$4285,7,0),"")</f>
        <v>по запросу</v>
      </c>
      <c r="I1743" s="353" t="str">
        <f t="shared" si="316"/>
        <v/>
      </c>
      <c r="J1743" s="353" t="str">
        <f t="shared" si="317"/>
        <v/>
      </c>
      <c r="K1743" s="353" t="str">
        <f t="shared" si="318"/>
        <v/>
      </c>
      <c r="L1743" s="353" t="str">
        <f t="shared" si="319"/>
        <v/>
      </c>
      <c r="M1743" s="353" t="str">
        <f t="shared" si="320"/>
        <v/>
      </c>
      <c r="N1743" s="387"/>
    </row>
    <row r="1744" spans="2:14">
      <c r="B1744" s="256"/>
      <c r="C1744" s="609" t="s">
        <v>1676</v>
      </c>
      <c r="D1744" s="256">
        <v>12460921001</v>
      </c>
      <c r="E1744" s="614" t="str">
        <f>IFERROR(VLOOKUP(D1744,'ВИС-2025'!$E$17:$I$3751,3,0),"")</f>
        <v>Эл.-св. угольник 45° с наруж. резьбой из латуни, 50-1 1/2"</v>
      </c>
      <c r="F1744" s="210" t="s">
        <v>58</v>
      </c>
      <c r="G1744" s="611"/>
      <c r="H1744" s="353" t="str">
        <f>IFERROR(VLOOKUP(D1744,'ВИС-2025'!$E$17:$L$4285,7,0),"")</f>
        <v>по запросу</v>
      </c>
      <c r="I1744" s="353" t="str">
        <f t="shared" si="316"/>
        <v/>
      </c>
      <c r="J1744" s="353" t="str">
        <f t="shared" si="317"/>
        <v/>
      </c>
      <c r="K1744" s="353" t="str">
        <f t="shared" si="318"/>
        <v/>
      </c>
      <c r="L1744" s="353" t="str">
        <f t="shared" si="319"/>
        <v/>
      </c>
      <c r="M1744" s="353" t="str">
        <f t="shared" si="320"/>
        <v/>
      </c>
      <c r="N1744" s="387"/>
    </row>
    <row r="1745" spans="2:14">
      <c r="B1745" s="256"/>
      <c r="C1745" s="609" t="s">
        <v>1676</v>
      </c>
      <c r="D1745" s="256">
        <v>12461121001</v>
      </c>
      <c r="E1745" s="614" t="str">
        <f>IFERROR(VLOOKUP(D1745,'ВИС-2025'!$E$17:$I$3751,3,0),"")</f>
        <v>Эл.-св. угольник 45° с наруж. резьбой из латуни, 63-1 1/4"</v>
      </c>
      <c r="F1745" s="210" t="s">
        <v>58</v>
      </c>
      <c r="G1745" s="611"/>
      <c r="H1745" s="353" t="str">
        <f>IFERROR(VLOOKUP(D1745,'ВИС-2025'!$E$17:$L$4285,7,0),"")</f>
        <v>по запросу</v>
      </c>
      <c r="I1745" s="353" t="str">
        <f t="shared" si="316"/>
        <v/>
      </c>
      <c r="J1745" s="353" t="str">
        <f t="shared" si="317"/>
        <v/>
      </c>
      <c r="K1745" s="353" t="str">
        <f t="shared" si="318"/>
        <v/>
      </c>
      <c r="L1745" s="353" t="str">
        <f t="shared" si="319"/>
        <v/>
      </c>
      <c r="M1745" s="353" t="str">
        <f t="shared" si="320"/>
        <v/>
      </c>
      <c r="N1745" s="387"/>
    </row>
    <row r="1746" spans="2:14">
      <c r="B1746" s="256"/>
      <c r="C1746" s="609" t="s">
        <v>1676</v>
      </c>
      <c r="D1746" s="256">
        <v>12461221001</v>
      </c>
      <c r="E1746" s="614" t="str">
        <f>IFERROR(VLOOKUP(D1746,'ВИС-2025'!$E$17:$I$3751,3,0),"")</f>
        <v>Эл.-св. угольник 45° с наруж. резьбой из латуни, 63-1 1/2"</v>
      </c>
      <c r="F1746" s="210" t="s">
        <v>58</v>
      </c>
      <c r="G1746" s="611"/>
      <c r="H1746" s="353" t="str">
        <f>IFERROR(VLOOKUP(D1746,'ВИС-2025'!$E$17:$L$4285,7,0),"")</f>
        <v>по запросу</v>
      </c>
      <c r="I1746" s="353" t="str">
        <f t="shared" si="316"/>
        <v/>
      </c>
      <c r="J1746" s="353" t="str">
        <f t="shared" si="317"/>
        <v/>
      </c>
      <c r="K1746" s="353" t="str">
        <f t="shared" si="318"/>
        <v/>
      </c>
      <c r="L1746" s="353" t="str">
        <f t="shared" si="319"/>
        <v/>
      </c>
      <c r="M1746" s="353" t="str">
        <f t="shared" si="320"/>
        <v/>
      </c>
      <c r="N1746" s="387"/>
    </row>
    <row r="1747" spans="2:14">
      <c r="B1747" s="256"/>
      <c r="C1747" s="609" t="s">
        <v>1676</v>
      </c>
      <c r="D1747" s="256">
        <v>12461321001</v>
      </c>
      <c r="E1747" s="614" t="str">
        <f>IFERROR(VLOOKUP(D1747,'ВИС-2025'!$E$17:$I$3751,3,0),"")</f>
        <v>Эл.-св. угольник 45° с наруж. резьбой из латуни, 63-2"</v>
      </c>
      <c r="F1747" s="210" t="s">
        <v>58</v>
      </c>
      <c r="G1747" s="611"/>
      <c r="H1747" s="353" t="str">
        <f>IFERROR(VLOOKUP(D1747,'ВИС-2025'!$E$17:$L$4285,7,0),"")</f>
        <v>по запросу</v>
      </c>
      <c r="I1747" s="353" t="str">
        <f t="shared" si="316"/>
        <v/>
      </c>
      <c r="J1747" s="353" t="str">
        <f t="shared" si="317"/>
        <v/>
      </c>
      <c r="K1747" s="353" t="str">
        <f t="shared" si="318"/>
        <v/>
      </c>
      <c r="L1747" s="353" t="str">
        <f t="shared" si="319"/>
        <v/>
      </c>
      <c r="M1747" s="353" t="str">
        <f t="shared" si="320"/>
        <v/>
      </c>
      <c r="N1747" s="387"/>
    </row>
    <row r="1748" spans="2:14">
      <c r="B1748" s="256"/>
      <c r="C1748" s="609" t="s">
        <v>1676</v>
      </c>
      <c r="D1748" s="256">
        <v>12466921001</v>
      </c>
      <c r="E1748" s="614" t="str">
        <f>IFERROR(VLOOKUP(D1748,'ВИС-2025'!$E$17:$I$3751,3,0),"")</f>
        <v>Эл.-св. угольник 45° с наруж. резьбой из латуни, 75-2"</v>
      </c>
      <c r="F1748" s="210" t="s">
        <v>58</v>
      </c>
      <c r="G1748" s="611"/>
      <c r="H1748" s="353" t="str">
        <f>IFERROR(VLOOKUP(D1748,'ВИС-2025'!$E$17:$L$4285,7,0),"")</f>
        <v>по запросу</v>
      </c>
      <c r="I1748" s="353" t="str">
        <f t="shared" si="316"/>
        <v/>
      </c>
      <c r="J1748" s="353" t="str">
        <f t="shared" si="317"/>
        <v/>
      </c>
      <c r="K1748" s="353" t="str">
        <f t="shared" si="318"/>
        <v/>
      </c>
      <c r="L1748" s="353" t="str">
        <f t="shared" si="319"/>
        <v/>
      </c>
      <c r="M1748" s="353" t="str">
        <f t="shared" si="320"/>
        <v/>
      </c>
      <c r="N1748" s="387"/>
    </row>
    <row r="1749" spans="2:14">
      <c r="B1749" s="256"/>
      <c r="C1749" s="609" t="s">
        <v>1676</v>
      </c>
      <c r="D1749" s="256">
        <v>12468121001</v>
      </c>
      <c r="E1749" s="614" t="str">
        <f>IFERROR(VLOOKUP(D1749,'ВИС-2025'!$E$17:$I$3751,3,0),"")</f>
        <v>Эл.-св. угольник 45° с наруж. резьбой из латуни, 75-2 1/2"</v>
      </c>
      <c r="F1749" s="210" t="s">
        <v>58</v>
      </c>
      <c r="G1749" s="611"/>
      <c r="H1749" s="353" t="str">
        <f>IFERROR(VLOOKUP(D1749,'ВИС-2025'!$E$17:$L$4285,7,0),"")</f>
        <v>по запросу</v>
      </c>
      <c r="I1749" s="353" t="str">
        <f t="shared" ref="I1749:I1811" si="321">IFERROR(H1749*G1749,"")</f>
        <v/>
      </c>
      <c r="J1749" s="353" t="str">
        <f t="shared" ref="J1749:J1811" si="322">IFERROR((IF(H1749="","",H1749-H1749*$D$7)),"")</f>
        <v/>
      </c>
      <c r="K1749" s="353" t="str">
        <f t="shared" ref="K1749:K1811" si="323">IFERROR(J1749*G1749, "")</f>
        <v/>
      </c>
      <c r="L1749" s="353" t="str">
        <f t="shared" ref="L1749:L1811" si="324">IFERROR(J1749*$D$8, "")</f>
        <v/>
      </c>
      <c r="M1749" s="353" t="str">
        <f t="shared" ref="M1749:M1811" si="325">IFERROR(L1749*G1749, "")</f>
        <v/>
      </c>
      <c r="N1749" s="387"/>
    </row>
    <row r="1750" spans="2:14">
      <c r="B1750" s="90"/>
      <c r="C1750" s="198"/>
      <c r="D1750" s="69"/>
      <c r="E1750" s="396"/>
      <c r="F1750" s="170"/>
      <c r="G1750" s="199"/>
      <c r="H1750" s="351" t="str">
        <f>IFERROR(VLOOKUP(D1750,'ВИС-2025'!$E$17:$L$4285,7,0),"")</f>
        <v/>
      </c>
      <c r="I1750" s="351" t="str">
        <f t="shared" si="321"/>
        <v/>
      </c>
      <c r="J1750" s="351" t="str">
        <f t="shared" si="322"/>
        <v/>
      </c>
      <c r="K1750" s="351" t="str">
        <f t="shared" si="323"/>
        <v/>
      </c>
      <c r="L1750" s="351" t="str">
        <f t="shared" si="324"/>
        <v/>
      </c>
      <c r="M1750" s="351" t="str">
        <f t="shared" si="325"/>
        <v/>
      </c>
      <c r="N1750" s="387"/>
    </row>
    <row r="1751" spans="2:14" s="288" customFormat="1">
      <c r="B1751" s="453" t="s">
        <v>27</v>
      </c>
      <c r="C1751" s="201" t="s">
        <v>1676</v>
      </c>
      <c r="D1751" s="102">
        <v>12451171001</v>
      </c>
      <c r="E1751" s="391" t="str">
        <f>IFERROR(VLOOKUP(D1751,'ВИС-2025'!$E$17:$I$3751,3,0),"")</f>
        <v>Эл.-св. угольник 45° с наруж. резьбой из PE 100, 32-1"</v>
      </c>
      <c r="F1751" s="202" t="s">
        <v>58</v>
      </c>
      <c r="G1751" s="204"/>
      <c r="H1751" s="352" t="str">
        <f>IFERROR(VLOOKUP(D1751,'ВИС-2025'!$E$17:$L$4285,7,0),"")</f>
        <v>по запросу</v>
      </c>
      <c r="I1751" s="352" t="str">
        <f t="shared" si="321"/>
        <v/>
      </c>
      <c r="J1751" s="352" t="str">
        <f t="shared" si="322"/>
        <v/>
      </c>
      <c r="K1751" s="352" t="str">
        <f t="shared" si="323"/>
        <v/>
      </c>
      <c r="L1751" s="352" t="str">
        <f t="shared" si="324"/>
        <v/>
      </c>
      <c r="M1751" s="352" t="str">
        <f t="shared" si="325"/>
        <v/>
      </c>
      <c r="N1751" s="387"/>
    </row>
    <row r="1752" spans="2:14" s="288" customFormat="1">
      <c r="B1752" s="453" t="s">
        <v>27</v>
      </c>
      <c r="C1752" s="201" t="s">
        <v>1676</v>
      </c>
      <c r="D1752" s="102">
        <v>12451271001</v>
      </c>
      <c r="E1752" s="391" t="str">
        <f>IFERROR(VLOOKUP(D1752,'ВИС-2025'!$E$17:$I$3751,3,0),"")</f>
        <v>Эл.-св. угольник 45° с наруж. резьбой из PE 100, 40-1"</v>
      </c>
      <c r="F1752" s="202" t="s">
        <v>58</v>
      </c>
      <c r="G1752" s="204"/>
      <c r="H1752" s="352" t="str">
        <f>IFERROR(VLOOKUP(D1752,'ВИС-2025'!$E$17:$L$4285,7,0),"")</f>
        <v>по запросу</v>
      </c>
      <c r="I1752" s="352" t="str">
        <f t="shared" si="321"/>
        <v/>
      </c>
      <c r="J1752" s="352" t="str">
        <f t="shared" si="322"/>
        <v/>
      </c>
      <c r="K1752" s="352" t="str">
        <f t="shared" si="323"/>
        <v/>
      </c>
      <c r="L1752" s="352" t="str">
        <f t="shared" si="324"/>
        <v/>
      </c>
      <c r="M1752" s="352" t="str">
        <f t="shared" si="325"/>
        <v/>
      </c>
      <c r="N1752" s="387"/>
    </row>
    <row r="1753" spans="2:14" s="288" customFormat="1">
      <c r="B1753" s="453" t="s">
        <v>27</v>
      </c>
      <c r="C1753" s="201" t="s">
        <v>1676</v>
      </c>
      <c r="D1753" s="102">
        <v>12451371001</v>
      </c>
      <c r="E1753" s="391" t="str">
        <f>IFERROR(VLOOKUP(D1753,'ВИС-2025'!$E$17:$I$3751,3,0),"")</f>
        <v>Эл.-св. угольник 45° с наруж. резьбой из PE 100, 40-1 1/4"</v>
      </c>
      <c r="F1753" s="202" t="s">
        <v>58</v>
      </c>
      <c r="G1753" s="204"/>
      <c r="H1753" s="352" t="str">
        <f>IFERROR(VLOOKUP(D1753,'ВИС-2025'!$E$17:$L$4285,7,0),"")</f>
        <v>по запросу</v>
      </c>
      <c r="I1753" s="352" t="str">
        <f t="shared" si="321"/>
        <v/>
      </c>
      <c r="J1753" s="352" t="str">
        <f t="shared" si="322"/>
        <v/>
      </c>
      <c r="K1753" s="352" t="str">
        <f t="shared" si="323"/>
        <v/>
      </c>
      <c r="L1753" s="352" t="str">
        <f t="shared" si="324"/>
        <v/>
      </c>
      <c r="M1753" s="352" t="str">
        <f t="shared" si="325"/>
        <v/>
      </c>
      <c r="N1753" s="387"/>
    </row>
    <row r="1754" spans="2:14" s="288" customFormat="1">
      <c r="B1754" s="453" t="s">
        <v>27</v>
      </c>
      <c r="C1754" s="201" t="s">
        <v>1676</v>
      </c>
      <c r="D1754" s="102">
        <v>12451471001</v>
      </c>
      <c r="E1754" s="391" t="str">
        <f>IFERROR(VLOOKUP(D1754,'ВИС-2025'!$E$17:$I$3751,3,0),"")</f>
        <v>Эл.-св. угольник 45° с наруж. резьбой из PE 100, 40-1 1/2"</v>
      </c>
      <c r="F1754" s="202" t="s">
        <v>58</v>
      </c>
      <c r="G1754" s="204"/>
      <c r="H1754" s="352" t="str">
        <f>IFERROR(VLOOKUP(D1754,'ВИС-2025'!$E$17:$L$4285,7,0),"")</f>
        <v>по запросу</v>
      </c>
      <c r="I1754" s="352" t="str">
        <f t="shared" si="321"/>
        <v/>
      </c>
      <c r="J1754" s="352" t="str">
        <f t="shared" si="322"/>
        <v/>
      </c>
      <c r="K1754" s="352" t="str">
        <f t="shared" si="323"/>
        <v/>
      </c>
      <c r="L1754" s="352" t="str">
        <f t="shared" si="324"/>
        <v/>
      </c>
      <c r="M1754" s="352" t="str">
        <f t="shared" si="325"/>
        <v/>
      </c>
      <c r="N1754" s="387"/>
    </row>
    <row r="1755" spans="2:14" s="288" customFormat="1">
      <c r="B1755" s="453" t="s">
        <v>27</v>
      </c>
      <c r="C1755" s="201" t="s">
        <v>1676</v>
      </c>
      <c r="D1755" s="102">
        <v>12451571001</v>
      </c>
      <c r="E1755" s="391" t="str">
        <f>IFERROR(VLOOKUP(D1755,'ВИС-2025'!$E$17:$I$3751,3,0),"")</f>
        <v>Эл.-св. угольник 45° с наруж. резьбой из PE 100, 50-1 1/2"</v>
      </c>
      <c r="F1755" s="202" t="s">
        <v>58</v>
      </c>
      <c r="G1755" s="204"/>
      <c r="H1755" s="352" t="str">
        <f>IFERROR(VLOOKUP(D1755,'ВИС-2025'!$E$17:$L$4285,7,0),"")</f>
        <v>по запросу</v>
      </c>
      <c r="I1755" s="352" t="str">
        <f t="shared" si="321"/>
        <v/>
      </c>
      <c r="J1755" s="352" t="str">
        <f t="shared" si="322"/>
        <v/>
      </c>
      <c r="K1755" s="352" t="str">
        <f t="shared" si="323"/>
        <v/>
      </c>
      <c r="L1755" s="352" t="str">
        <f t="shared" si="324"/>
        <v/>
      </c>
      <c r="M1755" s="352" t="str">
        <f t="shared" si="325"/>
        <v/>
      </c>
      <c r="N1755" s="387"/>
    </row>
    <row r="1756" spans="2:14" s="288" customFormat="1">
      <c r="B1756" s="453" t="s">
        <v>27</v>
      </c>
      <c r="C1756" s="201" t="s">
        <v>1676</v>
      </c>
      <c r="D1756" s="102">
        <v>12451671001</v>
      </c>
      <c r="E1756" s="391" t="str">
        <f>IFERROR(VLOOKUP(D1756,'ВИС-2025'!$E$17:$I$3751,3,0),"")</f>
        <v>Эл.-св. угольник 45° с наруж. резьбой из PE 100, 63-1 1/2"</v>
      </c>
      <c r="F1756" s="202" t="s">
        <v>58</v>
      </c>
      <c r="G1756" s="204"/>
      <c r="H1756" s="352" t="str">
        <f>IFERROR(VLOOKUP(D1756,'ВИС-2025'!$E$17:$L$4285,7,0),"")</f>
        <v>по запросу</v>
      </c>
      <c r="I1756" s="352" t="str">
        <f t="shared" si="321"/>
        <v/>
      </c>
      <c r="J1756" s="352" t="str">
        <f t="shared" si="322"/>
        <v/>
      </c>
      <c r="K1756" s="352" t="str">
        <f t="shared" si="323"/>
        <v/>
      </c>
      <c r="L1756" s="352" t="str">
        <f t="shared" si="324"/>
        <v/>
      </c>
      <c r="M1756" s="352" t="str">
        <f t="shared" si="325"/>
        <v/>
      </c>
      <c r="N1756" s="387"/>
    </row>
    <row r="1757" spans="2:14" s="288" customFormat="1">
      <c r="B1757" s="453" t="s">
        <v>27</v>
      </c>
      <c r="C1757" s="201" t="s">
        <v>1676</v>
      </c>
      <c r="D1757" s="102">
        <v>12451771001</v>
      </c>
      <c r="E1757" s="391" t="str">
        <f>IFERROR(VLOOKUP(D1757,'ВИС-2025'!$E$17:$I$3751,3,0),"")</f>
        <v>Эл.-св. угольник 45° с наруж. резьбой из PE 100, 63-2"</v>
      </c>
      <c r="F1757" s="202" t="s">
        <v>58</v>
      </c>
      <c r="G1757" s="204"/>
      <c r="H1757" s="352" t="str">
        <f>IFERROR(VLOOKUP(D1757,'ВИС-2025'!$E$17:$L$4285,7,0),"")</f>
        <v>по запросу</v>
      </c>
      <c r="I1757" s="352" t="str">
        <f t="shared" si="321"/>
        <v/>
      </c>
      <c r="J1757" s="352" t="str">
        <f t="shared" si="322"/>
        <v/>
      </c>
      <c r="K1757" s="352" t="str">
        <f t="shared" si="323"/>
        <v/>
      </c>
      <c r="L1757" s="352" t="str">
        <f t="shared" si="324"/>
        <v/>
      </c>
      <c r="M1757" s="352" t="str">
        <f t="shared" si="325"/>
        <v/>
      </c>
      <c r="N1757" s="387"/>
    </row>
    <row r="1758" spans="2:14">
      <c r="B1758" s="90"/>
      <c r="C1758" s="198"/>
      <c r="D1758" s="69"/>
      <c r="E1758" s="396"/>
      <c r="F1758" s="170"/>
      <c r="G1758" s="199"/>
      <c r="H1758" s="351" t="str">
        <f>IFERROR(VLOOKUP(D1758,'ВИС-2025'!$E$17:$L$4285,7,0),"")</f>
        <v/>
      </c>
      <c r="I1758" s="351" t="str">
        <f t="shared" si="321"/>
        <v/>
      </c>
      <c r="J1758" s="351" t="str">
        <f t="shared" si="322"/>
        <v/>
      </c>
      <c r="K1758" s="351" t="str">
        <f t="shared" si="323"/>
        <v/>
      </c>
      <c r="L1758" s="351" t="str">
        <f t="shared" si="324"/>
        <v/>
      </c>
      <c r="M1758" s="351" t="str">
        <f t="shared" si="325"/>
        <v/>
      </c>
      <c r="N1758" s="387"/>
    </row>
    <row r="1759" spans="2:14">
      <c r="B1759" s="256"/>
      <c r="C1759" s="609" t="s">
        <v>1676</v>
      </c>
      <c r="D1759" s="256">
        <v>12461421001</v>
      </c>
      <c r="E1759" s="614" t="str">
        <f>IFERROR(VLOOKUP(D1759,'ВИС-2025'!$E$17:$I$3751,3,0),"")</f>
        <v>Эл.-св. угольник 45° с внутр. резьбой из латуни, 32-1"</v>
      </c>
      <c r="F1759" s="210" t="s">
        <v>58</v>
      </c>
      <c r="G1759" s="611"/>
      <c r="H1759" s="353" t="str">
        <f>IFERROR(VLOOKUP(D1759,'ВИС-2025'!$E$17:$L$4285,7,0),"")</f>
        <v>по запросу</v>
      </c>
      <c r="I1759" s="353" t="str">
        <f t="shared" si="321"/>
        <v/>
      </c>
      <c r="J1759" s="353" t="str">
        <f t="shared" si="322"/>
        <v/>
      </c>
      <c r="K1759" s="353" t="str">
        <f t="shared" si="323"/>
        <v/>
      </c>
      <c r="L1759" s="353" t="str">
        <f t="shared" si="324"/>
        <v/>
      </c>
      <c r="M1759" s="353" t="str">
        <f t="shared" si="325"/>
        <v/>
      </c>
      <c r="N1759" s="387"/>
    </row>
    <row r="1760" spans="2:14">
      <c r="B1760" s="256"/>
      <c r="C1760" s="609" t="s">
        <v>1676</v>
      </c>
      <c r="D1760" s="256">
        <v>12461521001</v>
      </c>
      <c r="E1760" s="614" t="str">
        <f>IFERROR(VLOOKUP(D1760,'ВИС-2025'!$E$17:$I$3751,3,0),"")</f>
        <v>Эл.-св. угольник 45° с внутр. резьбой из латуни, 40-1"</v>
      </c>
      <c r="F1760" s="210" t="s">
        <v>58</v>
      </c>
      <c r="G1760" s="611"/>
      <c r="H1760" s="353" t="str">
        <f>IFERROR(VLOOKUP(D1760,'ВИС-2025'!$E$17:$L$4285,7,0),"")</f>
        <v>по запросу</v>
      </c>
      <c r="I1760" s="353" t="str">
        <f t="shared" si="321"/>
        <v/>
      </c>
      <c r="J1760" s="353" t="str">
        <f t="shared" si="322"/>
        <v/>
      </c>
      <c r="K1760" s="353" t="str">
        <f t="shared" si="323"/>
        <v/>
      </c>
      <c r="L1760" s="353" t="str">
        <f t="shared" si="324"/>
        <v/>
      </c>
      <c r="M1760" s="353" t="str">
        <f t="shared" si="325"/>
        <v/>
      </c>
      <c r="N1760" s="387"/>
    </row>
    <row r="1761" spans="2:14">
      <c r="B1761" s="256"/>
      <c r="C1761" s="609" t="s">
        <v>1676</v>
      </c>
      <c r="D1761" s="256">
        <v>12461621001</v>
      </c>
      <c r="E1761" s="614" t="str">
        <f>IFERROR(VLOOKUP(D1761,'ВИС-2025'!$E$17:$I$3751,3,0),"")</f>
        <v>Эл.-св. угольник 45° с внутр. резьбой из латуни, 40-1 1/4"</v>
      </c>
      <c r="F1761" s="210" t="s">
        <v>58</v>
      </c>
      <c r="G1761" s="611"/>
      <c r="H1761" s="353" t="str">
        <f>IFERROR(VLOOKUP(D1761,'ВИС-2025'!$E$17:$L$4285,7,0),"")</f>
        <v>по запросу</v>
      </c>
      <c r="I1761" s="353" t="str">
        <f t="shared" si="321"/>
        <v/>
      </c>
      <c r="J1761" s="353" t="str">
        <f t="shared" si="322"/>
        <v/>
      </c>
      <c r="K1761" s="353" t="str">
        <f t="shared" si="323"/>
        <v/>
      </c>
      <c r="L1761" s="353" t="str">
        <f t="shared" si="324"/>
        <v/>
      </c>
      <c r="M1761" s="353" t="str">
        <f t="shared" si="325"/>
        <v/>
      </c>
      <c r="N1761" s="387"/>
    </row>
    <row r="1762" spans="2:14">
      <c r="B1762" s="256"/>
      <c r="C1762" s="609" t="s">
        <v>1676</v>
      </c>
      <c r="D1762" s="256">
        <v>12461721001</v>
      </c>
      <c r="E1762" s="614" t="str">
        <f>IFERROR(VLOOKUP(D1762,'ВИС-2025'!$E$17:$I$3751,3,0),"")</f>
        <v>Эл.-св. угольник 45° с внутр. резьбой из латуни, 40-1 1/2"</v>
      </c>
      <c r="F1762" s="210" t="s">
        <v>58</v>
      </c>
      <c r="G1762" s="611"/>
      <c r="H1762" s="353" t="str">
        <f>IFERROR(VLOOKUP(D1762,'ВИС-2025'!$E$17:$L$4285,7,0),"")</f>
        <v>по запросу</v>
      </c>
      <c r="I1762" s="353" t="str">
        <f t="shared" si="321"/>
        <v/>
      </c>
      <c r="J1762" s="353" t="str">
        <f t="shared" si="322"/>
        <v/>
      </c>
      <c r="K1762" s="353" t="str">
        <f t="shared" si="323"/>
        <v/>
      </c>
      <c r="L1762" s="353" t="str">
        <f t="shared" si="324"/>
        <v/>
      </c>
      <c r="M1762" s="353" t="str">
        <f t="shared" si="325"/>
        <v/>
      </c>
      <c r="N1762" s="387"/>
    </row>
    <row r="1763" spans="2:14">
      <c r="B1763" s="256"/>
      <c r="C1763" s="609" t="s">
        <v>1676</v>
      </c>
      <c r="D1763" s="256">
        <v>12461821001</v>
      </c>
      <c r="E1763" s="614" t="str">
        <f>IFERROR(VLOOKUP(D1763,'ВИС-2025'!$E$17:$I$3751,3,0),"")</f>
        <v>Эл.-св. угольник 45° с внутр. резьбой из латуни, 50-1 1/2"</v>
      </c>
      <c r="F1763" s="210" t="s">
        <v>58</v>
      </c>
      <c r="G1763" s="611"/>
      <c r="H1763" s="353" t="str">
        <f>IFERROR(VLOOKUP(D1763,'ВИС-2025'!$E$17:$L$4285,7,0),"")</f>
        <v>по запросу</v>
      </c>
      <c r="I1763" s="353" t="str">
        <f t="shared" si="321"/>
        <v/>
      </c>
      <c r="J1763" s="353" t="str">
        <f t="shared" si="322"/>
        <v/>
      </c>
      <c r="K1763" s="353" t="str">
        <f t="shared" si="323"/>
        <v/>
      </c>
      <c r="L1763" s="353" t="str">
        <f t="shared" si="324"/>
        <v/>
      </c>
      <c r="M1763" s="353" t="str">
        <f t="shared" si="325"/>
        <v/>
      </c>
      <c r="N1763" s="387"/>
    </row>
    <row r="1764" spans="2:14">
      <c r="B1764" s="256"/>
      <c r="C1764" s="609" t="s">
        <v>1676</v>
      </c>
      <c r="D1764" s="256">
        <v>12461921001</v>
      </c>
      <c r="E1764" s="614" t="str">
        <f>IFERROR(VLOOKUP(D1764,'ВИС-2025'!$E$17:$I$3751,3,0),"")</f>
        <v>Эл.-св. угольник 45° с внутр. резьбой из латуни, 50-2"</v>
      </c>
      <c r="F1764" s="210" t="s">
        <v>58</v>
      </c>
      <c r="G1764" s="611"/>
      <c r="H1764" s="353" t="str">
        <f>IFERROR(VLOOKUP(D1764,'ВИС-2025'!$E$17:$L$4285,7,0),"")</f>
        <v>по запросу</v>
      </c>
      <c r="I1764" s="353" t="str">
        <f t="shared" si="321"/>
        <v/>
      </c>
      <c r="J1764" s="353" t="str">
        <f t="shared" si="322"/>
        <v/>
      </c>
      <c r="K1764" s="353" t="str">
        <f t="shared" si="323"/>
        <v/>
      </c>
      <c r="L1764" s="353" t="str">
        <f t="shared" si="324"/>
        <v/>
      </c>
      <c r="M1764" s="353" t="str">
        <f t="shared" si="325"/>
        <v/>
      </c>
      <c r="N1764" s="387"/>
    </row>
    <row r="1765" spans="2:14">
      <c r="B1765" s="256"/>
      <c r="C1765" s="609" t="s">
        <v>1676</v>
      </c>
      <c r="D1765" s="256">
        <v>12462121001</v>
      </c>
      <c r="E1765" s="614" t="str">
        <f>IFERROR(VLOOKUP(D1765,'ВИС-2025'!$E$17:$I$3751,3,0),"")</f>
        <v>Эл.-св. угольник 45° с внутр. резьбой из латуни, 63-2"</v>
      </c>
      <c r="F1765" s="210" t="s">
        <v>58</v>
      </c>
      <c r="G1765" s="611"/>
      <c r="H1765" s="353" t="str">
        <f>IFERROR(VLOOKUP(D1765,'ВИС-2025'!$E$17:$L$4285,7,0),"")</f>
        <v>по запросу</v>
      </c>
      <c r="I1765" s="353" t="str">
        <f t="shared" si="321"/>
        <v/>
      </c>
      <c r="J1765" s="353" t="str">
        <f t="shared" si="322"/>
        <v/>
      </c>
      <c r="K1765" s="353" t="str">
        <f t="shared" si="323"/>
        <v/>
      </c>
      <c r="L1765" s="353" t="str">
        <f t="shared" si="324"/>
        <v/>
      </c>
      <c r="M1765" s="353" t="str">
        <f t="shared" si="325"/>
        <v/>
      </c>
      <c r="N1765" s="387"/>
    </row>
    <row r="1766" spans="2:14">
      <c r="B1766" s="90"/>
      <c r="C1766" s="198"/>
      <c r="D1766" s="69"/>
      <c r="E1766" s="396"/>
      <c r="F1766" s="170"/>
      <c r="G1766" s="199"/>
      <c r="H1766" s="351" t="str">
        <f>IFERROR(VLOOKUP(D1766,'ВИС-2025'!$E$17:$L$4285,7,0),"")</f>
        <v/>
      </c>
      <c r="I1766" s="351" t="str">
        <f t="shared" si="321"/>
        <v/>
      </c>
      <c r="J1766" s="351" t="str">
        <f t="shared" si="322"/>
        <v/>
      </c>
      <c r="K1766" s="351" t="str">
        <f t="shared" si="323"/>
        <v/>
      </c>
      <c r="L1766" s="351" t="str">
        <f t="shared" si="324"/>
        <v/>
      </c>
      <c r="M1766" s="351" t="str">
        <f t="shared" si="325"/>
        <v/>
      </c>
      <c r="N1766" s="387"/>
    </row>
    <row r="1767" spans="2:14">
      <c r="B1767" s="256"/>
      <c r="C1767" s="609" t="s">
        <v>1676</v>
      </c>
      <c r="D1767" s="256">
        <v>12391101001</v>
      </c>
      <c r="E1767" s="614" t="str">
        <f>IFERROR(VLOOKUP(D1767,'ВИС-2025'!$E$17:$I$3751,3,0),"")</f>
        <v>Эл.-св. угольник 90° с наруж. резьбой из латуни, 25-1/2"</v>
      </c>
      <c r="F1767" s="210" t="s">
        <v>58</v>
      </c>
      <c r="G1767" s="611"/>
      <c r="H1767" s="353" t="str">
        <f>IFERROR(VLOOKUP(D1767,'ВИС-2025'!$E$17:$L$4285,7,0),"")</f>
        <v>по запросу</v>
      </c>
      <c r="I1767" s="353" t="str">
        <f t="shared" si="321"/>
        <v/>
      </c>
      <c r="J1767" s="353" t="str">
        <f t="shared" si="322"/>
        <v/>
      </c>
      <c r="K1767" s="353" t="str">
        <f t="shared" si="323"/>
        <v/>
      </c>
      <c r="L1767" s="353" t="str">
        <f t="shared" si="324"/>
        <v/>
      </c>
      <c r="M1767" s="353" t="str">
        <f t="shared" si="325"/>
        <v/>
      </c>
      <c r="N1767" s="387"/>
    </row>
    <row r="1768" spans="2:14">
      <c r="B1768" s="256"/>
      <c r="C1768" s="609" t="s">
        <v>1676</v>
      </c>
      <c r="D1768" s="256">
        <v>12462221001</v>
      </c>
      <c r="E1768" s="614" t="str">
        <f>IFERROR(VLOOKUP(D1768,'ВИС-2025'!$E$17:$I$3751,3,0),"")</f>
        <v>Эл.-св. угольник 90° с наруж. резьбой из латуни, 25-3/4"</v>
      </c>
      <c r="F1768" s="210" t="s">
        <v>58</v>
      </c>
      <c r="G1768" s="611"/>
      <c r="H1768" s="353" t="str">
        <f>IFERROR(VLOOKUP(D1768,'ВИС-2025'!$E$17:$L$4285,7,0),"")</f>
        <v>по запросу</v>
      </c>
      <c r="I1768" s="353" t="str">
        <f t="shared" si="321"/>
        <v/>
      </c>
      <c r="J1768" s="353" t="str">
        <f t="shared" si="322"/>
        <v/>
      </c>
      <c r="K1768" s="353" t="str">
        <f t="shared" si="323"/>
        <v/>
      </c>
      <c r="L1768" s="353" t="str">
        <f t="shared" si="324"/>
        <v/>
      </c>
      <c r="M1768" s="353" t="str">
        <f t="shared" si="325"/>
        <v/>
      </c>
      <c r="N1768" s="387"/>
    </row>
    <row r="1769" spans="2:14">
      <c r="B1769" s="256"/>
      <c r="C1769" s="609" t="s">
        <v>1676</v>
      </c>
      <c r="D1769" s="256">
        <v>12462321001</v>
      </c>
      <c r="E1769" s="614" t="str">
        <f>IFERROR(VLOOKUP(D1769,'ВИС-2025'!$E$17:$I$3751,3,0),"")</f>
        <v>Эл.-св. угольник 90° с наруж. резьбой из латуни, 32-1"</v>
      </c>
      <c r="F1769" s="210" t="s">
        <v>58</v>
      </c>
      <c r="G1769" s="611"/>
      <c r="H1769" s="353" t="str">
        <f>IFERROR(VLOOKUP(D1769,'ВИС-2025'!$E$17:$L$4285,7,0),"")</f>
        <v>по запросу</v>
      </c>
      <c r="I1769" s="353" t="str">
        <f t="shared" si="321"/>
        <v/>
      </c>
      <c r="J1769" s="353" t="str">
        <f t="shared" si="322"/>
        <v/>
      </c>
      <c r="K1769" s="353" t="str">
        <f t="shared" si="323"/>
        <v/>
      </c>
      <c r="L1769" s="353" t="str">
        <f t="shared" si="324"/>
        <v/>
      </c>
      <c r="M1769" s="353" t="str">
        <f t="shared" si="325"/>
        <v/>
      </c>
      <c r="N1769" s="387"/>
    </row>
    <row r="1770" spans="2:14">
      <c r="B1770" s="256"/>
      <c r="C1770" s="609" t="s">
        <v>1676</v>
      </c>
      <c r="D1770" s="256">
        <v>12462421001</v>
      </c>
      <c r="E1770" s="614" t="str">
        <f>IFERROR(VLOOKUP(D1770,'ВИС-2025'!$E$17:$I$3751,3,0),"")</f>
        <v>Эл.-св. угольник 90° с наруж. резьбой из латуни, 32-1 1/4"</v>
      </c>
      <c r="F1770" s="210" t="s">
        <v>58</v>
      </c>
      <c r="G1770" s="611"/>
      <c r="H1770" s="353" t="str">
        <f>IFERROR(VLOOKUP(D1770,'ВИС-2025'!$E$17:$L$4285,7,0),"")</f>
        <v>по запросу</v>
      </c>
      <c r="I1770" s="353" t="str">
        <f t="shared" si="321"/>
        <v/>
      </c>
      <c r="J1770" s="353" t="str">
        <f t="shared" si="322"/>
        <v/>
      </c>
      <c r="K1770" s="353" t="str">
        <f t="shared" si="323"/>
        <v/>
      </c>
      <c r="L1770" s="353" t="str">
        <f t="shared" si="324"/>
        <v/>
      </c>
      <c r="M1770" s="353" t="str">
        <f t="shared" si="325"/>
        <v/>
      </c>
      <c r="N1770" s="387"/>
    </row>
    <row r="1771" spans="2:14">
      <c r="B1771" s="256"/>
      <c r="C1771" s="609" t="s">
        <v>1676</v>
      </c>
      <c r="D1771" s="256">
        <v>12462521001</v>
      </c>
      <c r="E1771" s="614" t="str">
        <f>IFERROR(VLOOKUP(D1771,'ВИС-2025'!$E$17:$I$3751,3,0),"")</f>
        <v>Эл.-св. угольник 90° с наруж. резьбой из латуни, 32-1 1/2"</v>
      </c>
      <c r="F1771" s="210" t="s">
        <v>58</v>
      </c>
      <c r="G1771" s="611"/>
      <c r="H1771" s="353" t="str">
        <f>IFERROR(VLOOKUP(D1771,'ВИС-2025'!$E$17:$L$4285,7,0),"")</f>
        <v>по запросу</v>
      </c>
      <c r="I1771" s="353" t="str">
        <f t="shared" si="321"/>
        <v/>
      </c>
      <c r="J1771" s="353" t="str">
        <f t="shared" si="322"/>
        <v/>
      </c>
      <c r="K1771" s="353" t="str">
        <f t="shared" si="323"/>
        <v/>
      </c>
      <c r="L1771" s="353" t="str">
        <f t="shared" si="324"/>
        <v/>
      </c>
      <c r="M1771" s="353" t="str">
        <f t="shared" si="325"/>
        <v/>
      </c>
      <c r="N1771" s="387"/>
    </row>
    <row r="1772" spans="2:14">
      <c r="B1772" s="256"/>
      <c r="C1772" s="609" t="s">
        <v>1676</v>
      </c>
      <c r="D1772" s="256">
        <v>12462621001</v>
      </c>
      <c r="E1772" s="614" t="str">
        <f>IFERROR(VLOOKUP(D1772,'ВИС-2025'!$E$17:$I$3751,3,0),"")</f>
        <v>Эл.-св. угольник 90° с наруж. резьбой из латуни, 40-1"</v>
      </c>
      <c r="F1772" s="210" t="s">
        <v>58</v>
      </c>
      <c r="G1772" s="611"/>
      <c r="H1772" s="353" t="str">
        <f>IFERROR(VLOOKUP(D1772,'ВИС-2025'!$E$17:$L$4285,7,0),"")</f>
        <v>по запросу</v>
      </c>
      <c r="I1772" s="353" t="str">
        <f t="shared" si="321"/>
        <v/>
      </c>
      <c r="J1772" s="353" t="str">
        <f t="shared" si="322"/>
        <v/>
      </c>
      <c r="K1772" s="353" t="str">
        <f t="shared" si="323"/>
        <v/>
      </c>
      <c r="L1772" s="353" t="str">
        <f t="shared" si="324"/>
        <v/>
      </c>
      <c r="M1772" s="353" t="str">
        <f t="shared" si="325"/>
        <v/>
      </c>
      <c r="N1772" s="387"/>
    </row>
    <row r="1773" spans="2:14">
      <c r="B1773" s="256"/>
      <c r="C1773" s="609" t="s">
        <v>1676</v>
      </c>
      <c r="D1773" s="256">
        <v>12462721001</v>
      </c>
      <c r="E1773" s="614" t="str">
        <f>IFERROR(VLOOKUP(D1773,'ВИС-2025'!$E$17:$I$3751,3,0),"")</f>
        <v>Эл.-св. угольник 90° с наруж. резьбой из латуни, 40-1 1/4"</v>
      </c>
      <c r="F1773" s="210" t="s">
        <v>58</v>
      </c>
      <c r="G1773" s="611"/>
      <c r="H1773" s="353" t="str">
        <f>IFERROR(VLOOKUP(D1773,'ВИС-2025'!$E$17:$L$4285,7,0),"")</f>
        <v>по запросу</v>
      </c>
      <c r="I1773" s="353" t="str">
        <f t="shared" si="321"/>
        <v/>
      </c>
      <c r="J1773" s="353" t="str">
        <f t="shared" si="322"/>
        <v/>
      </c>
      <c r="K1773" s="353" t="str">
        <f t="shared" si="323"/>
        <v/>
      </c>
      <c r="L1773" s="353" t="str">
        <f t="shared" si="324"/>
        <v/>
      </c>
      <c r="M1773" s="353" t="str">
        <f t="shared" si="325"/>
        <v/>
      </c>
      <c r="N1773" s="387"/>
    </row>
    <row r="1774" spans="2:14">
      <c r="B1774" s="256"/>
      <c r="C1774" s="609" t="s">
        <v>1676</v>
      </c>
      <c r="D1774" s="256">
        <v>12462821001</v>
      </c>
      <c r="E1774" s="614" t="str">
        <f>IFERROR(VLOOKUP(D1774,'ВИС-2025'!$E$17:$I$3751,3,0),"")</f>
        <v>Эл.-св. угольник 90° с наруж. резьбой из латуни, 40-1 1/2"</v>
      </c>
      <c r="F1774" s="210" t="s">
        <v>58</v>
      </c>
      <c r="G1774" s="611"/>
      <c r="H1774" s="353" t="str">
        <f>IFERROR(VLOOKUP(D1774,'ВИС-2025'!$E$17:$L$4285,7,0),"")</f>
        <v>по запросу</v>
      </c>
      <c r="I1774" s="353" t="str">
        <f t="shared" si="321"/>
        <v/>
      </c>
      <c r="J1774" s="353" t="str">
        <f t="shared" si="322"/>
        <v/>
      </c>
      <c r="K1774" s="353" t="str">
        <f t="shared" si="323"/>
        <v/>
      </c>
      <c r="L1774" s="353" t="str">
        <f t="shared" si="324"/>
        <v/>
      </c>
      <c r="M1774" s="353" t="str">
        <f t="shared" si="325"/>
        <v/>
      </c>
      <c r="N1774" s="387"/>
    </row>
    <row r="1775" spans="2:14">
      <c r="B1775" s="256"/>
      <c r="C1775" s="609" t="s">
        <v>1676</v>
      </c>
      <c r="D1775" s="256">
        <v>12463021001</v>
      </c>
      <c r="E1775" s="614" t="str">
        <f>IFERROR(VLOOKUP(D1775,'ВИС-2025'!$E$17:$I$3751,3,0),"")</f>
        <v>Эл.-св. угольник 90° с наруж. резьбой из латуни, 50-1"</v>
      </c>
      <c r="F1775" s="210" t="s">
        <v>58</v>
      </c>
      <c r="G1775" s="611"/>
      <c r="H1775" s="353" t="str">
        <f>IFERROR(VLOOKUP(D1775,'ВИС-2025'!$E$17:$L$4285,7,0),"")</f>
        <v>по запросу</v>
      </c>
      <c r="I1775" s="353" t="str">
        <f t="shared" si="321"/>
        <v/>
      </c>
      <c r="J1775" s="353" t="str">
        <f t="shared" si="322"/>
        <v/>
      </c>
      <c r="K1775" s="353" t="str">
        <f t="shared" si="323"/>
        <v/>
      </c>
      <c r="L1775" s="353" t="str">
        <f t="shared" si="324"/>
        <v/>
      </c>
      <c r="M1775" s="353" t="str">
        <f t="shared" si="325"/>
        <v/>
      </c>
      <c r="N1775" s="387"/>
    </row>
    <row r="1776" spans="2:14">
      <c r="B1776" s="256"/>
      <c r="C1776" s="609" t="s">
        <v>1676</v>
      </c>
      <c r="D1776" s="256">
        <v>12463121001</v>
      </c>
      <c r="E1776" s="614" t="str">
        <f>IFERROR(VLOOKUP(D1776,'ВИС-2025'!$E$17:$I$3751,3,0),"")</f>
        <v>Эл.-св. угольник 90° с наруж. резьбой из латуни, 50-1 1/4"</v>
      </c>
      <c r="F1776" s="210" t="s">
        <v>58</v>
      </c>
      <c r="G1776" s="611"/>
      <c r="H1776" s="353" t="str">
        <f>IFERROR(VLOOKUP(D1776,'ВИС-2025'!$E$17:$L$4285,7,0),"")</f>
        <v>по запросу</v>
      </c>
      <c r="I1776" s="353" t="str">
        <f t="shared" si="321"/>
        <v/>
      </c>
      <c r="J1776" s="353" t="str">
        <f t="shared" si="322"/>
        <v/>
      </c>
      <c r="K1776" s="353" t="str">
        <f t="shared" si="323"/>
        <v/>
      </c>
      <c r="L1776" s="353" t="str">
        <f t="shared" si="324"/>
        <v/>
      </c>
      <c r="M1776" s="353" t="str">
        <f t="shared" si="325"/>
        <v/>
      </c>
      <c r="N1776" s="387"/>
    </row>
    <row r="1777" spans="2:14">
      <c r="B1777" s="256"/>
      <c r="C1777" s="609" t="s">
        <v>1676</v>
      </c>
      <c r="D1777" s="256">
        <v>12463421001</v>
      </c>
      <c r="E1777" s="614" t="str">
        <f>IFERROR(VLOOKUP(D1777,'ВИС-2025'!$E$17:$I$3751,3,0),"")</f>
        <v>Эл.-св. угольник 90° с наруж. резьбой из латуни, 63-1 1/4"</v>
      </c>
      <c r="F1777" s="210" t="s">
        <v>58</v>
      </c>
      <c r="G1777" s="611"/>
      <c r="H1777" s="353" t="str">
        <f>IFERROR(VLOOKUP(D1777,'ВИС-2025'!$E$17:$L$4285,7,0),"")</f>
        <v>по запросу</v>
      </c>
      <c r="I1777" s="353" t="str">
        <f t="shared" si="321"/>
        <v/>
      </c>
      <c r="J1777" s="353" t="str">
        <f t="shared" si="322"/>
        <v/>
      </c>
      <c r="K1777" s="353" t="str">
        <f t="shared" si="323"/>
        <v/>
      </c>
      <c r="L1777" s="353" t="str">
        <f t="shared" si="324"/>
        <v/>
      </c>
      <c r="M1777" s="353" t="str">
        <f t="shared" si="325"/>
        <v/>
      </c>
      <c r="N1777" s="387"/>
    </row>
    <row r="1778" spans="2:14">
      <c r="B1778" s="256"/>
      <c r="C1778" s="609" t="s">
        <v>1676</v>
      </c>
      <c r="D1778" s="256">
        <v>12463521001</v>
      </c>
      <c r="E1778" s="614" t="str">
        <f>IFERROR(VLOOKUP(D1778,'ВИС-2025'!$E$17:$I$3751,3,0),"")</f>
        <v>Эл.-св. угольник 90° с наруж. резьбой из латуни, 63-1 1/2"</v>
      </c>
      <c r="F1778" s="210" t="s">
        <v>58</v>
      </c>
      <c r="G1778" s="611"/>
      <c r="H1778" s="353" t="str">
        <f>IFERROR(VLOOKUP(D1778,'ВИС-2025'!$E$17:$L$4285,7,0),"")</f>
        <v>по запросу</v>
      </c>
      <c r="I1778" s="353" t="str">
        <f t="shared" si="321"/>
        <v/>
      </c>
      <c r="J1778" s="353" t="str">
        <f t="shared" si="322"/>
        <v/>
      </c>
      <c r="K1778" s="353" t="str">
        <f t="shared" si="323"/>
        <v/>
      </c>
      <c r="L1778" s="353" t="str">
        <f t="shared" si="324"/>
        <v/>
      </c>
      <c r="M1778" s="353" t="str">
        <f t="shared" si="325"/>
        <v/>
      </c>
      <c r="N1778" s="387"/>
    </row>
    <row r="1779" spans="2:14">
      <c r="B1779" s="256"/>
      <c r="C1779" s="609" t="s">
        <v>1676</v>
      </c>
      <c r="D1779" s="256">
        <v>12463621001</v>
      </c>
      <c r="E1779" s="614" t="str">
        <f>IFERROR(VLOOKUP(D1779,'ВИС-2025'!$E$17:$I$3751,3,0),"")</f>
        <v>Эл.-св. угольник 90° с наруж. резьбой из латуни, 63-2"</v>
      </c>
      <c r="F1779" s="210" t="s">
        <v>58</v>
      </c>
      <c r="G1779" s="611"/>
      <c r="H1779" s="353" t="str">
        <f>IFERROR(VLOOKUP(D1779,'ВИС-2025'!$E$17:$L$4285,7,0),"")</f>
        <v>по запросу</v>
      </c>
      <c r="I1779" s="353" t="str">
        <f t="shared" si="321"/>
        <v/>
      </c>
      <c r="J1779" s="353" t="str">
        <f t="shared" si="322"/>
        <v/>
      </c>
      <c r="K1779" s="353" t="str">
        <f t="shared" si="323"/>
        <v/>
      </c>
      <c r="L1779" s="353" t="str">
        <f t="shared" si="324"/>
        <v/>
      </c>
      <c r="M1779" s="353" t="str">
        <f t="shared" si="325"/>
        <v/>
      </c>
      <c r="N1779" s="387"/>
    </row>
    <row r="1780" spans="2:14">
      <c r="B1780" s="256"/>
      <c r="C1780" s="609" t="s">
        <v>1676</v>
      </c>
      <c r="D1780" s="256">
        <v>12439231001</v>
      </c>
      <c r="E1780" s="614" t="str">
        <f>IFERROR(VLOOKUP(D1780,'ВИС-2025'!$E$17:$I$3751,3,0),"")</f>
        <v>Эл.-св. угольник 90° с наруж. резьбой из латуни, 75-2"</v>
      </c>
      <c r="F1780" s="210" t="s">
        <v>58</v>
      </c>
      <c r="G1780" s="611"/>
      <c r="H1780" s="353" t="str">
        <f>IFERROR(VLOOKUP(D1780,'ВИС-2025'!$E$17:$L$4285,7,0),"")</f>
        <v>по запросу</v>
      </c>
      <c r="I1780" s="353" t="str">
        <f t="shared" si="321"/>
        <v/>
      </c>
      <c r="J1780" s="353" t="str">
        <f t="shared" si="322"/>
        <v/>
      </c>
      <c r="K1780" s="353" t="str">
        <f t="shared" si="323"/>
        <v/>
      </c>
      <c r="L1780" s="353" t="str">
        <f t="shared" si="324"/>
        <v/>
      </c>
      <c r="M1780" s="353" t="str">
        <f t="shared" si="325"/>
        <v/>
      </c>
      <c r="N1780" s="387"/>
    </row>
    <row r="1781" spans="2:14">
      <c r="B1781" s="256"/>
      <c r="C1781" s="609" t="s">
        <v>1676</v>
      </c>
      <c r="D1781" s="256">
        <v>12439331001</v>
      </c>
      <c r="E1781" s="614" t="str">
        <f>IFERROR(VLOOKUP(D1781,'ВИС-2025'!$E$17:$I$3751,3,0),"")</f>
        <v>Эл.-св. угольник 90° с наруж. резьбой из латуни, 75-2 1/2"</v>
      </c>
      <c r="F1781" s="210" t="s">
        <v>58</v>
      </c>
      <c r="G1781" s="611"/>
      <c r="H1781" s="353" t="str">
        <f>IFERROR(VLOOKUP(D1781,'ВИС-2025'!$E$17:$L$4285,7,0),"")</f>
        <v>по запросу</v>
      </c>
      <c r="I1781" s="353" t="str">
        <f t="shared" si="321"/>
        <v/>
      </c>
      <c r="J1781" s="353" t="str">
        <f t="shared" si="322"/>
        <v/>
      </c>
      <c r="K1781" s="353" t="str">
        <f t="shared" si="323"/>
        <v/>
      </c>
      <c r="L1781" s="353" t="str">
        <f t="shared" si="324"/>
        <v/>
      </c>
      <c r="M1781" s="353" t="str">
        <f t="shared" si="325"/>
        <v/>
      </c>
      <c r="N1781" s="387"/>
    </row>
    <row r="1782" spans="2:14" s="288" customFormat="1">
      <c r="B1782" s="453" t="s">
        <v>27</v>
      </c>
      <c r="C1782" s="201" t="s">
        <v>1676</v>
      </c>
      <c r="D1782" s="102">
        <v>12315761001</v>
      </c>
      <c r="E1782" s="391" t="str">
        <f>IFERROR(VLOOKUP(D1782,'ВИС-2025'!$E$17:$I$3751,3,0),"")</f>
        <v>Эл.-св. угольник 90° с наруж. резьбой из PE 100, 25-3/4"</v>
      </c>
      <c r="F1782" s="202" t="s">
        <v>58</v>
      </c>
      <c r="G1782" s="204"/>
      <c r="H1782" s="352" t="str">
        <f>IFERROR(VLOOKUP(D1782,'ВИС-2025'!$E$17:$L$4285,7,0),"")</f>
        <v>по запросу</v>
      </c>
      <c r="I1782" s="352" t="str">
        <f t="shared" si="321"/>
        <v/>
      </c>
      <c r="J1782" s="352" t="str">
        <f t="shared" si="322"/>
        <v/>
      </c>
      <c r="K1782" s="352" t="str">
        <f t="shared" si="323"/>
        <v/>
      </c>
      <c r="L1782" s="352" t="str">
        <f t="shared" si="324"/>
        <v/>
      </c>
      <c r="M1782" s="352" t="str">
        <f t="shared" si="325"/>
        <v/>
      </c>
      <c r="N1782" s="387"/>
    </row>
    <row r="1783" spans="2:14" s="288" customFormat="1">
      <c r="B1783" s="453" t="s">
        <v>27</v>
      </c>
      <c r="C1783" s="201" t="s">
        <v>1676</v>
      </c>
      <c r="D1783" s="102">
        <v>12451871001</v>
      </c>
      <c r="E1783" s="391" t="str">
        <f>IFERROR(VLOOKUP(D1783,'ВИС-2025'!$E$17:$I$3751,3,0),"")</f>
        <v>Эл.-св. угольник 90° с наруж. резьбой из PE 100, 32-1"</v>
      </c>
      <c r="F1783" s="202" t="s">
        <v>58</v>
      </c>
      <c r="G1783" s="204"/>
      <c r="H1783" s="352" t="str">
        <f>IFERROR(VLOOKUP(D1783,'ВИС-2025'!$E$17:$L$4285,7,0),"")</f>
        <v>по запросу</v>
      </c>
      <c r="I1783" s="352" t="str">
        <f t="shared" si="321"/>
        <v/>
      </c>
      <c r="J1783" s="352" t="str">
        <f t="shared" si="322"/>
        <v/>
      </c>
      <c r="K1783" s="352" t="str">
        <f t="shared" si="323"/>
        <v/>
      </c>
      <c r="L1783" s="352" t="str">
        <f t="shared" si="324"/>
        <v/>
      </c>
      <c r="M1783" s="352" t="str">
        <f t="shared" si="325"/>
        <v/>
      </c>
      <c r="N1783" s="387"/>
    </row>
    <row r="1784" spans="2:14" s="288" customFormat="1">
      <c r="B1784" s="453" t="s">
        <v>27</v>
      </c>
      <c r="C1784" s="201" t="s">
        <v>1676</v>
      </c>
      <c r="D1784" s="102">
        <v>12451971001</v>
      </c>
      <c r="E1784" s="391" t="str">
        <f>IFERROR(VLOOKUP(D1784,'ВИС-2025'!$E$17:$I$3751,3,0),"")</f>
        <v>Эл.-св. угольник 90° с наруж. резьбой из PE 100, 40-1"</v>
      </c>
      <c r="F1784" s="202" t="s">
        <v>58</v>
      </c>
      <c r="G1784" s="204"/>
      <c r="H1784" s="352" t="str">
        <f>IFERROR(VLOOKUP(D1784,'ВИС-2025'!$E$17:$L$4285,7,0),"")</f>
        <v>по запросу</v>
      </c>
      <c r="I1784" s="352" t="str">
        <f t="shared" si="321"/>
        <v/>
      </c>
      <c r="J1784" s="352" t="str">
        <f t="shared" si="322"/>
        <v/>
      </c>
      <c r="K1784" s="352" t="str">
        <f t="shared" si="323"/>
        <v/>
      </c>
      <c r="L1784" s="352" t="str">
        <f t="shared" si="324"/>
        <v/>
      </c>
      <c r="M1784" s="352" t="str">
        <f t="shared" si="325"/>
        <v/>
      </c>
      <c r="N1784" s="387"/>
    </row>
    <row r="1785" spans="2:14" s="288" customFormat="1">
      <c r="B1785" s="453" t="s">
        <v>27</v>
      </c>
      <c r="C1785" s="201" t="s">
        <v>1676</v>
      </c>
      <c r="D1785" s="102">
        <v>12452071001</v>
      </c>
      <c r="E1785" s="391" t="str">
        <f>IFERROR(VLOOKUP(D1785,'ВИС-2025'!$E$17:$I$3751,3,0),"")</f>
        <v>Эл.-св. угольник 90° с наруж. резьбой из PE 100, 40-1 1/4"</v>
      </c>
      <c r="F1785" s="202" t="s">
        <v>58</v>
      </c>
      <c r="G1785" s="204"/>
      <c r="H1785" s="352" t="str">
        <f>IFERROR(VLOOKUP(D1785,'ВИС-2025'!$E$17:$L$4285,7,0),"")</f>
        <v>по запросу</v>
      </c>
      <c r="I1785" s="352" t="str">
        <f t="shared" si="321"/>
        <v/>
      </c>
      <c r="J1785" s="352" t="str">
        <f t="shared" si="322"/>
        <v/>
      </c>
      <c r="K1785" s="352" t="str">
        <f t="shared" si="323"/>
        <v/>
      </c>
      <c r="L1785" s="352" t="str">
        <f t="shared" si="324"/>
        <v/>
      </c>
      <c r="M1785" s="352" t="str">
        <f t="shared" si="325"/>
        <v/>
      </c>
      <c r="N1785" s="387"/>
    </row>
    <row r="1786" spans="2:14" s="288" customFormat="1">
      <c r="B1786" s="453" t="s">
        <v>27</v>
      </c>
      <c r="C1786" s="201" t="s">
        <v>1676</v>
      </c>
      <c r="D1786" s="102">
        <v>12452171001</v>
      </c>
      <c r="E1786" s="391" t="str">
        <f>IFERROR(VLOOKUP(D1786,'ВИС-2025'!$E$17:$I$3751,3,0),"")</f>
        <v>Эл.-св. угольник 90° с наруж. резьбой из PE 100, 40-1 1/2"</v>
      </c>
      <c r="F1786" s="202" t="s">
        <v>58</v>
      </c>
      <c r="G1786" s="204"/>
      <c r="H1786" s="352" t="str">
        <f>IFERROR(VLOOKUP(D1786,'ВИС-2025'!$E$17:$L$4285,7,0),"")</f>
        <v>по запросу</v>
      </c>
      <c r="I1786" s="352" t="str">
        <f t="shared" si="321"/>
        <v/>
      </c>
      <c r="J1786" s="352" t="str">
        <f t="shared" si="322"/>
        <v/>
      </c>
      <c r="K1786" s="352" t="str">
        <f t="shared" si="323"/>
        <v/>
      </c>
      <c r="L1786" s="352" t="str">
        <f t="shared" si="324"/>
        <v/>
      </c>
      <c r="M1786" s="352" t="str">
        <f t="shared" si="325"/>
        <v/>
      </c>
      <c r="N1786" s="387"/>
    </row>
    <row r="1787" spans="2:14" s="288" customFormat="1">
      <c r="B1787" s="453" t="s">
        <v>27</v>
      </c>
      <c r="C1787" s="201" t="s">
        <v>1676</v>
      </c>
      <c r="D1787" s="102">
        <v>12452271001</v>
      </c>
      <c r="E1787" s="391" t="str">
        <f>IFERROR(VLOOKUP(D1787,'ВИС-2025'!$E$17:$I$3751,3,0),"")</f>
        <v>Эл.-св. угольник 90° с наруж. резьбой из PE 100, 50-1 1/2"</v>
      </c>
      <c r="F1787" s="202" t="s">
        <v>58</v>
      </c>
      <c r="G1787" s="204"/>
      <c r="H1787" s="352" t="str">
        <f>IFERROR(VLOOKUP(D1787,'ВИС-2025'!$E$17:$L$4285,7,0),"")</f>
        <v>по запросу</v>
      </c>
      <c r="I1787" s="352" t="str">
        <f t="shared" si="321"/>
        <v/>
      </c>
      <c r="J1787" s="352" t="str">
        <f t="shared" si="322"/>
        <v/>
      </c>
      <c r="K1787" s="352" t="str">
        <f t="shared" si="323"/>
        <v/>
      </c>
      <c r="L1787" s="352" t="str">
        <f t="shared" si="324"/>
        <v/>
      </c>
      <c r="M1787" s="352" t="str">
        <f t="shared" si="325"/>
        <v/>
      </c>
      <c r="N1787" s="387"/>
    </row>
    <row r="1788" spans="2:14" s="288" customFormat="1">
      <c r="B1788" s="453" t="s">
        <v>27</v>
      </c>
      <c r="C1788" s="201" t="s">
        <v>1676</v>
      </c>
      <c r="D1788" s="102">
        <v>12452371001</v>
      </c>
      <c r="E1788" s="391" t="str">
        <f>IFERROR(VLOOKUP(D1788,'ВИС-2025'!$E$17:$I$3751,3,0),"")</f>
        <v>Эл.-св. угольник 90° с наруж. резьбой из PE 100, 63-1 1/2"</v>
      </c>
      <c r="F1788" s="202" t="s">
        <v>58</v>
      </c>
      <c r="G1788" s="204"/>
      <c r="H1788" s="352" t="str">
        <f>IFERROR(VLOOKUP(D1788,'ВИС-2025'!$E$17:$L$4285,7,0),"")</f>
        <v>по запросу</v>
      </c>
      <c r="I1788" s="352" t="str">
        <f t="shared" si="321"/>
        <v/>
      </c>
      <c r="J1788" s="352" t="str">
        <f t="shared" si="322"/>
        <v/>
      </c>
      <c r="K1788" s="352" t="str">
        <f t="shared" si="323"/>
        <v/>
      </c>
      <c r="L1788" s="352" t="str">
        <f t="shared" si="324"/>
        <v/>
      </c>
      <c r="M1788" s="352" t="str">
        <f t="shared" si="325"/>
        <v/>
      </c>
      <c r="N1788" s="387"/>
    </row>
    <row r="1789" spans="2:14" s="288" customFormat="1">
      <c r="B1789" s="453" t="s">
        <v>27</v>
      </c>
      <c r="C1789" s="201" t="s">
        <v>1676</v>
      </c>
      <c r="D1789" s="102">
        <v>12452471001</v>
      </c>
      <c r="E1789" s="391" t="str">
        <f>IFERROR(VLOOKUP(D1789,'ВИС-2025'!$E$17:$I$3751,3,0),"")</f>
        <v>Эл.-св. угольник 90° с наруж. резьбой из PE 100, 63-2"</v>
      </c>
      <c r="F1789" s="202" t="s">
        <v>58</v>
      </c>
      <c r="G1789" s="204"/>
      <c r="H1789" s="352" t="str">
        <f>IFERROR(VLOOKUP(D1789,'ВИС-2025'!$E$17:$L$4285,7,0),"")</f>
        <v>по запросу</v>
      </c>
      <c r="I1789" s="352" t="str">
        <f t="shared" si="321"/>
        <v/>
      </c>
      <c r="J1789" s="352" t="str">
        <f t="shared" si="322"/>
        <v/>
      </c>
      <c r="K1789" s="352" t="str">
        <f t="shared" si="323"/>
        <v/>
      </c>
      <c r="L1789" s="352" t="str">
        <f t="shared" si="324"/>
        <v/>
      </c>
      <c r="M1789" s="352" t="str">
        <f t="shared" si="325"/>
        <v/>
      </c>
      <c r="N1789" s="387"/>
    </row>
    <row r="1790" spans="2:14">
      <c r="B1790" s="90"/>
      <c r="C1790" s="198"/>
      <c r="D1790" s="69"/>
      <c r="E1790" s="396"/>
      <c r="F1790" s="170"/>
      <c r="G1790" s="199"/>
      <c r="H1790" s="351" t="str">
        <f>IFERROR(VLOOKUP(D1790,'ВИС-2025'!$E$17:$L$4285,7,0),"")</f>
        <v/>
      </c>
      <c r="I1790" s="351" t="str">
        <f t="shared" si="321"/>
        <v/>
      </c>
      <c r="J1790" s="351" t="str">
        <f t="shared" si="322"/>
        <v/>
      </c>
      <c r="K1790" s="351" t="str">
        <f t="shared" si="323"/>
        <v/>
      </c>
      <c r="L1790" s="351" t="str">
        <f t="shared" si="324"/>
        <v/>
      </c>
      <c r="M1790" s="351" t="str">
        <f t="shared" si="325"/>
        <v/>
      </c>
      <c r="N1790" s="387"/>
    </row>
    <row r="1791" spans="2:14">
      <c r="B1791" s="256"/>
      <c r="C1791" s="609" t="s">
        <v>1676</v>
      </c>
      <c r="D1791" s="256">
        <v>12391201001</v>
      </c>
      <c r="E1791" s="614" t="str">
        <f>IFERROR(VLOOKUP(D1791,'ВИС-2025'!$E$17:$I$3751,3,0),"")</f>
        <v>Эл.-св. угольник 90° с внутр. резьбой из латуни, 20-1/2"</v>
      </c>
      <c r="F1791" s="210" t="s">
        <v>58</v>
      </c>
      <c r="G1791" s="611"/>
      <c r="H1791" s="353" t="str">
        <f>IFERROR(VLOOKUP(D1791,'ВИС-2025'!$E$17:$L$4285,7,0),"")</f>
        <v>по запросу</v>
      </c>
      <c r="I1791" s="353" t="str">
        <f t="shared" si="321"/>
        <v/>
      </c>
      <c r="J1791" s="353" t="str">
        <f t="shared" si="322"/>
        <v/>
      </c>
      <c r="K1791" s="353" t="str">
        <f t="shared" si="323"/>
        <v/>
      </c>
      <c r="L1791" s="353" t="str">
        <f t="shared" si="324"/>
        <v/>
      </c>
      <c r="M1791" s="353" t="str">
        <f t="shared" si="325"/>
        <v/>
      </c>
      <c r="N1791" s="387"/>
    </row>
    <row r="1792" spans="2:14">
      <c r="B1792" s="256"/>
      <c r="C1792" s="609" t="s">
        <v>1676</v>
      </c>
      <c r="D1792" s="256">
        <v>12463721001</v>
      </c>
      <c r="E1792" s="614" t="str">
        <f>IFERROR(VLOOKUP(D1792,'ВИС-2025'!$E$17:$I$3751,3,0),"")</f>
        <v>Эл.-св. угольник 90° с внутр. резьбой из латуни, 25-3/4"</v>
      </c>
      <c r="F1792" s="210" t="s">
        <v>58</v>
      </c>
      <c r="G1792" s="611"/>
      <c r="H1792" s="353" t="str">
        <f>IFERROR(VLOOKUP(D1792,'ВИС-2025'!$E$17:$L$4285,7,0),"")</f>
        <v>по запросу</v>
      </c>
      <c r="I1792" s="353" t="str">
        <f t="shared" si="321"/>
        <v/>
      </c>
      <c r="J1792" s="353" t="str">
        <f t="shared" si="322"/>
        <v/>
      </c>
      <c r="K1792" s="353" t="str">
        <f t="shared" si="323"/>
        <v/>
      </c>
      <c r="L1792" s="353" t="str">
        <f t="shared" si="324"/>
        <v/>
      </c>
      <c r="M1792" s="353" t="str">
        <f t="shared" si="325"/>
        <v/>
      </c>
      <c r="N1792" s="387"/>
    </row>
    <row r="1793" spans="2:14">
      <c r="B1793" s="256"/>
      <c r="C1793" s="609" t="s">
        <v>1676</v>
      </c>
      <c r="D1793" s="256">
        <v>12463821001</v>
      </c>
      <c r="E1793" s="614" t="str">
        <f>IFERROR(VLOOKUP(D1793,'ВИС-2025'!$E$17:$I$3751,3,0),"")</f>
        <v>Эл.-св. угольник 90° с внутр. резьбой из латуни, 32-1"</v>
      </c>
      <c r="F1793" s="210" t="s">
        <v>58</v>
      </c>
      <c r="G1793" s="611"/>
      <c r="H1793" s="353" t="str">
        <f>IFERROR(VLOOKUP(D1793,'ВИС-2025'!$E$17:$L$4285,7,0),"")</f>
        <v>по запросу</v>
      </c>
      <c r="I1793" s="353" t="str">
        <f t="shared" si="321"/>
        <v/>
      </c>
      <c r="J1793" s="353" t="str">
        <f t="shared" si="322"/>
        <v/>
      </c>
      <c r="K1793" s="353" t="str">
        <f t="shared" si="323"/>
        <v/>
      </c>
      <c r="L1793" s="353" t="str">
        <f t="shared" si="324"/>
        <v/>
      </c>
      <c r="M1793" s="353" t="str">
        <f t="shared" si="325"/>
        <v/>
      </c>
      <c r="N1793" s="387"/>
    </row>
    <row r="1794" spans="2:14">
      <c r="B1794" s="256"/>
      <c r="C1794" s="609" t="s">
        <v>1676</v>
      </c>
      <c r="D1794" s="256">
        <v>12463921001</v>
      </c>
      <c r="E1794" s="614" t="str">
        <f>IFERROR(VLOOKUP(D1794,'ВИС-2025'!$E$17:$I$3751,3,0),"")</f>
        <v>Эл.-св. угольник 90° с внутр. резьбой из латуни, 40-1"</v>
      </c>
      <c r="F1794" s="210" t="s">
        <v>58</v>
      </c>
      <c r="G1794" s="611"/>
      <c r="H1794" s="353" t="str">
        <f>IFERROR(VLOOKUP(D1794,'ВИС-2025'!$E$17:$L$4285,7,0),"")</f>
        <v>по запросу</v>
      </c>
      <c r="I1794" s="353" t="str">
        <f t="shared" si="321"/>
        <v/>
      </c>
      <c r="J1794" s="353" t="str">
        <f t="shared" si="322"/>
        <v/>
      </c>
      <c r="K1794" s="353" t="str">
        <f t="shared" si="323"/>
        <v/>
      </c>
      <c r="L1794" s="353" t="str">
        <f t="shared" si="324"/>
        <v/>
      </c>
      <c r="M1794" s="353" t="str">
        <f t="shared" si="325"/>
        <v/>
      </c>
      <c r="N1794" s="387"/>
    </row>
    <row r="1795" spans="2:14">
      <c r="B1795" s="256"/>
      <c r="C1795" s="609" t="s">
        <v>1676</v>
      </c>
      <c r="D1795" s="256">
        <v>12464021001</v>
      </c>
      <c r="E1795" s="614" t="str">
        <f>IFERROR(VLOOKUP(D1795,'ВИС-2025'!$E$17:$I$3751,3,0),"")</f>
        <v>Эл.-св. угольник 90° с внутр. резьбой из латуни, 40-1 1/4"</v>
      </c>
      <c r="F1795" s="210" t="s">
        <v>58</v>
      </c>
      <c r="G1795" s="611"/>
      <c r="H1795" s="353" t="str">
        <f>IFERROR(VLOOKUP(D1795,'ВИС-2025'!$E$17:$L$4285,7,0),"")</f>
        <v>по запросу</v>
      </c>
      <c r="I1795" s="353" t="str">
        <f t="shared" si="321"/>
        <v/>
      </c>
      <c r="J1795" s="353" t="str">
        <f t="shared" si="322"/>
        <v/>
      </c>
      <c r="K1795" s="353" t="str">
        <f t="shared" si="323"/>
        <v/>
      </c>
      <c r="L1795" s="353" t="str">
        <f t="shared" si="324"/>
        <v/>
      </c>
      <c r="M1795" s="353" t="str">
        <f t="shared" si="325"/>
        <v/>
      </c>
      <c r="N1795" s="387"/>
    </row>
    <row r="1796" spans="2:14">
      <c r="B1796" s="256"/>
      <c r="C1796" s="609" t="s">
        <v>1676</v>
      </c>
      <c r="D1796" s="256">
        <v>12464121001</v>
      </c>
      <c r="E1796" s="614" t="str">
        <f>IFERROR(VLOOKUP(D1796,'ВИС-2025'!$E$17:$I$3751,3,0),"")</f>
        <v>Эл.-св. угольник 90° с внутр. резьбой из латуни, 40-1 1/2"</v>
      </c>
      <c r="F1796" s="210" t="s">
        <v>58</v>
      </c>
      <c r="G1796" s="611"/>
      <c r="H1796" s="353" t="str">
        <f>IFERROR(VLOOKUP(D1796,'ВИС-2025'!$E$17:$L$4285,7,0),"")</f>
        <v>по запросу</v>
      </c>
      <c r="I1796" s="353" t="str">
        <f t="shared" si="321"/>
        <v/>
      </c>
      <c r="J1796" s="353" t="str">
        <f t="shared" si="322"/>
        <v/>
      </c>
      <c r="K1796" s="353" t="str">
        <f t="shared" si="323"/>
        <v/>
      </c>
      <c r="L1796" s="353" t="str">
        <f t="shared" si="324"/>
        <v/>
      </c>
      <c r="M1796" s="353" t="str">
        <f t="shared" si="325"/>
        <v/>
      </c>
      <c r="N1796" s="387"/>
    </row>
    <row r="1797" spans="2:14">
      <c r="B1797" s="256"/>
      <c r="C1797" s="609" t="s">
        <v>1676</v>
      </c>
      <c r="D1797" s="256">
        <v>12464221001</v>
      </c>
      <c r="E1797" s="614" t="str">
        <f>IFERROR(VLOOKUP(D1797,'ВИС-2025'!$E$17:$I$3751,3,0),"")</f>
        <v>Эл.-св. угольник 90° с внутр. резьбой из латуни, 50-1 1/2"</v>
      </c>
      <c r="F1797" s="210" t="s">
        <v>58</v>
      </c>
      <c r="G1797" s="611"/>
      <c r="H1797" s="353" t="str">
        <f>IFERROR(VLOOKUP(D1797,'ВИС-2025'!$E$17:$L$4285,7,0),"")</f>
        <v>по запросу</v>
      </c>
      <c r="I1797" s="353" t="str">
        <f t="shared" si="321"/>
        <v/>
      </c>
      <c r="J1797" s="353" t="str">
        <f t="shared" si="322"/>
        <v/>
      </c>
      <c r="K1797" s="353" t="str">
        <f t="shared" si="323"/>
        <v/>
      </c>
      <c r="L1797" s="353" t="str">
        <f t="shared" si="324"/>
        <v/>
      </c>
      <c r="M1797" s="353" t="str">
        <f t="shared" si="325"/>
        <v/>
      </c>
      <c r="N1797" s="387"/>
    </row>
    <row r="1798" spans="2:14">
      <c r="B1798" s="256"/>
      <c r="C1798" s="609" t="s">
        <v>1676</v>
      </c>
      <c r="D1798" s="256">
        <v>12464321001</v>
      </c>
      <c r="E1798" s="614" t="str">
        <f>IFERROR(VLOOKUP(D1798,'ВИС-2025'!$E$17:$I$3751,3,0),"")</f>
        <v>Эл.-св. угольник 90° с внутр. резьбой из латуни, 50-2"</v>
      </c>
      <c r="F1798" s="210" t="s">
        <v>58</v>
      </c>
      <c r="G1798" s="611"/>
      <c r="H1798" s="353" t="str">
        <f>IFERROR(VLOOKUP(D1798,'ВИС-2025'!$E$17:$L$4285,7,0),"")</f>
        <v>по запросу</v>
      </c>
      <c r="I1798" s="353" t="str">
        <f t="shared" si="321"/>
        <v/>
      </c>
      <c r="J1798" s="353" t="str">
        <f t="shared" si="322"/>
        <v/>
      </c>
      <c r="K1798" s="353" t="str">
        <f t="shared" si="323"/>
        <v/>
      </c>
      <c r="L1798" s="353" t="str">
        <f t="shared" si="324"/>
        <v/>
      </c>
      <c r="M1798" s="353" t="str">
        <f t="shared" si="325"/>
        <v/>
      </c>
      <c r="N1798" s="387"/>
    </row>
    <row r="1799" spans="2:14">
      <c r="B1799" s="256"/>
      <c r="C1799" s="609" t="s">
        <v>1676</v>
      </c>
      <c r="D1799" s="256">
        <v>12464521001</v>
      </c>
      <c r="E1799" s="614" t="str">
        <f>IFERROR(VLOOKUP(D1799,'ВИС-2025'!$E$17:$I$3751,3,0),"")</f>
        <v>Эл.-св. угольник 90° с внутр. резьбой из латуни, 63-2"</v>
      </c>
      <c r="F1799" s="210" t="s">
        <v>58</v>
      </c>
      <c r="G1799" s="611"/>
      <c r="H1799" s="353" t="str">
        <f>IFERROR(VLOOKUP(D1799,'ВИС-2025'!$E$17:$L$4285,7,0),"")</f>
        <v>по запросу</v>
      </c>
      <c r="I1799" s="353" t="str">
        <f t="shared" si="321"/>
        <v/>
      </c>
      <c r="J1799" s="353" t="str">
        <f t="shared" si="322"/>
        <v/>
      </c>
      <c r="K1799" s="353" t="str">
        <f t="shared" si="323"/>
        <v/>
      </c>
      <c r="L1799" s="353" t="str">
        <f t="shared" si="324"/>
        <v/>
      </c>
      <c r="M1799" s="353" t="str">
        <f t="shared" si="325"/>
        <v/>
      </c>
      <c r="N1799" s="387"/>
    </row>
    <row r="1800" spans="2:14">
      <c r="B1800" s="90"/>
      <c r="C1800" s="198"/>
      <c r="D1800" s="69"/>
      <c r="E1800" s="396"/>
      <c r="F1800" s="170"/>
      <c r="G1800" s="199"/>
      <c r="H1800" s="351" t="str">
        <f>IFERROR(VLOOKUP(D1800,'ВИС-2025'!$E$17:$L$4285,7,0),"")</f>
        <v/>
      </c>
      <c r="I1800" s="351" t="str">
        <f t="shared" si="321"/>
        <v/>
      </c>
      <c r="J1800" s="351" t="str">
        <f t="shared" si="322"/>
        <v/>
      </c>
      <c r="K1800" s="351" t="str">
        <f t="shared" si="323"/>
        <v/>
      </c>
      <c r="L1800" s="351" t="str">
        <f t="shared" si="324"/>
        <v/>
      </c>
      <c r="M1800" s="351" t="str">
        <f t="shared" si="325"/>
        <v/>
      </c>
      <c r="N1800" s="387"/>
    </row>
    <row r="1801" spans="2:14">
      <c r="B1801" s="256"/>
      <c r="C1801" s="609" t="s">
        <v>1676</v>
      </c>
      <c r="D1801" s="256">
        <v>12333021001</v>
      </c>
      <c r="E1801" s="614" t="str">
        <f>IFERROR(VLOOKUP(D1801,'ВИС-2025'!$E$17:$I$3751,3,0),"")</f>
        <v>Эл.-св. тройник под верт. врезку в магистраль, 63-32</v>
      </c>
      <c r="F1801" s="210" t="s">
        <v>58</v>
      </c>
      <c r="G1801" s="611"/>
      <c r="H1801" s="353" t="str">
        <f>IFERROR(VLOOKUP(D1801,'ВИС-2025'!$E$17:$L$4285,7,0),"")</f>
        <v>по запросу</v>
      </c>
      <c r="I1801" s="353" t="str">
        <f t="shared" si="321"/>
        <v/>
      </c>
      <c r="J1801" s="353" t="str">
        <f t="shared" si="322"/>
        <v/>
      </c>
      <c r="K1801" s="353" t="str">
        <f t="shared" si="323"/>
        <v/>
      </c>
      <c r="L1801" s="353" t="str">
        <f t="shared" si="324"/>
        <v/>
      </c>
      <c r="M1801" s="353" t="str">
        <f t="shared" si="325"/>
        <v/>
      </c>
      <c r="N1801" s="387"/>
    </row>
    <row r="1802" spans="2:14">
      <c r="B1802" s="256"/>
      <c r="C1802" s="609" t="s">
        <v>1676</v>
      </c>
      <c r="D1802" s="256">
        <v>12333121001</v>
      </c>
      <c r="E1802" s="614" t="str">
        <f>IFERROR(VLOOKUP(D1802,'ВИС-2025'!$E$17:$I$3751,3,0),"")</f>
        <v>Эл.-св. тройник под верт. врезку в магистраль, 63-40</v>
      </c>
      <c r="F1802" s="210" t="s">
        <v>58</v>
      </c>
      <c r="G1802" s="611"/>
      <c r="H1802" s="353" t="str">
        <f>IFERROR(VLOOKUP(D1802,'ВИС-2025'!$E$17:$L$4285,7,0),"")</f>
        <v>по запросу</v>
      </c>
      <c r="I1802" s="353" t="str">
        <f t="shared" si="321"/>
        <v/>
      </c>
      <c r="J1802" s="353" t="str">
        <f t="shared" si="322"/>
        <v/>
      </c>
      <c r="K1802" s="353" t="str">
        <f t="shared" si="323"/>
        <v/>
      </c>
      <c r="L1802" s="353" t="str">
        <f t="shared" si="324"/>
        <v/>
      </c>
      <c r="M1802" s="353" t="str">
        <f t="shared" si="325"/>
        <v/>
      </c>
      <c r="N1802" s="387"/>
    </row>
    <row r="1803" spans="2:14">
      <c r="B1803" s="256"/>
      <c r="C1803" s="609" t="s">
        <v>1676</v>
      </c>
      <c r="D1803" s="256">
        <v>12333221001</v>
      </c>
      <c r="E1803" s="614" t="str">
        <f>IFERROR(VLOOKUP(D1803,'ВИС-2025'!$E$17:$I$3751,3,0),"")</f>
        <v>Эл.-св. тройник под верт. врезку в магистраль, 63-50</v>
      </c>
      <c r="F1803" s="210" t="s">
        <v>58</v>
      </c>
      <c r="G1803" s="611"/>
      <c r="H1803" s="353" t="str">
        <f>IFERROR(VLOOKUP(D1803,'ВИС-2025'!$E$17:$L$4285,7,0),"")</f>
        <v>по запросу</v>
      </c>
      <c r="I1803" s="353" t="str">
        <f t="shared" si="321"/>
        <v/>
      </c>
      <c r="J1803" s="353" t="str">
        <f t="shared" si="322"/>
        <v/>
      </c>
      <c r="K1803" s="353" t="str">
        <f t="shared" si="323"/>
        <v/>
      </c>
      <c r="L1803" s="353" t="str">
        <f t="shared" si="324"/>
        <v/>
      </c>
      <c r="M1803" s="353" t="str">
        <f t="shared" si="325"/>
        <v/>
      </c>
      <c r="N1803" s="387"/>
    </row>
    <row r="1804" spans="2:14">
      <c r="B1804" s="256"/>
      <c r="C1804" s="609" t="s">
        <v>1676</v>
      </c>
      <c r="D1804" s="256">
        <v>12333321001</v>
      </c>
      <c r="E1804" s="614" t="str">
        <f>IFERROR(VLOOKUP(D1804,'ВИС-2025'!$E$17:$I$3751,3,0),"")</f>
        <v>Эл.-св. тройник под верт. врезку в магистраль, 63-63</v>
      </c>
      <c r="F1804" s="210" t="s">
        <v>58</v>
      </c>
      <c r="G1804" s="611"/>
      <c r="H1804" s="353" t="str">
        <f>IFERROR(VLOOKUP(D1804,'ВИС-2025'!$E$17:$L$4285,7,0),"")</f>
        <v>по запросу</v>
      </c>
      <c r="I1804" s="353" t="str">
        <f t="shared" si="321"/>
        <v/>
      </c>
      <c r="J1804" s="353" t="str">
        <f t="shared" si="322"/>
        <v/>
      </c>
      <c r="K1804" s="353" t="str">
        <f t="shared" si="323"/>
        <v/>
      </c>
      <c r="L1804" s="353" t="str">
        <f t="shared" si="324"/>
        <v/>
      </c>
      <c r="M1804" s="353" t="str">
        <f t="shared" si="325"/>
        <v/>
      </c>
      <c r="N1804" s="387"/>
    </row>
    <row r="1805" spans="2:14">
      <c r="B1805" s="256"/>
      <c r="C1805" s="609" t="s">
        <v>1676</v>
      </c>
      <c r="D1805" s="256">
        <v>12333421001</v>
      </c>
      <c r="E1805" s="614" t="str">
        <f>IFERROR(VLOOKUP(D1805,'ВИС-2025'!$E$17:$I$3751,3,0),"")</f>
        <v>Эл.-св. тройник под верт. врезку в магистраль, 75-32</v>
      </c>
      <c r="F1805" s="210" t="s">
        <v>58</v>
      </c>
      <c r="G1805" s="611"/>
      <c r="H1805" s="353" t="str">
        <f>IFERROR(VLOOKUP(D1805,'ВИС-2025'!$E$17:$L$4285,7,0),"")</f>
        <v>по запросу</v>
      </c>
      <c r="I1805" s="353" t="str">
        <f t="shared" si="321"/>
        <v/>
      </c>
      <c r="J1805" s="353" t="str">
        <f t="shared" si="322"/>
        <v/>
      </c>
      <c r="K1805" s="353" t="str">
        <f t="shared" si="323"/>
        <v/>
      </c>
      <c r="L1805" s="353" t="str">
        <f t="shared" si="324"/>
        <v/>
      </c>
      <c r="M1805" s="353" t="str">
        <f t="shared" si="325"/>
        <v/>
      </c>
      <c r="N1805" s="387"/>
    </row>
    <row r="1806" spans="2:14">
      <c r="B1806" s="256"/>
      <c r="C1806" s="609" t="s">
        <v>1676</v>
      </c>
      <c r="D1806" s="256">
        <v>12333521001</v>
      </c>
      <c r="E1806" s="614" t="str">
        <f>IFERROR(VLOOKUP(D1806,'ВИС-2025'!$E$17:$I$3751,3,0),"")</f>
        <v>Эл.-св. тройник под верт. врезку в магистраль, 75-40</v>
      </c>
      <c r="F1806" s="210" t="s">
        <v>58</v>
      </c>
      <c r="G1806" s="611"/>
      <c r="H1806" s="353" t="str">
        <f>IFERROR(VLOOKUP(D1806,'ВИС-2025'!$E$17:$L$4285,7,0),"")</f>
        <v>по запросу</v>
      </c>
      <c r="I1806" s="353" t="str">
        <f t="shared" si="321"/>
        <v/>
      </c>
      <c r="J1806" s="353" t="str">
        <f t="shared" si="322"/>
        <v/>
      </c>
      <c r="K1806" s="353" t="str">
        <f t="shared" si="323"/>
        <v/>
      </c>
      <c r="L1806" s="353" t="str">
        <f t="shared" si="324"/>
        <v/>
      </c>
      <c r="M1806" s="353" t="str">
        <f t="shared" si="325"/>
        <v/>
      </c>
      <c r="N1806" s="387"/>
    </row>
    <row r="1807" spans="2:14">
      <c r="B1807" s="256"/>
      <c r="C1807" s="609" t="s">
        <v>1676</v>
      </c>
      <c r="D1807" s="256">
        <v>12333621001</v>
      </c>
      <c r="E1807" s="614" t="str">
        <f>IFERROR(VLOOKUP(D1807,'ВИС-2025'!$E$17:$I$3751,3,0),"")</f>
        <v>Эл.-св. тройник под верт. врезку в магистраль, 75-50</v>
      </c>
      <c r="F1807" s="210" t="s">
        <v>58</v>
      </c>
      <c r="G1807" s="611"/>
      <c r="H1807" s="353" t="str">
        <f>IFERROR(VLOOKUP(D1807,'ВИС-2025'!$E$17:$L$4285,7,0),"")</f>
        <v>по запросу</v>
      </c>
      <c r="I1807" s="353" t="str">
        <f t="shared" si="321"/>
        <v/>
      </c>
      <c r="J1807" s="353" t="str">
        <f t="shared" si="322"/>
        <v/>
      </c>
      <c r="K1807" s="353" t="str">
        <f t="shared" si="323"/>
        <v/>
      </c>
      <c r="L1807" s="353" t="str">
        <f t="shared" si="324"/>
        <v/>
      </c>
      <c r="M1807" s="353" t="str">
        <f t="shared" si="325"/>
        <v/>
      </c>
      <c r="N1807" s="387"/>
    </row>
    <row r="1808" spans="2:14">
      <c r="B1808" s="256"/>
      <c r="C1808" s="609" t="s">
        <v>1676</v>
      </c>
      <c r="D1808" s="256">
        <v>12333721001</v>
      </c>
      <c r="E1808" s="614" t="str">
        <f>IFERROR(VLOOKUP(D1808,'ВИС-2025'!$E$17:$I$3751,3,0),"")</f>
        <v>Эл.-св. тройник под верт. врезку в магистраль, 75-63</v>
      </c>
      <c r="F1808" s="210" t="s">
        <v>58</v>
      </c>
      <c r="G1808" s="611"/>
      <c r="H1808" s="353" t="str">
        <f>IFERROR(VLOOKUP(D1808,'ВИС-2025'!$E$17:$L$4285,7,0),"")</f>
        <v>по запросу</v>
      </c>
      <c r="I1808" s="353" t="str">
        <f t="shared" si="321"/>
        <v/>
      </c>
      <c r="J1808" s="353" t="str">
        <f t="shared" si="322"/>
        <v/>
      </c>
      <c r="K1808" s="353" t="str">
        <f t="shared" si="323"/>
        <v/>
      </c>
      <c r="L1808" s="353" t="str">
        <f t="shared" si="324"/>
        <v/>
      </c>
      <c r="M1808" s="353" t="str">
        <f t="shared" si="325"/>
        <v/>
      </c>
      <c r="N1808" s="387"/>
    </row>
    <row r="1809" spans="2:14">
      <c r="B1809" s="256"/>
      <c r="C1809" s="609" t="s">
        <v>1676</v>
      </c>
      <c r="D1809" s="256">
        <v>12333821001</v>
      </c>
      <c r="E1809" s="614" t="str">
        <f>IFERROR(VLOOKUP(D1809,'ВИС-2025'!$E$17:$I$3751,3,0),"")</f>
        <v>Эл.-св. тройник под верт. врезку в магистраль, 90-32</v>
      </c>
      <c r="F1809" s="210" t="s">
        <v>58</v>
      </c>
      <c r="G1809" s="611"/>
      <c r="H1809" s="353" t="str">
        <f>IFERROR(VLOOKUP(D1809,'ВИС-2025'!$E$17:$L$4285,7,0),"")</f>
        <v>по запросу</v>
      </c>
      <c r="I1809" s="353" t="str">
        <f t="shared" si="321"/>
        <v/>
      </c>
      <c r="J1809" s="353" t="str">
        <f t="shared" si="322"/>
        <v/>
      </c>
      <c r="K1809" s="353" t="str">
        <f t="shared" si="323"/>
        <v/>
      </c>
      <c r="L1809" s="353" t="str">
        <f t="shared" si="324"/>
        <v/>
      </c>
      <c r="M1809" s="353" t="str">
        <f t="shared" si="325"/>
        <v/>
      </c>
      <c r="N1809" s="387"/>
    </row>
    <row r="1810" spans="2:14">
      <c r="B1810" s="256"/>
      <c r="C1810" s="609" t="s">
        <v>1676</v>
      </c>
      <c r="D1810" s="256">
        <v>12333921001</v>
      </c>
      <c r="E1810" s="614" t="str">
        <f>IFERROR(VLOOKUP(D1810,'ВИС-2025'!$E$17:$I$3751,3,0),"")</f>
        <v>Эл.-св. тройник под верт. врезку в магистраль, 90-40</v>
      </c>
      <c r="F1810" s="210" t="s">
        <v>58</v>
      </c>
      <c r="G1810" s="611"/>
      <c r="H1810" s="353" t="str">
        <f>IFERROR(VLOOKUP(D1810,'ВИС-2025'!$E$17:$L$4285,7,0),"")</f>
        <v>по запросу</v>
      </c>
      <c r="I1810" s="353" t="str">
        <f t="shared" si="321"/>
        <v/>
      </c>
      <c r="J1810" s="353" t="str">
        <f t="shared" si="322"/>
        <v/>
      </c>
      <c r="K1810" s="353" t="str">
        <f t="shared" si="323"/>
        <v/>
      </c>
      <c r="L1810" s="353" t="str">
        <f t="shared" si="324"/>
        <v/>
      </c>
      <c r="M1810" s="353" t="str">
        <f t="shared" si="325"/>
        <v/>
      </c>
      <c r="N1810" s="387"/>
    </row>
    <row r="1811" spans="2:14">
      <c r="B1811" s="256"/>
      <c r="C1811" s="609" t="s">
        <v>1676</v>
      </c>
      <c r="D1811" s="256">
        <v>12334021001</v>
      </c>
      <c r="E1811" s="614" t="str">
        <f>IFERROR(VLOOKUP(D1811,'ВИС-2025'!$E$17:$I$3751,3,0),"")</f>
        <v>Эл.-св. тройник под верт. врезку в магистраль, 90-50</v>
      </c>
      <c r="F1811" s="210" t="s">
        <v>58</v>
      </c>
      <c r="G1811" s="611"/>
      <c r="H1811" s="353" t="str">
        <f>IFERROR(VLOOKUP(D1811,'ВИС-2025'!$E$17:$L$4285,7,0),"")</f>
        <v>по запросу</v>
      </c>
      <c r="I1811" s="353" t="str">
        <f t="shared" si="321"/>
        <v/>
      </c>
      <c r="J1811" s="353" t="str">
        <f t="shared" si="322"/>
        <v/>
      </c>
      <c r="K1811" s="353" t="str">
        <f t="shared" si="323"/>
        <v/>
      </c>
      <c r="L1811" s="353" t="str">
        <f t="shared" si="324"/>
        <v/>
      </c>
      <c r="M1811" s="353" t="str">
        <f t="shared" si="325"/>
        <v/>
      </c>
      <c r="N1811" s="387"/>
    </row>
    <row r="1812" spans="2:14">
      <c r="B1812" s="256"/>
      <c r="C1812" s="609" t="s">
        <v>1676</v>
      </c>
      <c r="D1812" s="256">
        <v>12334121001</v>
      </c>
      <c r="E1812" s="614" t="str">
        <f>IFERROR(VLOOKUP(D1812,'ВИС-2025'!$E$17:$I$3751,3,0),"")</f>
        <v>Эл.-св. тройник под верт. врезку в магистраль, 90-63</v>
      </c>
      <c r="F1812" s="210" t="s">
        <v>58</v>
      </c>
      <c r="G1812" s="611"/>
      <c r="H1812" s="353" t="str">
        <f>IFERROR(VLOOKUP(D1812,'ВИС-2025'!$E$17:$L$4285,7,0),"")</f>
        <v>по запросу</v>
      </c>
      <c r="I1812" s="353" t="str">
        <f t="shared" ref="I1812:I1875" si="326">IFERROR(H1812*G1812,"")</f>
        <v/>
      </c>
      <c r="J1812" s="353" t="str">
        <f t="shared" ref="J1812:J1875" si="327">IFERROR((IF(H1812="","",H1812-H1812*$D$7)),"")</f>
        <v/>
      </c>
      <c r="K1812" s="353" t="str">
        <f t="shared" ref="K1812:K1875" si="328">IFERROR(J1812*G1812, "")</f>
        <v/>
      </c>
      <c r="L1812" s="353" t="str">
        <f t="shared" ref="L1812:L1875" si="329">IFERROR(J1812*$D$8, "")</f>
        <v/>
      </c>
      <c r="M1812" s="353" t="str">
        <f t="shared" ref="M1812:M1875" si="330">IFERROR(L1812*G1812, "")</f>
        <v/>
      </c>
      <c r="N1812" s="387"/>
    </row>
    <row r="1813" spans="2:14">
      <c r="B1813" s="256"/>
      <c r="C1813" s="609" t="s">
        <v>1676</v>
      </c>
      <c r="D1813" s="256">
        <v>12334221001</v>
      </c>
      <c r="E1813" s="614" t="str">
        <f>IFERROR(VLOOKUP(D1813,'ВИС-2025'!$E$17:$I$3751,3,0),"")</f>
        <v>Эл.-св. тройник под верт. врезку в магистраль, 110-32</v>
      </c>
      <c r="F1813" s="210" t="s">
        <v>58</v>
      </c>
      <c r="G1813" s="611"/>
      <c r="H1813" s="353" t="str">
        <f>IFERROR(VLOOKUP(D1813,'ВИС-2025'!$E$17:$L$4285,7,0),"")</f>
        <v>по запросу</v>
      </c>
      <c r="I1813" s="353" t="str">
        <f t="shared" si="326"/>
        <v/>
      </c>
      <c r="J1813" s="353" t="str">
        <f t="shared" si="327"/>
        <v/>
      </c>
      <c r="K1813" s="353" t="str">
        <f t="shared" si="328"/>
        <v/>
      </c>
      <c r="L1813" s="353" t="str">
        <f t="shared" si="329"/>
        <v/>
      </c>
      <c r="M1813" s="353" t="str">
        <f t="shared" si="330"/>
        <v/>
      </c>
      <c r="N1813" s="387"/>
    </row>
    <row r="1814" spans="2:14">
      <c r="B1814" s="256"/>
      <c r="C1814" s="609" t="s">
        <v>1676</v>
      </c>
      <c r="D1814" s="256">
        <v>12334321001</v>
      </c>
      <c r="E1814" s="614" t="str">
        <f>IFERROR(VLOOKUP(D1814,'ВИС-2025'!$E$17:$I$3751,3,0),"")</f>
        <v>Эл.-св. тройник под верт. врезку в магистраль, 110-40</v>
      </c>
      <c r="F1814" s="210" t="s">
        <v>58</v>
      </c>
      <c r="G1814" s="611"/>
      <c r="H1814" s="353" t="str">
        <f>IFERROR(VLOOKUP(D1814,'ВИС-2025'!$E$17:$L$4285,7,0),"")</f>
        <v>по запросу</v>
      </c>
      <c r="I1814" s="353" t="str">
        <f t="shared" si="326"/>
        <v/>
      </c>
      <c r="J1814" s="353" t="str">
        <f t="shared" si="327"/>
        <v/>
      </c>
      <c r="K1814" s="353" t="str">
        <f t="shared" si="328"/>
        <v/>
      </c>
      <c r="L1814" s="353" t="str">
        <f t="shared" si="329"/>
        <v/>
      </c>
      <c r="M1814" s="353" t="str">
        <f t="shared" si="330"/>
        <v/>
      </c>
      <c r="N1814" s="387"/>
    </row>
    <row r="1815" spans="2:14">
      <c r="B1815" s="256"/>
      <c r="C1815" s="609" t="s">
        <v>1676</v>
      </c>
      <c r="D1815" s="256">
        <v>12334421001</v>
      </c>
      <c r="E1815" s="614" t="str">
        <f>IFERROR(VLOOKUP(D1815,'ВИС-2025'!$E$17:$I$3751,3,0),"")</f>
        <v>Эл.-св. тройник под верт. врезку в магистраль, 110-50</v>
      </c>
      <c r="F1815" s="210" t="s">
        <v>58</v>
      </c>
      <c r="G1815" s="611"/>
      <c r="H1815" s="353" t="str">
        <f>IFERROR(VLOOKUP(D1815,'ВИС-2025'!$E$17:$L$4285,7,0),"")</f>
        <v>по запросу</v>
      </c>
      <c r="I1815" s="353" t="str">
        <f t="shared" si="326"/>
        <v/>
      </c>
      <c r="J1815" s="353" t="str">
        <f t="shared" si="327"/>
        <v/>
      </c>
      <c r="K1815" s="353" t="str">
        <f t="shared" si="328"/>
        <v/>
      </c>
      <c r="L1815" s="353" t="str">
        <f t="shared" si="329"/>
        <v/>
      </c>
      <c r="M1815" s="353" t="str">
        <f t="shared" si="330"/>
        <v/>
      </c>
      <c r="N1815" s="387"/>
    </row>
    <row r="1816" spans="2:14">
      <c r="B1816" s="256"/>
      <c r="C1816" s="609" t="s">
        <v>1676</v>
      </c>
      <c r="D1816" s="256">
        <v>12334521001</v>
      </c>
      <c r="E1816" s="614" t="str">
        <f>IFERROR(VLOOKUP(D1816,'ВИС-2025'!$E$17:$I$3751,3,0),"")</f>
        <v>Эл.-св. тройник под верт. врезку в магистраль, 110-63</v>
      </c>
      <c r="F1816" s="210" t="s">
        <v>58</v>
      </c>
      <c r="G1816" s="611"/>
      <c r="H1816" s="353" t="str">
        <f>IFERROR(VLOOKUP(D1816,'ВИС-2025'!$E$17:$L$4285,7,0),"")</f>
        <v>по запросу</v>
      </c>
      <c r="I1816" s="353" t="str">
        <f t="shared" si="326"/>
        <v/>
      </c>
      <c r="J1816" s="353" t="str">
        <f t="shared" si="327"/>
        <v/>
      </c>
      <c r="K1816" s="353" t="str">
        <f t="shared" si="328"/>
        <v/>
      </c>
      <c r="L1816" s="353" t="str">
        <f t="shared" si="329"/>
        <v/>
      </c>
      <c r="M1816" s="353" t="str">
        <f t="shared" si="330"/>
        <v/>
      </c>
      <c r="N1816" s="387"/>
    </row>
    <row r="1817" spans="2:14">
      <c r="B1817" s="256"/>
      <c r="C1817" s="609" t="s">
        <v>1676</v>
      </c>
      <c r="D1817" s="256">
        <v>12334621001</v>
      </c>
      <c r="E1817" s="614" t="str">
        <f>IFERROR(VLOOKUP(D1817,'ВИС-2025'!$E$17:$I$3751,3,0),"")</f>
        <v>Эл.-св. тройник под верт. врезку в магистраль, 110-90</v>
      </c>
      <c r="F1817" s="210" t="s">
        <v>58</v>
      </c>
      <c r="G1817" s="611"/>
      <c r="H1817" s="353" t="str">
        <f>IFERROR(VLOOKUP(D1817,'ВИС-2025'!$E$17:$L$4285,7,0),"")</f>
        <v>по запросу</v>
      </c>
      <c r="I1817" s="353" t="str">
        <f t="shared" si="326"/>
        <v/>
      </c>
      <c r="J1817" s="353" t="str">
        <f t="shared" si="327"/>
        <v/>
      </c>
      <c r="K1817" s="353" t="str">
        <f t="shared" si="328"/>
        <v/>
      </c>
      <c r="L1817" s="353" t="str">
        <f t="shared" si="329"/>
        <v/>
      </c>
      <c r="M1817" s="353" t="str">
        <f t="shared" si="330"/>
        <v/>
      </c>
      <c r="N1817" s="387"/>
    </row>
    <row r="1818" spans="2:14">
      <c r="B1818" s="256"/>
      <c r="C1818" s="609" t="s">
        <v>1676</v>
      </c>
      <c r="D1818" s="256">
        <v>12334721001</v>
      </c>
      <c r="E1818" s="614" t="str">
        <f>IFERROR(VLOOKUP(D1818,'ВИС-2025'!$E$17:$I$3751,3,0),"")</f>
        <v>Эл.-св. тройник под верт. врезку в магистраль, 125-32</v>
      </c>
      <c r="F1818" s="210" t="s">
        <v>58</v>
      </c>
      <c r="G1818" s="611"/>
      <c r="H1818" s="353" t="str">
        <f>IFERROR(VLOOKUP(D1818,'ВИС-2025'!$E$17:$L$4285,7,0),"")</f>
        <v>по запросу</v>
      </c>
      <c r="I1818" s="353" t="str">
        <f t="shared" si="326"/>
        <v/>
      </c>
      <c r="J1818" s="353" t="str">
        <f t="shared" si="327"/>
        <v/>
      </c>
      <c r="K1818" s="353" t="str">
        <f t="shared" si="328"/>
        <v/>
      </c>
      <c r="L1818" s="353" t="str">
        <f t="shared" si="329"/>
        <v/>
      </c>
      <c r="M1818" s="353" t="str">
        <f t="shared" si="330"/>
        <v/>
      </c>
      <c r="N1818" s="387"/>
    </row>
    <row r="1819" spans="2:14">
      <c r="B1819" s="256"/>
      <c r="C1819" s="609" t="s">
        <v>1676</v>
      </c>
      <c r="D1819" s="256">
        <v>12334821001</v>
      </c>
      <c r="E1819" s="614" t="str">
        <f>IFERROR(VLOOKUP(D1819,'ВИС-2025'!$E$17:$I$3751,3,0),"")</f>
        <v>Эл.-св. тройник под верт. врезку в магистраль, 125-40</v>
      </c>
      <c r="F1819" s="210" t="s">
        <v>58</v>
      </c>
      <c r="G1819" s="611"/>
      <c r="H1819" s="353" t="str">
        <f>IFERROR(VLOOKUP(D1819,'ВИС-2025'!$E$17:$L$4285,7,0),"")</f>
        <v>по запросу</v>
      </c>
      <c r="I1819" s="353" t="str">
        <f t="shared" si="326"/>
        <v/>
      </c>
      <c r="J1819" s="353" t="str">
        <f t="shared" si="327"/>
        <v/>
      </c>
      <c r="K1819" s="353" t="str">
        <f t="shared" si="328"/>
        <v/>
      </c>
      <c r="L1819" s="353" t="str">
        <f t="shared" si="329"/>
        <v/>
      </c>
      <c r="M1819" s="353" t="str">
        <f t="shared" si="330"/>
        <v/>
      </c>
      <c r="N1819" s="387"/>
    </row>
    <row r="1820" spans="2:14">
      <c r="B1820" s="256"/>
      <c r="C1820" s="609" t="s">
        <v>1676</v>
      </c>
      <c r="D1820" s="256">
        <v>12334921001</v>
      </c>
      <c r="E1820" s="614" t="str">
        <f>IFERROR(VLOOKUP(D1820,'ВИС-2025'!$E$17:$I$3751,3,0),"")</f>
        <v>Эл.-св. тройник под верт. врезку в магистраль, 125-50</v>
      </c>
      <c r="F1820" s="210" t="s">
        <v>58</v>
      </c>
      <c r="G1820" s="611"/>
      <c r="H1820" s="353" t="str">
        <f>IFERROR(VLOOKUP(D1820,'ВИС-2025'!$E$17:$L$4285,7,0),"")</f>
        <v>по запросу</v>
      </c>
      <c r="I1820" s="353" t="str">
        <f t="shared" si="326"/>
        <v/>
      </c>
      <c r="J1820" s="353" t="str">
        <f t="shared" si="327"/>
        <v/>
      </c>
      <c r="K1820" s="353" t="str">
        <f t="shared" si="328"/>
        <v/>
      </c>
      <c r="L1820" s="353" t="str">
        <f t="shared" si="329"/>
        <v/>
      </c>
      <c r="M1820" s="353" t="str">
        <f t="shared" si="330"/>
        <v/>
      </c>
      <c r="N1820" s="387"/>
    </row>
    <row r="1821" spans="2:14">
      <c r="B1821" s="256"/>
      <c r="C1821" s="609" t="s">
        <v>1676</v>
      </c>
      <c r="D1821" s="256">
        <v>12335021001</v>
      </c>
      <c r="E1821" s="614" t="str">
        <f>IFERROR(VLOOKUP(D1821,'ВИС-2025'!$E$17:$I$3751,3,0),"")</f>
        <v>Эл.-св. тройник под верт. врезку в магистраль, 125-63</v>
      </c>
      <c r="F1821" s="210" t="s">
        <v>58</v>
      </c>
      <c r="G1821" s="611"/>
      <c r="H1821" s="353" t="str">
        <f>IFERROR(VLOOKUP(D1821,'ВИС-2025'!$E$17:$L$4285,7,0),"")</f>
        <v>по запросу</v>
      </c>
      <c r="I1821" s="353" t="str">
        <f t="shared" si="326"/>
        <v/>
      </c>
      <c r="J1821" s="353" t="str">
        <f t="shared" si="327"/>
        <v/>
      </c>
      <c r="K1821" s="353" t="str">
        <f t="shared" si="328"/>
        <v/>
      </c>
      <c r="L1821" s="353" t="str">
        <f t="shared" si="329"/>
        <v/>
      </c>
      <c r="M1821" s="353" t="str">
        <f t="shared" si="330"/>
        <v/>
      </c>
      <c r="N1821" s="387"/>
    </row>
    <row r="1822" spans="2:14">
      <c r="B1822" s="256"/>
      <c r="C1822" s="609" t="s">
        <v>1676</v>
      </c>
      <c r="D1822" s="256">
        <v>12335121001</v>
      </c>
      <c r="E1822" s="614" t="str">
        <f>IFERROR(VLOOKUP(D1822,'ВИС-2025'!$E$17:$I$3751,3,0),"")</f>
        <v>Эл.-св. тройник под верт. врезку в магистраль, 125-90</v>
      </c>
      <c r="F1822" s="210" t="s">
        <v>58</v>
      </c>
      <c r="G1822" s="611"/>
      <c r="H1822" s="353" t="str">
        <f>IFERROR(VLOOKUP(D1822,'ВИС-2025'!$E$17:$L$4285,7,0),"")</f>
        <v>по запросу</v>
      </c>
      <c r="I1822" s="353" t="str">
        <f t="shared" si="326"/>
        <v/>
      </c>
      <c r="J1822" s="353" t="str">
        <f t="shared" si="327"/>
        <v/>
      </c>
      <c r="K1822" s="353" t="str">
        <f t="shared" si="328"/>
        <v/>
      </c>
      <c r="L1822" s="353" t="str">
        <f t="shared" si="329"/>
        <v/>
      </c>
      <c r="M1822" s="353" t="str">
        <f t="shared" si="330"/>
        <v/>
      </c>
      <c r="N1822" s="387"/>
    </row>
    <row r="1823" spans="2:14">
      <c r="B1823" s="256"/>
      <c r="C1823" s="609" t="s">
        <v>1676</v>
      </c>
      <c r="D1823" s="256">
        <v>12335221001</v>
      </c>
      <c r="E1823" s="614" t="str">
        <f>IFERROR(VLOOKUP(D1823,'ВИС-2025'!$E$17:$I$3751,3,0),"")</f>
        <v>Эл.-св. тройник под верт. врезку в магистраль, 160-32</v>
      </c>
      <c r="F1823" s="210" t="s">
        <v>58</v>
      </c>
      <c r="G1823" s="611"/>
      <c r="H1823" s="353" t="str">
        <f>IFERROR(VLOOKUP(D1823,'ВИС-2025'!$E$17:$L$4285,7,0),"")</f>
        <v>по запросу</v>
      </c>
      <c r="I1823" s="353" t="str">
        <f t="shared" si="326"/>
        <v/>
      </c>
      <c r="J1823" s="353" t="str">
        <f t="shared" si="327"/>
        <v/>
      </c>
      <c r="K1823" s="353" t="str">
        <f t="shared" si="328"/>
        <v/>
      </c>
      <c r="L1823" s="353" t="str">
        <f t="shared" si="329"/>
        <v/>
      </c>
      <c r="M1823" s="353" t="str">
        <f t="shared" si="330"/>
        <v/>
      </c>
      <c r="N1823" s="387"/>
    </row>
    <row r="1824" spans="2:14">
      <c r="B1824" s="256"/>
      <c r="C1824" s="609" t="s">
        <v>1676</v>
      </c>
      <c r="D1824" s="256">
        <v>12335321001</v>
      </c>
      <c r="E1824" s="614" t="str">
        <f>IFERROR(VLOOKUP(D1824,'ВИС-2025'!$E$17:$I$3751,3,0),"")</f>
        <v>Эл.-св. тройник под верт. врезку в магистраль, 160-40</v>
      </c>
      <c r="F1824" s="210" t="s">
        <v>58</v>
      </c>
      <c r="G1824" s="611"/>
      <c r="H1824" s="353" t="str">
        <f>IFERROR(VLOOKUP(D1824,'ВИС-2025'!$E$17:$L$4285,7,0),"")</f>
        <v>по запросу</v>
      </c>
      <c r="I1824" s="353" t="str">
        <f t="shared" si="326"/>
        <v/>
      </c>
      <c r="J1824" s="353" t="str">
        <f t="shared" si="327"/>
        <v/>
      </c>
      <c r="K1824" s="353" t="str">
        <f t="shared" si="328"/>
        <v/>
      </c>
      <c r="L1824" s="353" t="str">
        <f t="shared" si="329"/>
        <v/>
      </c>
      <c r="M1824" s="353" t="str">
        <f t="shared" si="330"/>
        <v/>
      </c>
      <c r="N1824" s="387"/>
    </row>
    <row r="1825" spans="2:14">
      <c r="B1825" s="256"/>
      <c r="C1825" s="609" t="s">
        <v>1676</v>
      </c>
      <c r="D1825" s="256">
        <v>12335421001</v>
      </c>
      <c r="E1825" s="614" t="str">
        <f>IFERROR(VLOOKUP(D1825,'ВИС-2025'!$E$17:$I$3751,3,0),"")</f>
        <v>Эл.-св. тройник под верт. врезку в магистраль, 160-50</v>
      </c>
      <c r="F1825" s="210" t="s">
        <v>58</v>
      </c>
      <c r="G1825" s="611"/>
      <c r="H1825" s="353" t="str">
        <f>IFERROR(VLOOKUP(D1825,'ВИС-2025'!$E$17:$L$4285,7,0),"")</f>
        <v>по запросу</v>
      </c>
      <c r="I1825" s="353" t="str">
        <f t="shared" si="326"/>
        <v/>
      </c>
      <c r="J1825" s="353" t="str">
        <f t="shared" si="327"/>
        <v/>
      </c>
      <c r="K1825" s="353" t="str">
        <f t="shared" si="328"/>
        <v/>
      </c>
      <c r="L1825" s="353" t="str">
        <f t="shared" si="329"/>
        <v/>
      </c>
      <c r="M1825" s="353" t="str">
        <f t="shared" si="330"/>
        <v/>
      </c>
      <c r="N1825" s="387"/>
    </row>
    <row r="1826" spans="2:14">
      <c r="B1826" s="256"/>
      <c r="C1826" s="609" t="s">
        <v>1676</v>
      </c>
      <c r="D1826" s="256">
        <v>12335521001</v>
      </c>
      <c r="E1826" s="614" t="str">
        <f>IFERROR(VLOOKUP(D1826,'ВИС-2025'!$E$17:$I$3751,3,0),"")</f>
        <v>Эл.-св. тройник под верт. врезку в магистраль, 160-63</v>
      </c>
      <c r="F1826" s="210" t="s">
        <v>58</v>
      </c>
      <c r="G1826" s="611"/>
      <c r="H1826" s="353" t="str">
        <f>IFERROR(VLOOKUP(D1826,'ВИС-2025'!$E$17:$L$4285,7,0),"")</f>
        <v>по запросу</v>
      </c>
      <c r="I1826" s="353" t="str">
        <f t="shared" si="326"/>
        <v/>
      </c>
      <c r="J1826" s="353" t="str">
        <f t="shared" si="327"/>
        <v/>
      </c>
      <c r="K1826" s="353" t="str">
        <f t="shared" si="328"/>
        <v/>
      </c>
      <c r="L1826" s="353" t="str">
        <f t="shared" si="329"/>
        <v/>
      </c>
      <c r="M1826" s="353" t="str">
        <f t="shared" si="330"/>
        <v/>
      </c>
      <c r="N1826" s="387"/>
    </row>
    <row r="1827" spans="2:14">
      <c r="B1827" s="256"/>
      <c r="C1827" s="609" t="s">
        <v>1676</v>
      </c>
      <c r="D1827" s="256">
        <v>12335621001</v>
      </c>
      <c r="E1827" s="614" t="str">
        <f>IFERROR(VLOOKUP(D1827,'ВИС-2025'!$E$17:$I$3751,3,0),"")</f>
        <v>Эл.-св. тройник под верт. врезку в магистраль, 160-90</v>
      </c>
      <c r="F1827" s="210" t="s">
        <v>58</v>
      </c>
      <c r="G1827" s="611"/>
      <c r="H1827" s="353" t="str">
        <f>IFERROR(VLOOKUP(D1827,'ВИС-2025'!$E$17:$L$4285,7,0),"")</f>
        <v>по запросу</v>
      </c>
      <c r="I1827" s="353" t="str">
        <f t="shared" si="326"/>
        <v/>
      </c>
      <c r="J1827" s="353" t="str">
        <f t="shared" si="327"/>
        <v/>
      </c>
      <c r="K1827" s="353" t="str">
        <f t="shared" si="328"/>
        <v/>
      </c>
      <c r="L1827" s="353" t="str">
        <f t="shared" si="329"/>
        <v/>
      </c>
      <c r="M1827" s="353" t="str">
        <f t="shared" si="330"/>
        <v/>
      </c>
      <c r="N1827" s="387"/>
    </row>
    <row r="1828" spans="2:14">
      <c r="B1828" s="90"/>
      <c r="C1828" s="198"/>
      <c r="D1828" s="69"/>
      <c r="E1828" s="396"/>
      <c r="F1828" s="170"/>
      <c r="G1828" s="199"/>
      <c r="H1828" s="351" t="str">
        <f>IFERROR(VLOOKUP(D1828,'ВИС-2025'!$E$17:$L$4285,7,0),"")</f>
        <v/>
      </c>
      <c r="I1828" s="351" t="str">
        <f t="shared" si="326"/>
        <v/>
      </c>
      <c r="J1828" s="351" t="str">
        <f t="shared" si="327"/>
        <v/>
      </c>
      <c r="K1828" s="351" t="str">
        <f t="shared" si="328"/>
        <v/>
      </c>
      <c r="L1828" s="351" t="str">
        <f t="shared" si="329"/>
        <v/>
      </c>
      <c r="M1828" s="351" t="str">
        <f t="shared" si="330"/>
        <v/>
      </c>
      <c r="N1828" s="387"/>
    </row>
    <row r="1829" spans="2:14">
      <c r="B1829" s="256"/>
      <c r="C1829" s="609" t="s">
        <v>1676</v>
      </c>
      <c r="D1829" s="256">
        <v>12453871001</v>
      </c>
      <c r="E1829" s="614" t="str">
        <f>IFERROR(VLOOKUP(D1829,'ВИС-2025'!$E$17:$I$3751,3,0),"")</f>
        <v>Эл.-св. тройник под гор. врезку в магистраль под давлением, 40-20</v>
      </c>
      <c r="F1829" s="210" t="s">
        <v>58</v>
      </c>
      <c r="G1829" s="611"/>
      <c r="H1829" s="353" t="str">
        <f>IFERROR(VLOOKUP(D1829,'ВИС-2025'!$E$17:$L$4285,7,0),"")</f>
        <v>по запросу</v>
      </c>
      <c r="I1829" s="353" t="str">
        <f t="shared" si="326"/>
        <v/>
      </c>
      <c r="J1829" s="353" t="str">
        <f t="shared" si="327"/>
        <v/>
      </c>
      <c r="K1829" s="353" t="str">
        <f t="shared" si="328"/>
        <v/>
      </c>
      <c r="L1829" s="353" t="str">
        <f t="shared" si="329"/>
        <v/>
      </c>
      <c r="M1829" s="353" t="str">
        <f t="shared" si="330"/>
        <v/>
      </c>
      <c r="N1829" s="387"/>
    </row>
    <row r="1830" spans="2:14">
      <c r="B1830" s="256"/>
      <c r="C1830" s="609" t="s">
        <v>1676</v>
      </c>
      <c r="D1830" s="256">
        <v>12464621001</v>
      </c>
      <c r="E1830" s="614" t="str">
        <f>IFERROR(VLOOKUP(D1830,'ВИС-2025'!$E$17:$I$3751,3,0),"")</f>
        <v>Эл.-св. тройник под гор. врезку в магистраль под давлением, 40-32</v>
      </c>
      <c r="F1830" s="210" t="s">
        <v>58</v>
      </c>
      <c r="G1830" s="611"/>
      <c r="H1830" s="353" t="str">
        <f>IFERROR(VLOOKUP(D1830,'ВИС-2025'!$E$17:$L$4285,7,0),"")</f>
        <v>по запросу</v>
      </c>
      <c r="I1830" s="353" t="str">
        <f t="shared" si="326"/>
        <v/>
      </c>
      <c r="J1830" s="353" t="str">
        <f t="shared" si="327"/>
        <v/>
      </c>
      <c r="K1830" s="353" t="str">
        <f t="shared" si="328"/>
        <v/>
      </c>
      <c r="L1830" s="353" t="str">
        <f t="shared" si="329"/>
        <v/>
      </c>
      <c r="M1830" s="353" t="str">
        <f t="shared" si="330"/>
        <v/>
      </c>
      <c r="N1830" s="387"/>
    </row>
    <row r="1831" spans="2:14">
      <c r="B1831" s="256"/>
      <c r="C1831" s="609" t="s">
        <v>1676</v>
      </c>
      <c r="D1831" s="256">
        <v>12453971001</v>
      </c>
      <c r="E1831" s="614" t="str">
        <f>IFERROR(VLOOKUP(D1831,'ВИС-2025'!$E$17:$I$3751,3,0),"")</f>
        <v>Эл.-св. тройник под гор. врезку в магистраль под давлением, 50-20</v>
      </c>
      <c r="F1831" s="210" t="s">
        <v>58</v>
      </c>
      <c r="G1831" s="611"/>
      <c r="H1831" s="353" t="str">
        <f>IFERROR(VLOOKUP(D1831,'ВИС-2025'!$E$17:$L$4285,7,0),"")</f>
        <v>по запросу</v>
      </c>
      <c r="I1831" s="353" t="str">
        <f t="shared" si="326"/>
        <v/>
      </c>
      <c r="J1831" s="353" t="str">
        <f t="shared" si="327"/>
        <v/>
      </c>
      <c r="K1831" s="353" t="str">
        <f t="shared" si="328"/>
        <v/>
      </c>
      <c r="L1831" s="353" t="str">
        <f t="shared" si="329"/>
        <v/>
      </c>
      <c r="M1831" s="353" t="str">
        <f t="shared" si="330"/>
        <v/>
      </c>
      <c r="N1831" s="387"/>
    </row>
    <row r="1832" spans="2:14" s="288" customFormat="1">
      <c r="B1832" s="615"/>
      <c r="C1832" s="609" t="s">
        <v>1676</v>
      </c>
      <c r="D1832" s="256">
        <v>12891541001</v>
      </c>
      <c r="E1832" s="614" t="str">
        <f>IFERROR(VLOOKUP(D1832,'ВИС-2025'!$E$17:$I$3751,3,0),"")</f>
        <v>Эл.-св. тройник под гор. врезку в магистраль под давлением, 50-25</v>
      </c>
      <c r="F1832" s="210" t="s">
        <v>58</v>
      </c>
      <c r="G1832" s="611"/>
      <c r="H1832" s="353" t="str">
        <f>IFERROR(VLOOKUP(D1832,'ВИС-2025'!$E$17:$L$4285,7,0),"")</f>
        <v>по запросу</v>
      </c>
      <c r="I1832" s="353" t="str">
        <f t="shared" si="326"/>
        <v/>
      </c>
      <c r="J1832" s="353" t="str">
        <f t="shared" si="327"/>
        <v/>
      </c>
      <c r="K1832" s="353" t="str">
        <f t="shared" si="328"/>
        <v/>
      </c>
      <c r="L1832" s="353" t="str">
        <f t="shared" si="329"/>
        <v/>
      </c>
      <c r="M1832" s="353" t="str">
        <f t="shared" si="330"/>
        <v/>
      </c>
      <c r="N1832" s="387"/>
    </row>
    <row r="1833" spans="2:14">
      <c r="B1833" s="256"/>
      <c r="C1833" s="609" t="s">
        <v>1676</v>
      </c>
      <c r="D1833" s="256">
        <v>12464721001</v>
      </c>
      <c r="E1833" s="614" t="str">
        <f>IFERROR(VLOOKUP(D1833,'ВИС-2025'!$E$17:$I$3751,3,0),"")</f>
        <v>Эл.-св. тройник под гор. врезку в магистраль под давлением, 50-32</v>
      </c>
      <c r="F1833" s="210" t="s">
        <v>58</v>
      </c>
      <c r="G1833" s="611"/>
      <c r="H1833" s="353" t="str">
        <f>IFERROR(VLOOKUP(D1833,'ВИС-2025'!$E$17:$L$4285,7,0),"")</f>
        <v>по запросу</v>
      </c>
      <c r="I1833" s="353" t="str">
        <f t="shared" si="326"/>
        <v/>
      </c>
      <c r="J1833" s="353" t="str">
        <f t="shared" si="327"/>
        <v/>
      </c>
      <c r="K1833" s="353" t="str">
        <f t="shared" si="328"/>
        <v/>
      </c>
      <c r="L1833" s="353" t="str">
        <f t="shared" si="329"/>
        <v/>
      </c>
      <c r="M1833" s="353" t="str">
        <f t="shared" si="330"/>
        <v/>
      </c>
      <c r="N1833" s="387"/>
    </row>
    <row r="1834" spans="2:14" s="288" customFormat="1">
      <c r="B1834" s="453" t="s">
        <v>27</v>
      </c>
      <c r="C1834" s="201" t="s">
        <v>1676</v>
      </c>
      <c r="D1834" s="102">
        <v>12454071001</v>
      </c>
      <c r="E1834" s="391" t="str">
        <f>IFERROR(VLOOKUP(D1834,'ВИС-2025'!$E$17:$I$3751,3,0),"")</f>
        <v>Эл.-св. тройник под гор. врезку в магистраль под давлением, 63-20</v>
      </c>
      <c r="F1834" s="202" t="s">
        <v>58</v>
      </c>
      <c r="G1834" s="204"/>
      <c r="H1834" s="352" t="str">
        <f>IFERROR(VLOOKUP(D1834,'ВИС-2025'!$E$17:$L$4285,7,0),"")</f>
        <v>по запросу</v>
      </c>
      <c r="I1834" s="352" t="str">
        <f t="shared" si="326"/>
        <v/>
      </c>
      <c r="J1834" s="352" t="str">
        <f t="shared" si="327"/>
        <v/>
      </c>
      <c r="K1834" s="352" t="str">
        <f t="shared" si="328"/>
        <v/>
      </c>
      <c r="L1834" s="352" t="str">
        <f t="shared" si="329"/>
        <v/>
      </c>
      <c r="M1834" s="352" t="str">
        <f t="shared" si="330"/>
        <v/>
      </c>
      <c r="N1834" s="387"/>
    </row>
    <row r="1835" spans="2:14" s="288" customFormat="1">
      <c r="B1835" s="615"/>
      <c r="C1835" s="609" t="s">
        <v>1676</v>
      </c>
      <c r="D1835" s="256">
        <v>12891551001</v>
      </c>
      <c r="E1835" s="614" t="str">
        <f>IFERROR(VLOOKUP(D1835,'ВИС-2025'!$E$17:$I$3751,3,0),"")</f>
        <v>Эл.-св. тройник под гор. врезку в магистраль под давлением, 63-25</v>
      </c>
      <c r="F1835" s="210" t="s">
        <v>58</v>
      </c>
      <c r="G1835" s="611"/>
      <c r="H1835" s="353" t="str">
        <f>IFERROR(VLOOKUP(D1835,'ВИС-2025'!$E$17:$L$4285,7,0),"")</f>
        <v>по запросу</v>
      </c>
      <c r="I1835" s="353" t="str">
        <f t="shared" si="326"/>
        <v/>
      </c>
      <c r="J1835" s="353" t="str">
        <f t="shared" si="327"/>
        <v/>
      </c>
      <c r="K1835" s="353" t="str">
        <f t="shared" si="328"/>
        <v/>
      </c>
      <c r="L1835" s="353" t="str">
        <f t="shared" si="329"/>
        <v/>
      </c>
      <c r="M1835" s="353" t="str">
        <f t="shared" si="330"/>
        <v/>
      </c>
      <c r="N1835" s="387"/>
    </row>
    <row r="1836" spans="2:14">
      <c r="B1836" s="256"/>
      <c r="C1836" s="609" t="s">
        <v>1676</v>
      </c>
      <c r="D1836" s="256">
        <v>12464821001</v>
      </c>
      <c r="E1836" s="614" t="str">
        <f>IFERROR(VLOOKUP(D1836,'ВИС-2025'!$E$17:$I$3751,3,0),"")</f>
        <v>Эл.-св. тройник под гор. врезку в магистраль под давлением, 63-32</v>
      </c>
      <c r="F1836" s="210" t="s">
        <v>58</v>
      </c>
      <c r="G1836" s="611"/>
      <c r="H1836" s="353" t="str">
        <f>IFERROR(VLOOKUP(D1836,'ВИС-2025'!$E$17:$L$4285,7,0),"")</f>
        <v>по запросу</v>
      </c>
      <c r="I1836" s="353" t="str">
        <f t="shared" si="326"/>
        <v/>
      </c>
      <c r="J1836" s="353" t="str">
        <f t="shared" si="327"/>
        <v/>
      </c>
      <c r="K1836" s="353" t="str">
        <f t="shared" si="328"/>
        <v/>
      </c>
      <c r="L1836" s="353" t="str">
        <f t="shared" si="329"/>
        <v/>
      </c>
      <c r="M1836" s="353" t="str">
        <f t="shared" si="330"/>
        <v/>
      </c>
      <c r="N1836" s="387"/>
    </row>
    <row r="1837" spans="2:14">
      <c r="B1837" s="256"/>
      <c r="C1837" s="609" t="s">
        <v>1676</v>
      </c>
      <c r="D1837" s="256">
        <v>12464921001</v>
      </c>
      <c r="E1837" s="614" t="str">
        <f>IFERROR(VLOOKUP(D1837,'ВИС-2025'!$E$17:$I$3751,3,0),"")</f>
        <v>Эл.-св. тройник под гор. врезку в магистраль под давлением, 63-40</v>
      </c>
      <c r="F1837" s="210" t="s">
        <v>58</v>
      </c>
      <c r="G1837" s="611"/>
      <c r="H1837" s="353" t="str">
        <f>IFERROR(VLOOKUP(D1837,'ВИС-2025'!$E$17:$L$4285,7,0),"")</f>
        <v>по запросу</v>
      </c>
      <c r="I1837" s="353" t="str">
        <f t="shared" si="326"/>
        <v/>
      </c>
      <c r="J1837" s="353" t="str">
        <f t="shared" si="327"/>
        <v/>
      </c>
      <c r="K1837" s="353" t="str">
        <f t="shared" si="328"/>
        <v/>
      </c>
      <c r="L1837" s="353" t="str">
        <f t="shared" si="329"/>
        <v/>
      </c>
      <c r="M1837" s="353" t="str">
        <f t="shared" si="330"/>
        <v/>
      </c>
      <c r="N1837" s="387"/>
    </row>
    <row r="1838" spans="2:14">
      <c r="B1838" s="256"/>
      <c r="C1838" s="609" t="s">
        <v>1676</v>
      </c>
      <c r="D1838" s="256">
        <v>12465021001</v>
      </c>
      <c r="E1838" s="614" t="str">
        <f>IFERROR(VLOOKUP(D1838,'ВИС-2025'!$E$17:$I$3751,3,0),"")</f>
        <v>Эл.-св. тройник под гор. врезку в магистраль под давлением, 63-50</v>
      </c>
      <c r="F1838" s="210" t="s">
        <v>58</v>
      </c>
      <c r="G1838" s="611"/>
      <c r="H1838" s="353" t="str">
        <f>IFERROR(VLOOKUP(D1838,'ВИС-2025'!$E$17:$L$4285,7,0),"")</f>
        <v>по запросу</v>
      </c>
      <c r="I1838" s="353" t="str">
        <f t="shared" si="326"/>
        <v/>
      </c>
      <c r="J1838" s="353" t="str">
        <f t="shared" si="327"/>
        <v/>
      </c>
      <c r="K1838" s="353" t="str">
        <f t="shared" si="328"/>
        <v/>
      </c>
      <c r="L1838" s="353" t="str">
        <f t="shared" si="329"/>
        <v/>
      </c>
      <c r="M1838" s="353" t="str">
        <f t="shared" si="330"/>
        <v/>
      </c>
      <c r="N1838" s="387"/>
    </row>
    <row r="1839" spans="2:14">
      <c r="B1839" s="256"/>
      <c r="C1839" s="609" t="s">
        <v>1676</v>
      </c>
      <c r="D1839" s="256">
        <v>12465121001</v>
      </c>
      <c r="E1839" s="614" t="str">
        <f>IFERROR(VLOOKUP(D1839,'ВИС-2025'!$E$17:$I$3751,3,0),"")</f>
        <v>Эл.-св. тройник под гор. врезку в магистраль под давлением, 63-63</v>
      </c>
      <c r="F1839" s="210" t="s">
        <v>58</v>
      </c>
      <c r="G1839" s="611"/>
      <c r="H1839" s="353" t="str">
        <f>IFERROR(VLOOKUP(D1839,'ВИС-2025'!$E$17:$L$4285,7,0),"")</f>
        <v>по запросу</v>
      </c>
      <c r="I1839" s="353" t="str">
        <f t="shared" si="326"/>
        <v/>
      </c>
      <c r="J1839" s="353" t="str">
        <f t="shared" si="327"/>
        <v/>
      </c>
      <c r="K1839" s="353" t="str">
        <f t="shared" si="328"/>
        <v/>
      </c>
      <c r="L1839" s="353" t="str">
        <f t="shared" si="329"/>
        <v/>
      </c>
      <c r="M1839" s="353" t="str">
        <f t="shared" si="330"/>
        <v/>
      </c>
      <c r="N1839" s="387"/>
    </row>
    <row r="1840" spans="2:14">
      <c r="B1840" s="256"/>
      <c r="C1840" s="609" t="s">
        <v>1676</v>
      </c>
      <c r="D1840" s="256">
        <v>12465221001</v>
      </c>
      <c r="E1840" s="614" t="str">
        <f>IFERROR(VLOOKUP(D1840,'ВИС-2025'!$E$17:$I$3751,3,0),"")</f>
        <v>Эл.-св. тройник под гор. врезку в магистраль под давлением, 75-32</v>
      </c>
      <c r="F1840" s="210" t="s">
        <v>58</v>
      </c>
      <c r="G1840" s="611"/>
      <c r="H1840" s="353" t="str">
        <f>IFERROR(VLOOKUP(D1840,'ВИС-2025'!$E$17:$L$4285,7,0),"")</f>
        <v>по запросу</v>
      </c>
      <c r="I1840" s="353" t="str">
        <f t="shared" si="326"/>
        <v/>
      </c>
      <c r="J1840" s="353" t="str">
        <f t="shared" si="327"/>
        <v/>
      </c>
      <c r="K1840" s="353" t="str">
        <f t="shared" si="328"/>
        <v/>
      </c>
      <c r="L1840" s="353" t="str">
        <f t="shared" si="329"/>
        <v/>
      </c>
      <c r="M1840" s="353" t="str">
        <f t="shared" si="330"/>
        <v/>
      </c>
      <c r="N1840" s="387"/>
    </row>
    <row r="1841" spans="2:14">
      <c r="B1841" s="256"/>
      <c r="C1841" s="609" t="s">
        <v>1676</v>
      </c>
      <c r="D1841" s="256">
        <v>12465321001</v>
      </c>
      <c r="E1841" s="614" t="str">
        <f>IFERROR(VLOOKUP(D1841,'ВИС-2025'!$E$17:$I$3751,3,0),"")</f>
        <v>Эл.-св. тройник под гор. врезку в магистраль под давлением, 75-40</v>
      </c>
      <c r="F1841" s="210" t="s">
        <v>58</v>
      </c>
      <c r="G1841" s="611"/>
      <c r="H1841" s="353" t="str">
        <f>IFERROR(VLOOKUP(D1841,'ВИС-2025'!$E$17:$L$4285,7,0),"")</f>
        <v>по запросу</v>
      </c>
      <c r="I1841" s="353" t="str">
        <f t="shared" si="326"/>
        <v/>
      </c>
      <c r="J1841" s="353" t="str">
        <f t="shared" si="327"/>
        <v/>
      </c>
      <c r="K1841" s="353" t="str">
        <f t="shared" si="328"/>
        <v/>
      </c>
      <c r="L1841" s="353" t="str">
        <f t="shared" si="329"/>
        <v/>
      </c>
      <c r="M1841" s="353" t="str">
        <f t="shared" si="330"/>
        <v/>
      </c>
      <c r="N1841" s="387"/>
    </row>
    <row r="1842" spans="2:14">
      <c r="B1842" s="256"/>
      <c r="C1842" s="609" t="s">
        <v>1676</v>
      </c>
      <c r="D1842" s="256">
        <v>12465421001</v>
      </c>
      <c r="E1842" s="614" t="str">
        <f>IFERROR(VLOOKUP(D1842,'ВИС-2025'!$E$17:$I$3751,3,0),"")</f>
        <v>Эл.-св. тройник под гор. врезку в магистраль под давлением, 75-50</v>
      </c>
      <c r="F1842" s="210" t="s">
        <v>58</v>
      </c>
      <c r="G1842" s="611"/>
      <c r="H1842" s="353" t="str">
        <f>IFERROR(VLOOKUP(D1842,'ВИС-2025'!$E$17:$L$4285,7,0),"")</f>
        <v>по запросу</v>
      </c>
      <c r="I1842" s="353" t="str">
        <f t="shared" si="326"/>
        <v/>
      </c>
      <c r="J1842" s="353" t="str">
        <f t="shared" si="327"/>
        <v/>
      </c>
      <c r="K1842" s="353" t="str">
        <f t="shared" si="328"/>
        <v/>
      </c>
      <c r="L1842" s="353" t="str">
        <f t="shared" si="329"/>
        <v/>
      </c>
      <c r="M1842" s="353" t="str">
        <f t="shared" si="330"/>
        <v/>
      </c>
      <c r="N1842" s="387"/>
    </row>
    <row r="1843" spans="2:14">
      <c r="B1843" s="256"/>
      <c r="C1843" s="609" t="s">
        <v>1676</v>
      </c>
      <c r="D1843" s="256">
        <v>12465521001</v>
      </c>
      <c r="E1843" s="614" t="str">
        <f>IFERROR(VLOOKUP(D1843,'ВИС-2025'!$E$17:$I$3751,3,0),"")</f>
        <v>Эл.-св. тройник под гор. врезку в магистраль под давлением, 75-63</v>
      </c>
      <c r="F1843" s="210" t="s">
        <v>58</v>
      </c>
      <c r="G1843" s="611"/>
      <c r="H1843" s="353" t="str">
        <f>IFERROR(VLOOKUP(D1843,'ВИС-2025'!$E$17:$L$4285,7,0),"")</f>
        <v>по запросу</v>
      </c>
      <c r="I1843" s="353" t="str">
        <f t="shared" si="326"/>
        <v/>
      </c>
      <c r="J1843" s="353" t="str">
        <f t="shared" si="327"/>
        <v/>
      </c>
      <c r="K1843" s="353" t="str">
        <f t="shared" si="328"/>
        <v/>
      </c>
      <c r="L1843" s="353" t="str">
        <f t="shared" si="329"/>
        <v/>
      </c>
      <c r="M1843" s="353" t="str">
        <f t="shared" si="330"/>
        <v/>
      </c>
      <c r="N1843" s="387"/>
    </row>
    <row r="1844" spans="2:14" s="288" customFormat="1">
      <c r="B1844" s="615"/>
      <c r="C1844" s="609" t="s">
        <v>1676</v>
      </c>
      <c r="D1844" s="256">
        <v>12891561001</v>
      </c>
      <c r="E1844" s="614" t="str">
        <f>IFERROR(VLOOKUP(D1844,'ВИС-2025'!$E$17:$I$3751,3,0),"")</f>
        <v>Эл.-св. тройник под гор. врезку в магистраль под давлением, 90-25</v>
      </c>
      <c r="F1844" s="210" t="s">
        <v>58</v>
      </c>
      <c r="G1844" s="611"/>
      <c r="H1844" s="353" t="str">
        <f>IFERROR(VLOOKUP(D1844,'ВИС-2025'!$E$17:$L$4285,7,0),"")</f>
        <v>по запросу</v>
      </c>
      <c r="I1844" s="353" t="str">
        <f t="shared" si="326"/>
        <v/>
      </c>
      <c r="J1844" s="353" t="str">
        <f t="shared" si="327"/>
        <v/>
      </c>
      <c r="K1844" s="353" t="str">
        <f t="shared" si="328"/>
        <v/>
      </c>
      <c r="L1844" s="353" t="str">
        <f t="shared" si="329"/>
        <v/>
      </c>
      <c r="M1844" s="353" t="str">
        <f t="shared" si="330"/>
        <v/>
      </c>
      <c r="N1844" s="387"/>
    </row>
    <row r="1845" spans="2:14">
      <c r="B1845" s="256"/>
      <c r="C1845" s="609" t="s">
        <v>1676</v>
      </c>
      <c r="D1845" s="256">
        <v>12465621001</v>
      </c>
      <c r="E1845" s="614" t="str">
        <f>IFERROR(VLOOKUP(D1845,'ВИС-2025'!$E$17:$I$3751,3,0),"")</f>
        <v>Эл.-св. тройник под гор. врезку в магистраль под давлением, 90-32</v>
      </c>
      <c r="F1845" s="210" t="s">
        <v>58</v>
      </c>
      <c r="G1845" s="611"/>
      <c r="H1845" s="353" t="str">
        <f>IFERROR(VLOOKUP(D1845,'ВИС-2025'!$E$17:$L$4285,7,0),"")</f>
        <v>по запросу</v>
      </c>
      <c r="I1845" s="353" t="str">
        <f t="shared" si="326"/>
        <v/>
      </c>
      <c r="J1845" s="353" t="str">
        <f t="shared" si="327"/>
        <v/>
      </c>
      <c r="K1845" s="353" t="str">
        <f t="shared" si="328"/>
        <v/>
      </c>
      <c r="L1845" s="353" t="str">
        <f t="shared" si="329"/>
        <v/>
      </c>
      <c r="M1845" s="353" t="str">
        <f t="shared" si="330"/>
        <v/>
      </c>
      <c r="N1845" s="387"/>
    </row>
    <row r="1846" spans="2:14">
      <c r="B1846" s="256"/>
      <c r="C1846" s="609" t="s">
        <v>1676</v>
      </c>
      <c r="D1846" s="256">
        <v>12465721001</v>
      </c>
      <c r="E1846" s="614" t="str">
        <f>IFERROR(VLOOKUP(D1846,'ВИС-2025'!$E$17:$I$3751,3,0),"")</f>
        <v>Эл.-св. тройник под гор. врезку в магистраль под давлением, 90-40</v>
      </c>
      <c r="F1846" s="210" t="s">
        <v>58</v>
      </c>
      <c r="G1846" s="611"/>
      <c r="H1846" s="353" t="str">
        <f>IFERROR(VLOOKUP(D1846,'ВИС-2025'!$E$17:$L$4285,7,0),"")</f>
        <v>по запросу</v>
      </c>
      <c r="I1846" s="353" t="str">
        <f t="shared" si="326"/>
        <v/>
      </c>
      <c r="J1846" s="353" t="str">
        <f t="shared" si="327"/>
        <v/>
      </c>
      <c r="K1846" s="353" t="str">
        <f t="shared" si="328"/>
        <v/>
      </c>
      <c r="L1846" s="353" t="str">
        <f t="shared" si="329"/>
        <v/>
      </c>
      <c r="M1846" s="353" t="str">
        <f t="shared" si="330"/>
        <v/>
      </c>
      <c r="N1846" s="387"/>
    </row>
    <row r="1847" spans="2:14">
      <c r="B1847" s="256"/>
      <c r="C1847" s="609" t="s">
        <v>1676</v>
      </c>
      <c r="D1847" s="256">
        <v>12465821001</v>
      </c>
      <c r="E1847" s="614" t="str">
        <f>IFERROR(VLOOKUP(D1847,'ВИС-2025'!$E$17:$I$3751,3,0),"")</f>
        <v>Эл.-св. тройник под гор. врезку в магистраль под давлением, 90-50</v>
      </c>
      <c r="F1847" s="210" t="s">
        <v>58</v>
      </c>
      <c r="G1847" s="611"/>
      <c r="H1847" s="353" t="str">
        <f>IFERROR(VLOOKUP(D1847,'ВИС-2025'!$E$17:$L$4285,7,0),"")</f>
        <v>по запросу</v>
      </c>
      <c r="I1847" s="353" t="str">
        <f t="shared" si="326"/>
        <v/>
      </c>
      <c r="J1847" s="353" t="str">
        <f t="shared" si="327"/>
        <v/>
      </c>
      <c r="K1847" s="353" t="str">
        <f t="shared" si="328"/>
        <v/>
      </c>
      <c r="L1847" s="353" t="str">
        <f t="shared" si="329"/>
        <v/>
      </c>
      <c r="M1847" s="353" t="str">
        <f t="shared" si="330"/>
        <v/>
      </c>
      <c r="N1847" s="387"/>
    </row>
    <row r="1848" spans="2:14">
      <c r="B1848" s="256"/>
      <c r="C1848" s="609" t="s">
        <v>1676</v>
      </c>
      <c r="D1848" s="256">
        <v>12465921001</v>
      </c>
      <c r="E1848" s="614" t="str">
        <f>IFERROR(VLOOKUP(D1848,'ВИС-2025'!$E$17:$I$3751,3,0),"")</f>
        <v>Эл.-св. тройник под гор. врезку в магистраль под давлением, 90-63</v>
      </c>
      <c r="F1848" s="210" t="s">
        <v>58</v>
      </c>
      <c r="G1848" s="611"/>
      <c r="H1848" s="353" t="str">
        <f>IFERROR(VLOOKUP(D1848,'ВИС-2025'!$E$17:$L$4285,7,0),"")</f>
        <v>по запросу</v>
      </c>
      <c r="I1848" s="353" t="str">
        <f t="shared" si="326"/>
        <v/>
      </c>
      <c r="J1848" s="353" t="str">
        <f t="shared" si="327"/>
        <v/>
      </c>
      <c r="K1848" s="353" t="str">
        <f t="shared" si="328"/>
        <v/>
      </c>
      <c r="L1848" s="353" t="str">
        <f t="shared" si="329"/>
        <v/>
      </c>
      <c r="M1848" s="353" t="str">
        <f t="shared" si="330"/>
        <v/>
      </c>
      <c r="N1848" s="387"/>
    </row>
    <row r="1849" spans="2:14">
      <c r="B1849" s="256"/>
      <c r="C1849" s="609" t="s">
        <v>1676</v>
      </c>
      <c r="D1849" s="256">
        <v>12466021001</v>
      </c>
      <c r="E1849" s="614" t="str">
        <f>IFERROR(VLOOKUP(D1849,'ВИС-2025'!$E$17:$I$3751,3,0),"")</f>
        <v>Эл.-св. тройник под гор. врезку в магистраль под давлением, 110-32</v>
      </c>
      <c r="F1849" s="210" t="s">
        <v>58</v>
      </c>
      <c r="G1849" s="611"/>
      <c r="H1849" s="353" t="str">
        <f>IFERROR(VLOOKUP(D1849,'ВИС-2025'!$E$17:$L$4285,7,0),"")</f>
        <v>по запросу</v>
      </c>
      <c r="I1849" s="353" t="str">
        <f t="shared" si="326"/>
        <v/>
      </c>
      <c r="J1849" s="353" t="str">
        <f t="shared" si="327"/>
        <v/>
      </c>
      <c r="K1849" s="353" t="str">
        <f t="shared" si="328"/>
        <v/>
      </c>
      <c r="L1849" s="353" t="str">
        <f t="shared" si="329"/>
        <v/>
      </c>
      <c r="M1849" s="353" t="str">
        <f t="shared" si="330"/>
        <v/>
      </c>
      <c r="N1849" s="387"/>
    </row>
    <row r="1850" spans="2:14">
      <c r="B1850" s="256"/>
      <c r="C1850" s="609" t="s">
        <v>1676</v>
      </c>
      <c r="D1850" s="256">
        <v>12466121001</v>
      </c>
      <c r="E1850" s="614" t="str">
        <f>IFERROR(VLOOKUP(D1850,'ВИС-2025'!$E$17:$I$3751,3,0),"")</f>
        <v>Эл.-св. тройник под гор. врезку в магистраль под давлением, 110-40</v>
      </c>
      <c r="F1850" s="210" t="s">
        <v>58</v>
      </c>
      <c r="G1850" s="611"/>
      <c r="H1850" s="353" t="str">
        <f>IFERROR(VLOOKUP(D1850,'ВИС-2025'!$E$17:$L$4285,7,0),"")</f>
        <v>по запросу</v>
      </c>
      <c r="I1850" s="353" t="str">
        <f t="shared" si="326"/>
        <v/>
      </c>
      <c r="J1850" s="353" t="str">
        <f t="shared" si="327"/>
        <v/>
      </c>
      <c r="K1850" s="353" t="str">
        <f t="shared" si="328"/>
        <v/>
      </c>
      <c r="L1850" s="353" t="str">
        <f t="shared" si="329"/>
        <v/>
      </c>
      <c r="M1850" s="353" t="str">
        <f t="shared" si="330"/>
        <v/>
      </c>
      <c r="N1850" s="387"/>
    </row>
    <row r="1851" spans="2:14">
      <c r="B1851" s="256"/>
      <c r="C1851" s="609" t="s">
        <v>1676</v>
      </c>
      <c r="D1851" s="256">
        <v>12466221001</v>
      </c>
      <c r="E1851" s="614" t="str">
        <f>IFERROR(VLOOKUP(D1851,'ВИС-2025'!$E$17:$I$3751,3,0),"")</f>
        <v>Эл.-св. тройник под гор. врезку в магистраль под давлением, 110-50</v>
      </c>
      <c r="F1851" s="210" t="s">
        <v>58</v>
      </c>
      <c r="G1851" s="611"/>
      <c r="H1851" s="353" t="str">
        <f>IFERROR(VLOOKUP(D1851,'ВИС-2025'!$E$17:$L$4285,7,0),"")</f>
        <v>по запросу</v>
      </c>
      <c r="I1851" s="353" t="str">
        <f t="shared" si="326"/>
        <v/>
      </c>
      <c r="J1851" s="353" t="str">
        <f t="shared" si="327"/>
        <v/>
      </c>
      <c r="K1851" s="353" t="str">
        <f t="shared" si="328"/>
        <v/>
      </c>
      <c r="L1851" s="353" t="str">
        <f t="shared" si="329"/>
        <v/>
      </c>
      <c r="M1851" s="353" t="str">
        <f t="shared" si="330"/>
        <v/>
      </c>
      <c r="N1851" s="387"/>
    </row>
    <row r="1852" spans="2:14">
      <c r="B1852" s="256"/>
      <c r="C1852" s="609" t="s">
        <v>1676</v>
      </c>
      <c r="D1852" s="256">
        <v>12466321001</v>
      </c>
      <c r="E1852" s="614" t="str">
        <f>IFERROR(VLOOKUP(D1852,'ВИС-2025'!$E$17:$I$3751,3,0),"")</f>
        <v>Эл.-св. тройник под гор. врезку в магистраль под давлением, 110-63</v>
      </c>
      <c r="F1852" s="210" t="s">
        <v>58</v>
      </c>
      <c r="G1852" s="611"/>
      <c r="H1852" s="353" t="str">
        <f>IFERROR(VLOOKUP(D1852,'ВИС-2025'!$E$17:$L$4285,7,0),"")</f>
        <v>по запросу</v>
      </c>
      <c r="I1852" s="353" t="str">
        <f t="shared" si="326"/>
        <v/>
      </c>
      <c r="J1852" s="353" t="str">
        <f t="shared" si="327"/>
        <v/>
      </c>
      <c r="K1852" s="353" t="str">
        <f t="shared" si="328"/>
        <v/>
      </c>
      <c r="L1852" s="353" t="str">
        <f t="shared" si="329"/>
        <v/>
      </c>
      <c r="M1852" s="353" t="str">
        <f t="shared" si="330"/>
        <v/>
      </c>
      <c r="N1852" s="387"/>
    </row>
    <row r="1853" spans="2:14">
      <c r="B1853" s="256"/>
      <c r="C1853" s="609" t="s">
        <v>1676</v>
      </c>
      <c r="D1853" s="256">
        <v>12332621001</v>
      </c>
      <c r="E1853" s="614" t="str">
        <f>IFERROR(VLOOKUP(D1853,'ВИС-2025'!$E$17:$I$3751,3,0),"")</f>
        <v>Эл.-св. тройник под гор. врезку в магистраль под давлением, 125-32</v>
      </c>
      <c r="F1853" s="210" t="s">
        <v>58</v>
      </c>
      <c r="G1853" s="611"/>
      <c r="H1853" s="353" t="str">
        <f>IFERROR(VLOOKUP(D1853,'ВИС-2025'!$E$17:$L$4285,7,0),"")</f>
        <v>по запросу</v>
      </c>
      <c r="I1853" s="353" t="str">
        <f t="shared" si="326"/>
        <v/>
      </c>
      <c r="J1853" s="353" t="str">
        <f t="shared" si="327"/>
        <v/>
      </c>
      <c r="K1853" s="353" t="str">
        <f t="shared" si="328"/>
        <v/>
      </c>
      <c r="L1853" s="353" t="str">
        <f t="shared" si="329"/>
        <v/>
      </c>
      <c r="M1853" s="353" t="str">
        <f t="shared" si="330"/>
        <v/>
      </c>
      <c r="N1853" s="387"/>
    </row>
    <row r="1854" spans="2:14">
      <c r="B1854" s="256"/>
      <c r="C1854" s="609" t="s">
        <v>1676</v>
      </c>
      <c r="D1854" s="256">
        <v>12332721001</v>
      </c>
      <c r="E1854" s="614" t="str">
        <f>IFERROR(VLOOKUP(D1854,'ВИС-2025'!$E$17:$I$3751,3,0),"")</f>
        <v>Эл.-св. тройник под гор. врезку в магистраль под давлением, 125-40</v>
      </c>
      <c r="F1854" s="210" t="s">
        <v>58</v>
      </c>
      <c r="G1854" s="611"/>
      <c r="H1854" s="353" t="str">
        <f>IFERROR(VLOOKUP(D1854,'ВИС-2025'!$E$17:$L$4285,7,0),"")</f>
        <v>по запросу</v>
      </c>
      <c r="I1854" s="353" t="str">
        <f t="shared" si="326"/>
        <v/>
      </c>
      <c r="J1854" s="353" t="str">
        <f t="shared" si="327"/>
        <v/>
      </c>
      <c r="K1854" s="353" t="str">
        <f t="shared" si="328"/>
        <v/>
      </c>
      <c r="L1854" s="353" t="str">
        <f t="shared" si="329"/>
        <v/>
      </c>
      <c r="M1854" s="353" t="str">
        <f t="shared" si="330"/>
        <v/>
      </c>
      <c r="N1854" s="387"/>
    </row>
    <row r="1855" spans="2:14">
      <c r="B1855" s="256"/>
      <c r="C1855" s="609" t="s">
        <v>1676</v>
      </c>
      <c r="D1855" s="256">
        <v>12332821001</v>
      </c>
      <c r="E1855" s="614" t="str">
        <f>IFERROR(VLOOKUP(D1855,'ВИС-2025'!$E$17:$I$3751,3,0),"")</f>
        <v>Эл.-св. тройник под гор. врезку в магистраль под давлением, 125-50</v>
      </c>
      <c r="F1855" s="210" t="s">
        <v>58</v>
      </c>
      <c r="G1855" s="611"/>
      <c r="H1855" s="353" t="str">
        <f>IFERROR(VLOOKUP(D1855,'ВИС-2025'!$E$17:$L$4285,7,0),"")</f>
        <v>по запросу</v>
      </c>
      <c r="I1855" s="353" t="str">
        <f t="shared" si="326"/>
        <v/>
      </c>
      <c r="J1855" s="353" t="str">
        <f t="shared" si="327"/>
        <v/>
      </c>
      <c r="K1855" s="353" t="str">
        <f t="shared" si="328"/>
        <v/>
      </c>
      <c r="L1855" s="353" t="str">
        <f t="shared" si="329"/>
        <v/>
      </c>
      <c r="M1855" s="353" t="str">
        <f t="shared" si="330"/>
        <v/>
      </c>
      <c r="N1855" s="387"/>
    </row>
    <row r="1856" spans="2:14">
      <c r="B1856" s="256"/>
      <c r="C1856" s="609" t="s">
        <v>1676</v>
      </c>
      <c r="D1856" s="256">
        <v>12332921001</v>
      </c>
      <c r="E1856" s="614" t="str">
        <f>IFERROR(VLOOKUP(D1856,'ВИС-2025'!$E$17:$I$3751,3,0),"")</f>
        <v>Эл.-св. тройник под гор. врезку в магистраль под давлением, 125-63</v>
      </c>
      <c r="F1856" s="210" t="s">
        <v>58</v>
      </c>
      <c r="G1856" s="611"/>
      <c r="H1856" s="353" t="str">
        <f>IFERROR(VLOOKUP(D1856,'ВИС-2025'!$E$17:$L$4285,7,0),"")</f>
        <v>по запросу</v>
      </c>
      <c r="I1856" s="353" t="str">
        <f t="shared" si="326"/>
        <v/>
      </c>
      <c r="J1856" s="353" t="str">
        <f t="shared" si="327"/>
        <v/>
      </c>
      <c r="K1856" s="353" t="str">
        <f t="shared" si="328"/>
        <v/>
      </c>
      <c r="L1856" s="353" t="str">
        <f t="shared" si="329"/>
        <v/>
      </c>
      <c r="M1856" s="353" t="str">
        <f t="shared" si="330"/>
        <v/>
      </c>
      <c r="N1856" s="387"/>
    </row>
    <row r="1857" spans="2:14">
      <c r="B1857" s="256"/>
      <c r="C1857" s="609" t="s">
        <v>1676</v>
      </c>
      <c r="D1857" s="256">
        <v>12466421001</v>
      </c>
      <c r="E1857" s="614" t="str">
        <f>IFERROR(VLOOKUP(D1857,'ВИС-2025'!$E$17:$I$3751,3,0),"")</f>
        <v>Эл.-св. тройник под гор. врезку в магистраль под давлением, 160-32</v>
      </c>
      <c r="F1857" s="210" t="s">
        <v>58</v>
      </c>
      <c r="G1857" s="611"/>
      <c r="H1857" s="353" t="str">
        <f>IFERROR(VLOOKUP(D1857,'ВИС-2025'!$E$17:$L$4285,7,0),"")</f>
        <v>по запросу</v>
      </c>
      <c r="I1857" s="353" t="str">
        <f t="shared" si="326"/>
        <v/>
      </c>
      <c r="J1857" s="353" t="str">
        <f t="shared" si="327"/>
        <v/>
      </c>
      <c r="K1857" s="353" t="str">
        <f t="shared" si="328"/>
        <v/>
      </c>
      <c r="L1857" s="353" t="str">
        <f t="shared" si="329"/>
        <v/>
      </c>
      <c r="M1857" s="353" t="str">
        <f t="shared" si="330"/>
        <v/>
      </c>
      <c r="N1857" s="387"/>
    </row>
    <row r="1858" spans="2:14">
      <c r="B1858" s="256"/>
      <c r="C1858" s="609" t="s">
        <v>1676</v>
      </c>
      <c r="D1858" s="256">
        <v>12466521001</v>
      </c>
      <c r="E1858" s="614" t="str">
        <f>IFERROR(VLOOKUP(D1858,'ВИС-2025'!$E$17:$I$3751,3,0),"")</f>
        <v>Эл.-св. тройник под гор. врезку в магистраль под давлением, 160-40</v>
      </c>
      <c r="F1858" s="210" t="s">
        <v>58</v>
      </c>
      <c r="G1858" s="611"/>
      <c r="H1858" s="353" t="str">
        <f>IFERROR(VLOOKUP(D1858,'ВИС-2025'!$E$17:$L$4285,7,0),"")</f>
        <v>по запросу</v>
      </c>
      <c r="I1858" s="353" t="str">
        <f t="shared" si="326"/>
        <v/>
      </c>
      <c r="J1858" s="353" t="str">
        <f t="shared" si="327"/>
        <v/>
      </c>
      <c r="K1858" s="353" t="str">
        <f t="shared" si="328"/>
        <v/>
      </c>
      <c r="L1858" s="353" t="str">
        <f t="shared" si="329"/>
        <v/>
      </c>
      <c r="M1858" s="353" t="str">
        <f t="shared" si="330"/>
        <v/>
      </c>
      <c r="N1858" s="387"/>
    </row>
    <row r="1859" spans="2:14">
      <c r="B1859" s="256"/>
      <c r="C1859" s="609" t="s">
        <v>1676</v>
      </c>
      <c r="D1859" s="256">
        <v>12466621001</v>
      </c>
      <c r="E1859" s="614" t="str">
        <f>IFERROR(VLOOKUP(D1859,'ВИС-2025'!$E$17:$I$3751,3,0),"")</f>
        <v>Эл.-св. тройник под гор. врезку в магистраль под давлением, 160-50</v>
      </c>
      <c r="F1859" s="210" t="s">
        <v>58</v>
      </c>
      <c r="G1859" s="611"/>
      <c r="H1859" s="353" t="str">
        <f>IFERROR(VLOOKUP(D1859,'ВИС-2025'!$E$17:$L$4285,7,0),"")</f>
        <v>по запросу</v>
      </c>
      <c r="I1859" s="353" t="str">
        <f t="shared" si="326"/>
        <v/>
      </c>
      <c r="J1859" s="353" t="str">
        <f t="shared" si="327"/>
        <v/>
      </c>
      <c r="K1859" s="353" t="str">
        <f t="shared" si="328"/>
        <v/>
      </c>
      <c r="L1859" s="353" t="str">
        <f t="shared" si="329"/>
        <v/>
      </c>
      <c r="M1859" s="353" t="str">
        <f t="shared" si="330"/>
        <v/>
      </c>
      <c r="N1859" s="387"/>
    </row>
    <row r="1860" spans="2:14">
      <c r="B1860" s="256"/>
      <c r="C1860" s="609" t="s">
        <v>1676</v>
      </c>
      <c r="D1860" s="256">
        <v>12466721001</v>
      </c>
      <c r="E1860" s="614" t="str">
        <f>IFERROR(VLOOKUP(D1860,'ВИС-2025'!$E$17:$I$3751,3,0),"")</f>
        <v>Эл.-св. тройник под гор. врезку в магистраль под давлением, 160-63</v>
      </c>
      <c r="F1860" s="210" t="s">
        <v>58</v>
      </c>
      <c r="G1860" s="611"/>
      <c r="H1860" s="353" t="str">
        <f>IFERROR(VLOOKUP(D1860,'ВИС-2025'!$E$17:$L$4285,7,0),"")</f>
        <v>по запросу</v>
      </c>
      <c r="I1860" s="353" t="str">
        <f t="shared" si="326"/>
        <v/>
      </c>
      <c r="J1860" s="353" t="str">
        <f t="shared" si="327"/>
        <v/>
      </c>
      <c r="K1860" s="353" t="str">
        <f t="shared" si="328"/>
        <v/>
      </c>
      <c r="L1860" s="353" t="str">
        <f t="shared" si="329"/>
        <v/>
      </c>
      <c r="M1860" s="353" t="str">
        <f t="shared" si="330"/>
        <v/>
      </c>
      <c r="N1860" s="387"/>
    </row>
    <row r="1861" spans="2:14">
      <c r="B1861" s="90"/>
      <c r="C1861" s="198"/>
      <c r="D1861" s="69"/>
      <c r="E1861" s="396"/>
      <c r="F1861" s="170"/>
      <c r="G1861" s="199"/>
      <c r="H1861" s="351" t="str">
        <f>IFERROR(VLOOKUP(D1861,'ВИС-2025'!$E$17:$L$4285,7,0),"")</f>
        <v/>
      </c>
      <c r="I1861" s="351" t="str">
        <f t="shared" si="326"/>
        <v/>
      </c>
      <c r="J1861" s="351" t="str">
        <f t="shared" si="327"/>
        <v/>
      </c>
      <c r="K1861" s="351" t="str">
        <f t="shared" si="328"/>
        <v/>
      </c>
      <c r="L1861" s="351" t="str">
        <f t="shared" si="329"/>
        <v/>
      </c>
      <c r="M1861" s="351" t="str">
        <f t="shared" si="330"/>
        <v/>
      </c>
      <c r="N1861" s="387"/>
    </row>
    <row r="1862" spans="2:14">
      <c r="B1862" s="256"/>
      <c r="C1862" s="609" t="s">
        <v>1676</v>
      </c>
      <c r="D1862" s="256">
        <v>12471321001</v>
      </c>
      <c r="E1862" s="614" t="str">
        <f>IFERROR(VLOOKUP(D1862,'ВИС-2025'!$E$17:$I$3751,3,0),"")</f>
        <v xml:space="preserve">Эл.-св. концевик PE под фланец, 32 </v>
      </c>
      <c r="F1862" s="210" t="s">
        <v>58</v>
      </c>
      <c r="G1862" s="611"/>
      <c r="H1862" s="353" t="str">
        <f>IFERROR(VLOOKUP(D1862,'ВИС-2025'!$E$17:$L$4285,7,0),"")</f>
        <v>по запросу</v>
      </c>
      <c r="I1862" s="353" t="str">
        <f t="shared" si="326"/>
        <v/>
      </c>
      <c r="J1862" s="353" t="str">
        <f t="shared" si="327"/>
        <v/>
      </c>
      <c r="K1862" s="353" t="str">
        <f t="shared" si="328"/>
        <v/>
      </c>
      <c r="L1862" s="353" t="str">
        <f t="shared" si="329"/>
        <v/>
      </c>
      <c r="M1862" s="353" t="str">
        <f t="shared" si="330"/>
        <v/>
      </c>
      <c r="N1862" s="387"/>
    </row>
    <row r="1863" spans="2:14">
      <c r="B1863" s="256"/>
      <c r="C1863" s="609" t="s">
        <v>1676</v>
      </c>
      <c r="D1863" s="256">
        <v>12471421001</v>
      </c>
      <c r="E1863" s="614" t="str">
        <f>IFERROR(VLOOKUP(D1863,'ВИС-2025'!$E$17:$I$3751,3,0),"")</f>
        <v xml:space="preserve">Эл.-св. концевик PE под фланец, 40 </v>
      </c>
      <c r="F1863" s="210" t="s">
        <v>58</v>
      </c>
      <c r="G1863" s="611"/>
      <c r="H1863" s="353" t="str">
        <f>IFERROR(VLOOKUP(D1863,'ВИС-2025'!$E$17:$L$4285,7,0),"")</f>
        <v>по запросу</v>
      </c>
      <c r="I1863" s="353" t="str">
        <f t="shared" si="326"/>
        <v/>
      </c>
      <c r="J1863" s="353" t="str">
        <f t="shared" si="327"/>
        <v/>
      </c>
      <c r="K1863" s="353" t="str">
        <f t="shared" si="328"/>
        <v/>
      </c>
      <c r="L1863" s="353" t="str">
        <f t="shared" si="329"/>
        <v/>
      </c>
      <c r="M1863" s="353" t="str">
        <f t="shared" si="330"/>
        <v/>
      </c>
      <c r="N1863" s="387"/>
    </row>
    <row r="1864" spans="2:14">
      <c r="B1864" s="256"/>
      <c r="C1864" s="609" t="s">
        <v>1676</v>
      </c>
      <c r="D1864" s="256">
        <v>12471521001</v>
      </c>
      <c r="E1864" s="614" t="str">
        <f>IFERROR(VLOOKUP(D1864,'ВИС-2025'!$E$17:$I$3751,3,0),"")</f>
        <v xml:space="preserve">Эл.-св. концевик PE под фланец, 50 </v>
      </c>
      <c r="F1864" s="210" t="s">
        <v>58</v>
      </c>
      <c r="G1864" s="611"/>
      <c r="H1864" s="353" t="str">
        <f>IFERROR(VLOOKUP(D1864,'ВИС-2025'!$E$17:$L$4285,7,0),"")</f>
        <v>по запросу</v>
      </c>
      <c r="I1864" s="353" t="str">
        <f t="shared" si="326"/>
        <v/>
      </c>
      <c r="J1864" s="353" t="str">
        <f t="shared" si="327"/>
        <v/>
      </c>
      <c r="K1864" s="353" t="str">
        <f t="shared" si="328"/>
        <v/>
      </c>
      <c r="L1864" s="353" t="str">
        <f t="shared" si="329"/>
        <v/>
      </c>
      <c r="M1864" s="353" t="str">
        <f t="shared" si="330"/>
        <v/>
      </c>
      <c r="N1864" s="387"/>
    </row>
    <row r="1865" spans="2:14">
      <c r="B1865" s="256"/>
      <c r="C1865" s="609" t="s">
        <v>1676</v>
      </c>
      <c r="D1865" s="256">
        <v>12471621001</v>
      </c>
      <c r="E1865" s="614" t="str">
        <f>IFERROR(VLOOKUP(D1865,'ВИС-2025'!$E$17:$I$3751,3,0),"")</f>
        <v xml:space="preserve">Эл.-св. концевик PE под фланец, 63 </v>
      </c>
      <c r="F1865" s="210" t="s">
        <v>58</v>
      </c>
      <c r="G1865" s="611"/>
      <c r="H1865" s="353" t="str">
        <f>IFERROR(VLOOKUP(D1865,'ВИС-2025'!$E$17:$L$4285,7,0),"")</f>
        <v>по запросу</v>
      </c>
      <c r="I1865" s="353" t="str">
        <f t="shared" si="326"/>
        <v/>
      </c>
      <c r="J1865" s="353" t="str">
        <f t="shared" si="327"/>
        <v/>
      </c>
      <c r="K1865" s="353" t="str">
        <f t="shared" si="328"/>
        <v/>
      </c>
      <c r="L1865" s="353" t="str">
        <f t="shared" si="329"/>
        <v/>
      </c>
      <c r="M1865" s="353" t="str">
        <f t="shared" si="330"/>
        <v/>
      </c>
      <c r="N1865" s="387"/>
    </row>
    <row r="1866" spans="2:14">
      <c r="B1866" s="256"/>
      <c r="C1866" s="609" t="s">
        <v>1676</v>
      </c>
      <c r="D1866" s="256">
        <v>12471721001</v>
      </c>
      <c r="E1866" s="614" t="str">
        <f>IFERROR(VLOOKUP(D1866,'ВИС-2025'!$E$17:$I$3751,3,0),"")</f>
        <v xml:space="preserve">Эл.-св. концевик PE под фланец, 75 </v>
      </c>
      <c r="F1866" s="210" t="s">
        <v>58</v>
      </c>
      <c r="G1866" s="611"/>
      <c r="H1866" s="353" t="str">
        <f>IFERROR(VLOOKUP(D1866,'ВИС-2025'!$E$17:$L$4285,7,0),"")</f>
        <v>по запросу</v>
      </c>
      <c r="I1866" s="353" t="str">
        <f t="shared" si="326"/>
        <v/>
      </c>
      <c r="J1866" s="353" t="str">
        <f t="shared" si="327"/>
        <v/>
      </c>
      <c r="K1866" s="353" t="str">
        <f t="shared" si="328"/>
        <v/>
      </c>
      <c r="L1866" s="353" t="str">
        <f t="shared" si="329"/>
        <v/>
      </c>
      <c r="M1866" s="353" t="str">
        <f t="shared" si="330"/>
        <v/>
      </c>
      <c r="N1866" s="387"/>
    </row>
    <row r="1867" spans="2:14">
      <c r="B1867" s="256"/>
      <c r="C1867" s="609" t="s">
        <v>1676</v>
      </c>
      <c r="D1867" s="256">
        <v>12471821001</v>
      </c>
      <c r="E1867" s="614" t="str">
        <f>IFERROR(VLOOKUP(D1867,'ВИС-2025'!$E$17:$I$3751,3,0),"")</f>
        <v xml:space="preserve">Эл.-св. концевик PE под фланец, 90 </v>
      </c>
      <c r="F1867" s="210" t="s">
        <v>58</v>
      </c>
      <c r="G1867" s="611"/>
      <c r="H1867" s="353" t="str">
        <f>IFERROR(VLOOKUP(D1867,'ВИС-2025'!$E$17:$L$4285,7,0),"")</f>
        <v>по запросу</v>
      </c>
      <c r="I1867" s="353" t="str">
        <f t="shared" si="326"/>
        <v/>
      </c>
      <c r="J1867" s="353" t="str">
        <f t="shared" si="327"/>
        <v/>
      </c>
      <c r="K1867" s="353" t="str">
        <f t="shared" si="328"/>
        <v/>
      </c>
      <c r="L1867" s="353" t="str">
        <f t="shared" si="329"/>
        <v/>
      </c>
      <c r="M1867" s="353" t="str">
        <f t="shared" si="330"/>
        <v/>
      </c>
      <c r="N1867" s="387"/>
    </row>
    <row r="1868" spans="2:14">
      <c r="B1868" s="256"/>
      <c r="C1868" s="609" t="s">
        <v>1676</v>
      </c>
      <c r="D1868" s="256">
        <v>12471921001</v>
      </c>
      <c r="E1868" s="614" t="str">
        <f>IFERROR(VLOOKUP(D1868,'ВИС-2025'!$E$17:$I$3751,3,0),"")</f>
        <v xml:space="preserve">Эл.-св. концевик PE под фланец, 110 </v>
      </c>
      <c r="F1868" s="210" t="s">
        <v>58</v>
      </c>
      <c r="G1868" s="611"/>
      <c r="H1868" s="353" t="str">
        <f>IFERROR(VLOOKUP(D1868,'ВИС-2025'!$E$17:$L$4285,7,0),"")</f>
        <v>по запросу</v>
      </c>
      <c r="I1868" s="353" t="str">
        <f t="shared" si="326"/>
        <v/>
      </c>
      <c r="J1868" s="353" t="str">
        <f t="shared" si="327"/>
        <v/>
      </c>
      <c r="K1868" s="353" t="str">
        <f t="shared" si="328"/>
        <v/>
      </c>
      <c r="L1868" s="353" t="str">
        <f t="shared" si="329"/>
        <v/>
      </c>
      <c r="M1868" s="353" t="str">
        <f t="shared" si="330"/>
        <v/>
      </c>
      <c r="N1868" s="387"/>
    </row>
    <row r="1869" spans="2:14">
      <c r="B1869" s="256"/>
      <c r="C1869" s="609" t="s">
        <v>1676</v>
      </c>
      <c r="D1869" s="256">
        <v>12335921001</v>
      </c>
      <c r="E1869" s="614" t="str">
        <f>IFERROR(VLOOKUP(D1869,'ВИС-2025'!$E$17:$I$3751,3,0),"")</f>
        <v>Эл.-св. концевик PE под фланец, 125</v>
      </c>
      <c r="F1869" s="210" t="s">
        <v>58</v>
      </c>
      <c r="G1869" s="611"/>
      <c r="H1869" s="353" t="str">
        <f>IFERROR(VLOOKUP(D1869,'ВИС-2025'!$E$17:$L$4285,7,0),"")</f>
        <v>по запросу</v>
      </c>
      <c r="I1869" s="353" t="str">
        <f t="shared" si="326"/>
        <v/>
      </c>
      <c r="J1869" s="353" t="str">
        <f t="shared" si="327"/>
        <v/>
      </c>
      <c r="K1869" s="353" t="str">
        <f t="shared" si="328"/>
        <v/>
      </c>
      <c r="L1869" s="353" t="str">
        <f t="shared" si="329"/>
        <v/>
      </c>
      <c r="M1869" s="353" t="str">
        <f t="shared" si="330"/>
        <v/>
      </c>
      <c r="N1869" s="387"/>
    </row>
    <row r="1870" spans="2:14">
      <c r="B1870" s="256"/>
      <c r="C1870" s="609" t="s">
        <v>1676</v>
      </c>
      <c r="D1870" s="256">
        <v>12472021001</v>
      </c>
      <c r="E1870" s="614" t="str">
        <f>IFERROR(VLOOKUP(D1870,'ВИС-2025'!$E$17:$I$3751,3,0),"")</f>
        <v xml:space="preserve">Эл.-св. концевик PE под фланец, 160 </v>
      </c>
      <c r="F1870" s="210" t="s">
        <v>58</v>
      </c>
      <c r="G1870" s="611"/>
      <c r="H1870" s="353" t="str">
        <f>IFERROR(VLOOKUP(D1870,'ВИС-2025'!$E$17:$L$4285,7,0),"")</f>
        <v>по запросу</v>
      </c>
      <c r="I1870" s="353" t="str">
        <f t="shared" si="326"/>
        <v/>
      </c>
      <c r="J1870" s="353" t="str">
        <f t="shared" si="327"/>
        <v/>
      </c>
      <c r="K1870" s="353" t="str">
        <f t="shared" si="328"/>
        <v/>
      </c>
      <c r="L1870" s="353" t="str">
        <f t="shared" si="329"/>
        <v/>
      </c>
      <c r="M1870" s="353" t="str">
        <f t="shared" si="330"/>
        <v/>
      </c>
      <c r="N1870" s="387"/>
    </row>
    <row r="1871" spans="2:14">
      <c r="B1871" s="90"/>
      <c r="C1871" s="198"/>
      <c r="D1871" s="69"/>
      <c r="E1871" s="396"/>
      <c r="F1871" s="170"/>
      <c r="G1871" s="199"/>
      <c r="H1871" s="351" t="str">
        <f>IFERROR(VLOOKUP(D1871,'ВИС-2025'!$E$17:$L$4285,7,0),"")</f>
        <v/>
      </c>
      <c r="I1871" s="351" t="str">
        <f t="shared" si="326"/>
        <v/>
      </c>
      <c r="J1871" s="351" t="str">
        <f t="shared" si="327"/>
        <v/>
      </c>
      <c r="K1871" s="351" t="str">
        <f t="shared" si="328"/>
        <v/>
      </c>
      <c r="L1871" s="351" t="str">
        <f t="shared" si="329"/>
        <v/>
      </c>
      <c r="M1871" s="351" t="str">
        <f t="shared" si="330"/>
        <v/>
      </c>
      <c r="N1871" s="387"/>
    </row>
    <row r="1872" spans="2:14">
      <c r="B1872" s="256"/>
      <c r="C1872" s="609" t="s">
        <v>1676</v>
      </c>
      <c r="D1872" s="256">
        <v>12467221001</v>
      </c>
      <c r="E1872" s="614" t="str">
        <f>IFERROR(VLOOKUP(D1872,'ВИС-2025'!$E$17:$I$3751,3,0),"")</f>
        <v>Фланец PP со стальным вкладышем, 32</v>
      </c>
      <c r="F1872" s="210" t="s">
        <v>58</v>
      </c>
      <c r="G1872" s="611"/>
      <c r="H1872" s="353" t="str">
        <f>IFERROR(VLOOKUP(D1872,'ВИС-2025'!$E$17:$L$4285,7,0),"")</f>
        <v>по запросу</v>
      </c>
      <c r="I1872" s="353" t="str">
        <f t="shared" si="326"/>
        <v/>
      </c>
      <c r="J1872" s="353" t="str">
        <f t="shared" si="327"/>
        <v/>
      </c>
      <c r="K1872" s="353" t="str">
        <f t="shared" si="328"/>
        <v/>
      </c>
      <c r="L1872" s="353" t="str">
        <f t="shared" si="329"/>
        <v/>
      </c>
      <c r="M1872" s="353" t="str">
        <f t="shared" si="330"/>
        <v/>
      </c>
      <c r="N1872" s="387"/>
    </row>
    <row r="1873" spans="2:14">
      <c r="B1873" s="256"/>
      <c r="C1873" s="609" t="s">
        <v>1676</v>
      </c>
      <c r="D1873" s="256">
        <v>12467321001</v>
      </c>
      <c r="E1873" s="614" t="str">
        <f>IFERROR(VLOOKUP(D1873,'ВИС-2025'!$E$17:$I$3751,3,0),"")</f>
        <v>Фланец PP со стальным вкладышем, 40</v>
      </c>
      <c r="F1873" s="210" t="s">
        <v>58</v>
      </c>
      <c r="G1873" s="611"/>
      <c r="H1873" s="353" t="str">
        <f>IFERROR(VLOOKUP(D1873,'ВИС-2025'!$E$17:$L$4285,7,0),"")</f>
        <v>по запросу</v>
      </c>
      <c r="I1873" s="353" t="str">
        <f t="shared" si="326"/>
        <v/>
      </c>
      <c r="J1873" s="353" t="str">
        <f t="shared" si="327"/>
        <v/>
      </c>
      <c r="K1873" s="353" t="str">
        <f t="shared" si="328"/>
        <v/>
      </c>
      <c r="L1873" s="353" t="str">
        <f t="shared" si="329"/>
        <v/>
      </c>
      <c r="M1873" s="353" t="str">
        <f t="shared" si="330"/>
        <v/>
      </c>
      <c r="N1873" s="387"/>
    </row>
    <row r="1874" spans="2:14">
      <c r="B1874" s="256"/>
      <c r="C1874" s="609" t="s">
        <v>1676</v>
      </c>
      <c r="D1874" s="256">
        <v>12467421001</v>
      </c>
      <c r="E1874" s="614" t="str">
        <f>IFERROR(VLOOKUP(D1874,'ВИС-2025'!$E$17:$I$3751,3,0),"")</f>
        <v>Фланец PP со стальным вкладышем, 50</v>
      </c>
      <c r="F1874" s="210" t="s">
        <v>58</v>
      </c>
      <c r="G1874" s="611"/>
      <c r="H1874" s="353" t="str">
        <f>IFERROR(VLOOKUP(D1874,'ВИС-2025'!$E$17:$L$4285,7,0),"")</f>
        <v>по запросу</v>
      </c>
      <c r="I1874" s="353" t="str">
        <f t="shared" si="326"/>
        <v/>
      </c>
      <c r="J1874" s="353" t="str">
        <f t="shared" si="327"/>
        <v/>
      </c>
      <c r="K1874" s="353" t="str">
        <f t="shared" si="328"/>
        <v/>
      </c>
      <c r="L1874" s="353" t="str">
        <f t="shared" si="329"/>
        <v/>
      </c>
      <c r="M1874" s="353" t="str">
        <f t="shared" si="330"/>
        <v/>
      </c>
      <c r="N1874" s="387"/>
    </row>
    <row r="1875" spans="2:14">
      <c r="B1875" s="256"/>
      <c r="C1875" s="609" t="s">
        <v>1676</v>
      </c>
      <c r="D1875" s="256">
        <v>12467521001</v>
      </c>
      <c r="E1875" s="614" t="str">
        <f>IFERROR(VLOOKUP(D1875,'ВИС-2025'!$E$17:$I$3751,3,0),"")</f>
        <v>Фланец PP со стальным вкладышем, 63</v>
      </c>
      <c r="F1875" s="210" t="s">
        <v>58</v>
      </c>
      <c r="G1875" s="611"/>
      <c r="H1875" s="353" t="str">
        <f>IFERROR(VLOOKUP(D1875,'ВИС-2025'!$E$17:$L$4285,7,0),"")</f>
        <v>по запросу</v>
      </c>
      <c r="I1875" s="353" t="str">
        <f t="shared" si="326"/>
        <v/>
      </c>
      <c r="J1875" s="353" t="str">
        <f t="shared" si="327"/>
        <v/>
      </c>
      <c r="K1875" s="353" t="str">
        <f t="shared" si="328"/>
        <v/>
      </c>
      <c r="L1875" s="353" t="str">
        <f t="shared" si="329"/>
        <v/>
      </c>
      <c r="M1875" s="353" t="str">
        <f t="shared" si="330"/>
        <v/>
      </c>
      <c r="N1875" s="387"/>
    </row>
    <row r="1876" spans="2:14">
      <c r="B1876" s="256"/>
      <c r="C1876" s="609" t="s">
        <v>1676</v>
      </c>
      <c r="D1876" s="256">
        <v>12467621001</v>
      </c>
      <c r="E1876" s="614" t="str">
        <f>IFERROR(VLOOKUP(D1876,'ВИС-2025'!$E$17:$I$3751,3,0),"")</f>
        <v>Фланец PP со стальным вкладышем, 75</v>
      </c>
      <c r="F1876" s="210" t="s">
        <v>58</v>
      </c>
      <c r="G1876" s="611"/>
      <c r="H1876" s="353" t="str">
        <f>IFERROR(VLOOKUP(D1876,'ВИС-2025'!$E$17:$L$4285,7,0),"")</f>
        <v>по запросу</v>
      </c>
      <c r="I1876" s="353" t="str">
        <f t="shared" ref="I1876:I1938" si="331">IFERROR(H1876*G1876,"")</f>
        <v/>
      </c>
      <c r="J1876" s="353" t="str">
        <f t="shared" ref="J1876:J1938" si="332">IFERROR((IF(H1876="","",H1876-H1876*$D$7)),"")</f>
        <v/>
      </c>
      <c r="K1876" s="353" t="str">
        <f t="shared" ref="K1876:K1938" si="333">IFERROR(J1876*G1876, "")</f>
        <v/>
      </c>
      <c r="L1876" s="353" t="str">
        <f t="shared" ref="L1876:L1938" si="334">IFERROR(J1876*$D$8, "")</f>
        <v/>
      </c>
      <c r="M1876" s="353" t="str">
        <f t="shared" ref="M1876:M1938" si="335">IFERROR(L1876*G1876, "")</f>
        <v/>
      </c>
      <c r="N1876" s="387"/>
    </row>
    <row r="1877" spans="2:14">
      <c r="B1877" s="256"/>
      <c r="C1877" s="609" t="s">
        <v>1676</v>
      </c>
      <c r="D1877" s="256">
        <v>12467821001</v>
      </c>
      <c r="E1877" s="614" t="str">
        <f>IFERROR(VLOOKUP(D1877,'ВИС-2025'!$E$17:$I$3751,3,0),"")</f>
        <v>Фланец PP со стальным вкладышем, 90</v>
      </c>
      <c r="F1877" s="210" t="s">
        <v>58</v>
      </c>
      <c r="G1877" s="611"/>
      <c r="H1877" s="353" t="str">
        <f>IFERROR(VLOOKUP(D1877,'ВИС-2025'!$E$17:$L$4285,7,0),"")</f>
        <v>по запросу</v>
      </c>
      <c r="I1877" s="353" t="str">
        <f t="shared" si="331"/>
        <v/>
      </c>
      <c r="J1877" s="353" t="str">
        <f t="shared" si="332"/>
        <v/>
      </c>
      <c r="K1877" s="353" t="str">
        <f t="shared" si="333"/>
        <v/>
      </c>
      <c r="L1877" s="353" t="str">
        <f t="shared" si="334"/>
        <v/>
      </c>
      <c r="M1877" s="353" t="str">
        <f t="shared" si="335"/>
        <v/>
      </c>
      <c r="N1877" s="387"/>
    </row>
    <row r="1878" spans="2:14">
      <c r="B1878" s="256"/>
      <c r="C1878" s="609" t="s">
        <v>1676</v>
      </c>
      <c r="D1878" s="256">
        <v>12467921001</v>
      </c>
      <c r="E1878" s="614" t="str">
        <f>IFERROR(VLOOKUP(D1878,'ВИС-2025'!$E$17:$I$3751,3,0),"")</f>
        <v>Фланец PP со стальным вкладышем, 110</v>
      </c>
      <c r="F1878" s="210" t="s">
        <v>58</v>
      </c>
      <c r="G1878" s="611"/>
      <c r="H1878" s="353" t="str">
        <f>IFERROR(VLOOKUP(D1878,'ВИС-2025'!$E$17:$L$4285,7,0),"")</f>
        <v>по запросу</v>
      </c>
      <c r="I1878" s="353" t="str">
        <f t="shared" si="331"/>
        <v/>
      </c>
      <c r="J1878" s="353" t="str">
        <f t="shared" si="332"/>
        <v/>
      </c>
      <c r="K1878" s="353" t="str">
        <f t="shared" si="333"/>
        <v/>
      </c>
      <c r="L1878" s="353" t="str">
        <f t="shared" si="334"/>
        <v/>
      </c>
      <c r="M1878" s="353" t="str">
        <f t="shared" si="335"/>
        <v/>
      </c>
      <c r="N1878" s="387"/>
    </row>
    <row r="1879" spans="2:14">
      <c r="B1879" s="256"/>
      <c r="C1879" s="609" t="s">
        <v>1676</v>
      </c>
      <c r="D1879" s="256">
        <v>12335821001</v>
      </c>
      <c r="E1879" s="614" t="str">
        <f>IFERROR(VLOOKUP(D1879,'ВИС-2025'!$E$17:$I$3751,3,0),"")</f>
        <v>Фланец PP со стальным вкладышем, 125</v>
      </c>
      <c r="F1879" s="210" t="s">
        <v>58</v>
      </c>
      <c r="G1879" s="611"/>
      <c r="H1879" s="353" t="str">
        <f>IFERROR(VLOOKUP(D1879,'ВИС-2025'!$E$17:$L$4285,7,0),"")</f>
        <v>по запросу</v>
      </c>
      <c r="I1879" s="353" t="str">
        <f t="shared" si="331"/>
        <v/>
      </c>
      <c r="J1879" s="353" t="str">
        <f t="shared" si="332"/>
        <v/>
      </c>
      <c r="K1879" s="353" t="str">
        <f t="shared" si="333"/>
        <v/>
      </c>
      <c r="L1879" s="353" t="str">
        <f t="shared" si="334"/>
        <v/>
      </c>
      <c r="M1879" s="353" t="str">
        <f t="shared" si="335"/>
        <v/>
      </c>
      <c r="N1879" s="387"/>
    </row>
    <row r="1880" spans="2:14">
      <c r="B1880" s="256"/>
      <c r="C1880" s="609" t="s">
        <v>1676</v>
      </c>
      <c r="D1880" s="256">
        <v>12468221001</v>
      </c>
      <c r="E1880" s="614" t="str">
        <f>IFERROR(VLOOKUP(D1880,'ВИС-2025'!$E$17:$I$3751,3,0),"")</f>
        <v>Фланец PP со стальным вкладышем, 160</v>
      </c>
      <c r="F1880" s="210" t="s">
        <v>58</v>
      </c>
      <c r="G1880" s="611"/>
      <c r="H1880" s="353" t="str">
        <f>IFERROR(VLOOKUP(D1880,'ВИС-2025'!$E$17:$L$4285,7,0),"")</f>
        <v>по запросу</v>
      </c>
      <c r="I1880" s="353" t="str">
        <f t="shared" si="331"/>
        <v/>
      </c>
      <c r="J1880" s="353" t="str">
        <f t="shared" si="332"/>
        <v/>
      </c>
      <c r="K1880" s="353" t="str">
        <f t="shared" si="333"/>
        <v/>
      </c>
      <c r="L1880" s="353" t="str">
        <f t="shared" si="334"/>
        <v/>
      </c>
      <c r="M1880" s="353" t="str">
        <f t="shared" si="335"/>
        <v/>
      </c>
      <c r="N1880" s="387"/>
    </row>
    <row r="1881" spans="2:14">
      <c r="B1881" s="90"/>
      <c r="C1881" s="198"/>
      <c r="D1881" s="69"/>
      <c r="E1881" s="396"/>
      <c r="F1881" s="170"/>
      <c r="G1881" s="199"/>
      <c r="H1881" s="351" t="str">
        <f>IFERROR(VLOOKUP(D1881,'ВИС-2025'!$E$17:$L$4285,7,0),"")</f>
        <v/>
      </c>
      <c r="I1881" s="351" t="str">
        <f t="shared" si="331"/>
        <v/>
      </c>
      <c r="J1881" s="351" t="str">
        <f t="shared" si="332"/>
        <v/>
      </c>
      <c r="K1881" s="351" t="str">
        <f t="shared" si="333"/>
        <v/>
      </c>
      <c r="L1881" s="351" t="str">
        <f t="shared" si="334"/>
        <v/>
      </c>
      <c r="M1881" s="351" t="str">
        <f t="shared" si="335"/>
        <v/>
      </c>
      <c r="N1881" s="387"/>
    </row>
    <row r="1882" spans="2:14" s="288" customFormat="1">
      <c r="B1882" s="453" t="s">
        <v>27</v>
      </c>
      <c r="C1882" s="201" t="s">
        <v>1676</v>
      </c>
      <c r="D1882" s="102">
        <v>12891161001</v>
      </c>
      <c r="E1882" s="391" t="str">
        <f>IFERROR(VLOOKUP(D1882,'ВИС-2025'!$E$17:$I$3751,3,0),"")</f>
        <v>Профиль-уплотнение из NPR 32/25</v>
      </c>
      <c r="F1882" s="202" t="s">
        <v>58</v>
      </c>
      <c r="G1882" s="204"/>
      <c r="H1882" s="352" t="str">
        <f>IFERROR(VLOOKUP(D1882,'ВИС-2025'!$E$17:$L$4285,7,0),"")</f>
        <v>по запросу</v>
      </c>
      <c r="I1882" s="352" t="str">
        <f t="shared" si="331"/>
        <v/>
      </c>
      <c r="J1882" s="352" t="str">
        <f t="shared" si="332"/>
        <v/>
      </c>
      <c r="K1882" s="352" t="str">
        <f t="shared" si="333"/>
        <v/>
      </c>
      <c r="L1882" s="352" t="str">
        <f t="shared" si="334"/>
        <v/>
      </c>
      <c r="M1882" s="352" t="str">
        <f t="shared" si="335"/>
        <v/>
      </c>
      <c r="N1882" s="387"/>
    </row>
    <row r="1883" spans="2:14" s="288" customFormat="1">
      <c r="B1883" s="453" t="s">
        <v>27</v>
      </c>
      <c r="C1883" s="201" t="s">
        <v>1676</v>
      </c>
      <c r="D1883" s="102">
        <v>12891171001</v>
      </c>
      <c r="E1883" s="391" t="str">
        <f>IFERROR(VLOOKUP(D1883,'ВИС-2025'!$E$17:$I$3751,3,0),"")</f>
        <v>Профиль-уплотнение из NPR 40/32</v>
      </c>
      <c r="F1883" s="202" t="s">
        <v>58</v>
      </c>
      <c r="G1883" s="204"/>
      <c r="H1883" s="352" t="str">
        <f>IFERROR(VLOOKUP(D1883,'ВИС-2025'!$E$17:$L$4285,7,0),"")</f>
        <v>по запросу</v>
      </c>
      <c r="I1883" s="352" t="str">
        <f t="shared" si="331"/>
        <v/>
      </c>
      <c r="J1883" s="352" t="str">
        <f t="shared" si="332"/>
        <v/>
      </c>
      <c r="K1883" s="352" t="str">
        <f t="shared" si="333"/>
        <v/>
      </c>
      <c r="L1883" s="352" t="str">
        <f t="shared" si="334"/>
        <v/>
      </c>
      <c r="M1883" s="352" t="str">
        <f t="shared" si="335"/>
        <v/>
      </c>
      <c r="N1883" s="387"/>
    </row>
    <row r="1884" spans="2:14" s="288" customFormat="1">
      <c r="B1884" s="453" t="s">
        <v>27</v>
      </c>
      <c r="C1884" s="201" t="s">
        <v>1676</v>
      </c>
      <c r="D1884" s="102">
        <v>12891181001</v>
      </c>
      <c r="E1884" s="391" t="str">
        <f>IFERROR(VLOOKUP(D1884,'ВИС-2025'!$E$17:$I$3751,3,0),"")</f>
        <v>Профиль-уплотнение из NPR 50/40</v>
      </c>
      <c r="F1884" s="202" t="s">
        <v>58</v>
      </c>
      <c r="G1884" s="204"/>
      <c r="H1884" s="352" t="str">
        <f>IFERROR(VLOOKUP(D1884,'ВИС-2025'!$E$17:$L$4285,7,0),"")</f>
        <v>по запросу</v>
      </c>
      <c r="I1884" s="352" t="str">
        <f t="shared" si="331"/>
        <v/>
      </c>
      <c r="J1884" s="352" t="str">
        <f t="shared" si="332"/>
        <v/>
      </c>
      <c r="K1884" s="352" t="str">
        <f t="shared" si="333"/>
        <v/>
      </c>
      <c r="L1884" s="352" t="str">
        <f t="shared" si="334"/>
        <v/>
      </c>
      <c r="M1884" s="352" t="str">
        <f t="shared" si="335"/>
        <v/>
      </c>
      <c r="N1884" s="387"/>
    </row>
    <row r="1885" spans="2:14" s="288" customFormat="1">
      <c r="B1885" s="453" t="s">
        <v>27</v>
      </c>
      <c r="C1885" s="201" t="s">
        <v>1676</v>
      </c>
      <c r="D1885" s="102">
        <v>12891211001</v>
      </c>
      <c r="E1885" s="391" t="str">
        <f>IFERROR(VLOOKUP(D1885,'ВИС-2025'!$E$17:$I$3751,3,0),"")</f>
        <v>Профиль-уплотнение из NPR 63/50</v>
      </c>
      <c r="F1885" s="202" t="s">
        <v>58</v>
      </c>
      <c r="G1885" s="204"/>
      <c r="H1885" s="352" t="str">
        <f>IFERROR(VLOOKUP(D1885,'ВИС-2025'!$E$17:$L$4285,7,0),"")</f>
        <v>по запросу</v>
      </c>
      <c r="I1885" s="352" t="str">
        <f t="shared" si="331"/>
        <v/>
      </c>
      <c r="J1885" s="352" t="str">
        <f t="shared" si="332"/>
        <v/>
      </c>
      <c r="K1885" s="352" t="str">
        <f t="shared" si="333"/>
        <v/>
      </c>
      <c r="L1885" s="352" t="str">
        <f t="shared" si="334"/>
        <v/>
      </c>
      <c r="M1885" s="352" t="str">
        <f t="shared" si="335"/>
        <v/>
      </c>
      <c r="N1885" s="387"/>
    </row>
    <row r="1886" spans="2:14" s="288" customFormat="1">
      <c r="B1886" s="453" t="s">
        <v>27</v>
      </c>
      <c r="C1886" s="201" t="s">
        <v>1676</v>
      </c>
      <c r="D1886" s="102">
        <v>12891231001</v>
      </c>
      <c r="E1886" s="391" t="str">
        <f>IFERROR(VLOOKUP(D1886,'ВИС-2025'!$E$17:$I$3751,3,0),"")</f>
        <v>Профиль-уплотнение из NPR 75/65</v>
      </c>
      <c r="F1886" s="202" t="s">
        <v>58</v>
      </c>
      <c r="G1886" s="204"/>
      <c r="H1886" s="352" t="str">
        <f>IFERROR(VLOOKUP(D1886,'ВИС-2025'!$E$17:$L$4285,7,0),"")</f>
        <v>по запросу</v>
      </c>
      <c r="I1886" s="352" t="str">
        <f t="shared" si="331"/>
        <v/>
      </c>
      <c r="J1886" s="352" t="str">
        <f t="shared" si="332"/>
        <v/>
      </c>
      <c r="K1886" s="352" t="str">
        <f t="shared" si="333"/>
        <v/>
      </c>
      <c r="L1886" s="352" t="str">
        <f t="shared" si="334"/>
        <v/>
      </c>
      <c r="M1886" s="352" t="str">
        <f t="shared" si="335"/>
        <v/>
      </c>
      <c r="N1886" s="387"/>
    </row>
    <row r="1887" spans="2:14">
      <c r="B1887" s="256"/>
      <c r="C1887" s="609" t="s">
        <v>1676</v>
      </c>
      <c r="D1887" s="256">
        <v>12891241001</v>
      </c>
      <c r="E1887" s="614" t="str">
        <f>IFERROR(VLOOKUP(D1887,'ВИС-2025'!$E$17:$I$3751,3,0),"")</f>
        <v>Профиль-уплотнение из NPR 90/80</v>
      </c>
      <c r="F1887" s="210" t="s">
        <v>58</v>
      </c>
      <c r="G1887" s="611"/>
      <c r="H1887" s="353" t="str">
        <f>IFERROR(VLOOKUP(D1887,'ВИС-2025'!$E$17:$L$4285,7,0),"")</f>
        <v>по запросу</v>
      </c>
      <c r="I1887" s="353" t="str">
        <f t="shared" si="331"/>
        <v/>
      </c>
      <c r="J1887" s="353" t="str">
        <f t="shared" si="332"/>
        <v/>
      </c>
      <c r="K1887" s="353" t="str">
        <f t="shared" si="333"/>
        <v/>
      </c>
      <c r="L1887" s="353" t="str">
        <f t="shared" si="334"/>
        <v/>
      </c>
      <c r="M1887" s="353" t="str">
        <f t="shared" si="335"/>
        <v/>
      </c>
      <c r="N1887" s="387"/>
    </row>
    <row r="1888" spans="2:14" s="288" customFormat="1">
      <c r="B1888" s="453" t="s">
        <v>27</v>
      </c>
      <c r="C1888" s="201" t="s">
        <v>1676</v>
      </c>
      <c r="D1888" s="102">
        <v>12891251001</v>
      </c>
      <c r="E1888" s="391" t="str">
        <f>IFERROR(VLOOKUP(D1888,'ВИС-2025'!$E$17:$I$3751,3,0),"")</f>
        <v>Профиль-уплотнение из NPR 110/100</v>
      </c>
      <c r="F1888" s="202" t="s">
        <v>58</v>
      </c>
      <c r="G1888" s="204"/>
      <c r="H1888" s="352" t="str">
        <f>IFERROR(VLOOKUP(D1888,'ВИС-2025'!$E$17:$L$4285,7,0),"")</f>
        <v>по запросу</v>
      </c>
      <c r="I1888" s="352" t="str">
        <f t="shared" si="331"/>
        <v/>
      </c>
      <c r="J1888" s="352" t="str">
        <f t="shared" si="332"/>
        <v/>
      </c>
      <c r="K1888" s="352" t="str">
        <f t="shared" si="333"/>
        <v/>
      </c>
      <c r="L1888" s="352" t="str">
        <f t="shared" si="334"/>
        <v/>
      </c>
      <c r="M1888" s="352" t="str">
        <f t="shared" si="335"/>
        <v/>
      </c>
      <c r="N1888" s="387"/>
    </row>
    <row r="1889" spans="2:14">
      <c r="B1889" s="256"/>
      <c r="C1889" s="609" t="s">
        <v>1676</v>
      </c>
      <c r="D1889" s="256">
        <v>12891261001</v>
      </c>
      <c r="E1889" s="614" t="str">
        <f>IFERROR(VLOOKUP(D1889,'ВИС-2025'!$E$17:$I$3751,3,0),"")</f>
        <v>Профиль-уплотнение из NPR 125/100</v>
      </c>
      <c r="F1889" s="210" t="s">
        <v>58</v>
      </c>
      <c r="G1889" s="611"/>
      <c r="H1889" s="353" t="str">
        <f>IFERROR(VLOOKUP(D1889,'ВИС-2025'!$E$17:$L$4285,7,0),"")</f>
        <v>по запросу</v>
      </c>
      <c r="I1889" s="353" t="str">
        <f t="shared" si="331"/>
        <v/>
      </c>
      <c r="J1889" s="353" t="str">
        <f t="shared" si="332"/>
        <v/>
      </c>
      <c r="K1889" s="353" t="str">
        <f t="shared" si="333"/>
        <v/>
      </c>
      <c r="L1889" s="353" t="str">
        <f t="shared" si="334"/>
        <v/>
      </c>
      <c r="M1889" s="353" t="str">
        <f t="shared" si="335"/>
        <v/>
      </c>
      <c r="N1889" s="387"/>
    </row>
    <row r="1890" spans="2:14">
      <c r="B1890" s="256"/>
      <c r="C1890" s="609" t="s">
        <v>1676</v>
      </c>
      <c r="D1890" s="256">
        <v>12891271001</v>
      </c>
      <c r="E1890" s="614" t="str">
        <f>IFERROR(VLOOKUP(D1890,'ВИС-2025'!$E$17:$I$3751,3,0),"")</f>
        <v>Профиль-уплотнение из NPR 160/150</v>
      </c>
      <c r="F1890" s="210" t="s">
        <v>58</v>
      </c>
      <c r="G1890" s="611"/>
      <c r="H1890" s="353" t="str">
        <f>IFERROR(VLOOKUP(D1890,'ВИС-2025'!$E$17:$L$4285,7,0),"")</f>
        <v>по запросу</v>
      </c>
      <c r="I1890" s="353" t="str">
        <f t="shared" si="331"/>
        <v/>
      </c>
      <c r="J1890" s="353" t="str">
        <f t="shared" si="332"/>
        <v/>
      </c>
      <c r="K1890" s="353" t="str">
        <f t="shared" si="333"/>
        <v/>
      </c>
      <c r="L1890" s="353" t="str">
        <f t="shared" si="334"/>
        <v/>
      </c>
      <c r="M1890" s="353" t="str">
        <f t="shared" si="335"/>
        <v/>
      </c>
      <c r="N1890" s="387"/>
    </row>
    <row r="1891" spans="2:14">
      <c r="B1891" s="90"/>
      <c r="C1891" s="198"/>
      <c r="D1891" s="69"/>
      <c r="E1891" s="396"/>
      <c r="F1891" s="170"/>
      <c r="G1891" s="199"/>
      <c r="H1891" s="351" t="str">
        <f>IFERROR(VLOOKUP(D1891,'ВИС-2025'!$E$17:$L$4285,7,0),"")</f>
        <v/>
      </c>
      <c r="I1891" s="351" t="str">
        <f t="shared" si="331"/>
        <v/>
      </c>
      <c r="J1891" s="351" t="str">
        <f t="shared" si="332"/>
        <v/>
      </c>
      <c r="K1891" s="351" t="str">
        <f t="shared" si="333"/>
        <v/>
      </c>
      <c r="L1891" s="351" t="str">
        <f t="shared" si="334"/>
        <v/>
      </c>
      <c r="M1891" s="351" t="str">
        <f t="shared" si="335"/>
        <v/>
      </c>
      <c r="N1891" s="387"/>
    </row>
    <row r="1892" spans="2:14">
      <c r="B1892" s="69"/>
      <c r="C1892" s="432" t="s">
        <v>1676</v>
      </c>
      <c r="D1892" s="194"/>
      <c r="E1892" s="406" t="s">
        <v>2311</v>
      </c>
      <c r="F1892" s="193"/>
      <c r="G1892" s="205"/>
      <c r="H1892" s="295" t="str">
        <f>IFERROR(VLOOKUP(D1892,'ВИС-2025'!$E$17:$L$4285,7,0),"")</f>
        <v/>
      </c>
      <c r="I1892" s="295" t="str">
        <f t="shared" si="331"/>
        <v/>
      </c>
      <c r="J1892" s="295" t="str">
        <f t="shared" si="332"/>
        <v/>
      </c>
      <c r="K1892" s="295" t="str">
        <f t="shared" si="333"/>
        <v/>
      </c>
      <c r="L1892" s="295" t="str">
        <f t="shared" si="334"/>
        <v/>
      </c>
      <c r="M1892" s="295" t="str">
        <f t="shared" si="335"/>
        <v/>
      </c>
      <c r="N1892" s="387"/>
    </row>
    <row r="1893" spans="2:14">
      <c r="B1893" s="69"/>
      <c r="C1893" s="432" t="s">
        <v>1676</v>
      </c>
      <c r="D1893" s="194"/>
      <c r="E1893" s="406" t="s">
        <v>2312</v>
      </c>
      <c r="F1893" s="193"/>
      <c r="G1893" s="195"/>
      <c r="H1893" s="299" t="str">
        <f>IFERROR(VLOOKUP(D1893,'ВИС-2025'!$E$17:$L$4285,7,0),"")</f>
        <v/>
      </c>
      <c r="I1893" s="299" t="str">
        <f t="shared" si="331"/>
        <v/>
      </c>
      <c r="J1893" s="299" t="str">
        <f t="shared" si="332"/>
        <v/>
      </c>
      <c r="K1893" s="299" t="str">
        <f t="shared" si="333"/>
        <v/>
      </c>
      <c r="L1893" s="299" t="str">
        <f t="shared" si="334"/>
        <v/>
      </c>
      <c r="M1893" s="299" t="str">
        <f t="shared" si="335"/>
        <v/>
      </c>
      <c r="N1893" s="387"/>
    </row>
    <row r="1894" spans="2:14">
      <c r="B1894" s="69"/>
      <c r="C1894" s="432" t="s">
        <v>1676</v>
      </c>
      <c r="D1894" s="194"/>
      <c r="E1894" s="406" t="s">
        <v>2313</v>
      </c>
      <c r="F1894" s="193"/>
      <c r="G1894" s="205"/>
      <c r="H1894" s="295" t="str">
        <f>IFERROR(VLOOKUP(D1894,'ВИС-2025'!$E$17:$L$4285,7,0),"")</f>
        <v/>
      </c>
      <c r="I1894" s="295" t="str">
        <f t="shared" si="331"/>
        <v/>
      </c>
      <c r="J1894" s="295" t="str">
        <f t="shared" si="332"/>
        <v/>
      </c>
      <c r="K1894" s="295" t="str">
        <f t="shared" si="333"/>
        <v/>
      </c>
      <c r="L1894" s="295" t="str">
        <f t="shared" si="334"/>
        <v/>
      </c>
      <c r="M1894" s="295" t="str">
        <f t="shared" si="335"/>
        <v/>
      </c>
      <c r="N1894" s="387"/>
    </row>
    <row r="1895" spans="2:14" s="288" customFormat="1">
      <c r="B1895" s="453" t="s">
        <v>27</v>
      </c>
      <c r="C1895" s="201" t="s">
        <v>1676</v>
      </c>
      <c r="D1895" s="102">
        <v>11363921005</v>
      </c>
      <c r="E1895" s="391" t="str">
        <f>IFERROR(VLOOKUP(D1895,'ВИС-2025'!$E$17:$I$3751,3,0),"")</f>
        <v>Труба для промышленности RAUPEX A 20x2,8 прям.отрезки 5м</v>
      </c>
      <c r="F1895" s="202" t="s">
        <v>29</v>
      </c>
      <c r="G1895" s="204"/>
      <c r="H1895" s="352" t="str">
        <f>IFERROR(VLOOKUP(D1895,'ВИС-2025'!$E$17:$L$4285,7,0),"")</f>
        <v>по запросу</v>
      </c>
      <c r="I1895" s="352" t="str">
        <f t="shared" si="331"/>
        <v/>
      </c>
      <c r="J1895" s="352" t="str">
        <f t="shared" si="332"/>
        <v/>
      </c>
      <c r="K1895" s="352" t="str">
        <f t="shared" si="333"/>
        <v/>
      </c>
      <c r="L1895" s="352" t="str">
        <f t="shared" si="334"/>
        <v/>
      </c>
      <c r="M1895" s="352" t="str">
        <f t="shared" si="335"/>
        <v/>
      </c>
      <c r="N1895" s="387"/>
    </row>
    <row r="1896" spans="2:14" s="288" customFormat="1">
      <c r="B1896" s="453" t="s">
        <v>27</v>
      </c>
      <c r="C1896" s="201" t="s">
        <v>1676</v>
      </c>
      <c r="D1896" s="102">
        <v>11363621005</v>
      </c>
      <c r="E1896" s="391" t="str">
        <f>IFERROR(VLOOKUP(D1896,'ВИС-2025'!$E$17:$I$3751,3,0),"")</f>
        <v>Труба для промышленности RAUPEX A 25x3,5 прям.отрезки 5м</v>
      </c>
      <c r="F1896" s="202" t="s">
        <v>29</v>
      </c>
      <c r="G1896" s="204"/>
      <c r="H1896" s="352" t="str">
        <f>IFERROR(VLOOKUP(D1896,'ВИС-2025'!$E$17:$L$4285,7,0),"")</f>
        <v>по запросу</v>
      </c>
      <c r="I1896" s="352" t="str">
        <f t="shared" si="331"/>
        <v/>
      </c>
      <c r="J1896" s="352" t="str">
        <f t="shared" si="332"/>
        <v/>
      </c>
      <c r="K1896" s="352" t="str">
        <f t="shared" si="333"/>
        <v/>
      </c>
      <c r="L1896" s="352" t="str">
        <f t="shared" si="334"/>
        <v/>
      </c>
      <c r="M1896" s="352" t="str">
        <f t="shared" si="335"/>
        <v/>
      </c>
      <c r="N1896" s="387"/>
    </row>
    <row r="1897" spans="2:14" s="288" customFormat="1">
      <c r="B1897" s="453" t="s">
        <v>27</v>
      </c>
      <c r="C1897" s="201" t="s">
        <v>1676</v>
      </c>
      <c r="D1897" s="102">
        <v>11363421005</v>
      </c>
      <c r="E1897" s="391" t="str">
        <f>IFERROR(VLOOKUP(D1897,'ВИС-2025'!$E$17:$I$3751,3,0),"")</f>
        <v>Труба для промышленности RAUPEX A 32x4,4 прям.отрезки 5м</v>
      </c>
      <c r="F1897" s="202" t="s">
        <v>29</v>
      </c>
      <c r="G1897" s="204"/>
      <c r="H1897" s="352" t="str">
        <f>IFERROR(VLOOKUP(D1897,'ВИС-2025'!$E$17:$L$4285,7,0),"")</f>
        <v>по запросу</v>
      </c>
      <c r="I1897" s="352" t="str">
        <f t="shared" si="331"/>
        <v/>
      </c>
      <c r="J1897" s="352" t="str">
        <f t="shared" si="332"/>
        <v/>
      </c>
      <c r="K1897" s="352" t="str">
        <f t="shared" si="333"/>
        <v/>
      </c>
      <c r="L1897" s="352" t="str">
        <f t="shared" si="334"/>
        <v/>
      </c>
      <c r="M1897" s="352" t="str">
        <f t="shared" si="335"/>
        <v/>
      </c>
      <c r="N1897" s="387"/>
    </row>
    <row r="1898" spans="2:14" s="288" customFormat="1">
      <c r="B1898" s="453" t="s">
        <v>27</v>
      </c>
      <c r="C1898" s="201" t="s">
        <v>1676</v>
      </c>
      <c r="D1898" s="102">
        <v>11363821005</v>
      </c>
      <c r="E1898" s="391" t="str">
        <f>IFERROR(VLOOKUP(D1898,'ВИС-2025'!$E$17:$I$3751,3,0),"")</f>
        <v>Труба для промышленности RAUPEX A 40x5,5 прям.отрезки 5м</v>
      </c>
      <c r="F1898" s="202" t="s">
        <v>29</v>
      </c>
      <c r="G1898" s="204"/>
      <c r="H1898" s="352" t="str">
        <f>IFERROR(VLOOKUP(D1898,'ВИС-2025'!$E$17:$L$4285,7,0),"")</f>
        <v>по запросу</v>
      </c>
      <c r="I1898" s="352" t="str">
        <f t="shared" si="331"/>
        <v/>
      </c>
      <c r="J1898" s="352" t="str">
        <f t="shared" si="332"/>
        <v/>
      </c>
      <c r="K1898" s="352" t="str">
        <f t="shared" si="333"/>
        <v/>
      </c>
      <c r="L1898" s="352" t="str">
        <f t="shared" si="334"/>
        <v/>
      </c>
      <c r="M1898" s="352" t="str">
        <f t="shared" si="335"/>
        <v/>
      </c>
      <c r="N1898" s="387"/>
    </row>
    <row r="1899" spans="2:14" s="288" customFormat="1">
      <c r="B1899" s="453" t="s">
        <v>27</v>
      </c>
      <c r="C1899" s="201" t="s">
        <v>1676</v>
      </c>
      <c r="D1899" s="102">
        <v>11363721005</v>
      </c>
      <c r="E1899" s="391" t="str">
        <f>IFERROR(VLOOKUP(D1899,'ВИС-2025'!$E$17:$I$3751,3,0),"")</f>
        <v>Труба для промышленности RAUPEX A 50x6,9 прям.отрезки 5м</v>
      </c>
      <c r="F1899" s="202" t="s">
        <v>29</v>
      </c>
      <c r="G1899" s="204"/>
      <c r="H1899" s="352" t="str">
        <f>IFERROR(VLOOKUP(D1899,'ВИС-2025'!$E$17:$L$4285,7,0),"")</f>
        <v>по запросу</v>
      </c>
      <c r="I1899" s="352" t="str">
        <f t="shared" si="331"/>
        <v/>
      </c>
      <c r="J1899" s="352" t="str">
        <f t="shared" si="332"/>
        <v/>
      </c>
      <c r="K1899" s="352" t="str">
        <f t="shared" si="333"/>
        <v/>
      </c>
      <c r="L1899" s="352" t="str">
        <f t="shared" si="334"/>
        <v/>
      </c>
      <c r="M1899" s="352" t="str">
        <f t="shared" si="335"/>
        <v/>
      </c>
      <c r="N1899" s="387"/>
    </row>
    <row r="1900" spans="2:14" s="288" customFormat="1">
      <c r="B1900" s="453" t="s">
        <v>27</v>
      </c>
      <c r="C1900" s="201" t="s">
        <v>1676</v>
      </c>
      <c r="D1900" s="102">
        <v>11363521005</v>
      </c>
      <c r="E1900" s="391" t="str">
        <f>IFERROR(VLOOKUP(D1900,'ВИС-2025'!$E$17:$I$3751,3,0),"")</f>
        <v>Труба для промышленности RAUPEX A 63x8,7 прям.отрезки 5м</v>
      </c>
      <c r="F1900" s="202" t="s">
        <v>29</v>
      </c>
      <c r="G1900" s="204"/>
      <c r="H1900" s="352" t="str">
        <f>IFERROR(VLOOKUP(D1900,'ВИС-2025'!$E$17:$L$4285,7,0),"")</f>
        <v>по запросу</v>
      </c>
      <c r="I1900" s="352" t="str">
        <f t="shared" si="331"/>
        <v/>
      </c>
      <c r="J1900" s="352" t="str">
        <f t="shared" si="332"/>
        <v/>
      </c>
      <c r="K1900" s="352" t="str">
        <f t="shared" si="333"/>
        <v/>
      </c>
      <c r="L1900" s="352" t="str">
        <f t="shared" si="334"/>
        <v/>
      </c>
      <c r="M1900" s="352" t="str">
        <f t="shared" si="335"/>
        <v/>
      </c>
      <c r="N1900" s="387"/>
    </row>
    <row r="1901" spans="2:14">
      <c r="B1901" s="90"/>
      <c r="C1901" s="198"/>
      <c r="D1901" s="69"/>
      <c r="E1901" s="396"/>
      <c r="F1901" s="170"/>
      <c r="G1901" s="199"/>
      <c r="H1901" s="351" t="str">
        <f>IFERROR(VLOOKUP(D1901,'ВИС-2025'!$E$17:$L$4285,7,0),"")</f>
        <v/>
      </c>
      <c r="I1901" s="351" t="str">
        <f t="shared" si="331"/>
        <v/>
      </c>
      <c r="J1901" s="351" t="str">
        <f t="shared" si="332"/>
        <v/>
      </c>
      <c r="K1901" s="351" t="str">
        <f t="shared" si="333"/>
        <v/>
      </c>
      <c r="L1901" s="351" t="str">
        <f t="shared" si="334"/>
        <v/>
      </c>
      <c r="M1901" s="351" t="str">
        <f t="shared" si="335"/>
        <v/>
      </c>
      <c r="N1901" s="387"/>
    </row>
    <row r="1902" spans="2:14">
      <c r="B1902" s="69"/>
      <c r="C1902" s="432" t="s">
        <v>1676</v>
      </c>
      <c r="D1902" s="194"/>
      <c r="E1902" s="406" t="s">
        <v>2321</v>
      </c>
      <c r="F1902" s="193"/>
      <c r="G1902" s="205"/>
      <c r="H1902" s="295" t="str">
        <f>IFERROR(VLOOKUP(D1902,'ВИС-2025'!$E$17:$L$4285,7,0),"")</f>
        <v/>
      </c>
      <c r="I1902" s="295" t="str">
        <f t="shared" si="331"/>
        <v/>
      </c>
      <c r="J1902" s="295" t="str">
        <f t="shared" si="332"/>
        <v/>
      </c>
      <c r="K1902" s="295" t="str">
        <f t="shared" si="333"/>
        <v/>
      </c>
      <c r="L1902" s="295" t="str">
        <f t="shared" si="334"/>
        <v/>
      </c>
      <c r="M1902" s="295" t="str">
        <f t="shared" si="335"/>
        <v/>
      </c>
      <c r="N1902" s="387"/>
    </row>
    <row r="1903" spans="2:14" s="288" customFormat="1">
      <c r="B1903" s="453" t="s">
        <v>27</v>
      </c>
      <c r="C1903" s="201" t="s">
        <v>1676</v>
      </c>
      <c r="D1903" s="102">
        <v>11040611005</v>
      </c>
      <c r="E1903" s="391" t="str">
        <f>IFERROR(VLOOKUP(D1903,'ВИС-2025'!$E$17:$I$3751,3,0),"")</f>
        <v>Труба для промышленности RAUPEX K 20x2,8 прям.отрезки 5м</v>
      </c>
      <c r="F1903" s="202" t="s">
        <v>29</v>
      </c>
      <c r="G1903" s="204"/>
      <c r="H1903" s="352" t="str">
        <f>IFERROR(VLOOKUP(D1903,'ВИС-2025'!$E$17:$L$4285,7,0),"")</f>
        <v>по запросу</v>
      </c>
      <c r="I1903" s="352" t="str">
        <f t="shared" si="331"/>
        <v/>
      </c>
      <c r="J1903" s="352" t="str">
        <f t="shared" si="332"/>
        <v/>
      </c>
      <c r="K1903" s="352" t="str">
        <f t="shared" si="333"/>
        <v/>
      </c>
      <c r="L1903" s="352" t="str">
        <f t="shared" si="334"/>
        <v/>
      </c>
      <c r="M1903" s="352" t="str">
        <f t="shared" si="335"/>
        <v/>
      </c>
      <c r="N1903" s="387"/>
    </row>
    <row r="1904" spans="2:14" s="288" customFormat="1">
      <c r="B1904" s="453" t="s">
        <v>27</v>
      </c>
      <c r="C1904" s="201" t="s">
        <v>1676</v>
      </c>
      <c r="D1904" s="102">
        <v>11040711005</v>
      </c>
      <c r="E1904" s="391" t="str">
        <f>IFERROR(VLOOKUP(D1904,'ВИС-2025'!$E$17:$I$3751,3,0),"")</f>
        <v>Труба для промышленности RAUPEX K 25x3,5 прям.отрезки 5м</v>
      </c>
      <c r="F1904" s="202" t="s">
        <v>29</v>
      </c>
      <c r="G1904" s="204"/>
      <c r="H1904" s="352" t="str">
        <f>IFERROR(VLOOKUP(D1904,'ВИС-2025'!$E$17:$L$4285,7,0),"")</f>
        <v>по запросу</v>
      </c>
      <c r="I1904" s="352" t="str">
        <f t="shared" si="331"/>
        <v/>
      </c>
      <c r="J1904" s="352" t="str">
        <f t="shared" si="332"/>
        <v/>
      </c>
      <c r="K1904" s="352" t="str">
        <f t="shared" si="333"/>
        <v/>
      </c>
      <c r="L1904" s="352" t="str">
        <f t="shared" si="334"/>
        <v/>
      </c>
      <c r="M1904" s="352" t="str">
        <f t="shared" si="335"/>
        <v/>
      </c>
      <c r="N1904" s="387"/>
    </row>
    <row r="1905" spans="2:14" s="288" customFormat="1">
      <c r="B1905" s="453" t="s">
        <v>27</v>
      </c>
      <c r="C1905" s="201" t="s">
        <v>1676</v>
      </c>
      <c r="D1905" s="102">
        <v>11040811005</v>
      </c>
      <c r="E1905" s="391" t="str">
        <f>IFERROR(VLOOKUP(D1905,'ВИС-2025'!$E$17:$I$3751,3,0),"")</f>
        <v>Труба для промышленности RAUPEX K 32x4,4 прям.отрезки 5м</v>
      </c>
      <c r="F1905" s="202" t="s">
        <v>29</v>
      </c>
      <c r="G1905" s="204"/>
      <c r="H1905" s="352" t="str">
        <f>IFERROR(VLOOKUP(D1905,'ВИС-2025'!$E$17:$L$4285,7,0),"")</f>
        <v>по запросу</v>
      </c>
      <c r="I1905" s="352" t="str">
        <f t="shared" si="331"/>
        <v/>
      </c>
      <c r="J1905" s="352" t="str">
        <f t="shared" si="332"/>
        <v/>
      </c>
      <c r="K1905" s="352" t="str">
        <f t="shared" si="333"/>
        <v/>
      </c>
      <c r="L1905" s="352" t="str">
        <f t="shared" si="334"/>
        <v/>
      </c>
      <c r="M1905" s="352" t="str">
        <f t="shared" si="335"/>
        <v/>
      </c>
      <c r="N1905" s="387"/>
    </row>
    <row r="1906" spans="2:14" s="288" customFormat="1">
      <c r="B1906" s="453" t="s">
        <v>27</v>
      </c>
      <c r="C1906" s="201" t="s">
        <v>1676</v>
      </c>
      <c r="D1906" s="102">
        <v>11040911005</v>
      </c>
      <c r="E1906" s="391" t="str">
        <f>IFERROR(VLOOKUP(D1906,'ВИС-2025'!$E$17:$I$3751,3,0),"")</f>
        <v>Труба для промышленности RAUPEX K 40x5,5 прям.отрезки 5м</v>
      </c>
      <c r="F1906" s="202" t="s">
        <v>29</v>
      </c>
      <c r="G1906" s="204"/>
      <c r="H1906" s="352" t="str">
        <f>IFERROR(VLOOKUP(D1906,'ВИС-2025'!$E$17:$L$4285,7,0),"")</f>
        <v>по запросу</v>
      </c>
      <c r="I1906" s="352" t="str">
        <f t="shared" si="331"/>
        <v/>
      </c>
      <c r="J1906" s="352" t="str">
        <f t="shared" si="332"/>
        <v/>
      </c>
      <c r="K1906" s="352" t="str">
        <f t="shared" si="333"/>
        <v/>
      </c>
      <c r="L1906" s="352" t="str">
        <f t="shared" si="334"/>
        <v/>
      </c>
      <c r="M1906" s="352" t="str">
        <f t="shared" si="335"/>
        <v/>
      </c>
      <c r="N1906" s="387"/>
    </row>
    <row r="1907" spans="2:14" s="288" customFormat="1">
      <c r="B1907" s="453" t="s">
        <v>27</v>
      </c>
      <c r="C1907" s="201" t="s">
        <v>1676</v>
      </c>
      <c r="D1907" s="102">
        <v>11041011005</v>
      </c>
      <c r="E1907" s="391" t="str">
        <f>IFERROR(VLOOKUP(D1907,'ВИС-2025'!$E$17:$I$3751,3,0),"")</f>
        <v>Труба для промышленности RAUPEX K 50x6,9 прям.отрезки 5м</v>
      </c>
      <c r="F1907" s="202" t="s">
        <v>29</v>
      </c>
      <c r="G1907" s="204"/>
      <c r="H1907" s="352" t="str">
        <f>IFERROR(VLOOKUP(D1907,'ВИС-2025'!$E$17:$L$4285,7,0),"")</f>
        <v>по запросу</v>
      </c>
      <c r="I1907" s="352" t="str">
        <f t="shared" si="331"/>
        <v/>
      </c>
      <c r="J1907" s="352" t="str">
        <f t="shared" si="332"/>
        <v/>
      </c>
      <c r="K1907" s="352" t="str">
        <f t="shared" si="333"/>
        <v/>
      </c>
      <c r="L1907" s="352" t="str">
        <f t="shared" si="334"/>
        <v/>
      </c>
      <c r="M1907" s="352" t="str">
        <f t="shared" si="335"/>
        <v/>
      </c>
      <c r="N1907" s="387"/>
    </row>
    <row r="1908" spans="2:14" s="288" customFormat="1">
      <c r="B1908" s="453" t="s">
        <v>27</v>
      </c>
      <c r="C1908" s="201" t="s">
        <v>1676</v>
      </c>
      <c r="D1908" s="102">
        <v>11041111005</v>
      </c>
      <c r="E1908" s="391" t="str">
        <f>IFERROR(VLOOKUP(D1908,'ВИС-2025'!$E$17:$I$3751,3,0),"")</f>
        <v>Труба для промышленности RAUPEX K 63x8,7 прям.отрезки 5м</v>
      </c>
      <c r="F1908" s="202" t="s">
        <v>29</v>
      </c>
      <c r="G1908" s="204"/>
      <c r="H1908" s="352" t="str">
        <f>IFERROR(VLOOKUP(D1908,'ВИС-2025'!$E$17:$L$4285,7,0),"")</f>
        <v>по запросу</v>
      </c>
      <c r="I1908" s="352" t="str">
        <f t="shared" si="331"/>
        <v/>
      </c>
      <c r="J1908" s="352" t="str">
        <f t="shared" si="332"/>
        <v/>
      </c>
      <c r="K1908" s="352" t="str">
        <f t="shared" si="333"/>
        <v/>
      </c>
      <c r="L1908" s="352" t="str">
        <f t="shared" si="334"/>
        <v/>
      </c>
      <c r="M1908" s="352" t="str">
        <f t="shared" si="335"/>
        <v/>
      </c>
      <c r="N1908" s="387"/>
    </row>
    <row r="1909" spans="2:14">
      <c r="B1909" s="90"/>
      <c r="C1909" s="198"/>
      <c r="D1909" s="69"/>
      <c r="E1909" s="396"/>
      <c r="F1909" s="170"/>
      <c r="G1909" s="199"/>
      <c r="H1909" s="351" t="str">
        <f>IFERROR(VLOOKUP(D1909,'ВИС-2025'!$E$17:$L$4285,7,0),"")</f>
        <v/>
      </c>
      <c r="I1909" s="351" t="str">
        <f t="shared" si="331"/>
        <v/>
      </c>
      <c r="J1909" s="351" t="str">
        <f t="shared" si="332"/>
        <v/>
      </c>
      <c r="K1909" s="351" t="str">
        <f t="shared" si="333"/>
        <v/>
      </c>
      <c r="L1909" s="351" t="str">
        <f t="shared" si="334"/>
        <v/>
      </c>
      <c r="M1909" s="351" t="str">
        <f t="shared" si="335"/>
        <v/>
      </c>
      <c r="N1909" s="387"/>
    </row>
    <row r="1910" spans="2:14" s="288" customFormat="1">
      <c r="B1910" s="453" t="s">
        <v>27</v>
      </c>
      <c r="C1910" s="201" t="s">
        <v>1676</v>
      </c>
      <c r="D1910" s="102">
        <v>12434831002</v>
      </c>
      <c r="E1910" s="391" t="str">
        <f>IFERROR(VLOOKUP(D1910,'ВИС-2025'!$E$17:$I$3751,3,0),"")</f>
        <v>Фиксирующий желоб 20, отрезки 4,895 м</v>
      </c>
      <c r="F1910" s="202" t="s">
        <v>58</v>
      </c>
      <c r="G1910" s="204"/>
      <c r="H1910" s="352" t="str">
        <f>IFERROR(VLOOKUP(D1910,'ВИС-2025'!$E$17:$L$4285,7,0),"")</f>
        <v>по запросу</v>
      </c>
      <c r="I1910" s="352" t="str">
        <f t="shared" si="331"/>
        <v/>
      </c>
      <c r="J1910" s="352" t="str">
        <f t="shared" si="332"/>
        <v/>
      </c>
      <c r="K1910" s="352" t="str">
        <f t="shared" si="333"/>
        <v/>
      </c>
      <c r="L1910" s="352" t="str">
        <f t="shared" si="334"/>
        <v/>
      </c>
      <c r="M1910" s="352" t="str">
        <f t="shared" si="335"/>
        <v/>
      </c>
      <c r="N1910" s="387"/>
    </row>
    <row r="1911" spans="2:14" s="288" customFormat="1">
      <c r="B1911" s="453" t="s">
        <v>27</v>
      </c>
      <c r="C1911" s="201" t="s">
        <v>1676</v>
      </c>
      <c r="D1911" s="102">
        <v>12434931002</v>
      </c>
      <c r="E1911" s="391" t="str">
        <f>IFERROR(VLOOKUP(D1911,'ВИС-2025'!$E$17:$I$3751,3,0),"")</f>
        <v>Фиксирующий желоб 25, отрезки 4,895 м</v>
      </c>
      <c r="F1911" s="202" t="s">
        <v>58</v>
      </c>
      <c r="G1911" s="204"/>
      <c r="H1911" s="352" t="str">
        <f>IFERROR(VLOOKUP(D1911,'ВИС-2025'!$E$17:$L$4285,7,0),"")</f>
        <v>по запросу</v>
      </c>
      <c r="I1911" s="352" t="str">
        <f t="shared" si="331"/>
        <v/>
      </c>
      <c r="J1911" s="352" t="str">
        <f t="shared" si="332"/>
        <v/>
      </c>
      <c r="K1911" s="352" t="str">
        <f t="shared" si="333"/>
        <v/>
      </c>
      <c r="L1911" s="352" t="str">
        <f t="shared" si="334"/>
        <v/>
      </c>
      <c r="M1911" s="352" t="str">
        <f t="shared" si="335"/>
        <v/>
      </c>
      <c r="N1911" s="387"/>
    </row>
    <row r="1912" spans="2:14" s="288" customFormat="1">
      <c r="B1912" s="453" t="s">
        <v>27</v>
      </c>
      <c r="C1912" s="201" t="s">
        <v>1676</v>
      </c>
      <c r="D1912" s="102">
        <v>12435031002</v>
      </c>
      <c r="E1912" s="391" t="str">
        <f>IFERROR(VLOOKUP(D1912,'ВИС-2025'!$E$17:$I$3751,3,0),"")</f>
        <v>Фиксирующий желоб 32, отрезки 4,885 м</v>
      </c>
      <c r="F1912" s="202" t="s">
        <v>58</v>
      </c>
      <c r="G1912" s="204"/>
      <c r="H1912" s="352" t="str">
        <f>IFERROR(VLOOKUP(D1912,'ВИС-2025'!$E$17:$L$4285,7,0),"")</f>
        <v>по запросу</v>
      </c>
      <c r="I1912" s="352" t="str">
        <f t="shared" si="331"/>
        <v/>
      </c>
      <c r="J1912" s="352" t="str">
        <f t="shared" si="332"/>
        <v/>
      </c>
      <c r="K1912" s="352" t="str">
        <f t="shared" si="333"/>
        <v/>
      </c>
      <c r="L1912" s="352" t="str">
        <f t="shared" si="334"/>
        <v/>
      </c>
      <c r="M1912" s="352" t="str">
        <f t="shared" si="335"/>
        <v/>
      </c>
      <c r="N1912" s="387"/>
    </row>
    <row r="1913" spans="2:14" s="288" customFormat="1">
      <c r="B1913" s="453" t="s">
        <v>27</v>
      </c>
      <c r="C1913" s="201" t="s">
        <v>1676</v>
      </c>
      <c r="D1913" s="102">
        <v>12435131002</v>
      </c>
      <c r="E1913" s="391" t="str">
        <f>IFERROR(VLOOKUP(D1913,'ВИС-2025'!$E$17:$I$3751,3,0),"")</f>
        <v>Фиксирующий желоб 40, отрезки 4,875 м</v>
      </c>
      <c r="F1913" s="202" t="s">
        <v>58</v>
      </c>
      <c r="G1913" s="204"/>
      <c r="H1913" s="352" t="str">
        <f>IFERROR(VLOOKUP(D1913,'ВИС-2025'!$E$17:$L$4285,7,0),"")</f>
        <v>по запросу</v>
      </c>
      <c r="I1913" s="352" t="str">
        <f t="shared" si="331"/>
        <v/>
      </c>
      <c r="J1913" s="352" t="str">
        <f t="shared" si="332"/>
        <v/>
      </c>
      <c r="K1913" s="352" t="str">
        <f t="shared" si="333"/>
        <v/>
      </c>
      <c r="L1913" s="352" t="str">
        <f t="shared" si="334"/>
        <v/>
      </c>
      <c r="M1913" s="352" t="str">
        <f t="shared" si="335"/>
        <v/>
      </c>
      <c r="N1913" s="387"/>
    </row>
    <row r="1914" spans="2:14" s="288" customFormat="1">
      <c r="B1914" s="453" t="s">
        <v>27</v>
      </c>
      <c r="C1914" s="201" t="s">
        <v>1676</v>
      </c>
      <c r="D1914" s="102">
        <v>12435231002</v>
      </c>
      <c r="E1914" s="391" t="str">
        <f>IFERROR(VLOOKUP(D1914,'ВИС-2025'!$E$17:$I$3751,3,0),"")</f>
        <v>Фиксирующий желоб 50, отрезки 4,865 м</v>
      </c>
      <c r="F1914" s="202" t="s">
        <v>58</v>
      </c>
      <c r="G1914" s="204"/>
      <c r="H1914" s="352" t="str">
        <f>IFERROR(VLOOKUP(D1914,'ВИС-2025'!$E$17:$L$4285,7,0),"")</f>
        <v>по запросу</v>
      </c>
      <c r="I1914" s="352" t="str">
        <f t="shared" si="331"/>
        <v/>
      </c>
      <c r="J1914" s="352" t="str">
        <f t="shared" si="332"/>
        <v/>
      </c>
      <c r="K1914" s="352" t="str">
        <f t="shared" si="333"/>
        <v/>
      </c>
      <c r="L1914" s="352" t="str">
        <f t="shared" si="334"/>
        <v/>
      </c>
      <c r="M1914" s="352" t="str">
        <f t="shared" si="335"/>
        <v/>
      </c>
      <c r="N1914" s="387"/>
    </row>
    <row r="1915" spans="2:14" s="288" customFormat="1">
      <c r="B1915" s="453" t="s">
        <v>27</v>
      </c>
      <c r="C1915" s="201" t="s">
        <v>1676</v>
      </c>
      <c r="D1915" s="102">
        <v>12435331002</v>
      </c>
      <c r="E1915" s="391" t="str">
        <f>IFERROR(VLOOKUP(D1915,'ВИС-2025'!$E$17:$I$3751,3,0),"")</f>
        <v>Фиксирующий желоб 63, отрезки 4,850 м</v>
      </c>
      <c r="F1915" s="202" t="s">
        <v>58</v>
      </c>
      <c r="G1915" s="204"/>
      <c r="H1915" s="352" t="str">
        <f>IFERROR(VLOOKUP(D1915,'ВИС-2025'!$E$17:$L$4285,7,0),"")</f>
        <v>по запросу</v>
      </c>
      <c r="I1915" s="352" t="str">
        <f t="shared" si="331"/>
        <v/>
      </c>
      <c r="J1915" s="352" t="str">
        <f t="shared" si="332"/>
        <v/>
      </c>
      <c r="K1915" s="352" t="str">
        <f t="shared" si="333"/>
        <v/>
      </c>
      <c r="L1915" s="352" t="str">
        <f t="shared" si="334"/>
        <v/>
      </c>
      <c r="M1915" s="352" t="str">
        <f t="shared" si="335"/>
        <v/>
      </c>
      <c r="N1915" s="387"/>
    </row>
    <row r="1916" spans="2:14" s="288" customFormat="1">
      <c r="B1916" s="453" t="s">
        <v>27</v>
      </c>
      <c r="C1916" s="201" t="s">
        <v>1676</v>
      </c>
      <c r="D1916" s="102">
        <v>12228551001</v>
      </c>
      <c r="E1916" s="391" t="str">
        <f>IFERROR(VLOOKUP(D1916,'ВИС-2025'!$E$17:$I$3751,3,0),"")</f>
        <v>Фиксирующий желоб 75, отрезки 4,825 м</v>
      </c>
      <c r="F1916" s="202" t="s">
        <v>58</v>
      </c>
      <c r="G1916" s="204"/>
      <c r="H1916" s="352" t="str">
        <f>IFERROR(VLOOKUP(D1916,'ВИС-2025'!$E$17:$L$4285,7,0),"")</f>
        <v>по запросу</v>
      </c>
      <c r="I1916" s="352" t="str">
        <f t="shared" si="331"/>
        <v/>
      </c>
      <c r="J1916" s="352" t="str">
        <f t="shared" si="332"/>
        <v/>
      </c>
      <c r="K1916" s="352" t="str">
        <f t="shared" si="333"/>
        <v/>
      </c>
      <c r="L1916" s="352" t="str">
        <f t="shared" si="334"/>
        <v/>
      </c>
      <c r="M1916" s="352" t="str">
        <f t="shared" si="335"/>
        <v/>
      </c>
      <c r="N1916" s="387"/>
    </row>
    <row r="1917" spans="2:14" s="288" customFormat="1">
      <c r="B1917" s="453" t="s">
        <v>27</v>
      </c>
      <c r="C1917" s="201" t="s">
        <v>1676</v>
      </c>
      <c r="D1917" s="102">
        <v>12228561001</v>
      </c>
      <c r="E1917" s="391" t="str">
        <f>IFERROR(VLOOKUP(D1917,'ВИС-2025'!$E$17:$I$3751,3,0),"")</f>
        <v>Фиксирующий желоб 90, отрезки 4,800 м</v>
      </c>
      <c r="F1917" s="202" t="s">
        <v>58</v>
      </c>
      <c r="G1917" s="204"/>
      <c r="H1917" s="352" t="str">
        <f>IFERROR(VLOOKUP(D1917,'ВИС-2025'!$E$17:$L$4285,7,0),"")</f>
        <v>по запросу</v>
      </c>
      <c r="I1917" s="352" t="str">
        <f t="shared" si="331"/>
        <v/>
      </c>
      <c r="J1917" s="352" t="str">
        <f t="shared" si="332"/>
        <v/>
      </c>
      <c r="K1917" s="352" t="str">
        <f t="shared" si="333"/>
        <v/>
      </c>
      <c r="L1917" s="352" t="str">
        <f t="shared" si="334"/>
        <v/>
      </c>
      <c r="M1917" s="352" t="str">
        <f t="shared" si="335"/>
        <v/>
      </c>
      <c r="N1917" s="387"/>
    </row>
    <row r="1918" spans="2:14" s="288" customFormat="1">
      <c r="B1918" s="453" t="s">
        <v>27</v>
      </c>
      <c r="C1918" s="201" t="s">
        <v>1676</v>
      </c>
      <c r="D1918" s="102">
        <v>12228571001</v>
      </c>
      <c r="E1918" s="391" t="str">
        <f>IFERROR(VLOOKUP(D1918,'ВИС-2025'!$E$17:$I$3751,3,0),"")</f>
        <v>Фиксирующий желоб 110, отрезки 4,775 м</v>
      </c>
      <c r="F1918" s="202" t="s">
        <v>58</v>
      </c>
      <c r="G1918" s="204"/>
      <c r="H1918" s="352" t="str">
        <f>IFERROR(VLOOKUP(D1918,'ВИС-2025'!$E$17:$L$4285,7,0),"")</f>
        <v>по запросу</v>
      </c>
      <c r="I1918" s="352" t="str">
        <f t="shared" si="331"/>
        <v/>
      </c>
      <c r="J1918" s="352" t="str">
        <f t="shared" si="332"/>
        <v/>
      </c>
      <c r="K1918" s="352" t="str">
        <f t="shared" si="333"/>
        <v/>
      </c>
      <c r="L1918" s="352" t="str">
        <f t="shared" si="334"/>
        <v/>
      </c>
      <c r="M1918" s="352" t="str">
        <f t="shared" si="335"/>
        <v/>
      </c>
      <c r="N1918" s="387"/>
    </row>
    <row r="1919" spans="2:14" s="288" customFormat="1">
      <c r="B1919" s="453" t="s">
        <v>27</v>
      </c>
      <c r="C1919" s="201" t="s">
        <v>1676</v>
      </c>
      <c r="D1919" s="102">
        <v>12316661001</v>
      </c>
      <c r="E1919" s="391" t="str">
        <f>IFERROR(VLOOKUP(D1919,'ВИС-2025'!$E$17:$I$3751,3,0),"")</f>
        <v>Фиксирующий желоб 125, отрезки 4,775 м</v>
      </c>
      <c r="F1919" s="202" t="s">
        <v>58</v>
      </c>
      <c r="G1919" s="204"/>
      <c r="H1919" s="352" t="str">
        <f>IFERROR(VLOOKUP(D1919,'ВИС-2025'!$E$17:$L$4285,7,0),"")</f>
        <v>по запросу</v>
      </c>
      <c r="I1919" s="352" t="str">
        <f t="shared" si="331"/>
        <v/>
      </c>
      <c r="J1919" s="352" t="str">
        <f t="shared" si="332"/>
        <v/>
      </c>
      <c r="K1919" s="352" t="str">
        <f t="shared" si="333"/>
        <v/>
      </c>
      <c r="L1919" s="352" t="str">
        <f t="shared" si="334"/>
        <v/>
      </c>
      <c r="M1919" s="352" t="str">
        <f t="shared" si="335"/>
        <v/>
      </c>
      <c r="N1919" s="387"/>
    </row>
    <row r="1920" spans="2:14" s="288" customFormat="1">
      <c r="B1920" s="453" t="s">
        <v>27</v>
      </c>
      <c r="C1920" s="201" t="s">
        <v>1676</v>
      </c>
      <c r="D1920" s="102">
        <v>12346001001</v>
      </c>
      <c r="E1920" s="391" t="str">
        <f>IFERROR(VLOOKUP(D1920,'ВИС-2025'!$E$17:$I$3751,3,0),"")</f>
        <v>Фиксирующий желоб 160, отрезки 4,750 м</v>
      </c>
      <c r="F1920" s="202" t="s">
        <v>58</v>
      </c>
      <c r="G1920" s="204"/>
      <c r="H1920" s="352" t="str">
        <f>IFERROR(VLOOKUP(D1920,'ВИС-2025'!$E$17:$L$4285,7,0),"")</f>
        <v>по запросу</v>
      </c>
      <c r="I1920" s="352" t="str">
        <f t="shared" si="331"/>
        <v/>
      </c>
      <c r="J1920" s="352" t="str">
        <f t="shared" si="332"/>
        <v/>
      </c>
      <c r="K1920" s="352" t="str">
        <f t="shared" si="333"/>
        <v/>
      </c>
      <c r="L1920" s="352" t="str">
        <f t="shared" si="334"/>
        <v/>
      </c>
      <c r="M1920" s="352" t="str">
        <f t="shared" si="335"/>
        <v/>
      </c>
      <c r="N1920" s="387"/>
    </row>
    <row r="1921" spans="2:14">
      <c r="B1921" s="90"/>
      <c r="C1921" s="198"/>
      <c r="D1921" s="69"/>
      <c r="E1921" s="396"/>
      <c r="F1921" s="170"/>
      <c r="G1921" s="199"/>
      <c r="H1921" s="351" t="str">
        <f>IFERROR(VLOOKUP(D1921,'ВИС-2025'!$E$17:$L$4285,7,0),"")</f>
        <v/>
      </c>
      <c r="I1921" s="351" t="str">
        <f t="shared" si="331"/>
        <v/>
      </c>
      <c r="J1921" s="351" t="str">
        <f t="shared" si="332"/>
        <v/>
      </c>
      <c r="K1921" s="351" t="str">
        <f t="shared" si="333"/>
        <v/>
      </c>
      <c r="L1921" s="351" t="str">
        <f t="shared" si="334"/>
        <v/>
      </c>
      <c r="M1921" s="351" t="str">
        <f t="shared" si="335"/>
        <v/>
      </c>
      <c r="N1921" s="387"/>
    </row>
    <row r="1922" spans="2:14">
      <c r="B1922" s="69"/>
      <c r="C1922" s="432" t="s">
        <v>1676</v>
      </c>
      <c r="D1922" s="194"/>
      <c r="E1922" s="406" t="s">
        <v>2334</v>
      </c>
      <c r="F1922" s="193"/>
      <c r="G1922" s="192"/>
      <c r="H1922" s="295" t="str">
        <f>IFERROR(VLOOKUP(D1922,'ВИС-2025'!$E$17:$L$4285,7,0),"")</f>
        <v/>
      </c>
      <c r="I1922" s="295" t="str">
        <f t="shared" si="331"/>
        <v/>
      </c>
      <c r="J1922" s="295" t="str">
        <f t="shared" si="332"/>
        <v/>
      </c>
      <c r="K1922" s="295" t="str">
        <f t="shared" si="333"/>
        <v/>
      </c>
      <c r="L1922" s="295" t="str">
        <f t="shared" si="334"/>
        <v/>
      </c>
      <c r="M1922" s="295" t="str">
        <f t="shared" si="335"/>
        <v/>
      </c>
      <c r="N1922" s="387"/>
    </row>
    <row r="1923" spans="2:14" s="288" customFormat="1">
      <c r="B1923" s="453" t="s">
        <v>27</v>
      </c>
      <c r="C1923" s="201" t="s">
        <v>1676</v>
      </c>
      <c r="D1923" s="102">
        <v>12596151002</v>
      </c>
      <c r="E1923" s="391" t="str">
        <f>IFERROR(VLOOKUP(D1923,'ВИС-2025'!$E$17:$I$3751,3,0),"")</f>
        <v>Монтажная гильза 20х2,8</v>
      </c>
      <c r="F1923" s="202" t="s">
        <v>58</v>
      </c>
      <c r="G1923" s="204"/>
      <c r="H1923" s="352" t="str">
        <f>IFERROR(VLOOKUP(D1923,'ВИС-2025'!$E$17:$L$4285,7,0),"")</f>
        <v>по запросу</v>
      </c>
      <c r="I1923" s="352" t="str">
        <f t="shared" si="331"/>
        <v/>
      </c>
      <c r="J1923" s="352" t="str">
        <f t="shared" si="332"/>
        <v/>
      </c>
      <c r="K1923" s="352" t="str">
        <f t="shared" si="333"/>
        <v/>
      </c>
      <c r="L1923" s="352" t="str">
        <f t="shared" si="334"/>
        <v/>
      </c>
      <c r="M1923" s="352" t="str">
        <f t="shared" si="335"/>
        <v/>
      </c>
      <c r="N1923" s="387"/>
    </row>
    <row r="1924" spans="2:14" s="288" customFormat="1">
      <c r="B1924" s="453" t="s">
        <v>27</v>
      </c>
      <c r="C1924" s="201" t="s">
        <v>1676</v>
      </c>
      <c r="D1924" s="102">
        <v>12596251402</v>
      </c>
      <c r="E1924" s="391" t="str">
        <f>IFERROR(VLOOKUP(D1924,'ВИС-2025'!$E$17:$I$3751,3,0),"")</f>
        <v>Монтажная гильза 25х3,5</v>
      </c>
      <c r="F1924" s="202" t="s">
        <v>58</v>
      </c>
      <c r="G1924" s="204"/>
      <c r="H1924" s="352" t="str">
        <f>IFERROR(VLOOKUP(D1924,'ВИС-2025'!$E$17:$L$4285,7,0),"")</f>
        <v>по запросу</v>
      </c>
      <c r="I1924" s="352" t="str">
        <f t="shared" si="331"/>
        <v/>
      </c>
      <c r="J1924" s="352" t="str">
        <f t="shared" si="332"/>
        <v/>
      </c>
      <c r="K1924" s="352" t="str">
        <f t="shared" si="333"/>
        <v/>
      </c>
      <c r="L1924" s="352" t="str">
        <f t="shared" si="334"/>
        <v/>
      </c>
      <c r="M1924" s="352" t="str">
        <f t="shared" si="335"/>
        <v/>
      </c>
      <c r="N1924" s="387"/>
    </row>
    <row r="1925" spans="2:14" s="288" customFormat="1">
      <c r="B1925" s="453" t="s">
        <v>27</v>
      </c>
      <c r="C1925" s="201" t="s">
        <v>1676</v>
      </c>
      <c r="D1925" s="102">
        <v>11371661001</v>
      </c>
      <c r="E1925" s="391" t="str">
        <f>IFERROR(VLOOKUP(D1925,'ВИС-2025'!$E$17:$I$3751,3,0),"")</f>
        <v>Монтажная гильза 32х4,4</v>
      </c>
      <c r="F1925" s="202" t="s">
        <v>58</v>
      </c>
      <c r="G1925" s="204"/>
      <c r="H1925" s="352" t="str">
        <f>IFERROR(VLOOKUP(D1925,'ВИС-2025'!$E$17:$L$4285,7,0),"")</f>
        <v>по запросу</v>
      </c>
      <c r="I1925" s="352" t="str">
        <f t="shared" si="331"/>
        <v/>
      </c>
      <c r="J1925" s="352" t="str">
        <f t="shared" si="332"/>
        <v/>
      </c>
      <c r="K1925" s="352" t="str">
        <f t="shared" si="333"/>
        <v/>
      </c>
      <c r="L1925" s="352" t="str">
        <f t="shared" si="334"/>
        <v/>
      </c>
      <c r="M1925" s="352" t="str">
        <f t="shared" si="335"/>
        <v/>
      </c>
      <c r="N1925" s="387"/>
    </row>
    <row r="1926" spans="2:14" s="288" customFormat="1">
      <c r="B1926" s="453" t="s">
        <v>27</v>
      </c>
      <c r="C1926" s="201" t="s">
        <v>1676</v>
      </c>
      <c r="D1926" s="102">
        <v>11372961001</v>
      </c>
      <c r="E1926" s="391" t="str">
        <f>IFERROR(VLOOKUP(D1926,'ВИС-2025'!$E$17:$I$3751,3,0),"")</f>
        <v>Монтажная гильза 40х5,5</v>
      </c>
      <c r="F1926" s="202" t="s">
        <v>58</v>
      </c>
      <c r="G1926" s="204"/>
      <c r="H1926" s="352" t="str">
        <f>IFERROR(VLOOKUP(D1926,'ВИС-2025'!$E$17:$L$4285,7,0),"")</f>
        <v>по запросу</v>
      </c>
      <c r="I1926" s="352" t="str">
        <f t="shared" si="331"/>
        <v/>
      </c>
      <c r="J1926" s="352" t="str">
        <f t="shared" si="332"/>
        <v/>
      </c>
      <c r="K1926" s="352" t="str">
        <f t="shared" si="333"/>
        <v/>
      </c>
      <c r="L1926" s="352" t="str">
        <f t="shared" si="334"/>
        <v/>
      </c>
      <c r="M1926" s="352" t="str">
        <f t="shared" si="335"/>
        <v/>
      </c>
      <c r="N1926" s="387"/>
    </row>
    <row r="1927" spans="2:14" s="287" customFormat="1">
      <c r="B1927" s="422" t="s">
        <v>65</v>
      </c>
      <c r="C1927" s="198" t="s">
        <v>1676</v>
      </c>
      <c r="D1927" s="69">
        <v>11397711002</v>
      </c>
      <c r="E1927" s="392" t="str">
        <f>IFERROR(VLOOKUP(D1927,'[1]ВИС-2024'!$E$17:$I$3640,3,0),"")</f>
        <v>Монтажная гильза 50 MX</v>
      </c>
      <c r="F1927" s="170" t="s">
        <v>58</v>
      </c>
      <c r="G1927" s="199"/>
      <c r="H1927" s="351">
        <f>IFERROR(VLOOKUP(D1927,'ВИС-2025'!$E$17:$L$4285,8,0),"")</f>
        <v>15.17</v>
      </c>
      <c r="I1927" s="351">
        <f t="shared" si="331"/>
        <v>0</v>
      </c>
      <c r="J1927" s="351">
        <f t="shared" si="332"/>
        <v>15.17</v>
      </c>
      <c r="K1927" s="351">
        <f t="shared" si="333"/>
        <v>0</v>
      </c>
      <c r="L1927" s="351">
        <f t="shared" si="334"/>
        <v>0</v>
      </c>
      <c r="M1927" s="351">
        <f t="shared" si="335"/>
        <v>0</v>
      </c>
      <c r="N1927" s="387"/>
    </row>
    <row r="1928" spans="2:14" s="287" customFormat="1">
      <c r="B1928" s="422" t="s">
        <v>65</v>
      </c>
      <c r="C1928" s="198" t="s">
        <v>1676</v>
      </c>
      <c r="D1928" s="69">
        <v>11397811002</v>
      </c>
      <c r="E1928" s="392" t="str">
        <f>IFERROR(VLOOKUP(D1928,'[1]ВИС-2024'!$E$17:$I$3640,3,0),"")</f>
        <v>Монтажная гильза 63 MX</v>
      </c>
      <c r="F1928" s="170" t="s">
        <v>58</v>
      </c>
      <c r="G1928" s="199"/>
      <c r="H1928" s="351">
        <f>IFERROR(VLOOKUP(D1928,'ВИС-2025'!$E$17:$L$4285,8,0),"")</f>
        <v>28.99</v>
      </c>
      <c r="I1928" s="351">
        <f t="shared" si="331"/>
        <v>0</v>
      </c>
      <c r="J1928" s="351">
        <f t="shared" si="332"/>
        <v>28.99</v>
      </c>
      <c r="K1928" s="351">
        <f t="shared" si="333"/>
        <v>0</v>
      </c>
      <c r="L1928" s="351">
        <f t="shared" si="334"/>
        <v>0</v>
      </c>
      <c r="M1928" s="351">
        <f t="shared" si="335"/>
        <v>0</v>
      </c>
      <c r="N1928" s="387"/>
    </row>
    <row r="1929" spans="2:14">
      <c r="B1929" s="90"/>
      <c r="C1929" s="198"/>
      <c r="D1929" s="69"/>
      <c r="E1929" s="396"/>
      <c r="F1929" s="170"/>
      <c r="G1929" s="199"/>
      <c r="H1929" s="351" t="str">
        <f>IFERROR(VLOOKUP(D1929,'ВИС-2025'!$E$17:$L$4285,7,0),"")</f>
        <v/>
      </c>
      <c r="I1929" s="351" t="str">
        <f t="shared" si="331"/>
        <v/>
      </c>
      <c r="J1929" s="351" t="str">
        <f t="shared" si="332"/>
        <v/>
      </c>
      <c r="K1929" s="351" t="str">
        <f t="shared" si="333"/>
        <v/>
      </c>
      <c r="L1929" s="351" t="str">
        <f t="shared" si="334"/>
        <v/>
      </c>
      <c r="M1929" s="351" t="str">
        <f t="shared" si="335"/>
        <v/>
      </c>
      <c r="N1929" s="387"/>
    </row>
    <row r="1930" spans="2:14" s="288" customFormat="1">
      <c r="B1930" s="453" t="s">
        <v>27</v>
      </c>
      <c r="C1930" s="201" t="s">
        <v>1676</v>
      </c>
      <c r="D1930" s="102">
        <v>13129701001</v>
      </c>
      <c r="E1930" s="391" t="str">
        <f>IFERROR(VLOOKUP(D1930,'ВИС-2025'!$E$17:$I$3751,3,0),"")</f>
        <v>Муфта соединительная равнопроходная 20х2,8</v>
      </c>
      <c r="F1930" s="202" t="s">
        <v>58</v>
      </c>
      <c r="G1930" s="204"/>
      <c r="H1930" s="352" t="str">
        <f>IFERROR(VLOOKUP(D1930,'ВИС-2025'!$E$17:$L$4285,7,0),"")</f>
        <v>по запросу</v>
      </c>
      <c r="I1930" s="352" t="str">
        <f t="shared" si="331"/>
        <v/>
      </c>
      <c r="J1930" s="352" t="str">
        <f t="shared" si="332"/>
        <v/>
      </c>
      <c r="K1930" s="352" t="str">
        <f t="shared" si="333"/>
        <v/>
      </c>
      <c r="L1930" s="352" t="str">
        <f t="shared" si="334"/>
        <v/>
      </c>
      <c r="M1930" s="352" t="str">
        <f t="shared" si="335"/>
        <v/>
      </c>
      <c r="N1930" s="387"/>
    </row>
    <row r="1931" spans="2:14" s="288" customFormat="1">
      <c r="B1931" s="453" t="s">
        <v>27</v>
      </c>
      <c r="C1931" s="201" t="s">
        <v>1676</v>
      </c>
      <c r="D1931" s="102">
        <v>13129711001</v>
      </c>
      <c r="E1931" s="391" t="str">
        <f>IFERROR(VLOOKUP(D1931,'ВИС-2025'!$E$17:$I$3751,3,0),"")</f>
        <v>Муфта соединительная равнопроходная 25х3,5</v>
      </c>
      <c r="F1931" s="202" t="s">
        <v>58</v>
      </c>
      <c r="G1931" s="204"/>
      <c r="H1931" s="352" t="str">
        <f>IFERROR(VLOOKUP(D1931,'ВИС-2025'!$E$17:$L$4285,7,0),"")</f>
        <v>по запросу</v>
      </c>
      <c r="I1931" s="352" t="str">
        <f t="shared" si="331"/>
        <v/>
      </c>
      <c r="J1931" s="352" t="str">
        <f t="shared" si="332"/>
        <v/>
      </c>
      <c r="K1931" s="352" t="str">
        <f t="shared" si="333"/>
        <v/>
      </c>
      <c r="L1931" s="352" t="str">
        <f t="shared" si="334"/>
        <v/>
      </c>
      <c r="M1931" s="352" t="str">
        <f t="shared" si="335"/>
        <v/>
      </c>
      <c r="N1931" s="387"/>
    </row>
    <row r="1932" spans="2:14" s="288" customFormat="1">
      <c r="B1932" s="453" t="s">
        <v>27</v>
      </c>
      <c r="C1932" s="201" t="s">
        <v>1676</v>
      </c>
      <c r="D1932" s="102">
        <v>13129731001</v>
      </c>
      <c r="E1932" s="391" t="str">
        <f>IFERROR(VLOOKUP(D1932,'ВИС-2025'!$E$17:$I$3751,3,0),"")</f>
        <v>Муфта соединительная равнопроходная 32х4,4</v>
      </c>
      <c r="F1932" s="202" t="s">
        <v>58</v>
      </c>
      <c r="G1932" s="204"/>
      <c r="H1932" s="352" t="str">
        <f>IFERROR(VLOOKUP(D1932,'ВИС-2025'!$E$17:$L$4285,7,0),"")</f>
        <v>по запросу</v>
      </c>
      <c r="I1932" s="352" t="str">
        <f t="shared" si="331"/>
        <v/>
      </c>
      <c r="J1932" s="352" t="str">
        <f t="shared" si="332"/>
        <v/>
      </c>
      <c r="K1932" s="352" t="str">
        <f t="shared" si="333"/>
        <v/>
      </c>
      <c r="L1932" s="352" t="str">
        <f t="shared" si="334"/>
        <v/>
      </c>
      <c r="M1932" s="352" t="str">
        <f t="shared" si="335"/>
        <v/>
      </c>
      <c r="N1932" s="387"/>
    </row>
    <row r="1933" spans="2:14" s="288" customFormat="1">
      <c r="B1933" s="453" t="s">
        <v>27</v>
      </c>
      <c r="C1933" s="201" t="s">
        <v>1676</v>
      </c>
      <c r="D1933" s="102">
        <v>13129721001</v>
      </c>
      <c r="E1933" s="391" t="str">
        <f>IFERROR(VLOOKUP(D1933,'ВИС-2025'!$E$17:$I$3751,3,0),"")</f>
        <v>Муфта соединительная равнопроходная 40х5,5</v>
      </c>
      <c r="F1933" s="202" t="s">
        <v>58</v>
      </c>
      <c r="G1933" s="204"/>
      <c r="H1933" s="352" t="str">
        <f>IFERROR(VLOOKUP(D1933,'ВИС-2025'!$E$17:$L$4285,7,0),"")</f>
        <v>по запросу</v>
      </c>
      <c r="I1933" s="352" t="str">
        <f t="shared" si="331"/>
        <v/>
      </c>
      <c r="J1933" s="352" t="str">
        <f t="shared" si="332"/>
        <v/>
      </c>
      <c r="K1933" s="352" t="str">
        <f t="shared" si="333"/>
        <v/>
      </c>
      <c r="L1933" s="352" t="str">
        <f t="shared" si="334"/>
        <v/>
      </c>
      <c r="M1933" s="352" t="str">
        <f t="shared" si="335"/>
        <v/>
      </c>
      <c r="N1933" s="387"/>
    </row>
    <row r="1934" spans="2:14" s="288" customFormat="1">
      <c r="B1934" s="453" t="s">
        <v>27</v>
      </c>
      <c r="C1934" s="201" t="s">
        <v>1676</v>
      </c>
      <c r="D1934" s="102">
        <v>11680201001</v>
      </c>
      <c r="E1934" s="391" t="str">
        <f>IFERROR(VLOOKUP(D1934,'ВИС-2025'!$E$17:$I$3751,3,0),"")</f>
        <v>Муфта соединительная равнопроходная 50х6,9</v>
      </c>
      <c r="F1934" s="202" t="s">
        <v>58</v>
      </c>
      <c r="G1934" s="204"/>
      <c r="H1934" s="352" t="str">
        <f>IFERROR(VLOOKUP(D1934,'ВИС-2025'!$E$17:$L$4285,7,0),"")</f>
        <v>по запросу</v>
      </c>
      <c r="I1934" s="352" t="str">
        <f t="shared" si="331"/>
        <v/>
      </c>
      <c r="J1934" s="352" t="str">
        <f t="shared" si="332"/>
        <v/>
      </c>
      <c r="K1934" s="352" t="str">
        <f t="shared" si="333"/>
        <v/>
      </c>
      <c r="L1934" s="352" t="str">
        <f t="shared" si="334"/>
        <v/>
      </c>
      <c r="M1934" s="352" t="str">
        <f t="shared" si="335"/>
        <v/>
      </c>
      <c r="N1934" s="387"/>
    </row>
    <row r="1935" spans="2:14" s="288" customFormat="1">
      <c r="B1935" s="453" t="s">
        <v>27</v>
      </c>
      <c r="C1935" s="201" t="s">
        <v>1676</v>
      </c>
      <c r="D1935" s="102">
        <v>11680221001</v>
      </c>
      <c r="E1935" s="391" t="str">
        <f>IFERROR(VLOOKUP(D1935,'ВИС-2025'!$E$17:$I$3751,3,0),"")</f>
        <v>Муфта соединительная равнопроходная 63х8,6</v>
      </c>
      <c r="F1935" s="202" t="s">
        <v>58</v>
      </c>
      <c r="G1935" s="204"/>
      <c r="H1935" s="352" t="str">
        <f>IFERROR(VLOOKUP(D1935,'ВИС-2025'!$E$17:$L$4285,7,0),"")</f>
        <v>по запросу</v>
      </c>
      <c r="I1935" s="352" t="str">
        <f t="shared" si="331"/>
        <v/>
      </c>
      <c r="J1935" s="352" t="str">
        <f t="shared" si="332"/>
        <v/>
      </c>
      <c r="K1935" s="352" t="str">
        <f t="shared" si="333"/>
        <v/>
      </c>
      <c r="L1935" s="352" t="str">
        <f t="shared" si="334"/>
        <v/>
      </c>
      <c r="M1935" s="352" t="str">
        <f t="shared" si="335"/>
        <v/>
      </c>
      <c r="N1935" s="387"/>
    </row>
    <row r="1936" spans="2:14">
      <c r="B1936" s="90"/>
      <c r="C1936" s="198"/>
      <c r="D1936" s="69"/>
      <c r="E1936" s="396"/>
      <c r="F1936" s="170"/>
      <c r="G1936" s="199"/>
      <c r="H1936" s="351" t="str">
        <f>IFERROR(VLOOKUP(D1936,'ВИС-2025'!$E$17:$L$4285,7,0),"")</f>
        <v/>
      </c>
      <c r="I1936" s="351" t="str">
        <f t="shared" si="331"/>
        <v/>
      </c>
      <c r="J1936" s="351" t="str">
        <f t="shared" si="332"/>
        <v/>
      </c>
      <c r="K1936" s="351" t="str">
        <f t="shared" si="333"/>
        <v/>
      </c>
      <c r="L1936" s="351" t="str">
        <f t="shared" si="334"/>
        <v/>
      </c>
      <c r="M1936" s="351" t="str">
        <f t="shared" si="335"/>
        <v/>
      </c>
      <c r="N1936" s="387"/>
    </row>
    <row r="1937" spans="2:14" s="288" customFormat="1">
      <c r="B1937" s="453" t="s">
        <v>27</v>
      </c>
      <c r="C1937" s="201" t="s">
        <v>1676</v>
      </c>
      <c r="D1937" s="102">
        <v>13129771001</v>
      </c>
      <c r="E1937" s="391" t="str">
        <f>IFERROR(VLOOKUP(D1937,'ВИС-2025'!$E$17:$I$3751,3,0),"")</f>
        <v>Муфта соединительная переходная 25х3,5 - 20х2,8</v>
      </c>
      <c r="F1937" s="202" t="s">
        <v>58</v>
      </c>
      <c r="G1937" s="204"/>
      <c r="H1937" s="352" t="str">
        <f>IFERROR(VLOOKUP(D1937,'ВИС-2025'!$E$17:$L$4285,7,0),"")</f>
        <v>по запросу</v>
      </c>
      <c r="I1937" s="352" t="str">
        <f t="shared" si="331"/>
        <v/>
      </c>
      <c r="J1937" s="352" t="str">
        <f t="shared" si="332"/>
        <v/>
      </c>
      <c r="K1937" s="352" t="str">
        <f t="shared" si="333"/>
        <v/>
      </c>
      <c r="L1937" s="352" t="str">
        <f t="shared" si="334"/>
        <v/>
      </c>
      <c r="M1937" s="352" t="str">
        <f t="shared" si="335"/>
        <v/>
      </c>
      <c r="N1937" s="387"/>
    </row>
    <row r="1938" spans="2:14" s="288" customFormat="1">
      <c r="B1938" s="453" t="s">
        <v>27</v>
      </c>
      <c r="C1938" s="201" t="s">
        <v>1676</v>
      </c>
      <c r="D1938" s="102">
        <v>13129781001</v>
      </c>
      <c r="E1938" s="391" t="str">
        <f>IFERROR(VLOOKUP(D1938,'ВИС-2025'!$E$17:$I$3751,3,0),"")</f>
        <v>Муфта соединительная переходная 32х4,4 - 25х3,5</v>
      </c>
      <c r="F1938" s="202" t="s">
        <v>58</v>
      </c>
      <c r="G1938" s="204"/>
      <c r="H1938" s="352" t="str">
        <f>IFERROR(VLOOKUP(D1938,'ВИС-2025'!$E$17:$L$4285,7,0),"")</f>
        <v>по запросу</v>
      </c>
      <c r="I1938" s="352" t="str">
        <f t="shared" si="331"/>
        <v/>
      </c>
      <c r="J1938" s="352" t="str">
        <f t="shared" si="332"/>
        <v/>
      </c>
      <c r="K1938" s="352" t="str">
        <f t="shared" si="333"/>
        <v/>
      </c>
      <c r="L1938" s="352" t="str">
        <f t="shared" si="334"/>
        <v/>
      </c>
      <c r="M1938" s="352" t="str">
        <f t="shared" si="335"/>
        <v/>
      </c>
      <c r="N1938" s="387"/>
    </row>
    <row r="1939" spans="2:14" s="288" customFormat="1">
      <c r="B1939" s="453" t="s">
        <v>27</v>
      </c>
      <c r="C1939" s="201" t="s">
        <v>1676</v>
      </c>
      <c r="D1939" s="102">
        <v>13129811001</v>
      </c>
      <c r="E1939" s="391" t="str">
        <f>IFERROR(VLOOKUP(D1939,'ВИС-2025'!$E$17:$I$3751,3,0),"")</f>
        <v>Муфта соединительная переходная 40х5,5 - 25х4,4</v>
      </c>
      <c r="F1939" s="202" t="s">
        <v>58</v>
      </c>
      <c r="G1939" s="204"/>
      <c r="H1939" s="352" t="str">
        <f>IFERROR(VLOOKUP(D1939,'ВИС-2025'!$E$17:$L$4285,7,0),"")</f>
        <v>по запросу</v>
      </c>
      <c r="I1939" s="352" t="str">
        <f t="shared" ref="I1939:I1987" si="336">IFERROR(H1939*G1939,"")</f>
        <v/>
      </c>
      <c r="J1939" s="352" t="str">
        <f t="shared" ref="J1939:J1987" si="337">IFERROR((IF(H1939="","",H1939-H1939*$D$7)),"")</f>
        <v/>
      </c>
      <c r="K1939" s="352" t="str">
        <f t="shared" ref="K1939:K1987" si="338">IFERROR(J1939*G1939, "")</f>
        <v/>
      </c>
      <c r="L1939" s="352" t="str">
        <f t="shared" ref="L1939:L1987" si="339">IFERROR(J1939*$D$8, "")</f>
        <v/>
      </c>
      <c r="M1939" s="352" t="str">
        <f t="shared" ref="M1939:M1987" si="340">IFERROR(L1939*G1939, "")</f>
        <v/>
      </c>
      <c r="N1939" s="387"/>
    </row>
    <row r="1940" spans="2:14" s="288" customFormat="1">
      <c r="B1940" s="453" t="s">
        <v>27</v>
      </c>
      <c r="C1940" s="201" t="s">
        <v>1676</v>
      </c>
      <c r="D1940" s="102">
        <v>13129801001</v>
      </c>
      <c r="E1940" s="391" t="str">
        <f>IFERROR(VLOOKUP(D1940,'ВИС-2025'!$E$17:$I$3751,3,0),"")</f>
        <v>Муфта соединительная переходная 40х5,5 - 32х4,4</v>
      </c>
      <c r="F1940" s="202" t="s">
        <v>58</v>
      </c>
      <c r="G1940" s="204"/>
      <c r="H1940" s="352" t="str">
        <f>IFERROR(VLOOKUP(D1940,'ВИС-2025'!$E$17:$L$4285,7,0),"")</f>
        <v>по запросу</v>
      </c>
      <c r="I1940" s="352" t="str">
        <f t="shared" si="336"/>
        <v/>
      </c>
      <c r="J1940" s="352" t="str">
        <f t="shared" si="337"/>
        <v/>
      </c>
      <c r="K1940" s="352" t="str">
        <f t="shared" si="338"/>
        <v/>
      </c>
      <c r="L1940" s="352" t="str">
        <f t="shared" si="339"/>
        <v/>
      </c>
      <c r="M1940" s="352" t="str">
        <f t="shared" si="340"/>
        <v/>
      </c>
      <c r="N1940" s="387"/>
    </row>
    <row r="1941" spans="2:14" s="288" customFormat="1">
      <c r="B1941" s="453" t="s">
        <v>27</v>
      </c>
      <c r="C1941" s="201" t="s">
        <v>1676</v>
      </c>
      <c r="D1941" s="102">
        <v>11680181001</v>
      </c>
      <c r="E1941" s="391" t="str">
        <f>IFERROR(VLOOKUP(D1941,'ВИС-2025'!$E$17:$I$3751,3,0),"")</f>
        <v>Муфта соединительная переходная 50х6,9 - 32х4,4</v>
      </c>
      <c r="F1941" s="202" t="s">
        <v>58</v>
      </c>
      <c r="G1941" s="204"/>
      <c r="H1941" s="352" t="str">
        <f>IFERROR(VLOOKUP(D1941,'ВИС-2025'!$E$17:$L$4285,7,0),"")</f>
        <v>по запросу</v>
      </c>
      <c r="I1941" s="352" t="str">
        <f t="shared" si="336"/>
        <v/>
      </c>
      <c r="J1941" s="352" t="str">
        <f t="shared" si="337"/>
        <v/>
      </c>
      <c r="K1941" s="352" t="str">
        <f t="shared" si="338"/>
        <v/>
      </c>
      <c r="L1941" s="352" t="str">
        <f t="shared" si="339"/>
        <v/>
      </c>
      <c r="M1941" s="352" t="str">
        <f t="shared" si="340"/>
        <v/>
      </c>
      <c r="N1941" s="387"/>
    </row>
    <row r="1942" spans="2:14" s="288" customFormat="1">
      <c r="B1942" s="453" t="s">
        <v>27</v>
      </c>
      <c r="C1942" s="201" t="s">
        <v>1676</v>
      </c>
      <c r="D1942" s="102">
        <v>11680191001</v>
      </c>
      <c r="E1942" s="391" t="str">
        <f>IFERROR(VLOOKUP(D1942,'ВИС-2025'!$E$17:$I$3751,3,0),"")</f>
        <v>Муфта соединительная переходная 50х6,9 - 40х5,5</v>
      </c>
      <c r="F1942" s="202" t="s">
        <v>58</v>
      </c>
      <c r="G1942" s="204"/>
      <c r="H1942" s="352" t="str">
        <f>IFERROR(VLOOKUP(D1942,'ВИС-2025'!$E$17:$L$4285,7,0),"")</f>
        <v>по запросу</v>
      </c>
      <c r="I1942" s="352" t="str">
        <f t="shared" si="336"/>
        <v/>
      </c>
      <c r="J1942" s="352" t="str">
        <f t="shared" si="337"/>
        <v/>
      </c>
      <c r="K1942" s="352" t="str">
        <f t="shared" si="338"/>
        <v/>
      </c>
      <c r="L1942" s="352" t="str">
        <f t="shared" si="339"/>
        <v/>
      </c>
      <c r="M1942" s="352" t="str">
        <f t="shared" si="340"/>
        <v/>
      </c>
      <c r="N1942" s="387"/>
    </row>
    <row r="1943" spans="2:14" s="288" customFormat="1">
      <c r="B1943" s="453" t="s">
        <v>27</v>
      </c>
      <c r="C1943" s="201" t="s">
        <v>1676</v>
      </c>
      <c r="D1943" s="102">
        <v>11680211001</v>
      </c>
      <c r="E1943" s="391" t="str">
        <f>IFERROR(VLOOKUP(D1943,'ВИС-2025'!$E$17:$I$3751,3,0),"")</f>
        <v>Муфта соединительная переходная 63х8,6 - 50х6,9</v>
      </c>
      <c r="F1943" s="202" t="s">
        <v>58</v>
      </c>
      <c r="G1943" s="204"/>
      <c r="H1943" s="352" t="str">
        <f>IFERROR(VLOOKUP(D1943,'ВИС-2025'!$E$17:$L$4285,7,0),"")</f>
        <v>по запросу</v>
      </c>
      <c r="I1943" s="352" t="str">
        <f t="shared" si="336"/>
        <v/>
      </c>
      <c r="J1943" s="352" t="str">
        <f t="shared" si="337"/>
        <v/>
      </c>
      <c r="K1943" s="352" t="str">
        <f t="shared" si="338"/>
        <v/>
      </c>
      <c r="L1943" s="352" t="str">
        <f t="shared" si="339"/>
        <v/>
      </c>
      <c r="M1943" s="352" t="str">
        <f t="shared" si="340"/>
        <v/>
      </c>
      <c r="N1943" s="387"/>
    </row>
    <row r="1944" spans="2:14">
      <c r="B1944" s="90"/>
      <c r="C1944" s="198"/>
      <c r="D1944" s="69"/>
      <c r="E1944" s="396"/>
      <c r="F1944" s="170"/>
      <c r="G1944" s="199"/>
      <c r="H1944" s="351" t="str">
        <f>IFERROR(VLOOKUP(D1944,'ВИС-2025'!$E$17:$L$4285,7,0),"")</f>
        <v/>
      </c>
      <c r="I1944" s="351" t="str">
        <f t="shared" si="336"/>
        <v/>
      </c>
      <c r="J1944" s="351" t="str">
        <f t="shared" si="337"/>
        <v/>
      </c>
      <c r="K1944" s="351" t="str">
        <f t="shared" si="338"/>
        <v/>
      </c>
      <c r="L1944" s="351" t="str">
        <f t="shared" si="339"/>
        <v/>
      </c>
      <c r="M1944" s="351" t="str">
        <f t="shared" si="340"/>
        <v/>
      </c>
      <c r="N1944" s="387"/>
    </row>
    <row r="1945" spans="2:14" s="288" customFormat="1">
      <c r="B1945" s="453" t="s">
        <v>27</v>
      </c>
      <c r="C1945" s="201" t="s">
        <v>1676</v>
      </c>
      <c r="D1945" s="102">
        <v>12446661001</v>
      </c>
      <c r="E1945" s="391" t="str">
        <f>IFERROR(VLOOKUP(D1945,'ВИС-2025'!$E$17:$I$3751,3,0),"")</f>
        <v>Переходник 32x4,4- G 1/2</v>
      </c>
      <c r="F1945" s="202" t="s">
        <v>58</v>
      </c>
      <c r="G1945" s="204"/>
      <c r="H1945" s="352" t="str">
        <f>IFERROR(VLOOKUP(D1945,'ВИС-2025'!$E$17:$L$4285,7,0),"")</f>
        <v>по запросу</v>
      </c>
      <c r="I1945" s="352" t="str">
        <f t="shared" si="336"/>
        <v/>
      </c>
      <c r="J1945" s="352" t="str">
        <f t="shared" si="337"/>
        <v/>
      </c>
      <c r="K1945" s="352" t="str">
        <f t="shared" si="338"/>
        <v/>
      </c>
      <c r="L1945" s="352" t="str">
        <f t="shared" si="339"/>
        <v/>
      </c>
      <c r="M1945" s="352" t="str">
        <f t="shared" si="340"/>
        <v/>
      </c>
      <c r="N1945" s="387"/>
    </row>
    <row r="1946" spans="2:14">
      <c r="B1946" s="90"/>
      <c r="C1946" s="201"/>
      <c r="D1946" s="102"/>
      <c r="E1946" s="397"/>
      <c r="F1946" s="202"/>
      <c r="G1946" s="204"/>
      <c r="H1946" s="352" t="str">
        <f>IFERROR(VLOOKUP(D1946,'ВИС-2025'!$E$17:$L$4285,7,0),"")</f>
        <v/>
      </c>
      <c r="I1946" s="352" t="str">
        <f t="shared" si="336"/>
        <v/>
      </c>
      <c r="J1946" s="352" t="str">
        <f t="shared" si="337"/>
        <v/>
      </c>
      <c r="K1946" s="352" t="str">
        <f t="shared" si="338"/>
        <v/>
      </c>
      <c r="L1946" s="352" t="str">
        <f t="shared" si="339"/>
        <v/>
      </c>
      <c r="M1946" s="352" t="str">
        <f t="shared" si="340"/>
        <v/>
      </c>
      <c r="N1946" s="387"/>
    </row>
    <row r="1947" spans="2:14" s="288" customFormat="1">
      <c r="B1947" s="453" t="s">
        <v>27</v>
      </c>
      <c r="C1947" s="201" t="s">
        <v>1676</v>
      </c>
      <c r="D1947" s="102">
        <v>13130641001</v>
      </c>
      <c r="E1947" s="391" t="str">
        <f>IFERROR(VLOOKUP(D1947,'ВИС-2025'!$E$17:$I$3751,3,0),"")</f>
        <v>Переходник с внутренней резьбой 20х2,8- Rp 1/2</v>
      </c>
      <c r="F1947" s="202" t="s">
        <v>58</v>
      </c>
      <c r="G1947" s="204"/>
      <c r="H1947" s="352" t="str">
        <f>IFERROR(VLOOKUP(D1947,'ВИС-2025'!$E$17:$L$4285,7,0),"")</f>
        <v>по запросу</v>
      </c>
      <c r="I1947" s="352" t="str">
        <f t="shared" si="336"/>
        <v/>
      </c>
      <c r="J1947" s="352" t="str">
        <f t="shared" si="337"/>
        <v/>
      </c>
      <c r="K1947" s="352" t="str">
        <f t="shared" si="338"/>
        <v/>
      </c>
      <c r="L1947" s="352" t="str">
        <f t="shared" si="339"/>
        <v/>
      </c>
      <c r="M1947" s="352" t="str">
        <f t="shared" si="340"/>
        <v/>
      </c>
      <c r="N1947" s="387"/>
    </row>
    <row r="1948" spans="2:14" s="288" customFormat="1">
      <c r="B1948" s="453" t="s">
        <v>27</v>
      </c>
      <c r="C1948" s="201" t="s">
        <v>1676</v>
      </c>
      <c r="D1948" s="102">
        <v>13130651001</v>
      </c>
      <c r="E1948" s="391" t="str">
        <f>IFERROR(VLOOKUP(D1948,'ВИС-2025'!$E$17:$I$3751,3,0),"")</f>
        <v>Переходник с внутренней резьбой 20х2,8- Rp 3/4</v>
      </c>
      <c r="F1948" s="202" t="s">
        <v>58</v>
      </c>
      <c r="G1948" s="204"/>
      <c r="H1948" s="352" t="str">
        <f>IFERROR(VLOOKUP(D1948,'ВИС-2025'!$E$17:$L$4285,7,0),"")</f>
        <v>по запросу</v>
      </c>
      <c r="I1948" s="352" t="str">
        <f t="shared" si="336"/>
        <v/>
      </c>
      <c r="J1948" s="352" t="str">
        <f t="shared" si="337"/>
        <v/>
      </c>
      <c r="K1948" s="352" t="str">
        <f t="shared" si="338"/>
        <v/>
      </c>
      <c r="L1948" s="352" t="str">
        <f t="shared" si="339"/>
        <v/>
      </c>
      <c r="M1948" s="352" t="str">
        <f t="shared" si="340"/>
        <v/>
      </c>
      <c r="N1948" s="387"/>
    </row>
    <row r="1949" spans="2:14" s="288" customFormat="1">
      <c r="B1949" s="453" t="s">
        <v>27</v>
      </c>
      <c r="C1949" s="201" t="s">
        <v>1676</v>
      </c>
      <c r="D1949" s="102">
        <v>13130661001</v>
      </c>
      <c r="E1949" s="391" t="str">
        <f>IFERROR(VLOOKUP(D1949,'ВИС-2025'!$E$17:$I$3751,3,0),"")</f>
        <v>Переходник с внутренней резьбой 25х3,5- Rp 3/4</v>
      </c>
      <c r="F1949" s="202" t="s">
        <v>58</v>
      </c>
      <c r="G1949" s="204"/>
      <c r="H1949" s="352" t="str">
        <f>IFERROR(VLOOKUP(D1949,'ВИС-2025'!$E$17:$L$4285,7,0),"")</f>
        <v>по запросу</v>
      </c>
      <c r="I1949" s="352" t="str">
        <f t="shared" si="336"/>
        <v/>
      </c>
      <c r="J1949" s="352" t="str">
        <f t="shared" si="337"/>
        <v/>
      </c>
      <c r="K1949" s="352" t="str">
        <f t="shared" si="338"/>
        <v/>
      </c>
      <c r="L1949" s="352" t="str">
        <f t="shared" si="339"/>
        <v/>
      </c>
      <c r="M1949" s="352" t="str">
        <f t="shared" si="340"/>
        <v/>
      </c>
      <c r="N1949" s="387"/>
    </row>
    <row r="1950" spans="2:14" s="288" customFormat="1">
      <c r="B1950" s="453" t="s">
        <v>27</v>
      </c>
      <c r="C1950" s="201" t="s">
        <v>1676</v>
      </c>
      <c r="D1950" s="102">
        <v>13130671001</v>
      </c>
      <c r="E1950" s="391" t="str">
        <f>IFERROR(VLOOKUP(D1950,'ВИС-2025'!$E$17:$I$3751,3,0),"")</f>
        <v>Переходник с внутренней резьбой 32x4,4- Rp 3/4</v>
      </c>
      <c r="F1950" s="202" t="s">
        <v>58</v>
      </c>
      <c r="G1950" s="204"/>
      <c r="H1950" s="352" t="str">
        <f>IFERROR(VLOOKUP(D1950,'ВИС-2025'!$E$17:$L$4285,7,0),"")</f>
        <v>по запросу</v>
      </c>
      <c r="I1950" s="352" t="str">
        <f t="shared" si="336"/>
        <v/>
      </c>
      <c r="J1950" s="352" t="str">
        <f t="shared" si="337"/>
        <v/>
      </c>
      <c r="K1950" s="352" t="str">
        <f t="shared" si="338"/>
        <v/>
      </c>
      <c r="L1950" s="352" t="str">
        <f t="shared" si="339"/>
        <v/>
      </c>
      <c r="M1950" s="352" t="str">
        <f t="shared" si="340"/>
        <v/>
      </c>
      <c r="N1950" s="387"/>
    </row>
    <row r="1951" spans="2:14" s="288" customFormat="1">
      <c r="B1951" s="453" t="s">
        <v>27</v>
      </c>
      <c r="C1951" s="201" t="s">
        <v>1676</v>
      </c>
      <c r="D1951" s="102">
        <v>13130681001</v>
      </c>
      <c r="E1951" s="391" t="str">
        <f>IFERROR(VLOOKUP(D1951,'ВИС-2025'!$E$17:$I$3751,3,0),"")</f>
        <v>Переходник с внутренней резьбой 32x4,4- Rp 1</v>
      </c>
      <c r="F1951" s="202" t="s">
        <v>58</v>
      </c>
      <c r="G1951" s="204"/>
      <c r="H1951" s="352" t="str">
        <f>IFERROR(VLOOKUP(D1951,'ВИС-2025'!$E$17:$L$4285,7,0),"")</f>
        <v>по запросу</v>
      </c>
      <c r="I1951" s="352" t="str">
        <f t="shared" si="336"/>
        <v/>
      </c>
      <c r="J1951" s="352" t="str">
        <f t="shared" si="337"/>
        <v/>
      </c>
      <c r="K1951" s="352" t="str">
        <f t="shared" si="338"/>
        <v/>
      </c>
      <c r="L1951" s="352" t="str">
        <f t="shared" si="339"/>
        <v/>
      </c>
      <c r="M1951" s="352" t="str">
        <f t="shared" si="340"/>
        <v/>
      </c>
      <c r="N1951" s="387"/>
    </row>
    <row r="1952" spans="2:14" s="288" customFormat="1">
      <c r="B1952" s="453" t="s">
        <v>27</v>
      </c>
      <c r="C1952" s="201" t="s">
        <v>1676</v>
      </c>
      <c r="D1952" s="102">
        <v>13130691001</v>
      </c>
      <c r="E1952" s="391" t="str">
        <f>IFERROR(VLOOKUP(D1952,'ВИС-2025'!$E$17:$I$3751,3,0),"")</f>
        <v>Переходник с внутренней резьбой 40-Rр 1 1/4</v>
      </c>
      <c r="F1952" s="202" t="s">
        <v>58</v>
      </c>
      <c r="G1952" s="204"/>
      <c r="H1952" s="352" t="str">
        <f>IFERROR(VLOOKUP(D1952,'ВИС-2025'!$E$17:$L$4285,7,0),"")</f>
        <v>по запросу</v>
      </c>
      <c r="I1952" s="352" t="str">
        <f t="shared" si="336"/>
        <v/>
      </c>
      <c r="J1952" s="352" t="str">
        <f t="shared" si="337"/>
        <v/>
      </c>
      <c r="K1952" s="352" t="str">
        <f t="shared" si="338"/>
        <v/>
      </c>
      <c r="L1952" s="352" t="str">
        <f t="shared" si="339"/>
        <v/>
      </c>
      <c r="M1952" s="352" t="str">
        <f t="shared" si="340"/>
        <v/>
      </c>
      <c r="N1952" s="387"/>
    </row>
    <row r="1953" spans="2:14">
      <c r="B1953" s="90"/>
      <c r="C1953" s="198"/>
      <c r="D1953" s="69"/>
      <c r="E1953" s="396"/>
      <c r="F1953" s="170"/>
      <c r="G1953" s="199"/>
      <c r="H1953" s="351" t="str">
        <f>IFERROR(VLOOKUP(D1953,'ВИС-2025'!$E$17:$L$4285,7,0),"")</f>
        <v/>
      </c>
      <c r="I1953" s="351" t="str">
        <f t="shared" si="336"/>
        <v/>
      </c>
      <c r="J1953" s="351" t="str">
        <f t="shared" si="337"/>
        <v/>
      </c>
      <c r="K1953" s="351" t="str">
        <f t="shared" si="338"/>
        <v/>
      </c>
      <c r="L1953" s="351" t="str">
        <f t="shared" si="339"/>
        <v/>
      </c>
      <c r="M1953" s="351" t="str">
        <f t="shared" si="340"/>
        <v/>
      </c>
      <c r="N1953" s="387"/>
    </row>
    <row r="1954" spans="2:14" s="288" customFormat="1">
      <c r="B1954" s="453" t="s">
        <v>27</v>
      </c>
      <c r="C1954" s="201" t="s">
        <v>1676</v>
      </c>
      <c r="D1954" s="102">
        <v>11680891001</v>
      </c>
      <c r="E1954" s="391" t="str">
        <f>IFERROR(VLOOKUP(D1954,'ВИС-2025'!$E$17:$I$3751,3,0),"")</f>
        <v>Переходник с накидной гайкой 20x2,8-G 3/4</v>
      </c>
      <c r="F1954" s="202" t="s">
        <v>58</v>
      </c>
      <c r="G1954" s="204"/>
      <c r="H1954" s="352" t="str">
        <f>IFERROR(VLOOKUP(D1954,'ВИС-2025'!$E$17:$L$4285,7,0),"")</f>
        <v>по запросу</v>
      </c>
      <c r="I1954" s="352" t="str">
        <f t="shared" si="336"/>
        <v/>
      </c>
      <c r="J1954" s="352" t="str">
        <f t="shared" si="337"/>
        <v/>
      </c>
      <c r="K1954" s="352" t="str">
        <f t="shared" si="338"/>
        <v/>
      </c>
      <c r="L1954" s="352" t="str">
        <f t="shared" si="339"/>
        <v/>
      </c>
      <c r="M1954" s="352" t="str">
        <f t="shared" si="340"/>
        <v/>
      </c>
      <c r="N1954" s="387"/>
    </row>
    <row r="1955" spans="2:14" s="288" customFormat="1">
      <c r="B1955" s="453" t="s">
        <v>27</v>
      </c>
      <c r="C1955" s="201" t="s">
        <v>1676</v>
      </c>
      <c r="D1955" s="102">
        <v>11680961001</v>
      </c>
      <c r="E1955" s="391" t="str">
        <f>IFERROR(VLOOKUP(D1955,'ВИС-2025'!$E$17:$I$3751,3,0),"")</f>
        <v>Переходник с накидной гайкой 25x3,5-G 3/4</v>
      </c>
      <c r="F1955" s="202" t="s">
        <v>58</v>
      </c>
      <c r="G1955" s="204"/>
      <c r="H1955" s="352" t="str">
        <f>IFERROR(VLOOKUP(D1955,'ВИС-2025'!$E$17:$L$4285,7,0),"")</f>
        <v>по запросу</v>
      </c>
      <c r="I1955" s="352" t="str">
        <f t="shared" si="336"/>
        <v/>
      </c>
      <c r="J1955" s="352" t="str">
        <f t="shared" si="337"/>
        <v/>
      </c>
      <c r="K1955" s="352" t="str">
        <f t="shared" si="338"/>
        <v/>
      </c>
      <c r="L1955" s="352" t="str">
        <f t="shared" si="339"/>
        <v/>
      </c>
      <c r="M1955" s="352" t="str">
        <f t="shared" si="340"/>
        <v/>
      </c>
      <c r="N1955" s="387"/>
    </row>
    <row r="1956" spans="2:14" s="288" customFormat="1">
      <c r="B1956" s="453" t="s">
        <v>27</v>
      </c>
      <c r="C1956" s="201" t="s">
        <v>1676</v>
      </c>
      <c r="D1956" s="102">
        <v>11681031001</v>
      </c>
      <c r="E1956" s="391" t="str">
        <f>IFERROR(VLOOKUP(D1956,'ВИС-2025'!$E$17:$I$3751,3,0),"")</f>
        <v>Переходник с накидной гайкой 32x4,4-G 1</v>
      </c>
      <c r="F1956" s="202" t="s">
        <v>58</v>
      </c>
      <c r="G1956" s="204"/>
      <c r="H1956" s="352" t="str">
        <f>IFERROR(VLOOKUP(D1956,'ВИС-2025'!$E$17:$L$4285,7,0),"")</f>
        <v>по запросу</v>
      </c>
      <c r="I1956" s="352" t="str">
        <f t="shared" si="336"/>
        <v/>
      </c>
      <c r="J1956" s="352" t="str">
        <f t="shared" si="337"/>
        <v/>
      </c>
      <c r="K1956" s="352" t="str">
        <f t="shared" si="338"/>
        <v/>
      </c>
      <c r="L1956" s="352" t="str">
        <f t="shared" si="339"/>
        <v/>
      </c>
      <c r="M1956" s="352" t="str">
        <f t="shared" si="340"/>
        <v/>
      </c>
      <c r="N1956" s="387"/>
    </row>
    <row r="1957" spans="2:14">
      <c r="B1957" s="90"/>
      <c r="C1957" s="198"/>
      <c r="D1957" s="69"/>
      <c r="E1957" s="396"/>
      <c r="F1957" s="170"/>
      <c r="G1957" s="199"/>
      <c r="H1957" s="351" t="str">
        <f>IFERROR(VLOOKUP(D1957,'ВИС-2025'!$E$17:$L$4285,7,0),"")</f>
        <v/>
      </c>
      <c r="I1957" s="351" t="str">
        <f t="shared" si="336"/>
        <v/>
      </c>
      <c r="J1957" s="351" t="str">
        <f t="shared" si="337"/>
        <v/>
      </c>
      <c r="K1957" s="351" t="str">
        <f t="shared" si="338"/>
        <v/>
      </c>
      <c r="L1957" s="351" t="str">
        <f t="shared" si="339"/>
        <v/>
      </c>
      <c r="M1957" s="351" t="str">
        <f t="shared" si="340"/>
        <v/>
      </c>
      <c r="N1957" s="387"/>
    </row>
    <row r="1958" spans="2:14" s="288" customFormat="1">
      <c r="B1958" s="453" t="s">
        <v>27</v>
      </c>
      <c r="C1958" s="201" t="s">
        <v>1676</v>
      </c>
      <c r="D1958" s="102">
        <v>12893491001</v>
      </c>
      <c r="E1958" s="391" t="str">
        <f>IFERROR(VLOOKUP(D1958,'ВИС-2025'!$E$17:$I$3751,3,0),"")</f>
        <v>Переход на сварное соеднинение 25 x 3,5 - 26,9 x 2,3</v>
      </c>
      <c r="F1958" s="202" t="s">
        <v>58</v>
      </c>
      <c r="G1958" s="204"/>
      <c r="H1958" s="352" t="str">
        <f>IFERROR(VLOOKUP(D1958,'ВИС-2025'!$E$17:$L$4285,7,0),"")</f>
        <v>по запросу</v>
      </c>
      <c r="I1958" s="352" t="str">
        <f t="shared" si="336"/>
        <v/>
      </c>
      <c r="J1958" s="352" t="str">
        <f t="shared" si="337"/>
        <v/>
      </c>
      <c r="K1958" s="352" t="str">
        <f t="shared" si="338"/>
        <v/>
      </c>
      <c r="L1958" s="352" t="str">
        <f t="shared" si="339"/>
        <v/>
      </c>
      <c r="M1958" s="352" t="str">
        <f t="shared" si="340"/>
        <v/>
      </c>
      <c r="N1958" s="387"/>
    </row>
    <row r="1959" spans="2:14" s="288" customFormat="1">
      <c r="B1959" s="453" t="s">
        <v>27</v>
      </c>
      <c r="C1959" s="201" t="s">
        <v>1676</v>
      </c>
      <c r="D1959" s="102">
        <v>12677011001</v>
      </c>
      <c r="E1959" s="391" t="str">
        <f>IFERROR(VLOOKUP(D1959,'ВИС-2025'!$E$17:$I$3751,3,0),"")</f>
        <v>Переход на сварное соеднинение 32 x 4,4 - 33,7 x 2,6</v>
      </c>
      <c r="F1959" s="202" t="s">
        <v>58</v>
      </c>
      <c r="G1959" s="204"/>
      <c r="H1959" s="352" t="str">
        <f>IFERROR(VLOOKUP(D1959,'ВИС-2025'!$E$17:$L$4285,7,0),"")</f>
        <v>по запросу</v>
      </c>
      <c r="I1959" s="352" t="str">
        <f t="shared" si="336"/>
        <v/>
      </c>
      <c r="J1959" s="352" t="str">
        <f t="shared" si="337"/>
        <v/>
      </c>
      <c r="K1959" s="352" t="str">
        <f t="shared" si="338"/>
        <v/>
      </c>
      <c r="L1959" s="352" t="str">
        <f t="shared" si="339"/>
        <v/>
      </c>
      <c r="M1959" s="352" t="str">
        <f t="shared" si="340"/>
        <v/>
      </c>
      <c r="N1959" s="387"/>
    </row>
    <row r="1960" spans="2:14" s="288" customFormat="1">
      <c r="B1960" s="453" t="s">
        <v>27</v>
      </c>
      <c r="C1960" s="201" t="s">
        <v>1676</v>
      </c>
      <c r="D1960" s="102">
        <v>12677111001</v>
      </c>
      <c r="E1960" s="391" t="str">
        <f>IFERROR(VLOOKUP(D1960,'ВИС-2025'!$E$17:$I$3751,3,0),"")</f>
        <v>Переход на сварное соеднинение 40 x 5,5 - 42,4 x 2,6</v>
      </c>
      <c r="F1960" s="202" t="s">
        <v>58</v>
      </c>
      <c r="G1960" s="204"/>
      <c r="H1960" s="352" t="str">
        <f>IFERROR(VLOOKUP(D1960,'ВИС-2025'!$E$17:$L$4285,7,0),"")</f>
        <v>по запросу</v>
      </c>
      <c r="I1960" s="352" t="str">
        <f t="shared" si="336"/>
        <v/>
      </c>
      <c r="J1960" s="352" t="str">
        <f t="shared" si="337"/>
        <v/>
      </c>
      <c r="K1960" s="352" t="str">
        <f t="shared" si="338"/>
        <v/>
      </c>
      <c r="L1960" s="352" t="str">
        <f t="shared" si="339"/>
        <v/>
      </c>
      <c r="M1960" s="352" t="str">
        <f t="shared" si="340"/>
        <v/>
      </c>
      <c r="N1960" s="387"/>
    </row>
    <row r="1961" spans="2:14" s="288" customFormat="1">
      <c r="B1961" s="453" t="s">
        <v>27</v>
      </c>
      <c r="C1961" s="201" t="s">
        <v>1676</v>
      </c>
      <c r="D1961" s="303">
        <v>13158271001</v>
      </c>
      <c r="E1961" s="391" t="str">
        <f>IFERROR(VLOOKUP(D1961,'ВИС-2025'!$E$17:$I$3751,3,0),"")</f>
        <v>Переход на сварное соеднинение 50 x 6,9 - 48,3 x 2,6</v>
      </c>
      <c r="F1961" s="202" t="s">
        <v>58</v>
      </c>
      <c r="G1961" s="204"/>
      <c r="H1961" s="352" t="str">
        <f>IFERROR(VLOOKUP(D1961,'ВИС-2025'!$E$17:$L$4285,7,0),"")</f>
        <v>по запросу</v>
      </c>
      <c r="I1961" s="352" t="str">
        <f t="shared" si="336"/>
        <v/>
      </c>
      <c r="J1961" s="352" t="str">
        <f t="shared" si="337"/>
        <v/>
      </c>
      <c r="K1961" s="352" t="str">
        <f t="shared" si="338"/>
        <v/>
      </c>
      <c r="L1961" s="352" t="str">
        <f t="shared" si="339"/>
        <v/>
      </c>
      <c r="M1961" s="352" t="str">
        <f t="shared" si="340"/>
        <v/>
      </c>
      <c r="N1961" s="387"/>
    </row>
    <row r="1962" spans="2:14" s="288" customFormat="1">
      <c r="B1962" s="453" t="s">
        <v>27</v>
      </c>
      <c r="C1962" s="201" t="s">
        <v>1676</v>
      </c>
      <c r="D1962" s="303">
        <v>13158281001</v>
      </c>
      <c r="E1962" s="391" t="str">
        <f>IFERROR(VLOOKUP(D1962,'ВИС-2025'!$E$17:$I$3751,3,0),"")</f>
        <v>Переход на сварное соеднинение 63 x 8,6 - 60,3 x 2,9</v>
      </c>
      <c r="F1962" s="202" t="s">
        <v>58</v>
      </c>
      <c r="G1962" s="204"/>
      <c r="H1962" s="352" t="str">
        <f>IFERROR(VLOOKUP(D1962,'ВИС-2025'!$E$17:$L$4285,7,0),"")</f>
        <v>по запросу</v>
      </c>
      <c r="I1962" s="352" t="str">
        <f t="shared" si="336"/>
        <v/>
      </c>
      <c r="J1962" s="352" t="str">
        <f t="shared" si="337"/>
        <v/>
      </c>
      <c r="K1962" s="352" t="str">
        <f t="shared" si="338"/>
        <v/>
      </c>
      <c r="L1962" s="352" t="str">
        <f t="shared" si="339"/>
        <v/>
      </c>
      <c r="M1962" s="352" t="str">
        <f t="shared" si="340"/>
        <v/>
      </c>
      <c r="N1962" s="387"/>
    </row>
    <row r="1963" spans="2:14">
      <c r="B1963" s="90"/>
      <c r="C1963" s="198"/>
      <c r="D1963" s="211"/>
      <c r="E1963" s="396"/>
      <c r="F1963" s="170"/>
      <c r="G1963" s="199"/>
      <c r="H1963" s="351" t="str">
        <f>IFERROR(VLOOKUP(D1963,'ВИС-2025'!$E$17:$L$4285,7,0),"")</f>
        <v/>
      </c>
      <c r="I1963" s="351" t="str">
        <f t="shared" si="336"/>
        <v/>
      </c>
      <c r="J1963" s="351" t="str">
        <f t="shared" si="337"/>
        <v/>
      </c>
      <c r="K1963" s="351" t="str">
        <f t="shared" si="338"/>
        <v/>
      </c>
      <c r="L1963" s="351" t="str">
        <f t="shared" si="339"/>
        <v/>
      </c>
      <c r="M1963" s="351" t="str">
        <f t="shared" si="340"/>
        <v/>
      </c>
      <c r="N1963" s="387"/>
    </row>
    <row r="1964" spans="2:14" s="288" customFormat="1">
      <c r="B1964" s="453" t="s">
        <v>27</v>
      </c>
      <c r="C1964" s="201" t="s">
        <v>1676</v>
      </c>
      <c r="D1964" s="102">
        <v>13129491001</v>
      </c>
      <c r="E1964" s="391" t="str">
        <f>IFERROR(VLOOKUP(D1964,'ВИС-2025'!$E$17:$I$3751,3,0),"")</f>
        <v>Тройник равнопроходный 20х2,8</v>
      </c>
      <c r="F1964" s="202" t="s">
        <v>58</v>
      </c>
      <c r="G1964" s="204"/>
      <c r="H1964" s="352" t="str">
        <f>IFERROR(VLOOKUP(D1964,'ВИС-2025'!$E$17:$L$4285,7,0),"")</f>
        <v>по запросу</v>
      </c>
      <c r="I1964" s="352" t="str">
        <f t="shared" si="336"/>
        <v/>
      </c>
      <c r="J1964" s="352" t="str">
        <f t="shared" si="337"/>
        <v/>
      </c>
      <c r="K1964" s="352" t="str">
        <f t="shared" si="338"/>
        <v/>
      </c>
      <c r="L1964" s="352" t="str">
        <f t="shared" si="339"/>
        <v/>
      </c>
      <c r="M1964" s="352" t="str">
        <f t="shared" si="340"/>
        <v/>
      </c>
      <c r="N1964" s="387"/>
    </row>
    <row r="1965" spans="2:14" s="288" customFormat="1">
      <c r="B1965" s="453" t="s">
        <v>27</v>
      </c>
      <c r="C1965" s="201" t="s">
        <v>1676</v>
      </c>
      <c r="D1965" s="102">
        <v>13129511001</v>
      </c>
      <c r="E1965" s="391" t="str">
        <f>IFERROR(VLOOKUP(D1965,'ВИС-2025'!$E$17:$I$3751,3,0),"")</f>
        <v>Тройник равнопроходный 25х3,5</v>
      </c>
      <c r="F1965" s="202" t="s">
        <v>58</v>
      </c>
      <c r="G1965" s="204"/>
      <c r="H1965" s="352" t="str">
        <f>IFERROR(VLOOKUP(D1965,'ВИС-2025'!$E$17:$L$4285,7,0),"")</f>
        <v>по запросу</v>
      </c>
      <c r="I1965" s="352" t="str">
        <f t="shared" si="336"/>
        <v/>
      </c>
      <c r="J1965" s="352" t="str">
        <f t="shared" si="337"/>
        <v/>
      </c>
      <c r="K1965" s="352" t="str">
        <f t="shared" si="338"/>
        <v/>
      </c>
      <c r="L1965" s="352" t="str">
        <f t="shared" si="339"/>
        <v/>
      </c>
      <c r="M1965" s="352" t="str">
        <f t="shared" si="340"/>
        <v/>
      </c>
      <c r="N1965" s="387"/>
    </row>
    <row r="1966" spans="2:14" s="288" customFormat="1">
      <c r="B1966" s="453" t="s">
        <v>27</v>
      </c>
      <c r="C1966" s="201" t="s">
        <v>1676</v>
      </c>
      <c r="D1966" s="102">
        <v>13129521001</v>
      </c>
      <c r="E1966" s="391" t="str">
        <f>IFERROR(VLOOKUP(D1966,'ВИС-2025'!$E$17:$I$3751,3,0),"")</f>
        <v>Тройник равнопроходный 32х4,4</v>
      </c>
      <c r="F1966" s="202" t="s">
        <v>58</v>
      </c>
      <c r="G1966" s="204"/>
      <c r="H1966" s="352" t="str">
        <f>IFERROR(VLOOKUP(D1966,'ВИС-2025'!$E$17:$L$4285,7,0),"")</f>
        <v>по запросу</v>
      </c>
      <c r="I1966" s="352" t="str">
        <f t="shared" si="336"/>
        <v/>
      </c>
      <c r="J1966" s="352" t="str">
        <f t="shared" si="337"/>
        <v/>
      </c>
      <c r="K1966" s="352" t="str">
        <f t="shared" si="338"/>
        <v/>
      </c>
      <c r="L1966" s="352" t="str">
        <f t="shared" si="339"/>
        <v/>
      </c>
      <c r="M1966" s="352" t="str">
        <f t="shared" si="340"/>
        <v/>
      </c>
      <c r="N1966" s="387"/>
    </row>
    <row r="1967" spans="2:14" s="288" customFormat="1">
      <c r="B1967" s="453" t="s">
        <v>27</v>
      </c>
      <c r="C1967" s="201" t="s">
        <v>1676</v>
      </c>
      <c r="D1967" s="102">
        <v>13129531001</v>
      </c>
      <c r="E1967" s="391" t="str">
        <f>IFERROR(VLOOKUP(D1967,'ВИС-2025'!$E$17:$I$3751,3,0),"")</f>
        <v>Тройник равнопроходный 40х5,5</v>
      </c>
      <c r="F1967" s="202" t="s">
        <v>58</v>
      </c>
      <c r="G1967" s="204"/>
      <c r="H1967" s="352" t="str">
        <f>IFERROR(VLOOKUP(D1967,'ВИС-2025'!$E$17:$L$4285,7,0),"")</f>
        <v>по запросу</v>
      </c>
      <c r="I1967" s="352" t="str">
        <f t="shared" si="336"/>
        <v/>
      </c>
      <c r="J1967" s="352" t="str">
        <f t="shared" si="337"/>
        <v/>
      </c>
      <c r="K1967" s="352" t="str">
        <f t="shared" si="338"/>
        <v/>
      </c>
      <c r="L1967" s="352" t="str">
        <f t="shared" si="339"/>
        <v/>
      </c>
      <c r="M1967" s="352" t="str">
        <f t="shared" si="340"/>
        <v/>
      </c>
      <c r="N1967" s="387"/>
    </row>
    <row r="1968" spans="2:14" s="288" customFormat="1">
      <c r="B1968" s="453" t="s">
        <v>27</v>
      </c>
      <c r="C1968" s="201" t="s">
        <v>1676</v>
      </c>
      <c r="D1968" s="102">
        <v>11680751001</v>
      </c>
      <c r="E1968" s="391" t="str">
        <f>IFERROR(VLOOKUP(D1968,'ВИС-2025'!$E$17:$I$3751,3,0),"")</f>
        <v>Тройник равнопроходный 50х6,9</v>
      </c>
      <c r="F1968" s="202" t="s">
        <v>58</v>
      </c>
      <c r="G1968" s="204"/>
      <c r="H1968" s="352" t="str">
        <f>IFERROR(VLOOKUP(D1968,'ВИС-2025'!$E$17:$L$4285,7,0),"")</f>
        <v>по запросу</v>
      </c>
      <c r="I1968" s="352" t="str">
        <f t="shared" si="336"/>
        <v/>
      </c>
      <c r="J1968" s="352" t="str">
        <f t="shared" si="337"/>
        <v/>
      </c>
      <c r="K1968" s="352" t="str">
        <f t="shared" si="338"/>
        <v/>
      </c>
      <c r="L1968" s="352" t="str">
        <f t="shared" si="339"/>
        <v/>
      </c>
      <c r="M1968" s="352" t="str">
        <f t="shared" si="340"/>
        <v/>
      </c>
      <c r="N1968" s="387"/>
    </row>
    <row r="1969" spans="2:14" s="288" customFormat="1">
      <c r="B1969" s="453" t="s">
        <v>27</v>
      </c>
      <c r="C1969" s="201" t="s">
        <v>1676</v>
      </c>
      <c r="D1969" s="102">
        <v>11680811001</v>
      </c>
      <c r="E1969" s="391" t="str">
        <f>IFERROR(VLOOKUP(D1969,'ВИС-2025'!$E$17:$I$3751,3,0),"")</f>
        <v>Тройник равнопроходный 63х8,7</v>
      </c>
      <c r="F1969" s="202" t="s">
        <v>58</v>
      </c>
      <c r="G1969" s="204"/>
      <c r="H1969" s="352" t="str">
        <f>IFERROR(VLOOKUP(D1969,'ВИС-2025'!$E$17:$L$4285,7,0),"")</f>
        <v>по запросу</v>
      </c>
      <c r="I1969" s="352" t="str">
        <f t="shared" si="336"/>
        <v/>
      </c>
      <c r="J1969" s="352" t="str">
        <f t="shared" si="337"/>
        <v/>
      </c>
      <c r="K1969" s="352" t="str">
        <f t="shared" si="338"/>
        <v/>
      </c>
      <c r="L1969" s="352" t="str">
        <f t="shared" si="339"/>
        <v/>
      </c>
      <c r="M1969" s="352" t="str">
        <f t="shared" si="340"/>
        <v/>
      </c>
      <c r="N1969" s="387"/>
    </row>
    <row r="1970" spans="2:14">
      <c r="B1970" s="90"/>
      <c r="C1970" s="198"/>
      <c r="D1970" s="69"/>
      <c r="E1970" s="396"/>
      <c r="F1970" s="170"/>
      <c r="G1970" s="199"/>
      <c r="H1970" s="351" t="str">
        <f>IFERROR(VLOOKUP(D1970,'ВИС-2025'!$E$17:$L$4285,7,0),"")</f>
        <v/>
      </c>
      <c r="I1970" s="351" t="str">
        <f t="shared" si="336"/>
        <v/>
      </c>
      <c r="J1970" s="351" t="str">
        <f t="shared" si="337"/>
        <v/>
      </c>
      <c r="K1970" s="351" t="str">
        <f t="shared" si="338"/>
        <v/>
      </c>
      <c r="L1970" s="351" t="str">
        <f t="shared" si="339"/>
        <v/>
      </c>
      <c r="M1970" s="351" t="str">
        <f t="shared" si="340"/>
        <v/>
      </c>
      <c r="N1970" s="387"/>
    </row>
    <row r="1971" spans="2:14" s="288" customFormat="1">
      <c r="B1971" s="453" t="s">
        <v>27</v>
      </c>
      <c r="C1971" s="201" t="s">
        <v>1676</v>
      </c>
      <c r="D1971" s="102">
        <v>13129581001</v>
      </c>
      <c r="E1971" s="391" t="str">
        <f>IFERROR(VLOOKUP(D1971,'ВИС-2025'!$E$17:$I$3751,3,0),"")</f>
        <v>Тройник с уменьшенным боковым проходом 25-20-25</v>
      </c>
      <c r="F1971" s="202" t="s">
        <v>58</v>
      </c>
      <c r="G1971" s="204"/>
      <c r="H1971" s="352" t="str">
        <f>IFERROR(VLOOKUP(D1971,'ВИС-2025'!$E$17:$L$4285,7,0),"")</f>
        <v>по запросу</v>
      </c>
      <c r="I1971" s="352" t="str">
        <f t="shared" si="336"/>
        <v/>
      </c>
      <c r="J1971" s="352" t="str">
        <f t="shared" si="337"/>
        <v/>
      </c>
      <c r="K1971" s="352" t="str">
        <f t="shared" si="338"/>
        <v/>
      </c>
      <c r="L1971" s="352" t="str">
        <f t="shared" si="339"/>
        <v/>
      </c>
      <c r="M1971" s="352" t="str">
        <f t="shared" si="340"/>
        <v/>
      </c>
      <c r="N1971" s="387"/>
    </row>
    <row r="1972" spans="2:14" s="288" customFormat="1">
      <c r="B1972" s="453" t="s">
        <v>27</v>
      </c>
      <c r="C1972" s="201" t="s">
        <v>1676</v>
      </c>
      <c r="D1972" s="102">
        <v>11680541001</v>
      </c>
      <c r="E1972" s="391" t="str">
        <f>IFERROR(VLOOKUP(D1972,'ВИС-2025'!$E$17:$I$3751,3,0),"")</f>
        <v>Тройник с уменьшенным боковым проходом 32-20-32</v>
      </c>
      <c r="F1972" s="202" t="s">
        <v>58</v>
      </c>
      <c r="G1972" s="204"/>
      <c r="H1972" s="352" t="str">
        <f>IFERROR(VLOOKUP(D1972,'ВИС-2025'!$E$17:$L$4285,7,0),"")</f>
        <v>по запросу</v>
      </c>
      <c r="I1972" s="352" t="str">
        <f t="shared" si="336"/>
        <v/>
      </c>
      <c r="J1972" s="352" t="str">
        <f t="shared" si="337"/>
        <v/>
      </c>
      <c r="K1972" s="352" t="str">
        <f t="shared" si="338"/>
        <v/>
      </c>
      <c r="L1972" s="352" t="str">
        <f t="shared" si="339"/>
        <v/>
      </c>
      <c r="M1972" s="352" t="str">
        <f t="shared" si="340"/>
        <v/>
      </c>
      <c r="N1972" s="387"/>
    </row>
    <row r="1973" spans="2:14" s="288" customFormat="1">
      <c r="B1973" s="453" t="s">
        <v>27</v>
      </c>
      <c r="C1973" s="201" t="s">
        <v>1676</v>
      </c>
      <c r="D1973" s="102">
        <v>13129601001</v>
      </c>
      <c r="E1973" s="391" t="str">
        <f>IFERROR(VLOOKUP(D1973,'ВИС-2025'!$E$17:$I$3751,3,0),"")</f>
        <v>Тройник с уменьшенным боковым проходом 32-25-32</v>
      </c>
      <c r="F1973" s="202" t="s">
        <v>58</v>
      </c>
      <c r="G1973" s="204"/>
      <c r="H1973" s="352" t="str">
        <f>IFERROR(VLOOKUP(D1973,'ВИС-2025'!$E$17:$L$4285,7,0),"")</f>
        <v>по запросу</v>
      </c>
      <c r="I1973" s="352" t="str">
        <f t="shared" si="336"/>
        <v/>
      </c>
      <c r="J1973" s="352" t="str">
        <f t="shared" si="337"/>
        <v/>
      </c>
      <c r="K1973" s="352" t="str">
        <f t="shared" si="338"/>
        <v/>
      </c>
      <c r="L1973" s="352" t="str">
        <f t="shared" si="339"/>
        <v/>
      </c>
      <c r="M1973" s="352" t="str">
        <f t="shared" si="340"/>
        <v/>
      </c>
      <c r="N1973" s="387"/>
    </row>
    <row r="1974" spans="2:14" s="288" customFormat="1">
      <c r="B1974" s="453" t="s">
        <v>27</v>
      </c>
      <c r="C1974" s="201" t="s">
        <v>1676</v>
      </c>
      <c r="D1974" s="102">
        <v>11680641001</v>
      </c>
      <c r="E1974" s="391" t="str">
        <f>IFERROR(VLOOKUP(D1974,'ВИС-2025'!$E$17:$I$3751,3,0),"")</f>
        <v>Тройник с уменьшенным боковым проходом 40-20-40</v>
      </c>
      <c r="F1974" s="202" t="s">
        <v>58</v>
      </c>
      <c r="G1974" s="204"/>
      <c r="H1974" s="352" t="str">
        <f>IFERROR(VLOOKUP(D1974,'ВИС-2025'!$E$17:$L$4285,7,0),"")</f>
        <v>по запросу</v>
      </c>
      <c r="I1974" s="352" t="str">
        <f t="shared" si="336"/>
        <v/>
      </c>
      <c r="J1974" s="352" t="str">
        <f t="shared" si="337"/>
        <v/>
      </c>
      <c r="K1974" s="352" t="str">
        <f t="shared" si="338"/>
        <v/>
      </c>
      <c r="L1974" s="352" t="str">
        <f t="shared" si="339"/>
        <v/>
      </c>
      <c r="M1974" s="352" t="str">
        <f t="shared" si="340"/>
        <v/>
      </c>
      <c r="N1974" s="387"/>
    </row>
    <row r="1975" spans="2:14" s="288" customFormat="1">
      <c r="B1975" s="453" t="s">
        <v>27</v>
      </c>
      <c r="C1975" s="201" t="s">
        <v>1676</v>
      </c>
      <c r="D1975" s="102">
        <v>11680651001</v>
      </c>
      <c r="E1975" s="391" t="str">
        <f>IFERROR(VLOOKUP(D1975,'ВИС-2025'!$E$17:$I$3751,3,0),"")</f>
        <v>Тройник с уменьшенным боковым проходом 40-25-40</v>
      </c>
      <c r="F1975" s="202" t="s">
        <v>58</v>
      </c>
      <c r="G1975" s="204"/>
      <c r="H1975" s="352" t="str">
        <f>IFERROR(VLOOKUP(D1975,'ВИС-2025'!$E$17:$L$4285,7,0),"")</f>
        <v>по запросу</v>
      </c>
      <c r="I1975" s="352" t="str">
        <f t="shared" si="336"/>
        <v/>
      </c>
      <c r="J1975" s="352" t="str">
        <f t="shared" si="337"/>
        <v/>
      </c>
      <c r="K1975" s="352" t="str">
        <f t="shared" si="338"/>
        <v/>
      </c>
      <c r="L1975" s="352" t="str">
        <f t="shared" si="339"/>
        <v/>
      </c>
      <c r="M1975" s="352" t="str">
        <f t="shared" si="340"/>
        <v/>
      </c>
      <c r="N1975" s="387"/>
    </row>
    <row r="1976" spans="2:14" s="288" customFormat="1">
      <c r="B1976" s="453" t="s">
        <v>27</v>
      </c>
      <c r="C1976" s="201" t="s">
        <v>1676</v>
      </c>
      <c r="D1976" s="102">
        <v>11680671001</v>
      </c>
      <c r="E1976" s="391" t="str">
        <f>IFERROR(VLOOKUP(D1976,'ВИС-2025'!$E$17:$I$3751,3,0),"")</f>
        <v>Тройник с уменьшенным боковым проходом 40-32-40</v>
      </c>
      <c r="F1976" s="202" t="s">
        <v>58</v>
      </c>
      <c r="G1976" s="204"/>
      <c r="H1976" s="352" t="str">
        <f>IFERROR(VLOOKUP(D1976,'ВИС-2025'!$E$17:$L$4285,7,0),"")</f>
        <v>по запросу</v>
      </c>
      <c r="I1976" s="352" t="str">
        <f t="shared" si="336"/>
        <v/>
      </c>
      <c r="J1976" s="352" t="str">
        <f t="shared" si="337"/>
        <v/>
      </c>
      <c r="K1976" s="352" t="str">
        <f t="shared" si="338"/>
        <v/>
      </c>
      <c r="L1976" s="352" t="str">
        <f t="shared" si="339"/>
        <v/>
      </c>
      <c r="M1976" s="352" t="str">
        <f t="shared" si="340"/>
        <v/>
      </c>
      <c r="N1976" s="387"/>
    </row>
    <row r="1977" spans="2:14" s="288" customFormat="1">
      <c r="B1977" s="453" t="s">
        <v>27</v>
      </c>
      <c r="C1977" s="201" t="s">
        <v>1676</v>
      </c>
      <c r="D1977" s="102">
        <v>11680711001</v>
      </c>
      <c r="E1977" s="391" t="str">
        <f>IFERROR(VLOOKUP(D1977,'ВИС-2025'!$E$17:$I$3751,3,0),"")</f>
        <v>Тройник с уменьшенным боковым проходом 50-25-50</v>
      </c>
      <c r="F1977" s="202" t="s">
        <v>58</v>
      </c>
      <c r="G1977" s="204"/>
      <c r="H1977" s="352" t="str">
        <f>IFERROR(VLOOKUP(D1977,'ВИС-2025'!$E$17:$L$4285,7,0),"")</f>
        <v>по запросу</v>
      </c>
      <c r="I1977" s="352" t="str">
        <f t="shared" si="336"/>
        <v/>
      </c>
      <c r="J1977" s="352" t="str">
        <f t="shared" si="337"/>
        <v/>
      </c>
      <c r="K1977" s="352" t="str">
        <f t="shared" si="338"/>
        <v/>
      </c>
      <c r="L1977" s="352" t="str">
        <f t="shared" si="339"/>
        <v/>
      </c>
      <c r="M1977" s="352" t="str">
        <f t="shared" si="340"/>
        <v/>
      </c>
      <c r="N1977" s="387"/>
    </row>
    <row r="1978" spans="2:14" s="288" customFormat="1">
      <c r="B1978" s="453" t="s">
        <v>27</v>
      </c>
      <c r="C1978" s="201" t="s">
        <v>1676</v>
      </c>
      <c r="D1978" s="102">
        <v>11680731001</v>
      </c>
      <c r="E1978" s="391" t="str">
        <f>IFERROR(VLOOKUP(D1978,'ВИС-2025'!$E$17:$I$3751,3,0),"")</f>
        <v>Тройник с уменьшенным боковым проходом 50-32-50</v>
      </c>
      <c r="F1978" s="202" t="s">
        <v>58</v>
      </c>
      <c r="G1978" s="204"/>
      <c r="H1978" s="352" t="str">
        <f>IFERROR(VLOOKUP(D1978,'ВИС-2025'!$E$17:$L$4285,7,0),"")</f>
        <v>по запросу</v>
      </c>
      <c r="I1978" s="352" t="str">
        <f t="shared" si="336"/>
        <v/>
      </c>
      <c r="J1978" s="352" t="str">
        <f t="shared" si="337"/>
        <v/>
      </c>
      <c r="K1978" s="352" t="str">
        <f t="shared" si="338"/>
        <v/>
      </c>
      <c r="L1978" s="352" t="str">
        <f t="shared" si="339"/>
        <v/>
      </c>
      <c r="M1978" s="352" t="str">
        <f t="shared" si="340"/>
        <v/>
      </c>
      <c r="N1978" s="387"/>
    </row>
    <row r="1979" spans="2:14" s="288" customFormat="1">
      <c r="B1979" s="453" t="s">
        <v>27</v>
      </c>
      <c r="C1979" s="201" t="s">
        <v>1676</v>
      </c>
      <c r="D1979" s="102">
        <v>11680741001</v>
      </c>
      <c r="E1979" s="391" t="str">
        <f>IFERROR(VLOOKUP(D1979,'ВИС-2025'!$E$17:$I$3751,3,0),"")</f>
        <v>Тройник с уменьшенным боковым проходом 50-40-50</v>
      </c>
      <c r="F1979" s="202" t="s">
        <v>58</v>
      </c>
      <c r="G1979" s="204"/>
      <c r="H1979" s="352" t="str">
        <f>IFERROR(VLOOKUP(D1979,'ВИС-2025'!$E$17:$L$4285,7,0),"")</f>
        <v>по запросу</v>
      </c>
      <c r="I1979" s="352" t="str">
        <f t="shared" si="336"/>
        <v/>
      </c>
      <c r="J1979" s="352" t="str">
        <f t="shared" si="337"/>
        <v/>
      </c>
      <c r="K1979" s="352" t="str">
        <f t="shared" si="338"/>
        <v/>
      </c>
      <c r="L1979" s="352" t="str">
        <f t="shared" si="339"/>
        <v/>
      </c>
      <c r="M1979" s="352" t="str">
        <f t="shared" si="340"/>
        <v/>
      </c>
      <c r="N1979" s="387"/>
    </row>
    <row r="1980" spans="2:14" s="288" customFormat="1">
      <c r="B1980" s="453" t="s">
        <v>27</v>
      </c>
      <c r="C1980" s="201" t="s">
        <v>1676</v>
      </c>
      <c r="D1980" s="102">
        <v>11680781001</v>
      </c>
      <c r="E1980" s="391" t="str">
        <f>IFERROR(VLOOKUP(D1980,'ВИС-2025'!$E$17:$I$3751,3,0),"")</f>
        <v>Тройник с уменьшенным боковым проходом 63-32-63</v>
      </c>
      <c r="F1980" s="202" t="s">
        <v>58</v>
      </c>
      <c r="G1980" s="204"/>
      <c r="H1980" s="352" t="str">
        <f>IFERROR(VLOOKUP(D1980,'ВИС-2025'!$E$17:$L$4285,7,0),"")</f>
        <v>по запросу</v>
      </c>
      <c r="I1980" s="352" t="str">
        <f t="shared" si="336"/>
        <v/>
      </c>
      <c r="J1980" s="352" t="str">
        <f t="shared" si="337"/>
        <v/>
      </c>
      <c r="K1980" s="352" t="str">
        <f t="shared" si="338"/>
        <v/>
      </c>
      <c r="L1980" s="352" t="str">
        <f t="shared" si="339"/>
        <v/>
      </c>
      <c r="M1980" s="352" t="str">
        <f t="shared" si="340"/>
        <v/>
      </c>
      <c r="N1980" s="387"/>
    </row>
    <row r="1981" spans="2:14" s="288" customFormat="1">
      <c r="B1981" s="453" t="s">
        <v>27</v>
      </c>
      <c r="C1981" s="201" t="s">
        <v>1676</v>
      </c>
      <c r="D1981" s="102">
        <v>11680801001</v>
      </c>
      <c r="E1981" s="391" t="str">
        <f>IFERROR(VLOOKUP(D1981,'ВИС-2025'!$E$17:$I$3751,3,0),"")</f>
        <v>Тройник с уменьшенным боковым проходом 63-50-63</v>
      </c>
      <c r="F1981" s="202" t="s">
        <v>58</v>
      </c>
      <c r="G1981" s="204"/>
      <c r="H1981" s="352" t="str">
        <f>IFERROR(VLOOKUP(D1981,'ВИС-2025'!$E$17:$L$4285,7,0),"")</f>
        <v>по запросу</v>
      </c>
      <c r="I1981" s="352" t="str">
        <f t="shared" si="336"/>
        <v/>
      </c>
      <c r="J1981" s="352" t="str">
        <f t="shared" si="337"/>
        <v/>
      </c>
      <c r="K1981" s="352" t="str">
        <f t="shared" si="338"/>
        <v/>
      </c>
      <c r="L1981" s="352" t="str">
        <f t="shared" si="339"/>
        <v/>
      </c>
      <c r="M1981" s="352" t="str">
        <f t="shared" si="340"/>
        <v/>
      </c>
      <c r="N1981" s="387"/>
    </row>
    <row r="1982" spans="2:14">
      <c r="B1982" s="90"/>
      <c r="C1982" s="198"/>
      <c r="D1982" s="69"/>
      <c r="E1982" s="396"/>
      <c r="F1982" s="170"/>
      <c r="G1982" s="199"/>
      <c r="H1982" s="351" t="str">
        <f>IFERROR(VLOOKUP(D1982,'ВИС-2025'!$E$17:$L$4285,7,0),"")</f>
        <v/>
      </c>
      <c r="I1982" s="351" t="str">
        <f t="shared" si="336"/>
        <v/>
      </c>
      <c r="J1982" s="351" t="str">
        <f t="shared" si="337"/>
        <v/>
      </c>
      <c r="K1982" s="351" t="str">
        <f t="shared" si="338"/>
        <v/>
      </c>
      <c r="L1982" s="351" t="str">
        <f t="shared" si="339"/>
        <v/>
      </c>
      <c r="M1982" s="351" t="str">
        <f t="shared" si="340"/>
        <v/>
      </c>
      <c r="N1982" s="387"/>
    </row>
    <row r="1983" spans="2:14" s="288" customFormat="1">
      <c r="B1983" s="453" t="s">
        <v>27</v>
      </c>
      <c r="C1983" s="201" t="s">
        <v>1676</v>
      </c>
      <c r="D1983" s="102">
        <v>13129641001</v>
      </c>
      <c r="E1983" s="391" t="str">
        <f>IFERROR(VLOOKUP(D1983,'ВИС-2025'!$E$17:$I$3751,3,0),"")</f>
        <v>Тройник 25-25-20</v>
      </c>
      <c r="F1983" s="202" t="s">
        <v>58</v>
      </c>
      <c r="G1983" s="204"/>
      <c r="H1983" s="352" t="str">
        <f>IFERROR(VLOOKUP(D1983,'ВИС-2025'!$E$17:$L$4285,7,0),"")</f>
        <v>по запросу</v>
      </c>
      <c r="I1983" s="352" t="str">
        <f t="shared" si="336"/>
        <v/>
      </c>
      <c r="J1983" s="352" t="str">
        <f t="shared" si="337"/>
        <v/>
      </c>
      <c r="K1983" s="352" t="str">
        <f t="shared" si="338"/>
        <v/>
      </c>
      <c r="L1983" s="352" t="str">
        <f t="shared" si="339"/>
        <v/>
      </c>
      <c r="M1983" s="352" t="str">
        <f t="shared" si="340"/>
        <v/>
      </c>
      <c r="N1983" s="387"/>
    </row>
    <row r="1984" spans="2:14" s="288" customFormat="1">
      <c r="B1984" s="453" t="s">
        <v>27</v>
      </c>
      <c r="C1984" s="201" t="s">
        <v>1676</v>
      </c>
      <c r="D1984" s="102">
        <v>11680591001</v>
      </c>
      <c r="E1984" s="391" t="str">
        <f>IFERROR(VLOOKUP(D1984,'ВИС-2025'!$E$17:$I$3751,3,0),"")</f>
        <v>Тройник 32-32-25</v>
      </c>
      <c r="F1984" s="202" t="s">
        <v>58</v>
      </c>
      <c r="G1984" s="204"/>
      <c r="H1984" s="352" t="str">
        <f>IFERROR(VLOOKUP(D1984,'ВИС-2025'!$E$17:$L$4285,7,0),"")</f>
        <v>по запросу</v>
      </c>
      <c r="I1984" s="352" t="str">
        <f t="shared" si="336"/>
        <v/>
      </c>
      <c r="J1984" s="352" t="str">
        <f t="shared" si="337"/>
        <v/>
      </c>
      <c r="K1984" s="352" t="str">
        <f t="shared" si="338"/>
        <v/>
      </c>
      <c r="L1984" s="352" t="str">
        <f t="shared" si="339"/>
        <v/>
      </c>
      <c r="M1984" s="352" t="str">
        <f t="shared" si="340"/>
        <v/>
      </c>
      <c r="N1984" s="387"/>
    </row>
    <row r="1985" spans="2:14">
      <c r="B1985" s="90"/>
      <c r="C1985" s="198"/>
      <c r="D1985" s="69"/>
      <c r="E1985" s="396"/>
      <c r="F1985" s="170"/>
      <c r="G1985" s="199"/>
      <c r="H1985" s="351" t="str">
        <f>IFERROR(VLOOKUP(D1985,'ВИС-2025'!$E$17:$L$4285,7,0),"")</f>
        <v/>
      </c>
      <c r="I1985" s="351" t="str">
        <f t="shared" si="336"/>
        <v/>
      </c>
      <c r="J1985" s="351" t="str">
        <f t="shared" si="337"/>
        <v/>
      </c>
      <c r="K1985" s="351" t="str">
        <f t="shared" si="338"/>
        <v/>
      </c>
      <c r="L1985" s="351" t="str">
        <f t="shared" si="339"/>
        <v/>
      </c>
      <c r="M1985" s="351" t="str">
        <f t="shared" si="340"/>
        <v/>
      </c>
      <c r="N1985" s="387"/>
    </row>
    <row r="1986" spans="2:14" s="288" customFormat="1">
      <c r="B1986" s="453" t="s">
        <v>27</v>
      </c>
      <c r="C1986" s="201" t="s">
        <v>1676</v>
      </c>
      <c r="D1986" s="446">
        <v>13129651001</v>
      </c>
      <c r="E1986" s="391" t="str">
        <f>IFERROR(VLOOKUP(D1986,'ВИС-2025'!$E$17:$I$3751,3,0),"")</f>
        <v>Тройник 25-20-20</v>
      </c>
      <c r="F1986" s="202" t="s">
        <v>58</v>
      </c>
      <c r="G1986" s="204"/>
      <c r="H1986" s="352" t="str">
        <f>IFERROR(VLOOKUP(D1986,'ВИС-2025'!$E$17:$L$4285,7,0),"")</f>
        <v>по запросу</v>
      </c>
      <c r="I1986" s="352" t="str">
        <f t="shared" si="336"/>
        <v/>
      </c>
      <c r="J1986" s="352" t="str">
        <f t="shared" si="337"/>
        <v/>
      </c>
      <c r="K1986" s="352" t="str">
        <f t="shared" si="338"/>
        <v/>
      </c>
      <c r="L1986" s="352" t="str">
        <f t="shared" si="339"/>
        <v/>
      </c>
      <c r="M1986" s="352" t="str">
        <f t="shared" si="340"/>
        <v/>
      </c>
      <c r="N1986" s="387"/>
    </row>
    <row r="1987" spans="2:14" s="288" customFormat="1">
      <c r="B1987" s="453" t="s">
        <v>27</v>
      </c>
      <c r="C1987" s="201" t="s">
        <v>1676</v>
      </c>
      <c r="D1987" s="102">
        <v>11680531001</v>
      </c>
      <c r="E1987" s="391" t="str">
        <f>IFERROR(VLOOKUP(D1987,'ВИС-2025'!$E$17:$I$3751,3,0),"")</f>
        <v>Тройник 32-20-25</v>
      </c>
      <c r="F1987" s="202" t="s">
        <v>58</v>
      </c>
      <c r="G1987" s="204"/>
      <c r="H1987" s="352" t="str">
        <f>IFERROR(VLOOKUP(D1987,'ВИС-2025'!$E$17:$L$4285,7,0),"")</f>
        <v>по запросу</v>
      </c>
      <c r="I1987" s="352" t="str">
        <f t="shared" si="336"/>
        <v/>
      </c>
      <c r="J1987" s="352" t="str">
        <f t="shared" si="337"/>
        <v/>
      </c>
      <c r="K1987" s="352" t="str">
        <f t="shared" si="338"/>
        <v/>
      </c>
      <c r="L1987" s="352" t="str">
        <f t="shared" si="339"/>
        <v/>
      </c>
      <c r="M1987" s="352" t="str">
        <f t="shared" si="340"/>
        <v/>
      </c>
      <c r="N1987" s="387"/>
    </row>
    <row r="1988" spans="2:14" s="288" customFormat="1">
      <c r="B1988" s="453" t="s">
        <v>27</v>
      </c>
      <c r="C1988" s="201" t="s">
        <v>1676</v>
      </c>
      <c r="D1988" s="446">
        <v>13129661001</v>
      </c>
      <c r="E1988" s="391" t="str">
        <f>IFERROR(VLOOKUP(D1988,'ВИС-2025'!$E$17:$I$3751,3,0),"")</f>
        <v>Тройник 32-25-25</v>
      </c>
      <c r="F1988" s="202" t="s">
        <v>58</v>
      </c>
      <c r="G1988" s="204"/>
      <c r="H1988" s="352" t="str">
        <f>IFERROR(VLOOKUP(D1988,'ВИС-2025'!$E$17:$L$4285,7,0),"")</f>
        <v>по запросу</v>
      </c>
      <c r="I1988" s="352" t="str">
        <f t="shared" ref="I1988:I2051" si="341">IFERROR(H1988*G1988,"")</f>
        <v/>
      </c>
      <c r="J1988" s="352" t="str">
        <f t="shared" ref="J1988:J2051" si="342">IFERROR((IF(H1988="","",H1988-H1988*$D$7)),"")</f>
        <v/>
      </c>
      <c r="K1988" s="352" t="str">
        <f t="shared" ref="K1988:K2051" si="343">IFERROR(J1988*G1988, "")</f>
        <v/>
      </c>
      <c r="L1988" s="352" t="str">
        <f t="shared" ref="L1988:L2051" si="344">IFERROR(J1988*$D$8, "")</f>
        <v/>
      </c>
      <c r="M1988" s="352" t="str">
        <f t="shared" ref="M1988:M2051" si="345">IFERROR(L1988*G1988, "")</f>
        <v/>
      </c>
      <c r="N1988" s="387"/>
    </row>
    <row r="1989" spans="2:14" s="288" customFormat="1">
      <c r="B1989" s="453" t="s">
        <v>27</v>
      </c>
      <c r="C1989" s="201" t="s">
        <v>1676</v>
      </c>
      <c r="D1989" s="102">
        <v>11680661001</v>
      </c>
      <c r="E1989" s="391" t="str">
        <f>IFERROR(VLOOKUP(D1989,'ВИС-2025'!$E$17:$I$3751,3,0),"")</f>
        <v>Тройник 40-32-32</v>
      </c>
      <c r="F1989" s="202" t="s">
        <v>58</v>
      </c>
      <c r="G1989" s="204"/>
      <c r="H1989" s="352" t="str">
        <f>IFERROR(VLOOKUP(D1989,'ВИС-2025'!$E$17:$L$4285,7,0),"")</f>
        <v>по запросу</v>
      </c>
      <c r="I1989" s="352" t="str">
        <f t="shared" si="341"/>
        <v/>
      </c>
      <c r="J1989" s="352" t="str">
        <f t="shared" si="342"/>
        <v/>
      </c>
      <c r="K1989" s="352" t="str">
        <f t="shared" si="343"/>
        <v/>
      </c>
      <c r="L1989" s="352" t="str">
        <f t="shared" si="344"/>
        <v/>
      </c>
      <c r="M1989" s="352" t="str">
        <f t="shared" si="345"/>
        <v/>
      </c>
      <c r="N1989" s="387"/>
    </row>
    <row r="1990" spans="2:14" s="288" customFormat="1">
      <c r="B1990" s="453" t="s">
        <v>27</v>
      </c>
      <c r="C1990" s="201" t="s">
        <v>1676</v>
      </c>
      <c r="D1990" s="102">
        <v>11680721001</v>
      </c>
      <c r="E1990" s="391" t="str">
        <f>IFERROR(VLOOKUP(D1990,'ВИС-2025'!$E$17:$I$3751,3,0),"")</f>
        <v>Тройник 50-32-40</v>
      </c>
      <c r="F1990" s="202" t="s">
        <v>58</v>
      </c>
      <c r="G1990" s="204"/>
      <c r="H1990" s="352" t="str">
        <f>IFERROR(VLOOKUP(D1990,'ВИС-2025'!$E$17:$L$4285,7,0),"")</f>
        <v>по запросу</v>
      </c>
      <c r="I1990" s="352" t="str">
        <f t="shared" si="341"/>
        <v/>
      </c>
      <c r="J1990" s="352" t="str">
        <f t="shared" si="342"/>
        <v/>
      </c>
      <c r="K1990" s="352" t="str">
        <f t="shared" si="343"/>
        <v/>
      </c>
      <c r="L1990" s="352" t="str">
        <f t="shared" si="344"/>
        <v/>
      </c>
      <c r="M1990" s="352" t="str">
        <f t="shared" si="345"/>
        <v/>
      </c>
      <c r="N1990" s="387"/>
    </row>
    <row r="1991" spans="2:14">
      <c r="B1991" s="90"/>
      <c r="C1991" s="198"/>
      <c r="D1991" s="69"/>
      <c r="E1991" s="396"/>
      <c r="F1991" s="170"/>
      <c r="G1991" s="199"/>
      <c r="H1991" s="351" t="str">
        <f>IFERROR(VLOOKUP(D1991,'ВИС-2025'!$E$17:$L$4285,7,0),"")</f>
        <v/>
      </c>
      <c r="I1991" s="351" t="str">
        <f t="shared" si="341"/>
        <v/>
      </c>
      <c r="J1991" s="351" t="str">
        <f t="shared" si="342"/>
        <v/>
      </c>
      <c r="K1991" s="351" t="str">
        <f t="shared" si="343"/>
        <v/>
      </c>
      <c r="L1991" s="351" t="str">
        <f t="shared" si="344"/>
        <v/>
      </c>
      <c r="M1991" s="351" t="str">
        <f t="shared" si="345"/>
        <v/>
      </c>
      <c r="N1991" s="387"/>
    </row>
    <row r="1992" spans="2:14" s="288" customFormat="1">
      <c r="B1992" s="453" t="s">
        <v>27</v>
      </c>
      <c r="C1992" s="201" t="s">
        <v>1676</v>
      </c>
      <c r="D1992" s="102">
        <v>11680391001</v>
      </c>
      <c r="E1992" s="391" t="str">
        <f>IFERROR(VLOOKUP(D1992,'ВИС-2025'!$E$17:$I$3751,3,0),"")</f>
        <v>Тройник 20-25-20</v>
      </c>
      <c r="F1992" s="202" t="s">
        <v>58</v>
      </c>
      <c r="G1992" s="204"/>
      <c r="H1992" s="352" t="str">
        <f>IFERROR(VLOOKUP(D1992,'ВИС-2025'!$E$17:$L$4285,7,0),"")</f>
        <v>по запросу</v>
      </c>
      <c r="I1992" s="352" t="str">
        <f t="shared" si="341"/>
        <v/>
      </c>
      <c r="J1992" s="352" t="str">
        <f t="shared" si="342"/>
        <v/>
      </c>
      <c r="K1992" s="352" t="str">
        <f t="shared" si="343"/>
        <v/>
      </c>
      <c r="L1992" s="352" t="str">
        <f t="shared" si="344"/>
        <v/>
      </c>
      <c r="M1992" s="352" t="str">
        <f t="shared" si="345"/>
        <v/>
      </c>
      <c r="N1992" s="387"/>
    </row>
    <row r="1993" spans="2:14">
      <c r="B1993" s="90"/>
      <c r="C1993" s="198"/>
      <c r="D1993" s="69"/>
      <c r="E1993" s="396"/>
      <c r="F1993" s="170"/>
      <c r="G1993" s="199"/>
      <c r="H1993" s="351" t="str">
        <f>IFERROR(VLOOKUP(D1993,'ВИС-2025'!$E$17:$L$4285,7,0),"")</f>
        <v/>
      </c>
      <c r="I1993" s="351" t="str">
        <f t="shared" si="341"/>
        <v/>
      </c>
      <c r="J1993" s="351" t="str">
        <f t="shared" si="342"/>
        <v/>
      </c>
      <c r="K1993" s="351" t="str">
        <f t="shared" si="343"/>
        <v/>
      </c>
      <c r="L1993" s="351" t="str">
        <f t="shared" si="344"/>
        <v/>
      </c>
      <c r="M1993" s="351" t="str">
        <f t="shared" si="345"/>
        <v/>
      </c>
      <c r="N1993" s="387"/>
    </row>
    <row r="1994" spans="2:14" s="288" customFormat="1">
      <c r="B1994" s="453" t="s">
        <v>27</v>
      </c>
      <c r="C1994" s="201" t="s">
        <v>1676</v>
      </c>
      <c r="D1994" s="102">
        <v>12093471002</v>
      </c>
      <c r="E1994" s="391" t="str">
        <f>IFERROR(VLOOKUP(D1994,'ВИС-2025'!$E$17:$I$3751,3,0),"")</f>
        <v>Тройник с гор. бок. отводом под 90°, 32-32-32</v>
      </c>
      <c r="F1994" s="202" t="s">
        <v>58</v>
      </c>
      <c r="G1994" s="204"/>
      <c r="H1994" s="352" t="str">
        <f>IFERROR(VLOOKUP(D1994,'ВИС-2025'!$E$17:$L$4285,7,0),"")</f>
        <v>по запросу</v>
      </c>
      <c r="I1994" s="352" t="str">
        <f t="shared" si="341"/>
        <v/>
      </c>
      <c r="J1994" s="352" t="str">
        <f t="shared" si="342"/>
        <v/>
      </c>
      <c r="K1994" s="352" t="str">
        <f t="shared" si="343"/>
        <v/>
      </c>
      <c r="L1994" s="352" t="str">
        <f t="shared" si="344"/>
        <v/>
      </c>
      <c r="M1994" s="352" t="str">
        <f t="shared" si="345"/>
        <v/>
      </c>
      <c r="N1994" s="387"/>
    </row>
    <row r="1995" spans="2:14">
      <c r="B1995" s="90"/>
      <c r="C1995" s="198"/>
      <c r="D1995" s="69"/>
      <c r="E1995" s="396"/>
      <c r="F1995" s="170"/>
      <c r="G1995" s="199"/>
      <c r="H1995" s="351" t="str">
        <f>IFERROR(VLOOKUP(D1995,'ВИС-2025'!$E$17:$L$4285,7,0),"")</f>
        <v/>
      </c>
      <c r="I1995" s="351" t="str">
        <f t="shared" si="341"/>
        <v/>
      </c>
      <c r="J1995" s="351" t="str">
        <f t="shared" si="342"/>
        <v/>
      </c>
      <c r="K1995" s="351" t="str">
        <f t="shared" si="343"/>
        <v/>
      </c>
      <c r="L1995" s="351" t="str">
        <f t="shared" si="344"/>
        <v/>
      </c>
      <c r="M1995" s="351" t="str">
        <f t="shared" si="345"/>
        <v/>
      </c>
      <c r="N1995" s="387"/>
    </row>
    <row r="1996" spans="2:14" s="288" customFormat="1">
      <c r="B1996" s="453" t="s">
        <v>27</v>
      </c>
      <c r="C1996" s="201" t="s">
        <v>1676</v>
      </c>
      <c r="D1996" s="102">
        <v>12093481001</v>
      </c>
      <c r="E1996" s="391" t="str">
        <f>IFERROR(VLOOKUP(D1996,'ВИС-2025'!$E$17:$I$3751,3,0),"")</f>
        <v>Тройник с гор. бок. отводом под 45°, 32-32-32</v>
      </c>
      <c r="F1996" s="202" t="s">
        <v>58</v>
      </c>
      <c r="G1996" s="204"/>
      <c r="H1996" s="352" t="str">
        <f>IFERROR(VLOOKUP(D1996,'ВИС-2025'!$E$17:$L$4285,7,0),"")</f>
        <v>по запросу</v>
      </c>
      <c r="I1996" s="352" t="str">
        <f t="shared" si="341"/>
        <v/>
      </c>
      <c r="J1996" s="352" t="str">
        <f t="shared" si="342"/>
        <v/>
      </c>
      <c r="K1996" s="352" t="str">
        <f t="shared" si="343"/>
        <v/>
      </c>
      <c r="L1996" s="352" t="str">
        <f t="shared" si="344"/>
        <v/>
      </c>
      <c r="M1996" s="352" t="str">
        <f t="shared" si="345"/>
        <v/>
      </c>
      <c r="N1996" s="387"/>
    </row>
    <row r="1997" spans="2:14">
      <c r="B1997" s="90"/>
      <c r="C1997" s="198"/>
      <c r="D1997" s="69"/>
      <c r="E1997" s="396"/>
      <c r="F1997" s="170"/>
      <c r="G1997" s="199"/>
      <c r="H1997" s="351" t="str">
        <f>IFERROR(VLOOKUP(D1997,'ВИС-2025'!$E$17:$L$4285,7,0),"")</f>
        <v/>
      </c>
      <c r="I1997" s="351" t="str">
        <f t="shared" si="341"/>
        <v/>
      </c>
      <c r="J1997" s="351" t="str">
        <f t="shared" si="342"/>
        <v/>
      </c>
      <c r="K1997" s="351" t="str">
        <f t="shared" si="343"/>
        <v/>
      </c>
      <c r="L1997" s="351" t="str">
        <f t="shared" si="344"/>
        <v/>
      </c>
      <c r="M1997" s="351" t="str">
        <f t="shared" si="345"/>
        <v/>
      </c>
      <c r="N1997" s="387"/>
    </row>
    <row r="1998" spans="2:14" s="288" customFormat="1">
      <c r="B1998" s="453" t="s">
        <v>27</v>
      </c>
      <c r="C1998" s="201" t="s">
        <v>1676</v>
      </c>
      <c r="D1998" s="102">
        <v>12093491001</v>
      </c>
      <c r="E1998" s="391" t="str">
        <f>IFERROR(VLOOKUP(D1998,'ВИС-2025'!$E$17:$I$3751,3,0),"")</f>
        <v>Тройник с гор. бок. отводом под 315°, 32-32-32</v>
      </c>
      <c r="F1998" s="202" t="s">
        <v>58</v>
      </c>
      <c r="G1998" s="204"/>
      <c r="H1998" s="352" t="str">
        <f>IFERROR(VLOOKUP(D1998,'ВИС-2025'!$E$17:$L$4285,7,0),"")</f>
        <v>по запросу</v>
      </c>
      <c r="I1998" s="352" t="str">
        <f t="shared" si="341"/>
        <v/>
      </c>
      <c r="J1998" s="352" t="str">
        <f t="shared" si="342"/>
        <v/>
      </c>
      <c r="K1998" s="352" t="str">
        <f t="shared" si="343"/>
        <v/>
      </c>
      <c r="L1998" s="352" t="str">
        <f t="shared" si="344"/>
        <v/>
      </c>
      <c r="M1998" s="352" t="str">
        <f t="shared" si="345"/>
        <v/>
      </c>
      <c r="N1998" s="387"/>
    </row>
    <row r="1999" spans="2:14">
      <c r="B1999" s="90"/>
      <c r="C1999" s="198"/>
      <c r="D1999" s="69"/>
      <c r="E1999" s="396"/>
      <c r="F1999" s="170"/>
      <c r="G1999" s="199"/>
      <c r="H1999" s="351" t="str">
        <f>IFERROR(VLOOKUP(D1999,'ВИС-2025'!$E$17:$L$4285,7,0),"")</f>
        <v/>
      </c>
      <c r="I1999" s="351" t="str">
        <f t="shared" si="341"/>
        <v/>
      </c>
      <c r="J1999" s="351" t="str">
        <f t="shared" si="342"/>
        <v/>
      </c>
      <c r="K1999" s="351" t="str">
        <f t="shared" si="343"/>
        <v/>
      </c>
      <c r="L1999" s="351" t="str">
        <f t="shared" si="344"/>
        <v/>
      </c>
      <c r="M1999" s="351" t="str">
        <f t="shared" si="345"/>
        <v/>
      </c>
      <c r="N1999" s="387"/>
    </row>
    <row r="2000" spans="2:14" s="288" customFormat="1">
      <c r="B2000" s="453" t="s">
        <v>27</v>
      </c>
      <c r="C2000" s="201" t="s">
        <v>1676</v>
      </c>
      <c r="D2000" s="102">
        <v>13129671001</v>
      </c>
      <c r="E2000" s="391" t="str">
        <f>IFERROR(VLOOKUP(D2000,'ВИС-2025'!$E$17:$I$3751,3,0),"")</f>
        <v>Тройник с внутренней резьбой 25x3,5 -Rp 3/4-25</v>
      </c>
      <c r="F2000" s="202" t="s">
        <v>58</v>
      </c>
      <c r="G2000" s="204"/>
      <c r="H2000" s="352" t="str">
        <f>IFERROR(VLOOKUP(D2000,'ВИС-2025'!$E$17:$L$4285,7,0),"")</f>
        <v>по запросу</v>
      </c>
      <c r="I2000" s="352" t="str">
        <f t="shared" si="341"/>
        <v/>
      </c>
      <c r="J2000" s="352" t="str">
        <f t="shared" si="342"/>
        <v/>
      </c>
      <c r="K2000" s="352" t="str">
        <f t="shared" si="343"/>
        <v/>
      </c>
      <c r="L2000" s="352" t="str">
        <f t="shared" si="344"/>
        <v/>
      </c>
      <c r="M2000" s="352" t="str">
        <f t="shared" si="345"/>
        <v/>
      </c>
      <c r="N2000" s="387"/>
    </row>
    <row r="2001" spans="2:14" s="288" customFormat="1">
      <c r="B2001" s="453" t="s">
        <v>27</v>
      </c>
      <c r="C2001" s="201" t="s">
        <v>1676</v>
      </c>
      <c r="D2001" s="102">
        <v>11680631001</v>
      </c>
      <c r="E2001" s="391" t="str">
        <f>IFERROR(VLOOKUP(D2001,'ВИС-2025'!$E$17:$I$3751,3,0),"")</f>
        <v>Тройник с внутренней резьбой 32х4,4 -Rp 3/4-32</v>
      </c>
      <c r="F2001" s="202" t="s">
        <v>58</v>
      </c>
      <c r="G2001" s="204"/>
      <c r="H2001" s="352" t="str">
        <f>IFERROR(VLOOKUP(D2001,'ВИС-2025'!$E$17:$L$4285,7,0),"")</f>
        <v>по запросу</v>
      </c>
      <c r="I2001" s="352" t="str">
        <f t="shared" si="341"/>
        <v/>
      </c>
      <c r="J2001" s="352" t="str">
        <f t="shared" si="342"/>
        <v/>
      </c>
      <c r="K2001" s="352" t="str">
        <f t="shared" si="343"/>
        <v/>
      </c>
      <c r="L2001" s="352" t="str">
        <f t="shared" si="344"/>
        <v/>
      </c>
      <c r="M2001" s="352" t="str">
        <f t="shared" si="345"/>
        <v/>
      </c>
      <c r="N2001" s="387"/>
    </row>
    <row r="2002" spans="2:14" s="288" customFormat="1">
      <c r="B2002" s="453" t="s">
        <v>27</v>
      </c>
      <c r="C2002" s="201" t="s">
        <v>1676</v>
      </c>
      <c r="D2002" s="102">
        <v>13129681001</v>
      </c>
      <c r="E2002" s="391" t="str">
        <f>IFERROR(VLOOKUP(D2002,'ВИС-2025'!$E$17:$I$3751,3,0),"")</f>
        <v>Тройник с внутренней резьбой 32х4,4 -Rp1-32</v>
      </c>
      <c r="F2002" s="202" t="s">
        <v>58</v>
      </c>
      <c r="G2002" s="204"/>
      <c r="H2002" s="352" t="str">
        <f>IFERROR(VLOOKUP(D2002,'ВИС-2025'!$E$17:$L$4285,7,0),"")</f>
        <v>по запросу</v>
      </c>
      <c r="I2002" s="352" t="str">
        <f t="shared" si="341"/>
        <v/>
      </c>
      <c r="J2002" s="352" t="str">
        <f t="shared" si="342"/>
        <v/>
      </c>
      <c r="K2002" s="352" t="str">
        <f t="shared" si="343"/>
        <v/>
      </c>
      <c r="L2002" s="352" t="str">
        <f t="shared" si="344"/>
        <v/>
      </c>
      <c r="M2002" s="352" t="str">
        <f t="shared" si="345"/>
        <v/>
      </c>
      <c r="N2002" s="387"/>
    </row>
    <row r="2003" spans="2:14">
      <c r="B2003" s="90"/>
      <c r="C2003" s="198"/>
      <c r="D2003" s="69"/>
      <c r="E2003" s="396"/>
      <c r="F2003" s="170"/>
      <c r="G2003" s="199"/>
      <c r="H2003" s="351" t="str">
        <f>IFERROR(VLOOKUP(D2003,'ВИС-2025'!$E$17:$L$4285,7,0),"")</f>
        <v/>
      </c>
      <c r="I2003" s="351" t="str">
        <f t="shared" si="341"/>
        <v/>
      </c>
      <c r="J2003" s="351" t="str">
        <f t="shared" si="342"/>
        <v/>
      </c>
      <c r="K2003" s="351" t="str">
        <f t="shared" si="343"/>
        <v/>
      </c>
      <c r="L2003" s="351" t="str">
        <f t="shared" si="344"/>
        <v/>
      </c>
      <c r="M2003" s="351" t="str">
        <f t="shared" si="345"/>
        <v/>
      </c>
      <c r="N2003" s="387"/>
    </row>
    <row r="2004" spans="2:14" s="288" customFormat="1">
      <c r="B2004" s="453" t="s">
        <v>27</v>
      </c>
      <c r="C2004" s="201" t="s">
        <v>1676</v>
      </c>
      <c r="D2004" s="102">
        <v>11680621001</v>
      </c>
      <c r="E2004" s="391" t="str">
        <f>IFERROR(VLOOKUP(D2004,'ВИС-2025'!$E$17:$I$3751,3,0),"")</f>
        <v>Тройник с внутренней резьбой 32х4,4 -Rp 3/4-25</v>
      </c>
      <c r="F2004" s="202" t="s">
        <v>58</v>
      </c>
      <c r="G2004" s="204"/>
      <c r="H2004" s="352" t="str">
        <f>IFERROR(VLOOKUP(D2004,'ВИС-2025'!$E$17:$L$4285,7,0),"")</f>
        <v>по запросу</v>
      </c>
      <c r="I2004" s="352" t="str">
        <f t="shared" si="341"/>
        <v/>
      </c>
      <c r="J2004" s="352" t="str">
        <f t="shared" si="342"/>
        <v/>
      </c>
      <c r="K2004" s="352" t="str">
        <f t="shared" si="343"/>
        <v/>
      </c>
      <c r="L2004" s="352" t="str">
        <f t="shared" si="344"/>
        <v/>
      </c>
      <c r="M2004" s="352" t="str">
        <f t="shared" si="345"/>
        <v/>
      </c>
      <c r="N2004" s="387"/>
    </row>
    <row r="2005" spans="2:14">
      <c r="B2005" s="90"/>
      <c r="C2005" s="198"/>
      <c r="D2005" s="69"/>
      <c r="E2005" s="396"/>
      <c r="F2005" s="170"/>
      <c r="G2005" s="199"/>
      <c r="H2005" s="351" t="str">
        <f>IFERROR(VLOOKUP(D2005,'ВИС-2025'!$E$17:$L$4285,7,0),"")</f>
        <v/>
      </c>
      <c r="I2005" s="351" t="str">
        <f t="shared" si="341"/>
        <v/>
      </c>
      <c r="J2005" s="351" t="str">
        <f t="shared" si="342"/>
        <v/>
      </c>
      <c r="K2005" s="351" t="str">
        <f t="shared" si="343"/>
        <v/>
      </c>
      <c r="L2005" s="351" t="str">
        <f t="shared" si="344"/>
        <v/>
      </c>
      <c r="M2005" s="351" t="str">
        <f t="shared" si="345"/>
        <v/>
      </c>
      <c r="N2005" s="387"/>
    </row>
    <row r="2006" spans="2:14" s="288" customFormat="1">
      <c r="B2006" s="453" t="s">
        <v>27</v>
      </c>
      <c r="C2006" s="201" t="s">
        <v>1676</v>
      </c>
      <c r="D2006" s="102">
        <v>12446161001</v>
      </c>
      <c r="E2006" s="391" t="str">
        <f>IFERROR(VLOOKUP(D2006,'ВИС-2025'!$E$17:$I$3751,3,0),"")</f>
        <v>Тройник с резьб. подключ. под евро-конус на бок. отводе, 32-G 3/4-32</v>
      </c>
      <c r="F2006" s="202" t="s">
        <v>58</v>
      </c>
      <c r="G2006" s="204"/>
      <c r="H2006" s="352" t="str">
        <f>IFERROR(VLOOKUP(D2006,'ВИС-2025'!$E$17:$L$4285,7,0),"")</f>
        <v>по запросу</v>
      </c>
      <c r="I2006" s="352" t="str">
        <f t="shared" si="341"/>
        <v/>
      </c>
      <c r="J2006" s="352" t="str">
        <f t="shared" si="342"/>
        <v/>
      </c>
      <c r="K2006" s="352" t="str">
        <f t="shared" si="343"/>
        <v/>
      </c>
      <c r="L2006" s="352" t="str">
        <f t="shared" si="344"/>
        <v/>
      </c>
      <c r="M2006" s="352" t="str">
        <f t="shared" si="345"/>
        <v/>
      </c>
      <c r="N2006" s="387"/>
    </row>
    <row r="2007" spans="2:14">
      <c r="B2007" s="90"/>
      <c r="C2007" s="198"/>
      <c r="D2007" s="69"/>
      <c r="E2007" s="396"/>
      <c r="F2007" s="170"/>
      <c r="G2007" s="199"/>
      <c r="H2007" s="351" t="str">
        <f>IFERROR(VLOOKUP(D2007,'ВИС-2025'!$E$17:$L$4285,7,0),"")</f>
        <v/>
      </c>
      <c r="I2007" s="351" t="str">
        <f t="shared" si="341"/>
        <v/>
      </c>
      <c r="J2007" s="351" t="str">
        <f t="shared" si="342"/>
        <v/>
      </c>
      <c r="K2007" s="351" t="str">
        <f t="shared" si="343"/>
        <v/>
      </c>
      <c r="L2007" s="351" t="str">
        <f t="shared" si="344"/>
        <v/>
      </c>
      <c r="M2007" s="351" t="str">
        <f t="shared" si="345"/>
        <v/>
      </c>
      <c r="N2007" s="387"/>
    </row>
    <row r="2008" spans="2:14" s="288" customFormat="1">
      <c r="B2008" s="453" t="s">
        <v>27</v>
      </c>
      <c r="C2008" s="201" t="s">
        <v>1676</v>
      </c>
      <c r="D2008" s="102">
        <v>11681481001</v>
      </c>
      <c r="E2008" s="391" t="str">
        <f>IFERROR(VLOOKUP(D2008,'ВИС-2025'!$E$17:$I$3751,3,0),"")</f>
        <v>Угольник 45°, 32x4,4</v>
      </c>
      <c r="F2008" s="202" t="s">
        <v>58</v>
      </c>
      <c r="G2008" s="204"/>
      <c r="H2008" s="352" t="str">
        <f>IFERROR(VLOOKUP(D2008,'ВИС-2025'!$E$17:$L$4285,7,0),"")</f>
        <v>по запросу</v>
      </c>
      <c r="I2008" s="352" t="str">
        <f t="shared" si="341"/>
        <v/>
      </c>
      <c r="J2008" s="352" t="str">
        <f t="shared" si="342"/>
        <v/>
      </c>
      <c r="K2008" s="352" t="str">
        <f t="shared" si="343"/>
        <v/>
      </c>
      <c r="L2008" s="352" t="str">
        <f t="shared" si="344"/>
        <v/>
      </c>
      <c r="M2008" s="352" t="str">
        <f t="shared" si="345"/>
        <v/>
      </c>
      <c r="N2008" s="387"/>
    </row>
    <row r="2009" spans="2:14" s="288" customFormat="1">
      <c r="B2009" s="453" t="s">
        <v>27</v>
      </c>
      <c r="C2009" s="201" t="s">
        <v>1676</v>
      </c>
      <c r="D2009" s="102">
        <v>11681521001</v>
      </c>
      <c r="E2009" s="391" t="str">
        <f>IFERROR(VLOOKUP(D2009,'ВИС-2025'!$E$17:$I$3751,3,0),"")</f>
        <v>Угольник 45°, 50x6,9</v>
      </c>
      <c r="F2009" s="202" t="s">
        <v>58</v>
      </c>
      <c r="G2009" s="204"/>
      <c r="H2009" s="352" t="str">
        <f>IFERROR(VLOOKUP(D2009,'ВИС-2025'!$E$17:$L$4285,7,0),"")</f>
        <v>по запросу</v>
      </c>
      <c r="I2009" s="352" t="str">
        <f t="shared" si="341"/>
        <v/>
      </c>
      <c r="J2009" s="352" t="str">
        <f t="shared" si="342"/>
        <v/>
      </c>
      <c r="K2009" s="352" t="str">
        <f t="shared" si="343"/>
        <v/>
      </c>
      <c r="L2009" s="352" t="str">
        <f t="shared" si="344"/>
        <v/>
      </c>
      <c r="M2009" s="352" t="str">
        <f t="shared" si="345"/>
        <v/>
      </c>
      <c r="N2009" s="387"/>
    </row>
    <row r="2010" spans="2:14" s="288" customFormat="1">
      <c r="B2010" s="453" t="s">
        <v>27</v>
      </c>
      <c r="C2010" s="201" t="s">
        <v>1676</v>
      </c>
      <c r="D2010" s="102">
        <v>11681541001</v>
      </c>
      <c r="E2010" s="391" t="str">
        <f>IFERROR(VLOOKUP(D2010,'ВИС-2025'!$E$17:$I$3751,3,0),"")</f>
        <v>Угольник 45°, 63x8,7</v>
      </c>
      <c r="F2010" s="202" t="s">
        <v>58</v>
      </c>
      <c r="G2010" s="204"/>
      <c r="H2010" s="352" t="str">
        <f>IFERROR(VLOOKUP(D2010,'ВИС-2025'!$E$17:$L$4285,7,0),"")</f>
        <v>по запросу</v>
      </c>
      <c r="I2010" s="352" t="str">
        <f t="shared" si="341"/>
        <v/>
      </c>
      <c r="J2010" s="352" t="str">
        <f t="shared" si="342"/>
        <v/>
      </c>
      <c r="K2010" s="352" t="str">
        <f t="shared" si="343"/>
        <v/>
      </c>
      <c r="L2010" s="352" t="str">
        <f t="shared" si="344"/>
        <v/>
      </c>
      <c r="M2010" s="352" t="str">
        <f t="shared" si="345"/>
        <v/>
      </c>
      <c r="N2010" s="387"/>
    </row>
    <row r="2011" spans="2:14" s="288" customFormat="1">
      <c r="B2011" s="453" t="s">
        <v>27</v>
      </c>
      <c r="C2011" s="201" t="s">
        <v>1676</v>
      </c>
      <c r="D2011" s="102">
        <v>13129861001</v>
      </c>
      <c r="E2011" s="391" t="str">
        <f>IFERROR(VLOOKUP(D2011,'ВИС-2025'!$E$17:$I$3751,3,0),"")</f>
        <v>Угольник 90°, 20х2,8</v>
      </c>
      <c r="F2011" s="202" t="s">
        <v>58</v>
      </c>
      <c r="G2011" s="204"/>
      <c r="H2011" s="352" t="str">
        <f>IFERROR(VLOOKUP(D2011,'ВИС-2025'!$E$17:$L$4285,7,0),"")</f>
        <v>по запросу</v>
      </c>
      <c r="I2011" s="352" t="str">
        <f t="shared" si="341"/>
        <v/>
      </c>
      <c r="J2011" s="352" t="str">
        <f t="shared" si="342"/>
        <v/>
      </c>
      <c r="K2011" s="352" t="str">
        <f t="shared" si="343"/>
        <v/>
      </c>
      <c r="L2011" s="352" t="str">
        <f t="shared" si="344"/>
        <v/>
      </c>
      <c r="M2011" s="352" t="str">
        <f t="shared" si="345"/>
        <v/>
      </c>
      <c r="N2011" s="387"/>
    </row>
    <row r="2012" spans="2:14" s="288" customFormat="1">
      <c r="B2012" s="453" t="s">
        <v>27</v>
      </c>
      <c r="C2012" s="201" t="s">
        <v>1676</v>
      </c>
      <c r="D2012" s="102">
        <v>13129871001</v>
      </c>
      <c r="E2012" s="391" t="str">
        <f>IFERROR(VLOOKUP(D2012,'ВИС-2025'!$E$17:$I$3751,3,0),"")</f>
        <v>Угольник 90°, 25x3,5</v>
      </c>
      <c r="F2012" s="202" t="s">
        <v>58</v>
      </c>
      <c r="G2012" s="204"/>
      <c r="H2012" s="352" t="str">
        <f>IFERROR(VLOOKUP(D2012,'ВИС-2025'!$E$17:$L$4285,7,0),"")</f>
        <v>по запросу</v>
      </c>
      <c r="I2012" s="352" t="str">
        <f t="shared" si="341"/>
        <v/>
      </c>
      <c r="J2012" s="352" t="str">
        <f t="shared" si="342"/>
        <v/>
      </c>
      <c r="K2012" s="352" t="str">
        <f t="shared" si="343"/>
        <v/>
      </c>
      <c r="L2012" s="352" t="str">
        <f t="shared" si="344"/>
        <v/>
      </c>
      <c r="M2012" s="352" t="str">
        <f t="shared" si="345"/>
        <v/>
      </c>
      <c r="N2012" s="387"/>
    </row>
    <row r="2013" spans="2:14" s="288" customFormat="1">
      <c r="B2013" s="453" t="s">
        <v>27</v>
      </c>
      <c r="C2013" s="201" t="s">
        <v>1676</v>
      </c>
      <c r="D2013" s="102">
        <v>13129881001</v>
      </c>
      <c r="E2013" s="391" t="str">
        <f>IFERROR(VLOOKUP(D2013,'ВИС-2025'!$E$17:$I$3751,3,0),"")</f>
        <v>Угольник 90°, 32x4,4</v>
      </c>
      <c r="F2013" s="202" t="s">
        <v>58</v>
      </c>
      <c r="G2013" s="204"/>
      <c r="H2013" s="352" t="str">
        <f>IFERROR(VLOOKUP(D2013,'ВИС-2025'!$E$17:$L$4285,7,0),"")</f>
        <v>по запросу</v>
      </c>
      <c r="I2013" s="352" t="str">
        <f t="shared" si="341"/>
        <v/>
      </c>
      <c r="J2013" s="352" t="str">
        <f t="shared" si="342"/>
        <v/>
      </c>
      <c r="K2013" s="352" t="str">
        <f t="shared" si="343"/>
        <v/>
      </c>
      <c r="L2013" s="352" t="str">
        <f t="shared" si="344"/>
        <v/>
      </c>
      <c r="M2013" s="352" t="str">
        <f t="shared" si="345"/>
        <v/>
      </c>
      <c r="N2013" s="387"/>
    </row>
    <row r="2014" spans="2:14" s="288" customFormat="1">
      <c r="B2014" s="453" t="s">
        <v>27</v>
      </c>
      <c r="C2014" s="201" t="s">
        <v>1676</v>
      </c>
      <c r="D2014" s="102">
        <v>13129891001</v>
      </c>
      <c r="E2014" s="391" t="str">
        <f>IFERROR(VLOOKUP(D2014,'ВИС-2025'!$E$17:$I$3751,3,0),"")</f>
        <v>Угольник 90°, 40x5,5</v>
      </c>
      <c r="F2014" s="202" t="s">
        <v>58</v>
      </c>
      <c r="G2014" s="204"/>
      <c r="H2014" s="352" t="str">
        <f>IFERROR(VLOOKUP(D2014,'ВИС-2025'!$E$17:$L$4285,7,0),"")</f>
        <v>по запросу</v>
      </c>
      <c r="I2014" s="352" t="str">
        <f t="shared" si="341"/>
        <v/>
      </c>
      <c r="J2014" s="352" t="str">
        <f t="shared" si="342"/>
        <v/>
      </c>
      <c r="K2014" s="352" t="str">
        <f t="shared" si="343"/>
        <v/>
      </c>
      <c r="L2014" s="352" t="str">
        <f t="shared" si="344"/>
        <v/>
      </c>
      <c r="M2014" s="352" t="str">
        <f t="shared" si="345"/>
        <v/>
      </c>
      <c r="N2014" s="387"/>
    </row>
    <row r="2015" spans="2:14" s="288" customFormat="1">
      <c r="B2015" s="453" t="s">
        <v>27</v>
      </c>
      <c r="C2015" s="201" t="s">
        <v>1676</v>
      </c>
      <c r="D2015" s="102">
        <v>11681531001</v>
      </c>
      <c r="E2015" s="391" t="str">
        <f>IFERROR(VLOOKUP(D2015,'ВИС-2025'!$E$17:$I$3751,3,0),"")</f>
        <v>Угольник 90°, 50x6,9</v>
      </c>
      <c r="F2015" s="202" t="s">
        <v>58</v>
      </c>
      <c r="G2015" s="204"/>
      <c r="H2015" s="352" t="str">
        <f>IFERROR(VLOOKUP(D2015,'ВИС-2025'!$E$17:$L$4285,7,0),"")</f>
        <v>по запросу</v>
      </c>
      <c r="I2015" s="352" t="str">
        <f t="shared" si="341"/>
        <v/>
      </c>
      <c r="J2015" s="352" t="str">
        <f t="shared" si="342"/>
        <v/>
      </c>
      <c r="K2015" s="352" t="str">
        <f t="shared" si="343"/>
        <v/>
      </c>
      <c r="L2015" s="352" t="str">
        <f t="shared" si="344"/>
        <v/>
      </c>
      <c r="M2015" s="352" t="str">
        <f t="shared" si="345"/>
        <v/>
      </c>
      <c r="N2015" s="387"/>
    </row>
    <row r="2016" spans="2:14" s="288" customFormat="1">
      <c r="B2016" s="453" t="s">
        <v>27</v>
      </c>
      <c r="C2016" s="201" t="s">
        <v>1676</v>
      </c>
      <c r="D2016" s="102">
        <v>11681551001</v>
      </c>
      <c r="E2016" s="391" t="str">
        <f>IFERROR(VLOOKUP(D2016,'ВИС-2025'!$E$17:$I$3751,3,0),"")</f>
        <v>Угольник 90°, 63x8,7</v>
      </c>
      <c r="F2016" s="202" t="s">
        <v>58</v>
      </c>
      <c r="G2016" s="204"/>
      <c r="H2016" s="352" t="str">
        <f>IFERROR(VLOOKUP(D2016,'ВИС-2025'!$E$17:$L$4285,7,0),"")</f>
        <v>по запросу</v>
      </c>
      <c r="I2016" s="352" t="str">
        <f t="shared" si="341"/>
        <v/>
      </c>
      <c r="J2016" s="352" t="str">
        <f t="shared" si="342"/>
        <v/>
      </c>
      <c r="K2016" s="352" t="str">
        <f t="shared" si="343"/>
        <v/>
      </c>
      <c r="L2016" s="352" t="str">
        <f t="shared" si="344"/>
        <v/>
      </c>
      <c r="M2016" s="352" t="str">
        <f t="shared" si="345"/>
        <v/>
      </c>
      <c r="N2016" s="387"/>
    </row>
    <row r="2017" spans="2:14">
      <c r="B2017" s="90"/>
      <c r="C2017" s="198"/>
      <c r="D2017" s="69"/>
      <c r="E2017" s="396"/>
      <c r="F2017" s="170"/>
      <c r="G2017" s="199"/>
      <c r="H2017" s="351" t="str">
        <f>IFERROR(VLOOKUP(D2017,'ВИС-2025'!$E$17:$L$4285,7,0),"")</f>
        <v/>
      </c>
      <c r="I2017" s="351" t="str">
        <f t="shared" si="341"/>
        <v/>
      </c>
      <c r="J2017" s="351" t="str">
        <f t="shared" si="342"/>
        <v/>
      </c>
      <c r="K2017" s="351" t="str">
        <f t="shared" si="343"/>
        <v/>
      </c>
      <c r="L2017" s="351" t="str">
        <f t="shared" si="344"/>
        <v/>
      </c>
      <c r="M2017" s="351" t="str">
        <f t="shared" si="345"/>
        <v/>
      </c>
      <c r="N2017" s="387"/>
    </row>
    <row r="2018" spans="2:14" s="288" customFormat="1">
      <c r="B2018" s="453" t="s">
        <v>27</v>
      </c>
      <c r="C2018" s="201" t="s">
        <v>1676</v>
      </c>
      <c r="D2018" s="102">
        <v>11681621001</v>
      </c>
      <c r="E2018" s="391" t="str">
        <f>IFERROR(VLOOKUP(D2018,'ВИС-2025'!$E$17:$I$3751,3,0),"")</f>
        <v>Уголок-переходник с наружной резьбой 20x2,8-R 1/2</v>
      </c>
      <c r="F2018" s="202" t="s">
        <v>58</v>
      </c>
      <c r="G2018" s="204"/>
      <c r="H2018" s="352" t="str">
        <f>IFERROR(VLOOKUP(D2018,'ВИС-2025'!$E$17:$L$4285,7,0),"")</f>
        <v>по запросу</v>
      </c>
      <c r="I2018" s="352" t="str">
        <f t="shared" si="341"/>
        <v/>
      </c>
      <c r="J2018" s="352" t="str">
        <f t="shared" si="342"/>
        <v/>
      </c>
      <c r="K2018" s="352" t="str">
        <f t="shared" si="343"/>
        <v/>
      </c>
      <c r="L2018" s="352" t="str">
        <f t="shared" si="344"/>
        <v/>
      </c>
      <c r="M2018" s="352" t="str">
        <f t="shared" si="345"/>
        <v/>
      </c>
      <c r="N2018" s="387"/>
    </row>
    <row r="2019" spans="2:14" s="288" customFormat="1">
      <c r="B2019" s="453" t="s">
        <v>27</v>
      </c>
      <c r="C2019" s="201" t="s">
        <v>1676</v>
      </c>
      <c r="D2019" s="102">
        <v>11681631001</v>
      </c>
      <c r="E2019" s="391" t="str">
        <f>IFERROR(VLOOKUP(D2019,'ВИС-2025'!$E$17:$I$3751,3,0),"")</f>
        <v>Уголок-переходник с наружной резьбой 20x2,8-R 3/4</v>
      </c>
      <c r="F2019" s="202" t="s">
        <v>58</v>
      </c>
      <c r="G2019" s="204"/>
      <c r="H2019" s="352" t="str">
        <f>IFERROR(VLOOKUP(D2019,'ВИС-2025'!$E$17:$L$4285,7,0),"")</f>
        <v>по запросу</v>
      </c>
      <c r="I2019" s="352" t="str">
        <f t="shared" si="341"/>
        <v/>
      </c>
      <c r="J2019" s="352" t="str">
        <f t="shared" si="342"/>
        <v/>
      </c>
      <c r="K2019" s="352" t="str">
        <f t="shared" si="343"/>
        <v/>
      </c>
      <c r="L2019" s="352" t="str">
        <f t="shared" si="344"/>
        <v/>
      </c>
      <c r="M2019" s="352" t="str">
        <f t="shared" si="345"/>
        <v/>
      </c>
      <c r="N2019" s="387"/>
    </row>
    <row r="2020" spans="2:14" s="288" customFormat="1">
      <c r="B2020" s="453" t="s">
        <v>27</v>
      </c>
      <c r="C2020" s="201" t="s">
        <v>1676</v>
      </c>
      <c r="D2020" s="102">
        <v>13130701001</v>
      </c>
      <c r="E2020" s="391" t="str">
        <f>IFERROR(VLOOKUP(D2020,'ВИС-2025'!$E$17:$I$3751,3,0),"")</f>
        <v>Уголок-переходник с наружной резьбой 25x3,5-R 3/4</v>
      </c>
      <c r="F2020" s="202" t="s">
        <v>58</v>
      </c>
      <c r="G2020" s="204"/>
      <c r="H2020" s="352" t="str">
        <f>IFERROR(VLOOKUP(D2020,'ВИС-2025'!$E$17:$L$4285,7,0),"")</f>
        <v>по запросу</v>
      </c>
      <c r="I2020" s="352" t="str">
        <f t="shared" si="341"/>
        <v/>
      </c>
      <c r="J2020" s="352" t="str">
        <f t="shared" si="342"/>
        <v/>
      </c>
      <c r="K2020" s="352" t="str">
        <f t="shared" si="343"/>
        <v/>
      </c>
      <c r="L2020" s="352" t="str">
        <f t="shared" si="344"/>
        <v/>
      </c>
      <c r="M2020" s="352" t="str">
        <f t="shared" si="345"/>
        <v/>
      </c>
      <c r="N2020" s="387"/>
    </row>
    <row r="2021" spans="2:14" s="288" customFormat="1">
      <c r="B2021" s="453" t="s">
        <v>27</v>
      </c>
      <c r="C2021" s="201" t="s">
        <v>1676</v>
      </c>
      <c r="D2021" s="102">
        <v>13130711001</v>
      </c>
      <c r="E2021" s="391" t="str">
        <f>IFERROR(VLOOKUP(D2021,'ВИС-2025'!$E$17:$I$3751,3,0),"")</f>
        <v>Уголок-переходник с наружной резьбой 32x4,4-R 1</v>
      </c>
      <c r="F2021" s="202" t="s">
        <v>58</v>
      </c>
      <c r="G2021" s="204"/>
      <c r="H2021" s="352" t="str">
        <f>IFERROR(VLOOKUP(D2021,'ВИС-2025'!$E$17:$L$4285,7,0),"")</f>
        <v>по запросу</v>
      </c>
      <c r="I2021" s="352" t="str">
        <f t="shared" si="341"/>
        <v/>
      </c>
      <c r="J2021" s="352" t="str">
        <f t="shared" si="342"/>
        <v/>
      </c>
      <c r="K2021" s="352" t="str">
        <f t="shared" si="343"/>
        <v/>
      </c>
      <c r="L2021" s="352" t="str">
        <f t="shared" si="344"/>
        <v/>
      </c>
      <c r="M2021" s="352" t="str">
        <f t="shared" si="345"/>
        <v/>
      </c>
      <c r="N2021" s="387"/>
    </row>
    <row r="2022" spans="2:14">
      <c r="B2022" s="90"/>
      <c r="C2022" s="198"/>
      <c r="D2022" s="69"/>
      <c r="E2022" s="396"/>
      <c r="F2022" s="170"/>
      <c r="G2022" s="199"/>
      <c r="H2022" s="351" t="str">
        <f>IFERROR(VLOOKUP(D2022,'ВИС-2025'!$E$17:$L$4285,7,0),"")</f>
        <v/>
      </c>
      <c r="I2022" s="351" t="str">
        <f t="shared" si="341"/>
        <v/>
      </c>
      <c r="J2022" s="351" t="str">
        <f t="shared" si="342"/>
        <v/>
      </c>
      <c r="K2022" s="351" t="str">
        <f t="shared" si="343"/>
        <v/>
      </c>
      <c r="L2022" s="351" t="str">
        <f t="shared" si="344"/>
        <v/>
      </c>
      <c r="M2022" s="351" t="str">
        <f t="shared" si="345"/>
        <v/>
      </c>
      <c r="N2022" s="387"/>
    </row>
    <row r="2023" spans="2:14" s="288" customFormat="1">
      <c r="B2023" s="453" t="s">
        <v>27</v>
      </c>
      <c r="C2023" s="201" t="s">
        <v>1676</v>
      </c>
      <c r="D2023" s="102">
        <v>11681581001</v>
      </c>
      <c r="E2023" s="391" t="str">
        <f>IFERROR(VLOOKUP(D2023,'ВИС-2025'!$E$17:$I$3751,3,0),"")</f>
        <v>Переходник с внутренней резьбой 20х2,8- Rp 1/2</v>
      </c>
      <c r="F2023" s="202" t="s">
        <v>58</v>
      </c>
      <c r="G2023" s="204"/>
      <c r="H2023" s="352" t="str">
        <f>IFERROR(VLOOKUP(D2023,'ВИС-2025'!$E$17:$L$4285,7,0),"")</f>
        <v>по запросу</v>
      </c>
      <c r="I2023" s="352" t="str">
        <f t="shared" si="341"/>
        <v/>
      </c>
      <c r="J2023" s="352" t="str">
        <f t="shared" si="342"/>
        <v/>
      </c>
      <c r="K2023" s="352" t="str">
        <f t="shared" si="343"/>
        <v/>
      </c>
      <c r="L2023" s="352" t="str">
        <f t="shared" si="344"/>
        <v/>
      </c>
      <c r="M2023" s="352" t="str">
        <f t="shared" si="345"/>
        <v/>
      </c>
      <c r="N2023" s="387"/>
    </row>
    <row r="2024" spans="2:14" s="288" customFormat="1">
      <c r="B2024" s="453" t="s">
        <v>27</v>
      </c>
      <c r="C2024" s="201" t="s">
        <v>1676</v>
      </c>
      <c r="D2024" s="102">
        <v>11681591001</v>
      </c>
      <c r="E2024" s="391" t="str">
        <f>IFERROR(VLOOKUP(D2024,'ВИС-2025'!$E$17:$I$3751,3,0),"")</f>
        <v>Переходник с внутренней резьбой 20х2,8- Rp 3/4</v>
      </c>
      <c r="F2024" s="202" t="s">
        <v>58</v>
      </c>
      <c r="G2024" s="204"/>
      <c r="H2024" s="352" t="str">
        <f>IFERROR(VLOOKUP(D2024,'ВИС-2025'!$E$17:$L$4285,7,0),"")</f>
        <v>по запросу</v>
      </c>
      <c r="I2024" s="352" t="str">
        <f t="shared" si="341"/>
        <v/>
      </c>
      <c r="J2024" s="352" t="str">
        <f t="shared" si="342"/>
        <v/>
      </c>
      <c r="K2024" s="352" t="str">
        <f t="shared" si="343"/>
        <v/>
      </c>
      <c r="L2024" s="352" t="str">
        <f t="shared" si="344"/>
        <v/>
      </c>
      <c r="M2024" s="352" t="str">
        <f t="shared" si="345"/>
        <v/>
      </c>
      <c r="N2024" s="387"/>
    </row>
    <row r="2025" spans="2:14" s="288" customFormat="1">
      <c r="B2025" s="453" t="s">
        <v>27</v>
      </c>
      <c r="C2025" s="201" t="s">
        <v>1676</v>
      </c>
      <c r="D2025" s="102">
        <v>11681601001</v>
      </c>
      <c r="E2025" s="391" t="str">
        <f>IFERROR(VLOOKUP(D2025,'ВИС-2025'!$E$17:$I$3751,3,0),"")</f>
        <v>Переходник с внутренней резьбой 25х3,5- Rp1</v>
      </c>
      <c r="F2025" s="103" t="s">
        <v>58</v>
      </c>
      <c r="G2025" s="204"/>
      <c r="H2025" s="107" t="str">
        <f>IFERROR(VLOOKUP(D2025,'ВИС-2025'!$E$17:$L$4285,7,0),"")</f>
        <v>по запросу</v>
      </c>
      <c r="I2025" s="107" t="str">
        <f t="shared" si="341"/>
        <v/>
      </c>
      <c r="J2025" s="107" t="str">
        <f t="shared" si="342"/>
        <v/>
      </c>
      <c r="K2025" s="107" t="str">
        <f t="shared" si="343"/>
        <v/>
      </c>
      <c r="L2025" s="107" t="str">
        <f t="shared" si="344"/>
        <v/>
      </c>
      <c r="M2025" s="107" t="str">
        <f t="shared" si="345"/>
        <v/>
      </c>
      <c r="N2025" s="387"/>
    </row>
    <row r="2026" spans="2:14">
      <c r="B2026" s="90"/>
      <c r="C2026" s="198"/>
      <c r="D2026" s="69"/>
      <c r="E2026" s="396"/>
      <c r="F2026" s="71"/>
      <c r="G2026" s="199"/>
      <c r="H2026" s="74" t="str">
        <f>IFERROR(VLOOKUP(D2026,'ВИС-2025'!$E$17:$L$4285,7,0),"")</f>
        <v/>
      </c>
      <c r="I2026" s="74" t="str">
        <f t="shared" si="341"/>
        <v/>
      </c>
      <c r="J2026" s="74" t="str">
        <f t="shared" si="342"/>
        <v/>
      </c>
      <c r="K2026" s="74" t="str">
        <f t="shared" si="343"/>
        <v/>
      </c>
      <c r="L2026" s="74" t="str">
        <f t="shared" si="344"/>
        <v/>
      </c>
      <c r="M2026" s="74" t="str">
        <f t="shared" si="345"/>
        <v/>
      </c>
      <c r="N2026" s="387"/>
    </row>
    <row r="2027" spans="2:14">
      <c r="B2027" s="90"/>
      <c r="C2027" s="201"/>
      <c r="D2027" s="102"/>
      <c r="E2027" s="397"/>
      <c r="F2027" s="202"/>
      <c r="G2027" s="204"/>
      <c r="H2027" s="352" t="str">
        <f>IFERROR(VLOOKUP(D2027,'ВИС-2025'!$E$17:$L$4285,7,0),"")</f>
        <v/>
      </c>
      <c r="I2027" s="352" t="str">
        <f t="shared" si="341"/>
        <v/>
      </c>
      <c r="J2027" s="352" t="str">
        <f t="shared" si="342"/>
        <v/>
      </c>
      <c r="K2027" s="352" t="str">
        <f t="shared" si="343"/>
        <v/>
      </c>
      <c r="L2027" s="352" t="str">
        <f t="shared" si="344"/>
        <v/>
      </c>
      <c r="M2027" s="352" t="str">
        <f t="shared" si="345"/>
        <v/>
      </c>
      <c r="N2027" s="387"/>
    </row>
    <row r="2028" spans="2:14" s="288" customFormat="1">
      <c r="B2028" s="453" t="s">
        <v>27</v>
      </c>
      <c r="C2028" s="201" t="s">
        <v>1676</v>
      </c>
      <c r="D2028" s="102">
        <v>11388911002</v>
      </c>
      <c r="E2028" s="391" t="str">
        <f>IFERROR(VLOOKUP(D2028,'[1]ВИС-2024'!$E$17:$I$3640,3,0),"")</f>
        <v>Фиксатор поворота с кольцами 90°, 20</v>
      </c>
      <c r="F2028" s="202" t="s">
        <v>58</v>
      </c>
      <c r="G2028" s="204"/>
      <c r="H2028" s="107">
        <f>IFERROR(VLOOKUP(D2028,'ВИС-2025'!$E$17:$L$4285,8,0),"")</f>
        <v>2.86</v>
      </c>
      <c r="I2028" s="352">
        <f t="shared" si="341"/>
        <v>0</v>
      </c>
      <c r="J2028" s="352">
        <f t="shared" si="342"/>
        <v>2.86</v>
      </c>
      <c r="K2028" s="352">
        <f t="shared" si="343"/>
        <v>0</v>
      </c>
      <c r="L2028" s="352">
        <f t="shared" si="344"/>
        <v>0</v>
      </c>
      <c r="M2028" s="352">
        <f t="shared" si="345"/>
        <v>0</v>
      </c>
      <c r="N2028" s="387"/>
    </row>
    <row r="2029" spans="2:14" s="287" customFormat="1">
      <c r="B2029" s="102" t="s">
        <v>27</v>
      </c>
      <c r="C2029" s="201" t="s">
        <v>1676</v>
      </c>
      <c r="D2029" s="102">
        <v>11383511002</v>
      </c>
      <c r="E2029" s="391" t="str">
        <f>IFERROR(VLOOKUP(D2029,'[1]ВИС-2024'!$E$17:$I$3640,3,0),"")</f>
        <v>Фиксатор поворота с кольцами 90°, 25</v>
      </c>
      <c r="F2029" s="202" t="s">
        <v>58</v>
      </c>
      <c r="G2029" s="204"/>
      <c r="H2029" s="107">
        <f>IFERROR(VLOOKUP(D2029,'ВИС-2025'!$E$17:$L$4285,8,0),"")</f>
        <v>4.8600000000000003</v>
      </c>
      <c r="I2029" s="352">
        <f t="shared" si="341"/>
        <v>0</v>
      </c>
      <c r="J2029" s="352">
        <f t="shared" si="342"/>
        <v>4.8600000000000003</v>
      </c>
      <c r="K2029" s="352">
        <f t="shared" si="343"/>
        <v>0</v>
      </c>
      <c r="L2029" s="352">
        <f t="shared" si="344"/>
        <v>0</v>
      </c>
      <c r="M2029" s="352">
        <f t="shared" si="345"/>
        <v>0</v>
      </c>
      <c r="N2029" s="387"/>
    </row>
    <row r="2030" spans="2:14" s="287" customFormat="1">
      <c r="B2030" s="102" t="s">
        <v>27</v>
      </c>
      <c r="C2030" s="201" t="s">
        <v>1676</v>
      </c>
      <c r="D2030" s="102">
        <v>11386411002</v>
      </c>
      <c r="E2030" s="391" t="str">
        <f>IFERROR(VLOOKUP(D2030,'[1]ВИС-2024'!$E$17:$I$3640,3,0),"")</f>
        <v>Фиксатор поворота с кольцами 90°, 32</v>
      </c>
      <c r="F2030" s="202" t="s">
        <v>58</v>
      </c>
      <c r="G2030" s="204"/>
      <c r="H2030" s="107">
        <f>IFERROR(VLOOKUP(D2030,'ВИС-2025'!$E$17:$L$4285,8,0),"")</f>
        <v>7.8</v>
      </c>
      <c r="I2030" s="352">
        <f t="shared" si="341"/>
        <v>0</v>
      </c>
      <c r="J2030" s="352">
        <f t="shared" si="342"/>
        <v>7.8</v>
      </c>
      <c r="K2030" s="352">
        <f t="shared" si="343"/>
        <v>0</v>
      </c>
      <c r="L2030" s="352">
        <f t="shared" si="344"/>
        <v>0</v>
      </c>
      <c r="M2030" s="352">
        <f t="shared" si="345"/>
        <v>0</v>
      </c>
      <c r="N2030" s="387"/>
    </row>
    <row r="2031" spans="2:14">
      <c r="B2031" s="102"/>
      <c r="C2031" s="201"/>
      <c r="D2031" s="102"/>
      <c r="E2031" s="397"/>
      <c r="F2031" s="202"/>
      <c r="G2031" s="204"/>
      <c r="H2031" s="107" t="str">
        <f>IFERROR(VLOOKUP(D2031,'ВИС-2025'!$E$17:$L$4285,8,0),"")</f>
        <v/>
      </c>
      <c r="I2031" s="352" t="str">
        <f t="shared" si="341"/>
        <v/>
      </c>
      <c r="J2031" s="352" t="str">
        <f t="shared" si="342"/>
        <v/>
      </c>
      <c r="K2031" s="352" t="str">
        <f t="shared" si="343"/>
        <v/>
      </c>
      <c r="L2031" s="352" t="str">
        <f t="shared" si="344"/>
        <v/>
      </c>
      <c r="M2031" s="352" t="str">
        <f t="shared" si="345"/>
        <v/>
      </c>
      <c r="N2031" s="387"/>
    </row>
    <row r="2032" spans="2:14" s="287" customFormat="1">
      <c r="B2032" s="102" t="s">
        <v>27</v>
      </c>
      <c r="C2032" s="201" t="s">
        <v>1676</v>
      </c>
      <c r="D2032" s="102">
        <v>11391311002</v>
      </c>
      <c r="E2032" s="391" t="str">
        <f>IFERROR(VLOOKUP(D2032,'[1]ВИС-2024'!$E$17:$I$3640,3,0),"")</f>
        <v>Фиксатор поворота с кольцами 45°, 20</v>
      </c>
      <c r="F2032" s="202" t="s">
        <v>58</v>
      </c>
      <c r="G2032" s="204"/>
      <c r="H2032" s="107">
        <f>IFERROR(VLOOKUP(D2032,'ВИС-2025'!$E$17:$L$4285,8,0),"")</f>
        <v>2.86</v>
      </c>
      <c r="I2032" s="352">
        <f t="shared" si="341"/>
        <v>0</v>
      </c>
      <c r="J2032" s="352">
        <f t="shared" si="342"/>
        <v>2.86</v>
      </c>
      <c r="K2032" s="352">
        <f t="shared" si="343"/>
        <v>0</v>
      </c>
      <c r="L2032" s="352">
        <f t="shared" si="344"/>
        <v>0</v>
      </c>
      <c r="M2032" s="352">
        <f t="shared" si="345"/>
        <v>0</v>
      </c>
      <c r="N2032" s="387"/>
    </row>
    <row r="2033" spans="2:14" s="288" customFormat="1">
      <c r="B2033" s="453" t="s">
        <v>27</v>
      </c>
      <c r="C2033" s="201" t="s">
        <v>1676</v>
      </c>
      <c r="D2033" s="102">
        <v>11389111002</v>
      </c>
      <c r="E2033" s="391" t="str">
        <f>IFERROR(VLOOKUP(D2033,'[1]ВИС-2024'!$E$17:$I$3640,3,0),"")</f>
        <v>Фиксатор поворота с кольцами 45°, 25</v>
      </c>
      <c r="F2033" s="202" t="s">
        <v>58</v>
      </c>
      <c r="G2033" s="204"/>
      <c r="H2033" s="107">
        <f>IFERROR(VLOOKUP(D2033,'ВИС-2025'!$E$17:$L$4285,8,0),"")</f>
        <v>4.8600000000000003</v>
      </c>
      <c r="I2033" s="352">
        <f t="shared" si="341"/>
        <v>0</v>
      </c>
      <c r="J2033" s="352">
        <f t="shared" si="342"/>
        <v>4.8600000000000003</v>
      </c>
      <c r="K2033" s="352">
        <f t="shared" si="343"/>
        <v>0</v>
      </c>
      <c r="L2033" s="352">
        <f t="shared" si="344"/>
        <v>0</v>
      </c>
      <c r="M2033" s="352">
        <f t="shared" si="345"/>
        <v>0</v>
      </c>
      <c r="N2033" s="387"/>
    </row>
    <row r="2034" spans="2:14" s="288" customFormat="1">
      <c r="B2034" s="453" t="s">
        <v>27</v>
      </c>
      <c r="C2034" s="201" t="s">
        <v>1676</v>
      </c>
      <c r="D2034" s="102">
        <v>11389211002</v>
      </c>
      <c r="E2034" s="391" t="str">
        <f>IFERROR(VLOOKUP(D2034,'[1]ВИС-2024'!$E$17:$I$3640,3,0),"")</f>
        <v>Фиксатор поворота с кольцами 45°, 32</v>
      </c>
      <c r="F2034" s="202" t="s">
        <v>58</v>
      </c>
      <c r="G2034" s="204"/>
      <c r="H2034" s="107">
        <f>IFERROR(VLOOKUP(D2034,'ВИС-2025'!$E$17:$L$4285,8,0),"")</f>
        <v>7.8</v>
      </c>
      <c r="I2034" s="352">
        <f t="shared" si="341"/>
        <v>0</v>
      </c>
      <c r="J2034" s="352">
        <f t="shared" si="342"/>
        <v>7.8</v>
      </c>
      <c r="K2034" s="352">
        <f t="shared" si="343"/>
        <v>0</v>
      </c>
      <c r="L2034" s="352">
        <f t="shared" si="344"/>
        <v>0</v>
      </c>
      <c r="M2034" s="352">
        <f t="shared" si="345"/>
        <v>0</v>
      </c>
      <c r="N2034" s="387"/>
    </row>
    <row r="2035" spans="2:14">
      <c r="B2035" s="90"/>
      <c r="C2035" s="198"/>
      <c r="D2035" s="69"/>
      <c r="E2035" s="396"/>
      <c r="F2035" s="170"/>
      <c r="G2035" s="199"/>
      <c r="H2035" s="107" t="str">
        <f>IFERROR(VLOOKUP(D2035,'ВИС-2025'!$E$17:$L$4285,8,0),"")</f>
        <v/>
      </c>
      <c r="I2035" s="351" t="str">
        <f t="shared" si="341"/>
        <v/>
      </c>
      <c r="J2035" s="351" t="str">
        <f t="shared" si="342"/>
        <v/>
      </c>
      <c r="K2035" s="351" t="str">
        <f t="shared" si="343"/>
        <v/>
      </c>
      <c r="L2035" s="351" t="str">
        <f t="shared" si="344"/>
        <v/>
      </c>
      <c r="M2035" s="351" t="str">
        <f t="shared" si="345"/>
        <v/>
      </c>
      <c r="N2035" s="387"/>
    </row>
    <row r="2036" spans="2:14" s="287" customFormat="1">
      <c r="B2036" s="422" t="s">
        <v>65</v>
      </c>
      <c r="C2036" s="198" t="s">
        <v>1676</v>
      </c>
      <c r="D2036" s="69">
        <v>14563021001</v>
      </c>
      <c r="E2036" s="392" t="str">
        <f>IFERROR(VLOOKUP(D2036,'[1]ВИС-2024'!$E$17:$I$3640,3,0),"")</f>
        <v>Муфта соединительная равнопроходная 50 RX+</v>
      </c>
      <c r="F2036" s="170" t="s">
        <v>58</v>
      </c>
      <c r="G2036" s="199"/>
      <c r="H2036" s="351">
        <f>IFERROR(VLOOKUP(D2036,'ВИС-2025'!$E$17:$L$4285,8,0),"")</f>
        <v>82.3</v>
      </c>
      <c r="I2036" s="351">
        <f t="shared" si="341"/>
        <v>0</v>
      </c>
      <c r="J2036" s="351">
        <f t="shared" si="342"/>
        <v>82.3</v>
      </c>
      <c r="K2036" s="351">
        <f t="shared" si="343"/>
        <v>0</v>
      </c>
      <c r="L2036" s="351">
        <f t="shared" si="344"/>
        <v>0</v>
      </c>
      <c r="M2036" s="351">
        <f t="shared" si="345"/>
        <v>0</v>
      </c>
      <c r="N2036" s="387"/>
    </row>
    <row r="2037" spans="2:14" s="287" customFormat="1">
      <c r="B2037" s="422" t="s">
        <v>65</v>
      </c>
      <c r="C2037" s="198" t="s">
        <v>1676</v>
      </c>
      <c r="D2037" s="69">
        <v>14563031001</v>
      </c>
      <c r="E2037" s="392" t="str">
        <f>IFERROR(VLOOKUP(D2037,'[1]ВИС-2024'!$E$17:$I$3640,3,0),"")</f>
        <v>Муфта соединительная равнопроходная 63 RX +</v>
      </c>
      <c r="F2037" s="170" t="s">
        <v>58</v>
      </c>
      <c r="G2037" s="199"/>
      <c r="H2037" s="351">
        <f>IFERROR(VLOOKUP(D2037,'ВИС-2025'!$E$17:$L$4285,8,0),"")</f>
        <v>127.43</v>
      </c>
      <c r="I2037" s="351">
        <f t="shared" si="341"/>
        <v>0</v>
      </c>
      <c r="J2037" s="351">
        <f t="shared" si="342"/>
        <v>127.43</v>
      </c>
      <c r="K2037" s="351">
        <f t="shared" si="343"/>
        <v>0</v>
      </c>
      <c r="L2037" s="351">
        <f t="shared" si="344"/>
        <v>0</v>
      </c>
      <c r="M2037" s="351">
        <f t="shared" si="345"/>
        <v>0</v>
      </c>
      <c r="N2037" s="387"/>
    </row>
    <row r="2038" spans="2:14">
      <c r="B2038" s="90"/>
      <c r="C2038" s="198"/>
      <c r="D2038" s="69"/>
      <c r="E2038" s="396"/>
      <c r="F2038" s="170"/>
      <c r="G2038" s="199"/>
      <c r="H2038" s="351" t="str">
        <f>IFERROR(VLOOKUP(D2038,'ВИС-2025'!$E$17:$L$4285,8,0),"")</f>
        <v/>
      </c>
      <c r="I2038" s="351" t="str">
        <f t="shared" si="341"/>
        <v/>
      </c>
      <c r="J2038" s="351" t="str">
        <f t="shared" si="342"/>
        <v/>
      </c>
      <c r="K2038" s="351" t="str">
        <f t="shared" si="343"/>
        <v/>
      </c>
      <c r="L2038" s="351" t="str">
        <f t="shared" si="344"/>
        <v/>
      </c>
      <c r="M2038" s="351" t="str">
        <f t="shared" si="345"/>
        <v/>
      </c>
      <c r="N2038" s="387"/>
    </row>
    <row r="2039" spans="2:14" s="287" customFormat="1">
      <c r="B2039" s="422" t="s">
        <v>65</v>
      </c>
      <c r="C2039" s="198" t="s">
        <v>1676</v>
      </c>
      <c r="D2039" s="69">
        <v>14563951001</v>
      </c>
      <c r="E2039" s="392" t="str">
        <f>IFERROR(VLOOKUP(D2039,'[1]ВИС-2024'!$E$17:$I$3640,3,0),"")</f>
        <v>Муфта соединительная переходная 40-25 RX+</v>
      </c>
      <c r="F2039" s="170" t="s">
        <v>58</v>
      </c>
      <c r="G2039" s="199"/>
      <c r="H2039" s="351">
        <f>IFERROR(VLOOKUP(D2039,'ВИС-2025'!$E$17:$L$4285,8,0),"")</f>
        <v>60.2</v>
      </c>
      <c r="I2039" s="351">
        <f>IFERROR(H2039*G2039,"")</f>
        <v>0</v>
      </c>
      <c r="J2039" s="351">
        <f>IFERROR((IF(H2039="","",H2039-H2039*$D$7)),"")</f>
        <v>60.2</v>
      </c>
      <c r="K2039" s="351">
        <f t="shared" si="343"/>
        <v>0</v>
      </c>
      <c r="L2039" s="351">
        <f t="shared" si="344"/>
        <v>0</v>
      </c>
      <c r="M2039" s="351">
        <f t="shared" si="345"/>
        <v>0</v>
      </c>
      <c r="N2039" s="387"/>
    </row>
    <row r="2040" spans="2:14" s="287" customFormat="1">
      <c r="B2040" s="69" t="s">
        <v>65</v>
      </c>
      <c r="C2040" s="198" t="s">
        <v>1676</v>
      </c>
      <c r="D2040" s="69">
        <v>14563041001</v>
      </c>
      <c r="E2040" s="392" t="str">
        <f>IFERROR(VLOOKUP(D2040,'[1]ВИС-2024'!$E$17:$I$3640,3,0),"")</f>
        <v>Муфта соединительная переходная 50-32 RX+</v>
      </c>
      <c r="F2040" s="170" t="s">
        <v>58</v>
      </c>
      <c r="G2040" s="199"/>
      <c r="H2040" s="351">
        <f>IFERROR(VLOOKUP(D2040,'ВИС-2025'!$E$17:$L$4285,8,0),"")</f>
        <v>96.17</v>
      </c>
      <c r="I2040" s="351">
        <f t="shared" si="341"/>
        <v>0</v>
      </c>
      <c r="J2040" s="351">
        <f t="shared" si="342"/>
        <v>96.17</v>
      </c>
      <c r="K2040" s="351">
        <f t="shared" si="343"/>
        <v>0</v>
      </c>
      <c r="L2040" s="351">
        <f t="shared" si="344"/>
        <v>0</v>
      </c>
      <c r="M2040" s="351">
        <f t="shared" si="345"/>
        <v>0</v>
      </c>
      <c r="N2040" s="387"/>
    </row>
    <row r="2041" spans="2:14" s="287" customFormat="1">
      <c r="B2041" s="422" t="s">
        <v>65</v>
      </c>
      <c r="C2041" s="198" t="s">
        <v>1676</v>
      </c>
      <c r="D2041" s="69">
        <v>14563051001</v>
      </c>
      <c r="E2041" s="392" t="str">
        <f>IFERROR(VLOOKUP(D2041,'[1]ВИС-2024'!$E$17:$I$3640,3,0),"")</f>
        <v>Муфта соединительная переходная 50-40 RX+</v>
      </c>
      <c r="F2041" s="170" t="s">
        <v>58</v>
      </c>
      <c r="G2041" s="199"/>
      <c r="H2041" s="351">
        <f>IFERROR(VLOOKUP(D2041,'ВИС-2025'!$E$17:$L$4285,8,0),"")</f>
        <v>87.32</v>
      </c>
      <c r="I2041" s="351">
        <f t="shared" si="341"/>
        <v>0</v>
      </c>
      <c r="J2041" s="351">
        <f t="shared" si="342"/>
        <v>87.32</v>
      </c>
      <c r="K2041" s="351">
        <f t="shared" si="343"/>
        <v>0</v>
      </c>
      <c r="L2041" s="351">
        <f t="shared" si="344"/>
        <v>0</v>
      </c>
      <c r="M2041" s="351">
        <f t="shared" si="345"/>
        <v>0</v>
      </c>
      <c r="N2041" s="387"/>
    </row>
    <row r="2042" spans="2:14" s="287" customFormat="1">
      <c r="B2042" s="422" t="s">
        <v>65</v>
      </c>
      <c r="C2042" s="198" t="s">
        <v>1676</v>
      </c>
      <c r="D2042" s="69">
        <v>14563061001</v>
      </c>
      <c r="E2042" s="392" t="str">
        <f>IFERROR(VLOOKUP(D2042,'[1]ВИС-2024'!$E$17:$I$3640,3,0),"")</f>
        <v>Муфта соединительная переходная 63-50 RX+</v>
      </c>
      <c r="F2042" s="170" t="s">
        <v>58</v>
      </c>
      <c r="G2042" s="199"/>
      <c r="H2042" s="351">
        <f>IFERROR(VLOOKUP(D2042,'ВИС-2025'!$E$17:$L$4285,8,0),"")</f>
        <v>118.42</v>
      </c>
      <c r="I2042" s="351">
        <f t="shared" si="341"/>
        <v>0</v>
      </c>
      <c r="J2042" s="351">
        <f t="shared" si="342"/>
        <v>118.42</v>
      </c>
      <c r="K2042" s="351">
        <f t="shared" si="343"/>
        <v>0</v>
      </c>
      <c r="L2042" s="351">
        <f t="shared" si="344"/>
        <v>0</v>
      </c>
      <c r="M2042" s="351">
        <f t="shared" si="345"/>
        <v>0</v>
      </c>
      <c r="N2042" s="387"/>
    </row>
    <row r="2043" spans="2:14">
      <c r="B2043" s="90"/>
      <c r="C2043" s="198"/>
      <c r="D2043" s="69"/>
      <c r="E2043" s="396"/>
      <c r="F2043" s="170"/>
      <c r="G2043" s="199"/>
      <c r="H2043" s="351" t="str">
        <f>IFERROR(VLOOKUP(D2043,'ВИС-2025'!$E$17:$L$4285,8,0),"")</f>
        <v/>
      </c>
      <c r="I2043" s="351" t="str">
        <f t="shared" si="341"/>
        <v/>
      </c>
      <c r="J2043" s="351" t="str">
        <f t="shared" si="342"/>
        <v/>
      </c>
      <c r="K2043" s="351" t="str">
        <f t="shared" si="343"/>
        <v/>
      </c>
      <c r="L2043" s="351" t="str">
        <f t="shared" si="344"/>
        <v/>
      </c>
      <c r="M2043" s="351" t="str">
        <f t="shared" si="345"/>
        <v/>
      </c>
      <c r="N2043" s="387"/>
    </row>
    <row r="2044" spans="2:14" s="287" customFormat="1">
      <c r="B2044" s="422" t="s">
        <v>65</v>
      </c>
      <c r="C2044" s="198" t="s">
        <v>1676</v>
      </c>
      <c r="D2044" s="69">
        <v>14563141001</v>
      </c>
      <c r="E2044" s="392" t="str">
        <f>IFERROR(VLOOKUP(D2044,'[1]ВИС-2024'!$E$17:$I$3640,3,0),"")</f>
        <v>Переходник с наружной резьбой 20-R 1/2 RX+</v>
      </c>
      <c r="F2044" s="170" t="s">
        <v>58</v>
      </c>
      <c r="G2044" s="199"/>
      <c r="H2044" s="351">
        <f>IFERROR(VLOOKUP(D2044,'ВИС-2025'!$E$17:$L$4285,8,0),"")</f>
        <v>16.989999999999998</v>
      </c>
      <c r="I2044" s="351">
        <f>IFERROR(H2044*G2044,"")</f>
        <v>0</v>
      </c>
      <c r="J2044" s="351">
        <f>IFERROR((IF(H2044="","",H2044-H2044*$D$7)),"")</f>
        <v>16.989999999999998</v>
      </c>
      <c r="K2044" s="351">
        <f t="shared" si="343"/>
        <v>0</v>
      </c>
      <c r="L2044" s="351">
        <f t="shared" si="344"/>
        <v>0</v>
      </c>
      <c r="M2044" s="351">
        <f t="shared" si="345"/>
        <v>0</v>
      </c>
      <c r="N2044" s="387"/>
    </row>
    <row r="2045" spans="2:14" s="287" customFormat="1">
      <c r="B2045" s="422" t="s">
        <v>65</v>
      </c>
      <c r="C2045" s="198" t="s">
        <v>1676</v>
      </c>
      <c r="D2045" s="69">
        <v>14563151001</v>
      </c>
      <c r="E2045" s="392" t="str">
        <f>IFERROR(VLOOKUP(D2045,'[1]ВИС-2024'!$E$17:$I$3640,3,0),"")</f>
        <v>Переходник с наружной резьбой 20-R 3/4 RX+</v>
      </c>
      <c r="F2045" s="170" t="s">
        <v>58</v>
      </c>
      <c r="G2045" s="199"/>
      <c r="H2045" s="351">
        <f>IFERROR(VLOOKUP(D2045,'ВИС-2025'!$E$17:$L$4285,8,0),"")</f>
        <v>16.989999999999998</v>
      </c>
      <c r="I2045" s="351">
        <f t="shared" si="341"/>
        <v>0</v>
      </c>
      <c r="J2045" s="351">
        <f t="shared" si="342"/>
        <v>16.989999999999998</v>
      </c>
      <c r="K2045" s="351">
        <f t="shared" si="343"/>
        <v>0</v>
      </c>
      <c r="L2045" s="351">
        <f t="shared" si="344"/>
        <v>0</v>
      </c>
      <c r="M2045" s="351">
        <f t="shared" si="345"/>
        <v>0</v>
      </c>
      <c r="N2045" s="387"/>
    </row>
    <row r="2046" spans="2:14" s="287" customFormat="1">
      <c r="B2046" s="69" t="s">
        <v>65</v>
      </c>
      <c r="C2046" s="198" t="s">
        <v>1676</v>
      </c>
      <c r="D2046" s="69">
        <v>14563161001</v>
      </c>
      <c r="E2046" s="392" t="str">
        <f>IFERROR(VLOOKUP(D2046,'[1]ВИС-2024'!$E$17:$I$3640,3,0),"")</f>
        <v>Переходник с наружной резьбой 20-R 1 RX+</v>
      </c>
      <c r="F2046" s="170" t="s">
        <v>58</v>
      </c>
      <c r="G2046" s="96"/>
      <c r="H2046" s="351">
        <f>IFERROR(VLOOKUP(D2046,'ВИС-2025'!$E$17:$L$4285,8,0),"")</f>
        <v>23.59</v>
      </c>
      <c r="I2046" s="351">
        <f t="shared" si="341"/>
        <v>0</v>
      </c>
      <c r="J2046" s="351">
        <f t="shared" si="342"/>
        <v>23.59</v>
      </c>
      <c r="K2046" s="351">
        <f t="shared" si="343"/>
        <v>0</v>
      </c>
      <c r="L2046" s="351">
        <f t="shared" si="344"/>
        <v>0</v>
      </c>
      <c r="M2046" s="351">
        <f t="shared" si="345"/>
        <v>0</v>
      </c>
      <c r="N2046" s="387"/>
    </row>
    <row r="2047" spans="2:14" s="287" customFormat="1">
      <c r="B2047" s="69" t="s">
        <v>65</v>
      </c>
      <c r="C2047" s="198" t="s">
        <v>1676</v>
      </c>
      <c r="D2047" s="69">
        <v>14563171001</v>
      </c>
      <c r="E2047" s="392" t="str">
        <f>IFERROR(VLOOKUP(D2047,'[1]ВИС-2024'!$E$17:$I$3640,3,0),"")</f>
        <v>Переходник с наружной резьбой 25-R 1/2 RX+</v>
      </c>
      <c r="F2047" s="170" t="s">
        <v>58</v>
      </c>
      <c r="G2047" s="199"/>
      <c r="H2047" s="351">
        <f>IFERROR(VLOOKUP(D2047,'ВИС-2025'!$E$17:$L$4285,8,0),"")</f>
        <v>16.989999999999998</v>
      </c>
      <c r="I2047" s="351">
        <f t="shared" si="341"/>
        <v>0</v>
      </c>
      <c r="J2047" s="351">
        <f t="shared" si="342"/>
        <v>16.989999999999998</v>
      </c>
      <c r="K2047" s="351">
        <f t="shared" si="343"/>
        <v>0</v>
      </c>
      <c r="L2047" s="351">
        <f t="shared" si="344"/>
        <v>0</v>
      </c>
      <c r="M2047" s="351">
        <f t="shared" si="345"/>
        <v>0</v>
      </c>
      <c r="N2047" s="387"/>
    </row>
    <row r="2048" spans="2:14" s="287" customFormat="1">
      <c r="B2048" s="69" t="s">
        <v>65</v>
      </c>
      <c r="C2048" s="198" t="s">
        <v>1676</v>
      </c>
      <c r="D2048" s="69">
        <v>14563181001</v>
      </c>
      <c r="E2048" s="392" t="str">
        <f>IFERROR(VLOOKUP(D2048,'[1]ВИС-2024'!$E$17:$I$3640,3,0),"")</f>
        <v>Переходник с наружной резьбой 25-R 3/4 RX+</v>
      </c>
      <c r="F2048" s="170" t="s">
        <v>58</v>
      </c>
      <c r="G2048" s="199"/>
      <c r="H2048" s="351">
        <f>IFERROR(VLOOKUP(D2048,'ВИС-2025'!$E$17:$L$4285,8,0),"")</f>
        <v>20.059999999999999</v>
      </c>
      <c r="I2048" s="351">
        <f t="shared" si="341"/>
        <v>0</v>
      </c>
      <c r="J2048" s="351">
        <f t="shared" si="342"/>
        <v>20.059999999999999</v>
      </c>
      <c r="K2048" s="351">
        <f t="shared" si="343"/>
        <v>0</v>
      </c>
      <c r="L2048" s="351">
        <f t="shared" si="344"/>
        <v>0</v>
      </c>
      <c r="M2048" s="351">
        <f t="shared" si="345"/>
        <v>0</v>
      </c>
      <c r="N2048" s="387"/>
    </row>
    <row r="2049" spans="2:14" s="287" customFormat="1">
      <c r="B2049" s="69" t="s">
        <v>65</v>
      </c>
      <c r="C2049" s="198" t="s">
        <v>1676</v>
      </c>
      <c r="D2049" s="69">
        <v>14563191001</v>
      </c>
      <c r="E2049" s="392" t="str">
        <f>IFERROR(VLOOKUP(D2049,'[1]ВИС-2024'!$E$17:$I$3640,3,0),"")</f>
        <v>Переходник с наружной резьбой 25-R 1 RX+</v>
      </c>
      <c r="F2049" s="170" t="s">
        <v>58</v>
      </c>
      <c r="G2049" s="199"/>
      <c r="H2049" s="351">
        <f>IFERROR(VLOOKUP(D2049,'ВИС-2025'!$E$17:$L$4285,8,0),"")</f>
        <v>16.989999999999998</v>
      </c>
      <c r="I2049" s="351">
        <f t="shared" si="341"/>
        <v>0</v>
      </c>
      <c r="J2049" s="351">
        <f t="shared" si="342"/>
        <v>16.989999999999998</v>
      </c>
      <c r="K2049" s="351">
        <f t="shared" si="343"/>
        <v>0</v>
      </c>
      <c r="L2049" s="351">
        <f t="shared" si="344"/>
        <v>0</v>
      </c>
      <c r="M2049" s="351">
        <f t="shared" si="345"/>
        <v>0</v>
      </c>
      <c r="N2049" s="387"/>
    </row>
    <row r="2050" spans="2:14" s="287" customFormat="1">
      <c r="B2050" s="422" t="s">
        <v>65</v>
      </c>
      <c r="C2050" s="198" t="s">
        <v>1676</v>
      </c>
      <c r="D2050" s="69">
        <v>14563201001</v>
      </c>
      <c r="E2050" s="392" t="str">
        <f>IFERROR(VLOOKUP(D2050,'[1]ВИС-2024'!$E$17:$I$3640,3,0),"")</f>
        <v>Переходник с наружной резьбой 32-R 3/4 RX+</v>
      </c>
      <c r="F2050" s="170" t="s">
        <v>58</v>
      </c>
      <c r="G2050" s="199"/>
      <c r="H2050" s="351">
        <f>IFERROR(VLOOKUP(D2050,'ВИС-2025'!$E$17:$L$4285,8,0),"")</f>
        <v>30.73</v>
      </c>
      <c r="I2050" s="351">
        <f t="shared" si="341"/>
        <v>0</v>
      </c>
      <c r="J2050" s="351">
        <f t="shared" si="342"/>
        <v>30.73</v>
      </c>
      <c r="K2050" s="351">
        <f t="shared" si="343"/>
        <v>0</v>
      </c>
      <c r="L2050" s="351">
        <f t="shared" si="344"/>
        <v>0</v>
      </c>
      <c r="M2050" s="351">
        <f t="shared" si="345"/>
        <v>0</v>
      </c>
      <c r="N2050" s="387"/>
    </row>
    <row r="2051" spans="2:14" s="287" customFormat="1">
      <c r="B2051" s="422" t="s">
        <v>65</v>
      </c>
      <c r="C2051" s="198" t="s">
        <v>1676</v>
      </c>
      <c r="D2051" s="69">
        <v>14563211001</v>
      </c>
      <c r="E2051" s="392" t="str">
        <f>IFERROR(VLOOKUP(D2051,'[1]ВИС-2024'!$E$17:$I$3640,3,0),"")</f>
        <v>Переходник с наружной резьбой 32-R 1 RX+</v>
      </c>
      <c r="F2051" s="170" t="s">
        <v>58</v>
      </c>
      <c r="G2051" s="199"/>
      <c r="H2051" s="351">
        <f>IFERROR(VLOOKUP(D2051,'ВИС-2025'!$E$17:$L$4285,8,0),"")</f>
        <v>30.73</v>
      </c>
      <c r="I2051" s="351">
        <f t="shared" si="341"/>
        <v>0</v>
      </c>
      <c r="J2051" s="351">
        <f t="shared" si="342"/>
        <v>30.73</v>
      </c>
      <c r="K2051" s="351">
        <f t="shared" si="343"/>
        <v>0</v>
      </c>
      <c r="L2051" s="351">
        <f t="shared" si="344"/>
        <v>0</v>
      </c>
      <c r="M2051" s="351">
        <f t="shared" si="345"/>
        <v>0</v>
      </c>
      <c r="N2051" s="387"/>
    </row>
    <row r="2052" spans="2:14" s="287" customFormat="1">
      <c r="B2052" s="422" t="s">
        <v>65</v>
      </c>
      <c r="C2052" s="198" t="s">
        <v>1676</v>
      </c>
      <c r="D2052" s="69">
        <v>14563221001</v>
      </c>
      <c r="E2052" s="392" t="str">
        <f>IFERROR(VLOOKUP(D2052,'[1]ВИС-2024'!$E$17:$I$3640,3,0),"")</f>
        <v>Переходник с наружной резьбой 32-R 1 1/4 RX+</v>
      </c>
      <c r="F2052" s="170" t="s">
        <v>58</v>
      </c>
      <c r="G2052" s="199"/>
      <c r="H2052" s="351">
        <f>IFERROR(VLOOKUP(D2052,'ВИС-2025'!$E$17:$L$4285,8,0),"")</f>
        <v>36.67</v>
      </c>
      <c r="I2052" s="351">
        <f t="shared" ref="I2052:I2099" si="346">IFERROR(H2052*G2052,"")</f>
        <v>0</v>
      </c>
      <c r="J2052" s="351">
        <f t="shared" ref="J2052:J2099" si="347">IFERROR((IF(H2052="","",H2052-H2052*$D$7)),"")</f>
        <v>36.67</v>
      </c>
      <c r="K2052" s="351">
        <f t="shared" ref="K2052:K2099" si="348">IFERROR(J2052*G2052, "")</f>
        <v>0</v>
      </c>
      <c r="L2052" s="351">
        <f t="shared" ref="L2052:L2099" si="349">IFERROR(J2052*$D$8, "")</f>
        <v>0</v>
      </c>
      <c r="M2052" s="351">
        <f t="shared" ref="M2052:M2099" si="350">IFERROR(L2052*G2052, "")</f>
        <v>0</v>
      </c>
      <c r="N2052" s="387"/>
    </row>
    <row r="2053" spans="2:14" s="287" customFormat="1">
      <c r="B2053" s="422" t="s">
        <v>65</v>
      </c>
      <c r="C2053" s="198" t="s">
        <v>1676</v>
      </c>
      <c r="D2053" s="69">
        <v>14563231001</v>
      </c>
      <c r="E2053" s="392" t="str">
        <f>IFERROR(VLOOKUP(D2053,'[1]ВИС-2024'!$E$17:$I$3640,3,0),"")</f>
        <v>Переходник с наружной резьбой 40-R 1 1/4 RX+</v>
      </c>
      <c r="F2053" s="170" t="s">
        <v>58</v>
      </c>
      <c r="G2053" s="199"/>
      <c r="H2053" s="351">
        <f>IFERROR(VLOOKUP(D2053,'ВИС-2025'!$E$17:$L$4285,8,0),"")</f>
        <v>40.42</v>
      </c>
      <c r="I2053" s="351">
        <f t="shared" si="346"/>
        <v>0</v>
      </c>
      <c r="J2053" s="351">
        <f t="shared" si="347"/>
        <v>40.42</v>
      </c>
      <c r="K2053" s="351">
        <f t="shared" si="348"/>
        <v>0</v>
      </c>
      <c r="L2053" s="351">
        <f t="shared" si="349"/>
        <v>0</v>
      </c>
      <c r="M2053" s="351">
        <f t="shared" si="350"/>
        <v>0</v>
      </c>
      <c r="N2053" s="387"/>
    </row>
    <row r="2054" spans="2:14" s="287" customFormat="1">
      <c r="B2054" s="69" t="s">
        <v>65</v>
      </c>
      <c r="C2054" s="198" t="s">
        <v>1676</v>
      </c>
      <c r="D2054" s="69">
        <v>14563241001</v>
      </c>
      <c r="E2054" s="392" t="str">
        <f>IFERROR(VLOOKUP(D2054,'[1]ВИС-2024'!$E$17:$I$3640,3,0),"")</f>
        <v>Переходник с наружной резьбой 50-R 1 1/4 RX+</v>
      </c>
      <c r="F2054" s="170" t="s">
        <v>58</v>
      </c>
      <c r="G2054" s="199"/>
      <c r="H2054" s="351">
        <f>IFERROR(VLOOKUP(D2054,'ВИС-2025'!$E$17:$L$4285,8,0),"")</f>
        <v>66.61</v>
      </c>
      <c r="I2054" s="351">
        <f t="shared" si="346"/>
        <v>0</v>
      </c>
      <c r="J2054" s="351">
        <f t="shared" si="347"/>
        <v>66.61</v>
      </c>
      <c r="K2054" s="351">
        <f t="shared" si="348"/>
        <v>0</v>
      </c>
      <c r="L2054" s="351">
        <f t="shared" si="349"/>
        <v>0</v>
      </c>
      <c r="M2054" s="351">
        <f t="shared" si="350"/>
        <v>0</v>
      </c>
      <c r="N2054" s="387"/>
    </row>
    <row r="2055" spans="2:14" s="287" customFormat="1">
      <c r="B2055" s="69" t="s">
        <v>65</v>
      </c>
      <c r="C2055" s="198" t="s">
        <v>1676</v>
      </c>
      <c r="D2055" s="69">
        <v>14563251001</v>
      </c>
      <c r="E2055" s="392" t="str">
        <f>IFERROR(VLOOKUP(D2055,'[1]ВИС-2024'!$E$17:$I$3640,3,0),"")</f>
        <v>Переходник с наружной резьбой 50-R 1 1/2 RX+</v>
      </c>
      <c r="F2055" s="170" t="s">
        <v>58</v>
      </c>
      <c r="G2055" s="199"/>
      <c r="H2055" s="351">
        <f>IFERROR(VLOOKUP(D2055,'ВИС-2025'!$E$17:$L$4285,8,0),"")</f>
        <v>66.16</v>
      </c>
      <c r="I2055" s="351">
        <f t="shared" si="346"/>
        <v>0</v>
      </c>
      <c r="J2055" s="351">
        <f t="shared" si="347"/>
        <v>66.16</v>
      </c>
      <c r="K2055" s="351">
        <f t="shared" si="348"/>
        <v>0</v>
      </c>
      <c r="L2055" s="351">
        <f t="shared" si="349"/>
        <v>0</v>
      </c>
      <c r="M2055" s="351">
        <f t="shared" si="350"/>
        <v>0</v>
      </c>
      <c r="N2055" s="387"/>
    </row>
    <row r="2056" spans="2:14" s="287" customFormat="1">
      <c r="B2056" s="69" t="s">
        <v>65</v>
      </c>
      <c r="C2056" s="198" t="s">
        <v>1676</v>
      </c>
      <c r="D2056" s="69">
        <v>14563261001</v>
      </c>
      <c r="E2056" s="392" t="str">
        <f>IFERROR(VLOOKUP(D2056,'[1]ВИС-2024'!$E$17:$I$3640,3,0),"")</f>
        <v>Переходник с наружной резьбой 63-R 2 RX+</v>
      </c>
      <c r="F2056" s="170" t="s">
        <v>58</v>
      </c>
      <c r="G2056" s="199"/>
      <c r="H2056" s="351">
        <f>IFERROR(VLOOKUP(D2056,'ВИС-2025'!$E$17:$L$4285,8,0),"")</f>
        <v>99.74</v>
      </c>
      <c r="I2056" s="351">
        <f t="shared" si="346"/>
        <v>0</v>
      </c>
      <c r="J2056" s="351">
        <f t="shared" si="347"/>
        <v>99.74</v>
      </c>
      <c r="K2056" s="351">
        <f t="shared" si="348"/>
        <v>0</v>
      </c>
      <c r="L2056" s="351">
        <f t="shared" si="349"/>
        <v>0</v>
      </c>
      <c r="M2056" s="351">
        <f t="shared" si="350"/>
        <v>0</v>
      </c>
      <c r="N2056" s="387"/>
    </row>
    <row r="2057" spans="2:14">
      <c r="B2057" s="90"/>
      <c r="C2057" s="198"/>
      <c r="D2057" s="69"/>
      <c r="E2057" s="396"/>
      <c r="F2057" s="170"/>
      <c r="G2057" s="199"/>
      <c r="H2057" s="351" t="str">
        <f>IFERROR(VLOOKUP(D2057,'ВИС-2025'!$E$17:$L$4285,8,0),"")</f>
        <v/>
      </c>
      <c r="I2057" s="351" t="str">
        <f t="shared" si="346"/>
        <v/>
      </c>
      <c r="J2057" s="351" t="str">
        <f t="shared" si="347"/>
        <v/>
      </c>
      <c r="K2057" s="351" t="str">
        <f t="shared" si="348"/>
        <v/>
      </c>
      <c r="L2057" s="351" t="str">
        <f t="shared" si="349"/>
        <v/>
      </c>
      <c r="M2057" s="351" t="str">
        <f t="shared" si="350"/>
        <v/>
      </c>
      <c r="N2057" s="387"/>
    </row>
    <row r="2058" spans="2:14" s="287" customFormat="1">
      <c r="B2058" s="69" t="s">
        <v>65</v>
      </c>
      <c r="C2058" s="198" t="s">
        <v>1676</v>
      </c>
      <c r="D2058" s="69">
        <v>14563281001</v>
      </c>
      <c r="E2058" s="392" t="str">
        <f>IFERROR(VLOOKUP(D2058,'[1]ВИС-2024'!$E$17:$I$3640,3,0),"")</f>
        <v>Переходник с внутренней резьбой 20-Rp 1/2 RX+</v>
      </c>
      <c r="F2058" s="170" t="s">
        <v>58</v>
      </c>
      <c r="G2058" s="199"/>
      <c r="H2058" s="351">
        <f>IFERROR(VLOOKUP(D2058,'ВИС-2025'!$E$17:$L$4285,8,0),"")</f>
        <v>13.69</v>
      </c>
      <c r="I2058" s="351">
        <f t="shared" si="346"/>
        <v>0</v>
      </c>
      <c r="J2058" s="351">
        <f t="shared" si="347"/>
        <v>13.69</v>
      </c>
      <c r="K2058" s="351">
        <f t="shared" si="348"/>
        <v>0</v>
      </c>
      <c r="L2058" s="351">
        <f t="shared" si="349"/>
        <v>0</v>
      </c>
      <c r="M2058" s="351">
        <f t="shared" si="350"/>
        <v>0</v>
      </c>
      <c r="N2058" s="387"/>
    </row>
    <row r="2059" spans="2:14" s="287" customFormat="1">
      <c r="B2059" s="69" t="s">
        <v>65</v>
      </c>
      <c r="C2059" s="198" t="s">
        <v>1676</v>
      </c>
      <c r="D2059" s="69">
        <v>14563291001</v>
      </c>
      <c r="E2059" s="392" t="str">
        <f>IFERROR(VLOOKUP(D2059,'[1]ВИС-2024'!$E$17:$I$3640,3,0),"")</f>
        <v>Переходник с внутренней резьбой 20-Rp 3/4 RX+</v>
      </c>
      <c r="F2059" s="170" t="s">
        <v>58</v>
      </c>
      <c r="G2059" s="199"/>
      <c r="H2059" s="351">
        <f>IFERROR(VLOOKUP(D2059,'ВИС-2025'!$E$17:$L$4285,8,0),"")</f>
        <v>13.69</v>
      </c>
      <c r="I2059" s="351">
        <f t="shared" si="346"/>
        <v>0</v>
      </c>
      <c r="J2059" s="351">
        <f t="shared" si="347"/>
        <v>13.69</v>
      </c>
      <c r="K2059" s="351">
        <f t="shared" si="348"/>
        <v>0</v>
      </c>
      <c r="L2059" s="351">
        <f t="shared" si="349"/>
        <v>0</v>
      </c>
      <c r="M2059" s="351">
        <f t="shared" si="350"/>
        <v>0</v>
      </c>
      <c r="N2059" s="387"/>
    </row>
    <row r="2060" spans="2:14" s="287" customFormat="1">
      <c r="B2060" s="422" t="s">
        <v>65</v>
      </c>
      <c r="C2060" s="198" t="s">
        <v>1676</v>
      </c>
      <c r="D2060" s="69">
        <v>14563301001</v>
      </c>
      <c r="E2060" s="392" t="str">
        <f>IFERROR(VLOOKUP(D2060,'[1]ВИС-2024'!$E$17:$I$3640,3,0),"")</f>
        <v>Переходник с внутренней резьбой 25-Rp 1/2 RX+</v>
      </c>
      <c r="F2060" s="71" t="s">
        <v>58</v>
      </c>
      <c r="G2060" s="199"/>
      <c r="H2060" s="351">
        <f>IFERROR(VLOOKUP(D2060,'ВИС-2025'!$E$17:$L$4285,8,0),"")</f>
        <v>18.260000000000002</v>
      </c>
      <c r="I2060" s="74">
        <f t="shared" si="346"/>
        <v>0</v>
      </c>
      <c r="J2060" s="74">
        <f t="shared" si="347"/>
        <v>18.260000000000002</v>
      </c>
      <c r="K2060" s="74">
        <f t="shared" si="348"/>
        <v>0</v>
      </c>
      <c r="L2060" s="74">
        <f t="shared" si="349"/>
        <v>0</v>
      </c>
      <c r="M2060" s="74">
        <f t="shared" si="350"/>
        <v>0</v>
      </c>
      <c r="N2060" s="387"/>
    </row>
    <row r="2061" spans="2:14" s="287" customFormat="1">
      <c r="B2061" s="69" t="s">
        <v>65</v>
      </c>
      <c r="C2061" s="198" t="s">
        <v>1676</v>
      </c>
      <c r="D2061" s="69">
        <v>14563311001</v>
      </c>
      <c r="E2061" s="392" t="str">
        <f>IFERROR(VLOOKUP(D2061,'[1]ВИС-2024'!$E$17:$I$3640,3,0),"")</f>
        <v>Переходник с внутренней резьбой 25-Rp 3/4 RX+</v>
      </c>
      <c r="F2061" s="170" t="s">
        <v>58</v>
      </c>
      <c r="G2061" s="199"/>
      <c r="H2061" s="351">
        <f>IFERROR(VLOOKUP(D2061,'ВИС-2025'!$E$17:$L$4285,8,0),"")</f>
        <v>18.260000000000002</v>
      </c>
      <c r="I2061" s="351">
        <f t="shared" si="346"/>
        <v>0</v>
      </c>
      <c r="J2061" s="351">
        <f t="shared" si="347"/>
        <v>18.260000000000002</v>
      </c>
      <c r="K2061" s="351">
        <f t="shared" si="348"/>
        <v>0</v>
      </c>
      <c r="L2061" s="351">
        <f t="shared" si="349"/>
        <v>0</v>
      </c>
      <c r="M2061" s="351">
        <f t="shared" si="350"/>
        <v>0</v>
      </c>
      <c r="N2061" s="387"/>
    </row>
    <row r="2062" spans="2:14" s="287" customFormat="1">
      <c r="B2062" s="69" t="s">
        <v>65</v>
      </c>
      <c r="C2062" s="198" t="s">
        <v>1676</v>
      </c>
      <c r="D2062" s="69">
        <v>14564081001</v>
      </c>
      <c r="E2062" s="392" t="str">
        <f>IFERROR(VLOOKUP(D2062,'[1]ВИС-2024'!$E$17:$I$3640,3,0),"")</f>
        <v>Переходник с внутренней резьбой 25-Rp 1 RX+</v>
      </c>
      <c r="F2062" s="71" t="s">
        <v>58</v>
      </c>
      <c r="G2062" s="96"/>
      <c r="H2062" s="351">
        <f>IFERROR(VLOOKUP(D2062,'ВИС-2025'!$E$17:$L$4285,8,0),"")</f>
        <v>31.75</v>
      </c>
      <c r="I2062" s="74">
        <f t="shared" si="346"/>
        <v>0</v>
      </c>
      <c r="J2062" s="74">
        <f t="shared" si="347"/>
        <v>31.75</v>
      </c>
      <c r="K2062" s="74">
        <f t="shared" si="348"/>
        <v>0</v>
      </c>
      <c r="L2062" s="74">
        <f t="shared" si="349"/>
        <v>0</v>
      </c>
      <c r="M2062" s="74">
        <f t="shared" si="350"/>
        <v>0</v>
      </c>
      <c r="N2062" s="387"/>
    </row>
    <row r="2063" spans="2:14" s="287" customFormat="1">
      <c r="B2063" s="422" t="s">
        <v>65</v>
      </c>
      <c r="C2063" s="198" t="s">
        <v>1676</v>
      </c>
      <c r="D2063" s="69">
        <v>14563321001</v>
      </c>
      <c r="E2063" s="392" t="str">
        <f>IFERROR(VLOOKUP(D2063,'[1]ВИС-2024'!$E$17:$I$3640,3,0),"")</f>
        <v>Переходник с внутренней резьбой 32-Rp 3/4 RX+</v>
      </c>
      <c r="F2063" s="170" t="s">
        <v>58</v>
      </c>
      <c r="G2063" s="199"/>
      <c r="H2063" s="351">
        <f>IFERROR(VLOOKUP(D2063,'ВИС-2025'!$E$17:$L$4285,8,0),"")</f>
        <v>27</v>
      </c>
      <c r="I2063" s="351">
        <f t="shared" si="346"/>
        <v>0</v>
      </c>
      <c r="J2063" s="351">
        <f t="shared" si="347"/>
        <v>27</v>
      </c>
      <c r="K2063" s="351">
        <f t="shared" si="348"/>
        <v>0</v>
      </c>
      <c r="L2063" s="351">
        <f t="shared" si="349"/>
        <v>0</v>
      </c>
      <c r="M2063" s="351">
        <f t="shared" si="350"/>
        <v>0</v>
      </c>
      <c r="N2063" s="387"/>
    </row>
    <row r="2064" spans="2:14" s="287" customFormat="1">
      <c r="B2064" s="69" t="s">
        <v>65</v>
      </c>
      <c r="C2064" s="198" t="s">
        <v>1676</v>
      </c>
      <c r="D2064" s="69">
        <v>14563331001</v>
      </c>
      <c r="E2064" s="392" t="str">
        <f>IFERROR(VLOOKUP(D2064,'[1]ВИС-2024'!$E$17:$I$3640,3,0),"")</f>
        <v>Переходник с внутренней резьбой 32-Rр 1 RX+</v>
      </c>
      <c r="F2064" s="170" t="s">
        <v>58</v>
      </c>
      <c r="G2064" s="199"/>
      <c r="H2064" s="351">
        <f>IFERROR(VLOOKUP(D2064,'ВИС-2025'!$E$17:$L$4285,8,0),"")</f>
        <v>27</v>
      </c>
      <c r="I2064" s="351">
        <f t="shared" si="346"/>
        <v>0</v>
      </c>
      <c r="J2064" s="351">
        <f t="shared" si="347"/>
        <v>27</v>
      </c>
      <c r="K2064" s="351">
        <f t="shared" si="348"/>
        <v>0</v>
      </c>
      <c r="L2064" s="351">
        <f t="shared" si="349"/>
        <v>0</v>
      </c>
      <c r="M2064" s="351">
        <f t="shared" si="350"/>
        <v>0</v>
      </c>
      <c r="N2064" s="387"/>
    </row>
    <row r="2065" spans="2:14" s="287" customFormat="1">
      <c r="B2065" s="422" t="s">
        <v>65</v>
      </c>
      <c r="C2065" s="198" t="s">
        <v>1676</v>
      </c>
      <c r="D2065" s="69">
        <v>14563341001</v>
      </c>
      <c r="E2065" s="392" t="str">
        <f>IFERROR(VLOOKUP(D2065,'[1]ВИС-2024'!$E$17:$I$3640,3,0),"")</f>
        <v>Переходник с внутренней резьбой 40-Rр 1 1/4 RX+</v>
      </c>
      <c r="F2065" s="71" t="s">
        <v>58</v>
      </c>
      <c r="G2065" s="199"/>
      <c r="H2065" s="351">
        <f>IFERROR(VLOOKUP(D2065,'ВИС-2025'!$E$17:$L$4285,8,0),"")</f>
        <v>53.2</v>
      </c>
      <c r="I2065" s="74">
        <f t="shared" si="346"/>
        <v>0</v>
      </c>
      <c r="J2065" s="74">
        <f t="shared" si="347"/>
        <v>53.2</v>
      </c>
      <c r="K2065" s="74">
        <f t="shared" si="348"/>
        <v>0</v>
      </c>
      <c r="L2065" s="74">
        <f t="shared" si="349"/>
        <v>0</v>
      </c>
      <c r="M2065" s="74">
        <f t="shared" si="350"/>
        <v>0</v>
      </c>
      <c r="N2065" s="387"/>
    </row>
    <row r="2066" spans="2:14">
      <c r="B2066" s="90"/>
      <c r="C2066" s="198"/>
      <c r="D2066" s="69"/>
      <c r="E2066" s="396"/>
      <c r="F2066" s="71"/>
      <c r="G2066" s="199"/>
      <c r="H2066" s="351" t="str">
        <f>IFERROR(VLOOKUP(D2066,'ВИС-2025'!$E$17:$L$4285,8,0),"")</f>
        <v/>
      </c>
      <c r="I2066" s="74" t="str">
        <f t="shared" si="346"/>
        <v/>
      </c>
      <c r="J2066" s="74" t="str">
        <f t="shared" si="347"/>
        <v/>
      </c>
      <c r="K2066" s="74" t="str">
        <f t="shared" si="348"/>
        <v/>
      </c>
      <c r="L2066" s="74" t="str">
        <f t="shared" si="349"/>
        <v/>
      </c>
      <c r="M2066" s="74" t="str">
        <f t="shared" si="350"/>
        <v/>
      </c>
      <c r="N2066" s="387"/>
    </row>
    <row r="2067" spans="2:14" s="287" customFormat="1">
      <c r="B2067" s="102" t="s">
        <v>27</v>
      </c>
      <c r="C2067" s="201" t="s">
        <v>1676</v>
      </c>
      <c r="D2067" s="102">
        <v>14563091001</v>
      </c>
      <c r="E2067" s="391" t="str">
        <f>IFERROR(VLOOKUP(D2067,'[1]ВИС-2024'!$E$17:$I$3640,3,0),"")</f>
        <v>Угольник 45°, 50 RX+</v>
      </c>
      <c r="F2067" s="103" t="s">
        <v>58</v>
      </c>
      <c r="G2067" s="105"/>
      <c r="H2067" s="352">
        <f>IFERROR(VLOOKUP(D2067,'ВИС-2025'!$E$17:$L$4285,8,0),"")</f>
        <v>100.13</v>
      </c>
      <c r="I2067" s="107">
        <f t="shared" si="346"/>
        <v>0</v>
      </c>
      <c r="J2067" s="107">
        <f t="shared" si="347"/>
        <v>100.13</v>
      </c>
      <c r="K2067" s="107">
        <f t="shared" si="348"/>
        <v>0</v>
      </c>
      <c r="L2067" s="107">
        <f t="shared" si="349"/>
        <v>0</v>
      </c>
      <c r="M2067" s="107">
        <f t="shared" si="350"/>
        <v>0</v>
      </c>
      <c r="N2067" s="387"/>
    </row>
    <row r="2068" spans="2:14" s="287" customFormat="1">
      <c r="B2068" s="102" t="s">
        <v>27</v>
      </c>
      <c r="C2068" s="201" t="s">
        <v>1676</v>
      </c>
      <c r="D2068" s="102">
        <v>14563101001</v>
      </c>
      <c r="E2068" s="391" t="str">
        <f>IFERROR(VLOOKUP(D2068,'[1]ВИС-2024'!$E$17:$I$3640,3,0),"")</f>
        <v>Угольник 45°, 63 RX+</v>
      </c>
      <c r="F2068" s="103" t="s">
        <v>58</v>
      </c>
      <c r="G2068" s="105"/>
      <c r="H2068" s="352">
        <f>IFERROR(VLOOKUP(D2068,'ВИС-2025'!$E$17:$L$4285,8,0),"")</f>
        <v>152.41999999999999</v>
      </c>
      <c r="I2068" s="107">
        <f t="shared" si="346"/>
        <v>0</v>
      </c>
      <c r="J2068" s="107">
        <f t="shared" si="347"/>
        <v>152.41999999999999</v>
      </c>
      <c r="K2068" s="107">
        <f t="shared" si="348"/>
        <v>0</v>
      </c>
      <c r="L2068" s="107">
        <f t="shared" si="349"/>
        <v>0</v>
      </c>
      <c r="M2068" s="107">
        <f t="shared" si="350"/>
        <v>0</v>
      </c>
      <c r="N2068" s="387"/>
    </row>
    <row r="2069" spans="2:14">
      <c r="B2069" s="90"/>
      <c r="C2069" s="198"/>
      <c r="D2069" s="69"/>
      <c r="E2069" s="396"/>
      <c r="F2069" s="71"/>
      <c r="G2069" s="96"/>
      <c r="H2069" s="351" t="str">
        <f>IFERROR(VLOOKUP(D2069,'ВИС-2025'!$E$17:$L$4285,8,0),"")</f>
        <v/>
      </c>
      <c r="I2069" s="74" t="str">
        <f t="shared" si="346"/>
        <v/>
      </c>
      <c r="J2069" s="74" t="str">
        <f t="shared" si="347"/>
        <v/>
      </c>
      <c r="K2069" s="74" t="str">
        <f t="shared" si="348"/>
        <v/>
      </c>
      <c r="L2069" s="74" t="str">
        <f t="shared" si="349"/>
        <v/>
      </c>
      <c r="M2069" s="74" t="str">
        <f t="shared" si="350"/>
        <v/>
      </c>
      <c r="N2069" s="387"/>
    </row>
    <row r="2070" spans="2:14" s="287" customFormat="1">
      <c r="B2070" s="422" t="s">
        <v>65</v>
      </c>
      <c r="C2070" s="198" t="s">
        <v>1676</v>
      </c>
      <c r="D2070" s="69">
        <v>14562801001</v>
      </c>
      <c r="E2070" s="392" t="str">
        <f>IFERROR(VLOOKUP(D2070,'[1]ВИС-2024'!$E$17:$I$3640,3,0),"")</f>
        <v>Тройник равнопроходный 50-50-50 RX+</v>
      </c>
      <c r="F2070" s="71" t="s">
        <v>58</v>
      </c>
      <c r="G2070" s="96"/>
      <c r="H2070" s="351">
        <f>IFERROR(VLOOKUP(D2070,'ВИС-2025'!$E$17:$L$4285,8,0),"")</f>
        <v>200.83</v>
      </c>
      <c r="I2070" s="74">
        <f t="shared" si="346"/>
        <v>0</v>
      </c>
      <c r="J2070" s="74">
        <f t="shared" si="347"/>
        <v>200.83</v>
      </c>
      <c r="K2070" s="74">
        <f t="shared" si="348"/>
        <v>0</v>
      </c>
      <c r="L2070" s="74">
        <f t="shared" si="349"/>
        <v>0</v>
      </c>
      <c r="M2070" s="74">
        <f t="shared" si="350"/>
        <v>0</v>
      </c>
      <c r="N2070" s="387"/>
    </row>
    <row r="2071" spans="2:14" s="287" customFormat="1">
      <c r="B2071" s="422" t="s">
        <v>65</v>
      </c>
      <c r="C2071" s="198" t="s">
        <v>1676</v>
      </c>
      <c r="D2071" s="69">
        <v>14562811001</v>
      </c>
      <c r="E2071" s="392" t="str">
        <f>IFERROR(VLOOKUP(D2071,'[1]ВИС-2024'!$E$17:$I$3640,3,0),"")</f>
        <v>Тройник равнопроходный 63-63-63 RX+</v>
      </c>
      <c r="F2071" s="71" t="s">
        <v>58</v>
      </c>
      <c r="G2071" s="96"/>
      <c r="H2071" s="351">
        <f>IFERROR(VLOOKUP(D2071,'ВИС-2025'!$E$17:$L$4285,8,0),"")</f>
        <v>312.19</v>
      </c>
      <c r="I2071" s="74">
        <f t="shared" si="346"/>
        <v>0</v>
      </c>
      <c r="J2071" s="74">
        <f t="shared" si="347"/>
        <v>312.19</v>
      </c>
      <c r="K2071" s="74">
        <f t="shared" si="348"/>
        <v>0</v>
      </c>
      <c r="L2071" s="74">
        <f t="shared" si="349"/>
        <v>0</v>
      </c>
      <c r="M2071" s="74">
        <f t="shared" si="350"/>
        <v>0</v>
      </c>
      <c r="N2071" s="387"/>
    </row>
    <row r="2072" spans="2:14">
      <c r="B2072" s="90"/>
      <c r="C2072" s="198"/>
      <c r="D2072" s="69"/>
      <c r="E2072" s="396"/>
      <c r="F2072" s="71"/>
      <c r="G2072" s="96"/>
      <c r="H2072" s="351" t="str">
        <f>IFERROR(VLOOKUP(D2072,'ВИС-2025'!$E$17:$L$4285,8,0),"")</f>
        <v/>
      </c>
      <c r="I2072" s="74" t="str">
        <f t="shared" si="346"/>
        <v/>
      </c>
      <c r="J2072" s="74" t="str">
        <f t="shared" si="347"/>
        <v/>
      </c>
      <c r="K2072" s="74" t="str">
        <f t="shared" si="348"/>
        <v/>
      </c>
      <c r="L2072" s="74" t="str">
        <f t="shared" si="349"/>
        <v/>
      </c>
      <c r="M2072" s="74" t="str">
        <f t="shared" si="350"/>
        <v/>
      </c>
      <c r="N2072" s="387"/>
    </row>
    <row r="2073" spans="2:14" s="287" customFormat="1">
      <c r="B2073" s="422" t="s">
        <v>65</v>
      </c>
      <c r="C2073" s="198" t="s">
        <v>1676</v>
      </c>
      <c r="D2073" s="69">
        <v>14562821001</v>
      </c>
      <c r="E2073" s="392" t="str">
        <f>IFERROR(VLOOKUP(D2073,'[1]ВИС-2024'!$E$17:$I$3640,3,0),"")</f>
        <v>Тройник с уменьшенным боковым проходом 50-20-50 RX+</v>
      </c>
      <c r="F2073" s="71" t="s">
        <v>58</v>
      </c>
      <c r="G2073" s="199"/>
      <c r="H2073" s="351">
        <f>IFERROR(VLOOKUP(D2073,'ВИС-2025'!$E$17:$L$4285,8,0),"")</f>
        <v>79.430000000000007</v>
      </c>
      <c r="I2073" s="74">
        <f t="shared" si="346"/>
        <v>0</v>
      </c>
      <c r="J2073" s="74">
        <f t="shared" si="347"/>
        <v>79.430000000000007</v>
      </c>
      <c r="K2073" s="74">
        <f t="shared" si="348"/>
        <v>0</v>
      </c>
      <c r="L2073" s="74">
        <f t="shared" si="349"/>
        <v>0</v>
      </c>
      <c r="M2073" s="74">
        <f t="shared" si="350"/>
        <v>0</v>
      </c>
      <c r="N2073" s="387"/>
    </row>
    <row r="2074" spans="2:14" s="287" customFormat="1">
      <c r="B2074" s="422" t="s">
        <v>65</v>
      </c>
      <c r="C2074" s="198" t="s">
        <v>1676</v>
      </c>
      <c r="D2074" s="69">
        <v>14562831001</v>
      </c>
      <c r="E2074" s="392" t="str">
        <f>IFERROR(VLOOKUP(D2074,'[1]ВИС-2024'!$E$17:$I$3640,3,0),"")</f>
        <v>Тройник с уменьшенным боковым проходом 50-25-50 RX+</v>
      </c>
      <c r="F2074" s="71" t="s">
        <v>58</v>
      </c>
      <c r="G2074" s="199"/>
      <c r="H2074" s="351">
        <f>IFERROR(VLOOKUP(D2074,'ВИС-2025'!$E$17:$L$4285,8,0),"")</f>
        <v>159.26</v>
      </c>
      <c r="I2074" s="74">
        <f t="shared" si="346"/>
        <v>0</v>
      </c>
      <c r="J2074" s="74">
        <f t="shared" si="347"/>
        <v>159.26</v>
      </c>
      <c r="K2074" s="74">
        <f t="shared" si="348"/>
        <v>0</v>
      </c>
      <c r="L2074" s="74">
        <f t="shared" si="349"/>
        <v>0</v>
      </c>
      <c r="M2074" s="74">
        <f t="shared" si="350"/>
        <v>0</v>
      </c>
      <c r="N2074" s="387"/>
    </row>
    <row r="2075" spans="2:14" s="287" customFormat="1">
      <c r="B2075" s="69" t="s">
        <v>65</v>
      </c>
      <c r="C2075" s="198" t="s">
        <v>1676</v>
      </c>
      <c r="D2075" s="69">
        <v>14562841001</v>
      </c>
      <c r="E2075" s="392" t="str">
        <f>IFERROR(VLOOKUP(D2075,'[1]ВИС-2024'!$E$17:$I$3640,3,0),"")</f>
        <v>Тройник с уменьшенным боковым проходом 50-32-50 RX+</v>
      </c>
      <c r="F2075" s="71" t="s">
        <v>58</v>
      </c>
      <c r="G2075" s="199"/>
      <c r="H2075" s="351">
        <f>IFERROR(VLOOKUP(D2075,'ВИС-2025'!$E$17:$L$4285,8,0),"")</f>
        <v>158.78</v>
      </c>
      <c r="I2075" s="74">
        <f t="shared" si="346"/>
        <v>0</v>
      </c>
      <c r="J2075" s="74">
        <f t="shared" si="347"/>
        <v>158.78</v>
      </c>
      <c r="K2075" s="74">
        <f t="shared" si="348"/>
        <v>0</v>
      </c>
      <c r="L2075" s="74">
        <f t="shared" si="349"/>
        <v>0</v>
      </c>
      <c r="M2075" s="74">
        <f t="shared" si="350"/>
        <v>0</v>
      </c>
      <c r="N2075" s="387"/>
    </row>
    <row r="2076" spans="2:14" s="287" customFormat="1">
      <c r="B2076" s="422" t="s">
        <v>65</v>
      </c>
      <c r="C2076" s="198" t="s">
        <v>1676</v>
      </c>
      <c r="D2076" s="69">
        <v>14562851001</v>
      </c>
      <c r="E2076" s="392" t="str">
        <f>IFERROR(VLOOKUP(D2076,'[1]ВИС-2024'!$E$17:$I$3640,3,0),"")</f>
        <v>Тройник с уменьшенным боковым проходом 50-40-50 RX+</v>
      </c>
      <c r="F2076" s="71" t="s">
        <v>58</v>
      </c>
      <c r="G2076" s="199"/>
      <c r="H2076" s="351">
        <f>IFERROR(VLOOKUP(D2076,'ВИС-2025'!$E$17:$L$4285,8,0),"")</f>
        <v>175.09</v>
      </c>
      <c r="I2076" s="74">
        <f t="shared" si="346"/>
        <v>0</v>
      </c>
      <c r="J2076" s="74">
        <f t="shared" si="347"/>
        <v>175.09</v>
      </c>
      <c r="K2076" s="74">
        <f t="shared" si="348"/>
        <v>0</v>
      </c>
      <c r="L2076" s="74">
        <f t="shared" si="349"/>
        <v>0</v>
      </c>
      <c r="M2076" s="74">
        <f t="shared" si="350"/>
        <v>0</v>
      </c>
      <c r="N2076" s="387"/>
    </row>
    <row r="2077" spans="2:14" s="287" customFormat="1">
      <c r="B2077" s="69" t="s">
        <v>65</v>
      </c>
      <c r="C2077" s="198" t="s">
        <v>1676</v>
      </c>
      <c r="D2077" s="69">
        <v>14562861001</v>
      </c>
      <c r="E2077" s="392" t="str">
        <f>IFERROR(VLOOKUP(D2077,'[1]ВИС-2024'!$E$17:$I$3640,3,0),"")</f>
        <v>Тройник с уменьшенным боковым проходом 63-25-63 RX+</v>
      </c>
      <c r="F2077" s="71" t="s">
        <v>58</v>
      </c>
      <c r="G2077" s="199"/>
      <c r="H2077" s="351">
        <f>IFERROR(VLOOKUP(D2077,'ВИС-2025'!$E$17:$L$4285,8,0),"")</f>
        <v>174.22</v>
      </c>
      <c r="I2077" s="74">
        <f t="shared" si="346"/>
        <v>0</v>
      </c>
      <c r="J2077" s="74">
        <f t="shared" si="347"/>
        <v>174.22</v>
      </c>
      <c r="K2077" s="74">
        <f t="shared" si="348"/>
        <v>0</v>
      </c>
      <c r="L2077" s="74">
        <f t="shared" si="349"/>
        <v>0</v>
      </c>
      <c r="M2077" s="74">
        <f t="shared" si="350"/>
        <v>0</v>
      </c>
      <c r="N2077" s="387"/>
    </row>
    <row r="2078" spans="2:14" s="287" customFormat="1">
      <c r="B2078" s="422" t="s">
        <v>65</v>
      </c>
      <c r="C2078" s="198" t="s">
        <v>1676</v>
      </c>
      <c r="D2078" s="69">
        <v>14562871001</v>
      </c>
      <c r="E2078" s="392" t="str">
        <f>IFERROR(VLOOKUP(D2078,'[1]ВИС-2024'!$E$17:$I$3640,3,0),"")</f>
        <v>Тройник с уменьшенным боковым проходом 63-32-63 RX+</v>
      </c>
      <c r="F2078" s="71" t="s">
        <v>58</v>
      </c>
      <c r="G2078" s="199"/>
      <c r="H2078" s="351">
        <f>IFERROR(VLOOKUP(D2078,'ВИС-2025'!$E$17:$L$4285,8,0),"")</f>
        <v>197.12</v>
      </c>
      <c r="I2078" s="74">
        <f t="shared" si="346"/>
        <v>0</v>
      </c>
      <c r="J2078" s="74">
        <f t="shared" si="347"/>
        <v>197.12</v>
      </c>
      <c r="K2078" s="74">
        <f t="shared" si="348"/>
        <v>0</v>
      </c>
      <c r="L2078" s="74">
        <f t="shared" si="349"/>
        <v>0</v>
      </c>
      <c r="M2078" s="74">
        <f t="shared" si="350"/>
        <v>0</v>
      </c>
      <c r="N2078" s="387"/>
    </row>
    <row r="2079" spans="2:14" s="287" customFormat="1">
      <c r="B2079" s="69" t="s">
        <v>65</v>
      </c>
      <c r="C2079" s="198" t="s">
        <v>1676</v>
      </c>
      <c r="D2079" s="69">
        <v>14562881001</v>
      </c>
      <c r="E2079" s="392" t="str">
        <f>IFERROR(VLOOKUP(D2079,'[1]ВИС-2024'!$E$17:$I$3640,3,0),"")</f>
        <v>Тройник с уменьшенным боковым проходом 63-40-63 RX+</v>
      </c>
      <c r="F2079" s="71" t="s">
        <v>58</v>
      </c>
      <c r="G2079" s="199"/>
      <c r="H2079" s="351">
        <f>IFERROR(VLOOKUP(D2079,'ВИС-2025'!$E$17:$L$4285,8,0),"")</f>
        <v>241.15</v>
      </c>
      <c r="I2079" s="74">
        <f t="shared" si="346"/>
        <v>0</v>
      </c>
      <c r="J2079" s="74">
        <f t="shared" si="347"/>
        <v>241.15</v>
      </c>
      <c r="K2079" s="74">
        <f t="shared" si="348"/>
        <v>0</v>
      </c>
      <c r="L2079" s="74">
        <f t="shared" si="349"/>
        <v>0</v>
      </c>
      <c r="M2079" s="74">
        <f t="shared" si="350"/>
        <v>0</v>
      </c>
      <c r="N2079" s="387"/>
    </row>
    <row r="2080" spans="2:14" s="287" customFormat="1">
      <c r="B2080" s="69" t="s">
        <v>65</v>
      </c>
      <c r="C2080" s="198" t="s">
        <v>1676</v>
      </c>
      <c r="D2080" s="69">
        <v>14562891001</v>
      </c>
      <c r="E2080" s="392" t="str">
        <f>IFERROR(VLOOKUP(D2080,'[1]ВИС-2024'!$E$17:$I$3640,3,0),"")</f>
        <v>Тройник с уменьшенным боковым проходом 63-50-63 RX+</v>
      </c>
      <c r="F2080" s="71" t="s">
        <v>58</v>
      </c>
      <c r="G2080" s="199"/>
      <c r="H2080" s="351">
        <f>IFERROR(VLOOKUP(D2080,'ВИС-2025'!$E$17:$L$4285,8,0),"")</f>
        <v>248.26</v>
      </c>
      <c r="I2080" s="74">
        <f t="shared" si="346"/>
        <v>0</v>
      </c>
      <c r="J2080" s="74">
        <f t="shared" si="347"/>
        <v>248.26</v>
      </c>
      <c r="K2080" s="74">
        <f t="shared" si="348"/>
        <v>0</v>
      </c>
      <c r="L2080" s="74">
        <f t="shared" si="349"/>
        <v>0</v>
      </c>
      <c r="M2080" s="74">
        <f t="shared" si="350"/>
        <v>0</v>
      </c>
      <c r="N2080" s="387"/>
    </row>
    <row r="2081" spans="2:14">
      <c r="B2081" s="90"/>
      <c r="C2081" s="198"/>
      <c r="D2081" s="69"/>
      <c r="E2081" s="396"/>
      <c r="F2081" s="71"/>
      <c r="G2081" s="199"/>
      <c r="H2081" s="351" t="str">
        <f>IFERROR(VLOOKUP(D2081,'ВИС-2025'!$E$17:$L$4285,8,0),"")</f>
        <v/>
      </c>
      <c r="I2081" s="74" t="str">
        <f t="shared" si="346"/>
        <v/>
      </c>
      <c r="J2081" s="74" t="str">
        <f t="shared" si="347"/>
        <v/>
      </c>
      <c r="K2081" s="74" t="str">
        <f t="shared" si="348"/>
        <v/>
      </c>
      <c r="L2081" s="74" t="str">
        <f t="shared" si="349"/>
        <v/>
      </c>
      <c r="M2081" s="74" t="str">
        <f t="shared" si="350"/>
        <v/>
      </c>
      <c r="N2081" s="387"/>
    </row>
    <row r="2082" spans="2:14" s="287" customFormat="1">
      <c r="B2082" s="69" t="s">
        <v>65</v>
      </c>
      <c r="C2082" s="198" t="s">
        <v>1676</v>
      </c>
      <c r="D2082" s="69">
        <v>14562901001</v>
      </c>
      <c r="E2082" s="392" t="str">
        <f>IFERROR(VLOOKUP(D2082,'[1]ВИС-2024'!$E$17:$I$3640,3,0),"")</f>
        <v>Тройник с уменьшенным боковым и торцевым проходами 50-32-40 RX+</v>
      </c>
      <c r="F2082" s="71" t="s">
        <v>58</v>
      </c>
      <c r="G2082" s="199"/>
      <c r="H2082" s="351">
        <f>IFERROR(VLOOKUP(D2082,'ВИС-2025'!$E$17:$L$4285,8,0),"")</f>
        <v>177.46</v>
      </c>
      <c r="I2082" s="74">
        <f t="shared" si="346"/>
        <v>0</v>
      </c>
      <c r="J2082" s="74">
        <f t="shared" si="347"/>
        <v>177.46</v>
      </c>
      <c r="K2082" s="74">
        <f t="shared" si="348"/>
        <v>0</v>
      </c>
      <c r="L2082" s="74">
        <f t="shared" si="349"/>
        <v>0</v>
      </c>
      <c r="M2082" s="74">
        <f t="shared" si="350"/>
        <v>0</v>
      </c>
      <c r="N2082" s="387"/>
    </row>
    <row r="2083" spans="2:14">
      <c r="B2083" s="90"/>
      <c r="C2083" s="198"/>
      <c r="D2083" s="69"/>
      <c r="E2083" s="396"/>
      <c r="F2083" s="71"/>
      <c r="G2083" s="199"/>
      <c r="H2083" s="107" t="str">
        <f>IFERROR(VLOOKUP(D2083,'ВИС-2025'!$E$17:$L$4285,8,0),"")</f>
        <v/>
      </c>
      <c r="I2083" s="74" t="str">
        <f t="shared" si="346"/>
        <v/>
      </c>
      <c r="J2083" s="74" t="str">
        <f t="shared" si="347"/>
        <v/>
      </c>
      <c r="K2083" s="74" t="str">
        <f t="shared" si="348"/>
        <v/>
      </c>
      <c r="L2083" s="74" t="str">
        <f t="shared" si="349"/>
        <v/>
      </c>
      <c r="M2083" s="74" t="str">
        <f t="shared" si="350"/>
        <v/>
      </c>
      <c r="N2083" s="387"/>
    </row>
    <row r="2084" spans="2:14" s="287" customFormat="1">
      <c r="B2084" s="422" t="s">
        <v>65</v>
      </c>
      <c r="C2084" s="198" t="s">
        <v>1676</v>
      </c>
      <c r="D2084" s="69">
        <v>14564141001</v>
      </c>
      <c r="E2084" s="392" t="str">
        <f>IFERROR(VLOOKUP(D2084,'[1]ВИС-2024'!$E$17:$I$3640,3,0),"")</f>
        <v>Тройник с внутр. резьбой на боков. проходе 25-Rp 1/2-25 RX+</v>
      </c>
      <c r="F2084" s="71" t="s">
        <v>58</v>
      </c>
      <c r="G2084" s="96"/>
      <c r="H2084" s="351">
        <f>IFERROR(VLOOKUP(D2084,'ВИС-2025'!$E$17:$L$4285,8,0),"")</f>
        <v>27.49</v>
      </c>
      <c r="I2084" s="74">
        <f t="shared" si="346"/>
        <v>0</v>
      </c>
      <c r="J2084" s="74">
        <f t="shared" si="347"/>
        <v>27.49</v>
      </c>
      <c r="K2084" s="74">
        <f t="shared" si="348"/>
        <v>0</v>
      </c>
      <c r="L2084" s="74">
        <f t="shared" si="349"/>
        <v>0</v>
      </c>
      <c r="M2084" s="74">
        <f t="shared" si="350"/>
        <v>0</v>
      </c>
      <c r="N2084" s="387"/>
    </row>
    <row r="2085" spans="2:14" s="287" customFormat="1">
      <c r="B2085" s="422" t="s">
        <v>65</v>
      </c>
      <c r="C2085" s="198" t="s">
        <v>1676</v>
      </c>
      <c r="D2085" s="69">
        <v>14562961001</v>
      </c>
      <c r="E2085" s="392" t="str">
        <f>IFERROR(VLOOKUP(D2085,'[1]ВИС-2024'!$E$17:$I$3640,3,0),"")</f>
        <v>Тройник с внутр. резьбой на боков. проходе 25-Rp 3/4-25 RX+</v>
      </c>
      <c r="F2085" s="170" t="s">
        <v>58</v>
      </c>
      <c r="G2085" s="199"/>
      <c r="H2085" s="351">
        <f>IFERROR(VLOOKUP(D2085,'ВИС-2025'!$E$17:$L$4285,8,0),"")</f>
        <v>27.49</v>
      </c>
      <c r="I2085" s="351">
        <f t="shared" si="346"/>
        <v>0</v>
      </c>
      <c r="J2085" s="351">
        <f t="shared" si="347"/>
        <v>27.49</v>
      </c>
      <c r="K2085" s="351">
        <f t="shared" si="348"/>
        <v>0</v>
      </c>
      <c r="L2085" s="351">
        <f t="shared" si="349"/>
        <v>0</v>
      </c>
      <c r="M2085" s="351">
        <f t="shared" si="350"/>
        <v>0</v>
      </c>
      <c r="N2085" s="387"/>
    </row>
    <row r="2086" spans="2:14" s="288" customFormat="1">
      <c r="B2086" s="453" t="s">
        <v>27</v>
      </c>
      <c r="C2086" s="201" t="s">
        <v>1676</v>
      </c>
      <c r="D2086" s="102">
        <v>14562981001</v>
      </c>
      <c r="E2086" s="391" t="str">
        <f>IFERROR(VLOOKUP(D2086,'[1]ВИС-2024'!$E$17:$I$3640,3,0),"")</f>
        <v xml:space="preserve">Тройник с внутр. резьбой на боков. проходе 32-Rp 3/4-25 RX+ </v>
      </c>
      <c r="F2086" s="103" t="s">
        <v>58</v>
      </c>
      <c r="G2086" s="105"/>
      <c r="H2086" s="107">
        <f>IFERROR(VLOOKUP(D2086,'ВИС-2025'!$E$17:$L$4285,8,0),"")</f>
        <v>54.19</v>
      </c>
      <c r="I2086" s="107">
        <f t="shared" si="346"/>
        <v>0</v>
      </c>
      <c r="J2086" s="107">
        <f t="shared" si="347"/>
        <v>54.19</v>
      </c>
      <c r="K2086" s="107">
        <f t="shared" si="348"/>
        <v>0</v>
      </c>
      <c r="L2086" s="107">
        <f t="shared" si="349"/>
        <v>0</v>
      </c>
      <c r="M2086" s="107">
        <f t="shared" si="350"/>
        <v>0</v>
      </c>
      <c r="N2086" s="387"/>
    </row>
    <row r="2087" spans="2:14" s="287" customFormat="1">
      <c r="B2087" s="69" t="s">
        <v>65</v>
      </c>
      <c r="C2087" s="198" t="s">
        <v>1676</v>
      </c>
      <c r="D2087" s="69">
        <v>14562971001</v>
      </c>
      <c r="E2087" s="392" t="str">
        <f>IFERROR(VLOOKUP(D2087,'[1]ВИС-2024'!$E$17:$I$3640,3,0),"")</f>
        <v>Тройник с внутр. резьбой на боков. проходе 32-Rp 3/4-32 RX+</v>
      </c>
      <c r="F2087" s="170" t="s">
        <v>58</v>
      </c>
      <c r="G2087" s="199"/>
      <c r="H2087" s="351">
        <f>IFERROR(VLOOKUP(D2087,'ВИС-2025'!$E$17:$L$4285,8,0),"")</f>
        <v>61.13</v>
      </c>
      <c r="I2087" s="351">
        <f t="shared" si="346"/>
        <v>0</v>
      </c>
      <c r="J2087" s="351">
        <f t="shared" si="347"/>
        <v>61.13</v>
      </c>
      <c r="K2087" s="351">
        <f t="shared" si="348"/>
        <v>0</v>
      </c>
      <c r="L2087" s="351">
        <f t="shared" si="349"/>
        <v>0</v>
      </c>
      <c r="M2087" s="351">
        <f t="shared" si="350"/>
        <v>0</v>
      </c>
      <c r="N2087" s="387"/>
    </row>
    <row r="2088" spans="2:14" s="288" customFormat="1">
      <c r="B2088" s="453" t="s">
        <v>27</v>
      </c>
      <c r="C2088" s="201" t="s">
        <v>1676</v>
      </c>
      <c r="D2088" s="102">
        <v>14562991001</v>
      </c>
      <c r="E2088" s="391" t="str">
        <f>IFERROR(VLOOKUP(D2088,'[1]ВИС-2024'!$E$17:$I$3640,3,0),"")</f>
        <v>Тройник с внутр. резьбой на боков. проходе 32-Rp 1-32 RX+</v>
      </c>
      <c r="F2088" s="202" t="s">
        <v>58</v>
      </c>
      <c r="G2088" s="204"/>
      <c r="H2088" s="107">
        <f>IFERROR(VLOOKUP(D2088,'ВИС-2025'!$E$17:$L$4285,8,0),"")</f>
        <v>61.13</v>
      </c>
      <c r="I2088" s="352">
        <f t="shared" si="346"/>
        <v>0</v>
      </c>
      <c r="J2088" s="352">
        <f t="shared" si="347"/>
        <v>61.13</v>
      </c>
      <c r="K2088" s="352">
        <f t="shared" si="348"/>
        <v>0</v>
      </c>
      <c r="L2088" s="352">
        <f t="shared" si="349"/>
        <v>0</v>
      </c>
      <c r="M2088" s="352">
        <f t="shared" si="350"/>
        <v>0</v>
      </c>
      <c r="N2088" s="387"/>
    </row>
    <row r="2089" spans="2:14" s="287" customFormat="1">
      <c r="B2089" s="422" t="s">
        <v>65</v>
      </c>
      <c r="C2089" s="198" t="s">
        <v>1676</v>
      </c>
      <c r="D2089" s="69">
        <v>14563001001</v>
      </c>
      <c r="E2089" s="392" t="str">
        <f>IFERROR(VLOOKUP(D2089,'[1]ВИС-2024'!$E$17:$I$3640,3,0),"")</f>
        <v>Тройник с внутр. резьбой на боков. проходе 40-Rp 1-40 RX+</v>
      </c>
      <c r="F2089" s="71" t="s">
        <v>58</v>
      </c>
      <c r="G2089" s="199"/>
      <c r="H2089" s="351">
        <f>IFERROR(VLOOKUP(D2089,'ВИС-2025'!$E$17:$L$4285,8,0),"")</f>
        <v>91.2</v>
      </c>
      <c r="I2089" s="74">
        <f t="shared" si="346"/>
        <v>0</v>
      </c>
      <c r="J2089" s="74">
        <f t="shared" si="347"/>
        <v>91.2</v>
      </c>
      <c r="K2089" s="74">
        <f t="shared" si="348"/>
        <v>0</v>
      </c>
      <c r="L2089" s="74">
        <f t="shared" si="349"/>
        <v>0</v>
      </c>
      <c r="M2089" s="74">
        <f t="shared" si="350"/>
        <v>0</v>
      </c>
      <c r="N2089" s="387"/>
    </row>
    <row r="2090" spans="2:14" s="287" customFormat="1">
      <c r="B2090" s="102" t="s">
        <v>27</v>
      </c>
      <c r="C2090" s="201" t="s">
        <v>1676</v>
      </c>
      <c r="D2090" s="102">
        <v>14563011001</v>
      </c>
      <c r="E2090" s="391" t="str">
        <f>IFERROR(VLOOKUP(D2090,'[1]ВИС-2024'!$E$17:$I$3640,3,0),"")</f>
        <v>Тройник с внутр. резьбой на боков. проходе 50-Rp 1-50 RX+</v>
      </c>
      <c r="F2090" s="103" t="s">
        <v>58</v>
      </c>
      <c r="G2090" s="204"/>
      <c r="H2090" s="352">
        <f>IFERROR(VLOOKUP(D2090,'ВИС-2025'!$E$17:$L$4285,8,0),"")</f>
        <v>133.91999999999999</v>
      </c>
      <c r="I2090" s="107">
        <f t="shared" si="346"/>
        <v>0</v>
      </c>
      <c r="J2090" s="107">
        <f t="shared" si="347"/>
        <v>133.91999999999999</v>
      </c>
      <c r="K2090" s="107">
        <f t="shared" si="348"/>
        <v>0</v>
      </c>
      <c r="L2090" s="107">
        <f t="shared" si="349"/>
        <v>0</v>
      </c>
      <c r="M2090" s="107">
        <f t="shared" si="350"/>
        <v>0</v>
      </c>
      <c r="N2090" s="387"/>
    </row>
    <row r="2091" spans="2:14">
      <c r="B2091" s="90"/>
      <c r="C2091" s="198"/>
      <c r="D2091" s="69"/>
      <c r="E2091" s="396"/>
      <c r="F2091" s="71"/>
      <c r="G2091" s="199"/>
      <c r="H2091" s="107" t="str">
        <f>IFERROR(VLOOKUP(D2091,'ВИС-2025'!$E$17:$L$4285,8,0),"")</f>
        <v/>
      </c>
      <c r="I2091" s="74" t="str">
        <f t="shared" si="346"/>
        <v/>
      </c>
      <c r="J2091" s="74" t="str">
        <f t="shared" si="347"/>
        <v/>
      </c>
      <c r="K2091" s="74" t="str">
        <f t="shared" si="348"/>
        <v/>
      </c>
      <c r="L2091" s="74" t="str">
        <f t="shared" si="349"/>
        <v/>
      </c>
      <c r="M2091" s="74" t="str">
        <f t="shared" si="350"/>
        <v/>
      </c>
      <c r="N2091" s="387"/>
    </row>
    <row r="2092" spans="2:14" s="287" customFormat="1">
      <c r="B2092" s="422" t="s">
        <v>65</v>
      </c>
      <c r="C2092" s="198" t="s">
        <v>1676</v>
      </c>
      <c r="D2092" s="206">
        <v>14563481001</v>
      </c>
      <c r="E2092" s="392" t="str">
        <f>IFERROR(VLOOKUP(D2092,'[1]ВИС-2024'!$E$17:$I$3640,3,0),"")</f>
        <v>Угольник-переходник с наружной резьбой 20-R 1/2 RX+</v>
      </c>
      <c r="F2092" s="136" t="s">
        <v>58</v>
      </c>
      <c r="G2092" s="207"/>
      <c r="H2092" s="351">
        <f>IFERROR(VLOOKUP(D2092,'ВИС-2025'!$E$17:$L$4285,8,0),"")</f>
        <v>14.41</v>
      </c>
      <c r="I2092" s="97">
        <f t="shared" si="346"/>
        <v>0</v>
      </c>
      <c r="J2092" s="97">
        <f t="shared" si="347"/>
        <v>14.41</v>
      </c>
      <c r="K2092" s="97">
        <f t="shared" si="348"/>
        <v>0</v>
      </c>
      <c r="L2092" s="97">
        <f t="shared" si="349"/>
        <v>0</v>
      </c>
      <c r="M2092" s="97">
        <f t="shared" si="350"/>
        <v>0</v>
      </c>
      <c r="N2092" s="387"/>
    </row>
    <row r="2093" spans="2:14" s="287" customFormat="1">
      <c r="B2093" s="69" t="s">
        <v>65</v>
      </c>
      <c r="C2093" s="198" t="s">
        <v>1676</v>
      </c>
      <c r="D2093" s="206">
        <v>14563491001</v>
      </c>
      <c r="E2093" s="392" t="str">
        <f>IFERROR(VLOOKUP(D2093,'[1]ВИС-2024'!$E$17:$I$3640,3,0),"")</f>
        <v>Угольник-переходник с наружной резьбой 20-R 3/4 RX+</v>
      </c>
      <c r="F2093" s="71" t="s">
        <v>58</v>
      </c>
      <c r="G2093" s="96"/>
      <c r="H2093" s="351">
        <f>IFERROR(VLOOKUP(D2093,'ВИС-2025'!$E$17:$L$4285,8,0),"")</f>
        <v>14.41</v>
      </c>
      <c r="I2093" s="74">
        <f t="shared" si="346"/>
        <v>0</v>
      </c>
      <c r="J2093" s="74">
        <f t="shared" si="347"/>
        <v>14.41</v>
      </c>
      <c r="K2093" s="74">
        <f t="shared" si="348"/>
        <v>0</v>
      </c>
      <c r="L2093" s="74">
        <f t="shared" si="349"/>
        <v>0</v>
      </c>
      <c r="M2093" s="74">
        <f t="shared" si="350"/>
        <v>0</v>
      </c>
      <c r="N2093" s="387"/>
    </row>
    <row r="2094" spans="2:14" s="287" customFormat="1">
      <c r="B2094" s="69" t="s">
        <v>65</v>
      </c>
      <c r="C2094" s="198" t="s">
        <v>1676</v>
      </c>
      <c r="D2094" s="206">
        <v>14563501001</v>
      </c>
      <c r="E2094" s="392" t="str">
        <f>IFERROR(VLOOKUP(D2094,'[1]ВИС-2024'!$E$17:$I$3640,3,0),"")</f>
        <v>Угольник-переходник с наружной резьбой 25-R 3/4 RX+</v>
      </c>
      <c r="F2094" s="136" t="s">
        <v>58</v>
      </c>
      <c r="G2094" s="207"/>
      <c r="H2094" s="351">
        <f>IFERROR(VLOOKUP(D2094,'ВИС-2025'!$E$17:$L$4285,8,0),"")</f>
        <v>19.899999999999999</v>
      </c>
      <c r="I2094" s="97">
        <f t="shared" si="346"/>
        <v>0</v>
      </c>
      <c r="J2094" s="97">
        <f t="shared" si="347"/>
        <v>19.899999999999999</v>
      </c>
      <c r="K2094" s="97">
        <f t="shared" si="348"/>
        <v>0</v>
      </c>
      <c r="L2094" s="97">
        <f t="shared" si="349"/>
        <v>0</v>
      </c>
      <c r="M2094" s="97">
        <f t="shared" si="350"/>
        <v>0</v>
      </c>
      <c r="N2094" s="387"/>
    </row>
    <row r="2095" spans="2:14" s="288" customFormat="1">
      <c r="B2095" s="453" t="s">
        <v>27</v>
      </c>
      <c r="C2095" s="201" t="s">
        <v>1676</v>
      </c>
      <c r="D2095" s="446">
        <v>14563511001</v>
      </c>
      <c r="E2095" s="391" t="str">
        <f>IFERROR(VLOOKUP(D2095,'[1]ВИС-2024'!$E$17:$I$3640,3,0),"")</f>
        <v>Угольник-переходник с наружной резьбой 32-R 3/4 RX+</v>
      </c>
      <c r="F2095" s="139" t="s">
        <v>58</v>
      </c>
      <c r="G2095" s="217"/>
      <c r="H2095" s="107">
        <f>IFERROR(VLOOKUP(D2095,'ВИС-2025'!$E$17:$L$4285,8,0),"")</f>
        <v>34.549999999999997</v>
      </c>
      <c r="I2095" s="175">
        <f t="shared" si="346"/>
        <v>0</v>
      </c>
      <c r="J2095" s="175">
        <f t="shared" si="347"/>
        <v>34.549999999999997</v>
      </c>
      <c r="K2095" s="175">
        <f t="shared" si="348"/>
        <v>0</v>
      </c>
      <c r="L2095" s="175">
        <f t="shared" si="349"/>
        <v>0</v>
      </c>
      <c r="M2095" s="175">
        <f t="shared" si="350"/>
        <v>0</v>
      </c>
      <c r="N2095" s="387"/>
    </row>
    <row r="2096" spans="2:14" s="287" customFormat="1">
      <c r="B2096" s="69" t="s">
        <v>65</v>
      </c>
      <c r="C2096" s="198" t="s">
        <v>1676</v>
      </c>
      <c r="D2096" s="69">
        <v>14563521001</v>
      </c>
      <c r="E2096" s="392" t="str">
        <f>IFERROR(VLOOKUP(D2096,'[1]ВИС-2024'!$E$17:$I$3640,3,0),"")</f>
        <v>Угольник-переходник с наружной резьбой 32-R 1 RX+</v>
      </c>
      <c r="F2096" s="136" t="s">
        <v>58</v>
      </c>
      <c r="G2096" s="207"/>
      <c r="H2096" s="351">
        <f>IFERROR(VLOOKUP(D2096,'ВИС-2025'!$E$17:$L$4285,8,0),"")</f>
        <v>44.09</v>
      </c>
      <c r="I2096" s="97">
        <f t="shared" si="346"/>
        <v>0</v>
      </c>
      <c r="J2096" s="97">
        <f t="shared" si="347"/>
        <v>44.09</v>
      </c>
      <c r="K2096" s="97">
        <f t="shared" si="348"/>
        <v>0</v>
      </c>
      <c r="L2096" s="97">
        <f t="shared" si="349"/>
        <v>0</v>
      </c>
      <c r="M2096" s="97">
        <f t="shared" si="350"/>
        <v>0</v>
      </c>
      <c r="N2096" s="387"/>
    </row>
    <row r="2097" spans="2:14">
      <c r="B2097" s="90"/>
      <c r="C2097" s="198"/>
      <c r="D2097" s="69"/>
      <c r="E2097" s="396"/>
      <c r="F2097" s="136"/>
      <c r="G2097" s="207"/>
      <c r="H2097" s="351" t="str">
        <f>IFERROR(VLOOKUP(D2097,'ВИС-2025'!$E$17:$L$4285,8,0),"")</f>
        <v/>
      </c>
      <c r="I2097" s="97" t="str">
        <f t="shared" si="346"/>
        <v/>
      </c>
      <c r="J2097" s="97" t="str">
        <f t="shared" si="347"/>
        <v/>
      </c>
      <c r="K2097" s="97" t="str">
        <f t="shared" si="348"/>
        <v/>
      </c>
      <c r="L2097" s="97" t="str">
        <f t="shared" si="349"/>
        <v/>
      </c>
      <c r="M2097" s="97" t="str">
        <f t="shared" si="350"/>
        <v/>
      </c>
      <c r="N2097" s="387"/>
    </row>
    <row r="2098" spans="2:14" s="287" customFormat="1">
      <c r="B2098" s="69" t="s">
        <v>65</v>
      </c>
      <c r="C2098" s="198" t="s">
        <v>1676</v>
      </c>
      <c r="D2098" s="212">
        <v>14563651001</v>
      </c>
      <c r="E2098" s="392" t="str">
        <f>IFERROR(VLOOKUP(D2098,'[1]ВИС-2024'!$E$17:$I$3640,3,0),"")</f>
        <v>Угольник настенный с наружной резьбой 20-R 1/2 RX+</v>
      </c>
      <c r="F2098" s="170" t="s">
        <v>58</v>
      </c>
      <c r="G2098" s="199"/>
      <c r="H2098" s="351">
        <f>IFERROR(VLOOKUP(D2098,'ВИС-2025'!$E$17:$L$4285,8,0),"")</f>
        <v>21.01</v>
      </c>
      <c r="I2098" s="351">
        <f t="shared" si="346"/>
        <v>0</v>
      </c>
      <c r="J2098" s="351">
        <f t="shared" si="347"/>
        <v>21.01</v>
      </c>
      <c r="K2098" s="351">
        <f t="shared" si="348"/>
        <v>0</v>
      </c>
      <c r="L2098" s="351">
        <f t="shared" si="349"/>
        <v>0</v>
      </c>
      <c r="M2098" s="351">
        <f t="shared" si="350"/>
        <v>0</v>
      </c>
      <c r="N2098" s="387"/>
    </row>
    <row r="2099" spans="2:14" s="288" customFormat="1">
      <c r="B2099" s="453" t="s">
        <v>27</v>
      </c>
      <c r="C2099" s="201" t="s">
        <v>1676</v>
      </c>
      <c r="D2099" s="102">
        <v>14563661001</v>
      </c>
      <c r="E2099" s="391" t="str">
        <f>IFERROR(VLOOKUP(D2099,'[1]ВИС-2024'!$E$17:$I$3640,3,0),"")</f>
        <v>Угольник настенный с наружной резьбой 20-R 3/4 RX+</v>
      </c>
      <c r="F2099" s="103" t="s">
        <v>58</v>
      </c>
      <c r="G2099" s="105"/>
      <c r="H2099" s="107">
        <f>IFERROR(VLOOKUP(D2099,'ВИС-2025'!$E$17:$L$4285,8,0),"")</f>
        <v>23.59</v>
      </c>
      <c r="I2099" s="107">
        <f t="shared" si="346"/>
        <v>0</v>
      </c>
      <c r="J2099" s="107">
        <f t="shared" si="347"/>
        <v>23.59</v>
      </c>
      <c r="K2099" s="107">
        <f t="shared" si="348"/>
        <v>0</v>
      </c>
      <c r="L2099" s="107">
        <f t="shared" si="349"/>
        <v>0</v>
      </c>
      <c r="M2099" s="107">
        <f t="shared" si="350"/>
        <v>0</v>
      </c>
      <c r="N2099" s="387"/>
    </row>
    <row r="2100" spans="2:14">
      <c r="B2100" s="90"/>
      <c r="C2100" s="198"/>
      <c r="D2100" s="69"/>
      <c r="E2100" s="396"/>
      <c r="F2100" s="71"/>
      <c r="G2100" s="96"/>
      <c r="H2100" s="74" t="str">
        <f>IFERROR(VLOOKUP(D2100,'ВИС-2025'!$E$17:$L$4285,7,0),"")</f>
        <v/>
      </c>
      <c r="I2100" s="74" t="str">
        <f t="shared" ref="I2100:I2111" si="351">IFERROR(H2100*G2100,"")</f>
        <v/>
      </c>
      <c r="J2100" s="74" t="str">
        <f t="shared" ref="J2100:J2111" si="352">IFERROR((IF(H2100="","",H2100-H2100*$D$7)),"")</f>
        <v/>
      </c>
      <c r="K2100" s="74" t="str">
        <f t="shared" ref="K2100:K2111" si="353">IFERROR(J2100*G2100, "")</f>
        <v/>
      </c>
      <c r="L2100" s="74" t="str">
        <f t="shared" ref="L2100:L2111" si="354">IFERROR(J2100*$D$8, "")</f>
        <v/>
      </c>
      <c r="M2100" s="74" t="str">
        <f t="shared" ref="M2100:M2111" si="355">IFERROR(L2100*G2100, "")</f>
        <v/>
      </c>
      <c r="N2100" s="387"/>
    </row>
    <row r="2101" spans="2:14">
      <c r="B2101" s="69"/>
      <c r="C2101" s="432" t="s">
        <v>1676</v>
      </c>
      <c r="D2101" s="194"/>
      <c r="E2101" s="406" t="s">
        <v>2442</v>
      </c>
      <c r="F2101" s="193"/>
      <c r="G2101" s="192"/>
      <c r="H2101" s="295" t="str">
        <f>IFERROR(VLOOKUP(D2101,'ВИС-2025'!$E$17:$L$4285,7,0),"")</f>
        <v/>
      </c>
      <c r="I2101" s="295" t="str">
        <f t="shared" si="351"/>
        <v/>
      </c>
      <c r="J2101" s="295" t="str">
        <f t="shared" si="352"/>
        <v/>
      </c>
      <c r="K2101" s="295" t="str">
        <f t="shared" si="353"/>
        <v/>
      </c>
      <c r="L2101" s="295" t="str">
        <f t="shared" si="354"/>
        <v/>
      </c>
      <c r="M2101" s="295" t="str">
        <f t="shared" si="355"/>
        <v/>
      </c>
      <c r="N2101" s="387"/>
    </row>
    <row r="2102" spans="2:14" s="288" customFormat="1">
      <c r="B2102" s="453" t="s">
        <v>27</v>
      </c>
      <c r="C2102" s="201" t="s">
        <v>1676</v>
      </c>
      <c r="D2102" s="102">
        <v>12436331001</v>
      </c>
      <c r="E2102" s="391" t="str">
        <f>IFERROR(VLOOKUP(D2102,'ВИС-2025'!$E$17:$I$3751,3,0),"")</f>
        <v>Клипса для крепления трубы 20</v>
      </c>
      <c r="F2102" s="202" t="s">
        <v>58</v>
      </c>
      <c r="G2102" s="204"/>
      <c r="H2102" s="352" t="str">
        <f>IFERROR(VLOOKUP(D2102,'ВИС-2025'!$E$17:$L$4285,7,0),"")</f>
        <v>по запросу</v>
      </c>
      <c r="I2102" s="352" t="str">
        <f t="shared" si="351"/>
        <v/>
      </c>
      <c r="J2102" s="352" t="str">
        <f t="shared" si="352"/>
        <v/>
      </c>
      <c r="K2102" s="352" t="str">
        <f t="shared" si="353"/>
        <v/>
      </c>
      <c r="L2102" s="352" t="str">
        <f t="shared" si="354"/>
        <v/>
      </c>
      <c r="M2102" s="352" t="str">
        <f t="shared" si="355"/>
        <v/>
      </c>
      <c r="N2102" s="387"/>
    </row>
    <row r="2103" spans="2:14" s="288" customFormat="1">
      <c r="B2103" s="453" t="s">
        <v>27</v>
      </c>
      <c r="C2103" s="201" t="s">
        <v>1676</v>
      </c>
      <c r="D2103" s="102">
        <v>12436431001</v>
      </c>
      <c r="E2103" s="391" t="str">
        <f>IFERROR(VLOOKUP(D2103,'ВИС-2025'!$E$17:$I$3751,3,0),"")</f>
        <v>Клипса для крепления трубы 25</v>
      </c>
      <c r="F2103" s="202" t="s">
        <v>58</v>
      </c>
      <c r="G2103" s="204"/>
      <c r="H2103" s="352" t="str">
        <f>IFERROR(VLOOKUP(D2103,'ВИС-2025'!$E$17:$L$4285,7,0),"")</f>
        <v>по запросу</v>
      </c>
      <c r="I2103" s="352" t="str">
        <f t="shared" si="351"/>
        <v/>
      </c>
      <c r="J2103" s="352" t="str">
        <f t="shared" si="352"/>
        <v/>
      </c>
      <c r="K2103" s="352" t="str">
        <f t="shared" si="353"/>
        <v/>
      </c>
      <c r="L2103" s="352" t="str">
        <f t="shared" si="354"/>
        <v/>
      </c>
      <c r="M2103" s="352" t="str">
        <f t="shared" si="355"/>
        <v/>
      </c>
      <c r="N2103" s="387"/>
    </row>
    <row r="2104" spans="2:14" s="288" customFormat="1">
      <c r="B2104" s="453" t="s">
        <v>27</v>
      </c>
      <c r="C2104" s="201" t="s">
        <v>1676</v>
      </c>
      <c r="D2104" s="102">
        <v>12436531001</v>
      </c>
      <c r="E2104" s="391" t="str">
        <f>IFERROR(VLOOKUP(D2104,'ВИС-2025'!$E$17:$I$3751,3,0),"")</f>
        <v>Клипса для крепления трубы 32</v>
      </c>
      <c r="F2104" s="202" t="s">
        <v>58</v>
      </c>
      <c r="G2104" s="204"/>
      <c r="H2104" s="352" t="str">
        <f>IFERROR(VLOOKUP(D2104,'ВИС-2025'!$E$17:$L$4285,7,0),"")</f>
        <v>по запросу</v>
      </c>
      <c r="I2104" s="352" t="str">
        <f t="shared" si="351"/>
        <v/>
      </c>
      <c r="J2104" s="352" t="str">
        <f t="shared" si="352"/>
        <v/>
      </c>
      <c r="K2104" s="352" t="str">
        <f t="shared" si="353"/>
        <v/>
      </c>
      <c r="L2104" s="352" t="str">
        <f t="shared" si="354"/>
        <v/>
      </c>
      <c r="M2104" s="352" t="str">
        <f t="shared" si="355"/>
        <v/>
      </c>
      <c r="N2104" s="387"/>
    </row>
    <row r="2105" spans="2:14">
      <c r="B2105" s="90"/>
      <c r="C2105" s="198"/>
      <c r="D2105" s="69"/>
      <c r="E2105" s="396"/>
      <c r="F2105" s="170"/>
      <c r="G2105" s="199"/>
      <c r="H2105" s="351" t="str">
        <f>IFERROR(VLOOKUP(D2105,'ВИС-2025'!$E$17:$L$4285,7,0),"")</f>
        <v/>
      </c>
      <c r="I2105" s="351" t="str">
        <f t="shared" si="351"/>
        <v/>
      </c>
      <c r="J2105" s="351" t="str">
        <f t="shared" si="352"/>
        <v/>
      </c>
      <c r="K2105" s="351" t="str">
        <f t="shared" si="353"/>
        <v/>
      </c>
      <c r="L2105" s="351" t="str">
        <f t="shared" si="354"/>
        <v/>
      </c>
      <c r="M2105" s="351" t="str">
        <f t="shared" si="355"/>
        <v/>
      </c>
      <c r="N2105" s="387"/>
    </row>
    <row r="2106" spans="2:14" s="288" customFormat="1">
      <c r="B2106" s="453" t="s">
        <v>27</v>
      </c>
      <c r="C2106" s="201" t="s">
        <v>1676</v>
      </c>
      <c r="D2106" s="102">
        <v>12436631001</v>
      </c>
      <c r="E2106" s="391" t="str">
        <f>IFERROR(VLOOKUP(D2106,'ВИС-2025'!$E$17:$I$3751,3,0),"")</f>
        <v>Клипса с защелкой для крепления трубы 40</v>
      </c>
      <c r="F2106" s="202" t="s">
        <v>58</v>
      </c>
      <c r="G2106" s="204"/>
      <c r="H2106" s="352" t="str">
        <f>IFERROR(VLOOKUP(D2106,'ВИС-2025'!$E$17:$L$4285,7,0),"")</f>
        <v>по запросу</v>
      </c>
      <c r="I2106" s="352" t="str">
        <f t="shared" si="351"/>
        <v/>
      </c>
      <c r="J2106" s="352" t="str">
        <f t="shared" si="352"/>
        <v/>
      </c>
      <c r="K2106" s="352" t="str">
        <f t="shared" si="353"/>
        <v/>
      </c>
      <c r="L2106" s="352" t="str">
        <f t="shared" si="354"/>
        <v/>
      </c>
      <c r="M2106" s="352" t="str">
        <f t="shared" si="355"/>
        <v/>
      </c>
      <c r="N2106" s="387"/>
    </row>
    <row r="2107" spans="2:14" s="288" customFormat="1">
      <c r="B2107" s="453" t="s">
        <v>27</v>
      </c>
      <c r="C2107" s="201" t="s">
        <v>1676</v>
      </c>
      <c r="D2107" s="102">
        <v>12436731001</v>
      </c>
      <c r="E2107" s="391" t="str">
        <f>IFERROR(VLOOKUP(D2107,'ВИС-2025'!$E$17:$I$3751,3,0),"")</f>
        <v>Клипса с защелкой для крепления трубы 50</v>
      </c>
      <c r="F2107" s="202" t="s">
        <v>58</v>
      </c>
      <c r="G2107" s="204"/>
      <c r="H2107" s="352" t="str">
        <f>IFERROR(VLOOKUP(D2107,'ВИС-2025'!$E$17:$L$4285,7,0),"")</f>
        <v>по запросу</v>
      </c>
      <c r="I2107" s="352" t="str">
        <f t="shared" si="351"/>
        <v/>
      </c>
      <c r="J2107" s="352" t="str">
        <f t="shared" si="352"/>
        <v/>
      </c>
      <c r="K2107" s="352" t="str">
        <f t="shared" si="353"/>
        <v/>
      </c>
      <c r="L2107" s="352" t="str">
        <f t="shared" si="354"/>
        <v/>
      </c>
      <c r="M2107" s="352" t="str">
        <f t="shared" si="355"/>
        <v/>
      </c>
      <c r="N2107" s="387"/>
    </row>
    <row r="2108" spans="2:14" s="288" customFormat="1">
      <c r="B2108" s="453" t="s">
        <v>27</v>
      </c>
      <c r="C2108" s="201" t="s">
        <v>1676</v>
      </c>
      <c r="D2108" s="102">
        <v>12436831001</v>
      </c>
      <c r="E2108" s="391" t="str">
        <f>IFERROR(VLOOKUP(D2108,'ВИС-2025'!$E$17:$I$3751,3,0),"")</f>
        <v>Клипса с защелкой для крепления трубы 63</v>
      </c>
      <c r="F2108" s="202" t="s">
        <v>58</v>
      </c>
      <c r="G2108" s="204"/>
      <c r="H2108" s="352" t="str">
        <f>IFERROR(VLOOKUP(D2108,'ВИС-2025'!$E$17:$L$4285,7,0),"")</f>
        <v>по запросу</v>
      </c>
      <c r="I2108" s="352" t="str">
        <f t="shared" si="351"/>
        <v/>
      </c>
      <c r="J2108" s="352" t="str">
        <f t="shared" si="352"/>
        <v/>
      </c>
      <c r="K2108" s="352" t="str">
        <f t="shared" si="353"/>
        <v/>
      </c>
      <c r="L2108" s="352" t="str">
        <f t="shared" si="354"/>
        <v/>
      </c>
      <c r="M2108" s="352" t="str">
        <f t="shared" si="355"/>
        <v/>
      </c>
      <c r="N2108" s="387"/>
    </row>
    <row r="2109" spans="2:14" s="288" customFormat="1">
      <c r="B2109" s="453" t="s">
        <v>27</v>
      </c>
      <c r="C2109" s="201" t="s">
        <v>1676</v>
      </c>
      <c r="D2109" s="102">
        <v>12436931001</v>
      </c>
      <c r="E2109" s="391" t="str">
        <f>IFERROR(VLOOKUP(D2109,'ВИС-2025'!$E$17:$I$3751,3,0),"")</f>
        <v>Клипса с защелкой для крепления трубы 75</v>
      </c>
      <c r="F2109" s="202" t="s">
        <v>58</v>
      </c>
      <c r="G2109" s="204"/>
      <c r="H2109" s="352" t="str">
        <f>IFERROR(VLOOKUP(D2109,'ВИС-2025'!$E$17:$L$4285,7,0),"")</f>
        <v>по запросу</v>
      </c>
      <c r="I2109" s="352" t="str">
        <f t="shared" si="351"/>
        <v/>
      </c>
      <c r="J2109" s="352" t="str">
        <f t="shared" si="352"/>
        <v/>
      </c>
      <c r="K2109" s="352" t="str">
        <f t="shared" si="353"/>
        <v/>
      </c>
      <c r="L2109" s="352" t="str">
        <f t="shared" si="354"/>
        <v/>
      </c>
      <c r="M2109" s="352" t="str">
        <f t="shared" si="355"/>
        <v/>
      </c>
      <c r="N2109" s="387"/>
    </row>
    <row r="2110" spans="2:14" s="288" customFormat="1">
      <c r="B2110" s="453" t="s">
        <v>27</v>
      </c>
      <c r="C2110" s="201" t="s">
        <v>1676</v>
      </c>
      <c r="D2110" s="102">
        <v>12437031001</v>
      </c>
      <c r="E2110" s="391" t="str">
        <f>IFERROR(VLOOKUP(D2110,'ВИС-2025'!$E$17:$I$3751,3,0),"")</f>
        <v>Клипса с защелкой для крепления трубы 90</v>
      </c>
      <c r="F2110" s="202" t="s">
        <v>58</v>
      </c>
      <c r="G2110" s="204"/>
      <c r="H2110" s="352" t="str">
        <f>IFERROR(VLOOKUP(D2110,'ВИС-2025'!$E$17:$L$4285,7,0),"")</f>
        <v>по запросу</v>
      </c>
      <c r="I2110" s="352" t="str">
        <f t="shared" si="351"/>
        <v/>
      </c>
      <c r="J2110" s="352" t="str">
        <f t="shared" si="352"/>
        <v/>
      </c>
      <c r="K2110" s="352" t="str">
        <f t="shared" si="353"/>
        <v/>
      </c>
      <c r="L2110" s="352" t="str">
        <f t="shared" si="354"/>
        <v/>
      </c>
      <c r="M2110" s="352" t="str">
        <f t="shared" si="355"/>
        <v/>
      </c>
      <c r="N2110" s="387"/>
    </row>
    <row r="2111" spans="2:14" s="288" customFormat="1">
      <c r="B2111" s="453" t="s">
        <v>27</v>
      </c>
      <c r="C2111" s="201" t="s">
        <v>1676</v>
      </c>
      <c r="D2111" s="102">
        <v>12437131001</v>
      </c>
      <c r="E2111" s="391" t="str">
        <f>IFERROR(VLOOKUP(D2111,'ВИС-2025'!$E$17:$I$3751,3,0),"")</f>
        <v>Клипса с защелкой для крепления трубы 110</v>
      </c>
      <c r="F2111" s="202" t="s">
        <v>58</v>
      </c>
      <c r="G2111" s="204"/>
      <c r="H2111" s="352" t="str">
        <f>IFERROR(VLOOKUP(D2111,'ВИС-2025'!$E$17:$L$4285,7,0),"")</f>
        <v>по запросу</v>
      </c>
      <c r="I2111" s="352" t="str">
        <f t="shared" si="351"/>
        <v/>
      </c>
      <c r="J2111" s="352" t="str">
        <f t="shared" si="352"/>
        <v/>
      </c>
      <c r="K2111" s="352" t="str">
        <f t="shared" si="353"/>
        <v/>
      </c>
      <c r="L2111" s="352" t="str">
        <f t="shared" si="354"/>
        <v/>
      </c>
      <c r="M2111" s="352" t="str">
        <f t="shared" si="355"/>
        <v/>
      </c>
      <c r="N2111" s="387"/>
    </row>
    <row r="2112" spans="2:14" s="288" customFormat="1">
      <c r="B2112" s="453" t="s">
        <v>27</v>
      </c>
      <c r="C2112" s="201" t="s">
        <v>1676</v>
      </c>
      <c r="D2112" s="102">
        <v>12493501001</v>
      </c>
      <c r="E2112" s="391" t="str">
        <f>IFERROR(VLOOKUP(D2112,'ВИС-2025'!$E$17:$I$3751,3,0),"")</f>
        <v>Клипса с защелкой для крепления трубы 125</v>
      </c>
      <c r="F2112" s="202" t="s">
        <v>58</v>
      </c>
      <c r="G2112" s="204"/>
      <c r="H2112" s="352" t="str">
        <f>IFERROR(VLOOKUP(D2112,'ВИС-2025'!$E$17:$L$4285,7,0),"")</f>
        <v>по запросу</v>
      </c>
      <c r="I2112" s="352" t="str">
        <f t="shared" ref="I2112:I2151" si="356">IFERROR(H2112*G2112,"")</f>
        <v/>
      </c>
      <c r="J2112" s="352" t="str">
        <f t="shared" ref="J2112:J2151" si="357">IFERROR((IF(H2112="","",H2112-H2112*$D$7)),"")</f>
        <v/>
      </c>
      <c r="K2112" s="352" t="str">
        <f t="shared" ref="K2112:K2151" si="358">IFERROR(J2112*G2112, "")</f>
        <v/>
      </c>
      <c r="L2112" s="352" t="str">
        <f t="shared" ref="L2112:L2151" si="359">IFERROR(J2112*$D$8, "")</f>
        <v/>
      </c>
      <c r="M2112" s="352" t="str">
        <f t="shared" ref="M2112:M2151" si="360">IFERROR(L2112*G2112, "")</f>
        <v/>
      </c>
      <c r="N2112" s="387"/>
    </row>
    <row r="2113" spans="2:14" s="288" customFormat="1">
      <c r="B2113" s="453" t="s">
        <v>27</v>
      </c>
      <c r="C2113" s="201" t="s">
        <v>1676</v>
      </c>
      <c r="D2113" s="102">
        <v>12437231001</v>
      </c>
      <c r="E2113" s="391" t="str">
        <f>IFERROR(VLOOKUP(D2113,'ВИС-2025'!$E$17:$I$3751,3,0),"")</f>
        <v>Клипса с защелкой для крепления трубы 160</v>
      </c>
      <c r="F2113" s="202" t="s">
        <v>58</v>
      </c>
      <c r="G2113" s="204"/>
      <c r="H2113" s="352" t="str">
        <f>IFERROR(VLOOKUP(D2113,'ВИС-2025'!$E$17:$L$4285,7,0),"")</f>
        <v>по запросу</v>
      </c>
      <c r="I2113" s="352" t="str">
        <f t="shared" si="356"/>
        <v/>
      </c>
      <c r="J2113" s="352" t="str">
        <f t="shared" si="357"/>
        <v/>
      </c>
      <c r="K2113" s="352" t="str">
        <f t="shared" si="358"/>
        <v/>
      </c>
      <c r="L2113" s="352" t="str">
        <f t="shared" si="359"/>
        <v/>
      </c>
      <c r="M2113" s="352" t="str">
        <f t="shared" si="360"/>
        <v/>
      </c>
      <c r="N2113" s="387"/>
    </row>
    <row r="2114" spans="2:14">
      <c r="B2114" s="90"/>
      <c r="C2114" s="198"/>
      <c r="D2114" s="69"/>
      <c r="E2114" s="396"/>
      <c r="F2114" s="170"/>
      <c r="G2114" s="199"/>
      <c r="H2114" s="351" t="str">
        <f>IFERROR(VLOOKUP(D2114,'ВИС-2025'!$E$17:$L$4285,7,0),"")</f>
        <v/>
      </c>
      <c r="I2114" s="351" t="str">
        <f t="shared" si="356"/>
        <v/>
      </c>
      <c r="J2114" s="351" t="str">
        <f t="shared" si="357"/>
        <v/>
      </c>
      <c r="K2114" s="351" t="str">
        <f t="shared" si="358"/>
        <v/>
      </c>
      <c r="L2114" s="351" t="str">
        <f t="shared" si="359"/>
        <v/>
      </c>
      <c r="M2114" s="351" t="str">
        <f t="shared" si="360"/>
        <v/>
      </c>
      <c r="N2114" s="387"/>
    </row>
    <row r="2115" spans="2:14" s="288" customFormat="1">
      <c r="B2115" s="453" t="s">
        <v>27</v>
      </c>
      <c r="C2115" s="201" t="s">
        <v>1676</v>
      </c>
      <c r="D2115" s="102">
        <v>12437931001</v>
      </c>
      <c r="E2115" s="391" t="str">
        <f>IFERROR(VLOOKUP(D2115,'ВИС-2025'!$E$17:$I$3751,3,0),"")</f>
        <v>Распорка для соединения с клеммами для крепления труб</v>
      </c>
      <c r="F2115" s="202" t="s">
        <v>58</v>
      </c>
      <c r="G2115" s="204"/>
      <c r="H2115" s="352" t="str">
        <f>IFERROR(VLOOKUP(D2115,'ВИС-2025'!$E$17:$L$4285,7,0),"")</f>
        <v>по запросу</v>
      </c>
      <c r="I2115" s="352" t="str">
        <f t="shared" si="356"/>
        <v/>
      </c>
      <c r="J2115" s="352" t="str">
        <f t="shared" si="357"/>
        <v/>
      </c>
      <c r="K2115" s="352" t="str">
        <f t="shared" si="358"/>
        <v/>
      </c>
      <c r="L2115" s="352" t="str">
        <f t="shared" si="359"/>
        <v/>
      </c>
      <c r="M2115" s="352" t="str">
        <f t="shared" si="360"/>
        <v/>
      </c>
      <c r="N2115" s="387"/>
    </row>
    <row r="2116" spans="2:14">
      <c r="B2116" s="90"/>
      <c r="C2116" s="198"/>
      <c r="D2116" s="69"/>
      <c r="E2116" s="396"/>
      <c r="F2116" s="170"/>
      <c r="G2116" s="199"/>
      <c r="H2116" s="351" t="str">
        <f>IFERROR(VLOOKUP(D2116,'ВИС-2025'!$E$17:$L$4285,7,0),"")</f>
        <v/>
      </c>
      <c r="I2116" s="351" t="str">
        <f t="shared" si="356"/>
        <v/>
      </c>
      <c r="J2116" s="351" t="str">
        <f t="shared" si="357"/>
        <v/>
      </c>
      <c r="K2116" s="351" t="str">
        <f t="shared" si="358"/>
        <v/>
      </c>
      <c r="L2116" s="351" t="str">
        <f t="shared" si="359"/>
        <v/>
      </c>
      <c r="M2116" s="351" t="str">
        <f t="shared" si="360"/>
        <v/>
      </c>
      <c r="N2116" s="387"/>
    </row>
    <row r="2117" spans="2:14" ht="25.5">
      <c r="B2117" s="69"/>
      <c r="C2117" s="432" t="s">
        <v>1676</v>
      </c>
      <c r="D2117" s="194"/>
      <c r="E2117" s="406" t="s">
        <v>2455</v>
      </c>
      <c r="F2117" s="193"/>
      <c r="G2117" s="192"/>
      <c r="H2117" s="295" t="str">
        <f>IFERROR(VLOOKUP(D2117,'ВИС-2025'!$E$17:$L$4285,7,0),"")</f>
        <v/>
      </c>
      <c r="I2117" s="295" t="str">
        <f t="shared" si="356"/>
        <v/>
      </c>
      <c r="J2117" s="295" t="str">
        <f t="shared" si="357"/>
        <v/>
      </c>
      <c r="K2117" s="295" t="str">
        <f t="shared" si="358"/>
        <v/>
      </c>
      <c r="L2117" s="295" t="str">
        <f t="shared" si="359"/>
        <v/>
      </c>
      <c r="M2117" s="295" t="str">
        <f t="shared" si="360"/>
        <v/>
      </c>
      <c r="N2117" s="387"/>
    </row>
    <row r="2118" spans="2:14" s="288" customFormat="1">
      <c r="B2118" s="453" t="s">
        <v>27</v>
      </c>
      <c r="C2118" s="201" t="s">
        <v>1676</v>
      </c>
      <c r="D2118" s="102">
        <v>12496671001</v>
      </c>
      <c r="E2118" s="391" t="str">
        <f>IFERROR(VLOOKUP(D2118,'ВИС-2025'!$E$17:$I$3751,3,0),"")</f>
        <v>Быстрый разъем NP 7.2 пластмассовый с внутр. резьбой G1/2"</v>
      </c>
      <c r="F2118" s="202" t="s">
        <v>58</v>
      </c>
      <c r="G2118" s="204"/>
      <c r="H2118" s="352" t="str">
        <f>IFERROR(VLOOKUP(D2118,'ВИС-2025'!$E$17:$L$4285,7,0),"")</f>
        <v>по запросу</v>
      </c>
      <c r="I2118" s="352" t="str">
        <f t="shared" si="356"/>
        <v/>
      </c>
      <c r="J2118" s="352" t="str">
        <f t="shared" si="357"/>
        <v/>
      </c>
      <c r="K2118" s="352" t="str">
        <f t="shared" si="358"/>
        <v/>
      </c>
      <c r="L2118" s="352" t="str">
        <f t="shared" si="359"/>
        <v/>
      </c>
      <c r="M2118" s="352" t="str">
        <f t="shared" si="360"/>
        <v/>
      </c>
      <c r="N2118" s="387"/>
    </row>
    <row r="2119" spans="2:14" s="288" customFormat="1">
      <c r="B2119" s="453" t="s">
        <v>27</v>
      </c>
      <c r="C2119" s="201" t="s">
        <v>1676</v>
      </c>
      <c r="D2119" s="102">
        <v>12496771001</v>
      </c>
      <c r="E2119" s="391" t="str">
        <f>IFERROR(VLOOKUP(D2119,'ВИС-2025'!$E$17:$I$3751,3,0),"")</f>
        <v>Быстрый разъем NP 7.2 пластмассовый с наруж. резьбой G1/2"</v>
      </c>
      <c r="F2119" s="202" t="s">
        <v>58</v>
      </c>
      <c r="G2119" s="204"/>
      <c r="H2119" s="352" t="str">
        <f>IFERROR(VLOOKUP(D2119,'ВИС-2025'!$E$17:$L$4285,7,0),"")</f>
        <v>по запросу</v>
      </c>
      <c r="I2119" s="352" t="str">
        <f t="shared" si="356"/>
        <v/>
      </c>
      <c r="J2119" s="352" t="str">
        <f t="shared" si="357"/>
        <v/>
      </c>
      <c r="K2119" s="352" t="str">
        <f t="shared" si="358"/>
        <v/>
      </c>
      <c r="L2119" s="352" t="str">
        <f t="shared" si="359"/>
        <v/>
      </c>
      <c r="M2119" s="352" t="str">
        <f t="shared" si="360"/>
        <v/>
      </c>
      <c r="N2119" s="387"/>
    </row>
    <row r="2120" spans="2:14" s="288" customFormat="1">
      <c r="B2120" s="453" t="s">
        <v>27</v>
      </c>
      <c r="C2120" s="201" t="s">
        <v>1676</v>
      </c>
      <c r="D2120" s="102">
        <v>12496871001</v>
      </c>
      <c r="E2120" s="391" t="str">
        <f>IFERROR(VLOOKUP(D2120,'ВИС-2025'!$E$17:$I$3751,3,0),"")</f>
        <v>Быстрый разъем NP 7.2 пластмассовый для шланга Dу 9мм</v>
      </c>
      <c r="F2120" s="202" t="s">
        <v>58</v>
      </c>
      <c r="G2120" s="204"/>
      <c r="H2120" s="352" t="str">
        <f>IFERROR(VLOOKUP(D2120,'ВИС-2025'!$E$17:$L$4285,7,0),"")</f>
        <v>по запросу</v>
      </c>
      <c r="I2120" s="352" t="str">
        <f t="shared" si="356"/>
        <v/>
      </c>
      <c r="J2120" s="352" t="str">
        <f t="shared" si="357"/>
        <v/>
      </c>
      <c r="K2120" s="352" t="str">
        <f t="shared" si="358"/>
        <v/>
      </c>
      <c r="L2120" s="352" t="str">
        <f t="shared" si="359"/>
        <v/>
      </c>
      <c r="M2120" s="352" t="str">
        <f t="shared" si="360"/>
        <v/>
      </c>
      <c r="N2120" s="387"/>
    </row>
    <row r="2121" spans="2:14" s="288" customFormat="1">
      <c r="B2121" s="453" t="s">
        <v>27</v>
      </c>
      <c r="C2121" s="201" t="s">
        <v>1676</v>
      </c>
      <c r="D2121" s="102">
        <v>12496971001</v>
      </c>
      <c r="E2121" s="391" t="str">
        <f>IFERROR(VLOOKUP(D2121,'ВИС-2025'!$E$17:$I$3751,3,0),"")</f>
        <v>Быстрый разъем NP 7.2 пластмассовый для шланга Dу 13мм</v>
      </c>
      <c r="F2121" s="202" t="s">
        <v>58</v>
      </c>
      <c r="G2121" s="204"/>
      <c r="H2121" s="352" t="str">
        <f>IFERROR(VLOOKUP(D2121,'ВИС-2025'!$E$17:$L$4285,7,0),"")</f>
        <v>по запросу</v>
      </c>
      <c r="I2121" s="352" t="str">
        <f t="shared" si="356"/>
        <v/>
      </c>
      <c r="J2121" s="352" t="str">
        <f t="shared" si="357"/>
        <v/>
      </c>
      <c r="K2121" s="352" t="str">
        <f t="shared" si="358"/>
        <v/>
      </c>
      <c r="L2121" s="352" t="str">
        <f t="shared" si="359"/>
        <v/>
      </c>
      <c r="M2121" s="352" t="str">
        <f t="shared" si="360"/>
        <v/>
      </c>
      <c r="N2121" s="387"/>
    </row>
    <row r="2122" spans="2:14">
      <c r="B2122" s="90"/>
      <c r="C2122" s="198"/>
      <c r="D2122" s="69"/>
      <c r="E2122" s="396"/>
      <c r="F2122" s="170"/>
      <c r="G2122" s="199"/>
      <c r="H2122" s="351" t="str">
        <f>IFERROR(VLOOKUP(D2122,'ВИС-2025'!$E$17:$L$4285,7,0),"")</f>
        <v/>
      </c>
      <c r="I2122" s="351" t="str">
        <f t="shared" si="356"/>
        <v/>
      </c>
      <c r="J2122" s="351" t="str">
        <f t="shared" si="357"/>
        <v/>
      </c>
      <c r="K2122" s="351" t="str">
        <f t="shared" si="358"/>
        <v/>
      </c>
      <c r="L2122" s="351" t="str">
        <f t="shared" si="359"/>
        <v/>
      </c>
      <c r="M2122" s="351" t="str">
        <f t="shared" si="360"/>
        <v/>
      </c>
      <c r="N2122" s="387"/>
    </row>
    <row r="2123" spans="2:14" s="288" customFormat="1">
      <c r="B2123" s="453" t="s">
        <v>27</v>
      </c>
      <c r="C2123" s="201" t="s">
        <v>1676</v>
      </c>
      <c r="D2123" s="102">
        <v>12497071001</v>
      </c>
      <c r="E2123" s="391" t="str">
        <f>IFERROR(VLOOKUP(D2123,'ВИС-2025'!$E$17:$I$3751,3,0),"")</f>
        <v>Распред. коллектор с 2 быстр. разъемами NP 7.2 и наруж. резьбой G1/2"</v>
      </c>
      <c r="F2123" s="202" t="s">
        <v>58</v>
      </c>
      <c r="G2123" s="204"/>
      <c r="H2123" s="352" t="str">
        <f>IFERROR(VLOOKUP(D2123,'ВИС-2025'!$E$17:$L$4285,7,0),"")</f>
        <v>по запросу</v>
      </c>
      <c r="I2123" s="352" t="str">
        <f t="shared" si="356"/>
        <v/>
      </c>
      <c r="J2123" s="352" t="str">
        <f t="shared" si="357"/>
        <v/>
      </c>
      <c r="K2123" s="352" t="str">
        <f t="shared" si="358"/>
        <v/>
      </c>
      <c r="L2123" s="352" t="str">
        <f t="shared" si="359"/>
        <v/>
      </c>
      <c r="M2123" s="352" t="str">
        <f t="shared" si="360"/>
        <v/>
      </c>
      <c r="N2123" s="387"/>
    </row>
    <row r="2124" spans="2:14">
      <c r="B2124" s="90"/>
      <c r="C2124" s="198"/>
      <c r="D2124" s="69"/>
      <c r="E2124" s="396"/>
      <c r="F2124" s="170"/>
      <c r="G2124" s="199"/>
      <c r="H2124" s="351" t="str">
        <f>IFERROR(VLOOKUP(D2124,'ВИС-2025'!$E$17:$L$4285,7,0),"")</f>
        <v/>
      </c>
      <c r="I2124" s="351" t="str">
        <f t="shared" si="356"/>
        <v/>
      </c>
      <c r="J2124" s="351" t="str">
        <f t="shared" si="357"/>
        <v/>
      </c>
      <c r="K2124" s="351" t="str">
        <f t="shared" si="358"/>
        <v/>
      </c>
      <c r="L2124" s="351" t="str">
        <f t="shared" si="359"/>
        <v/>
      </c>
      <c r="M2124" s="351" t="str">
        <f t="shared" si="360"/>
        <v/>
      </c>
      <c r="N2124" s="387"/>
    </row>
    <row r="2125" spans="2:14" s="288" customFormat="1" ht="25.5">
      <c r="B2125" s="453" t="s">
        <v>27</v>
      </c>
      <c r="C2125" s="201" t="s">
        <v>1676</v>
      </c>
      <c r="D2125" s="102">
        <v>12493801001</v>
      </c>
      <c r="E2125" s="391" t="str">
        <f>IFERROR(VLOOKUP(D2125,'ВИС-2025'!$E$17:$I$3751,3,0),"")</f>
        <v xml:space="preserve">Розетка с 3 отводами вн. рез. G1/2" для сжат. воздуха и штуцером 32x2,9 под надвижную гильзу </v>
      </c>
      <c r="F2125" s="202" t="s">
        <v>58</v>
      </c>
      <c r="G2125" s="204"/>
      <c r="H2125" s="352" t="str">
        <f>IFERROR(VLOOKUP(D2125,'ВИС-2025'!$E$17:$L$4285,7,0),"")</f>
        <v>по запросу</v>
      </c>
      <c r="I2125" s="352" t="str">
        <f t="shared" si="356"/>
        <v/>
      </c>
      <c r="J2125" s="352" t="str">
        <f t="shared" si="357"/>
        <v/>
      </c>
      <c r="K2125" s="352" t="str">
        <f t="shared" si="358"/>
        <v/>
      </c>
      <c r="L2125" s="352" t="str">
        <f t="shared" si="359"/>
        <v/>
      </c>
      <c r="M2125" s="352" t="str">
        <f t="shared" si="360"/>
        <v/>
      </c>
      <c r="N2125" s="387"/>
    </row>
    <row r="2126" spans="2:14">
      <c r="B2126" s="90"/>
      <c r="C2126" s="198"/>
      <c r="D2126" s="69"/>
      <c r="E2126" s="396"/>
      <c r="F2126" s="170"/>
      <c r="G2126" s="199"/>
      <c r="H2126" s="351" t="str">
        <f>IFERROR(VLOOKUP(D2126,'ВИС-2025'!$E$17:$L$4285,7,0),"")</f>
        <v/>
      </c>
      <c r="I2126" s="351" t="str">
        <f t="shared" si="356"/>
        <v/>
      </c>
      <c r="J2126" s="351" t="str">
        <f t="shared" si="357"/>
        <v/>
      </c>
      <c r="K2126" s="351" t="str">
        <f t="shared" si="358"/>
        <v/>
      </c>
      <c r="L2126" s="351" t="str">
        <f t="shared" si="359"/>
        <v/>
      </c>
      <c r="M2126" s="351" t="str">
        <f t="shared" si="360"/>
        <v/>
      </c>
      <c r="N2126" s="387"/>
    </row>
    <row r="2127" spans="2:14" s="288" customFormat="1">
      <c r="B2127" s="453" t="s">
        <v>27</v>
      </c>
      <c r="C2127" s="201" t="s">
        <v>1676</v>
      </c>
      <c r="D2127" s="102">
        <v>12493901001</v>
      </c>
      <c r="E2127" s="391" t="str">
        <f>IFERROR(VLOOKUP(D2127,'ВИС-2025'!$E$17:$I$3751,3,0),"")</f>
        <v>Розетка с 3 отводами вн. рез. G1/2" для сжат. воздуха и вн. рез. G1"</v>
      </c>
      <c r="F2127" s="202" t="s">
        <v>58</v>
      </c>
      <c r="G2127" s="204"/>
      <c r="H2127" s="352" t="str">
        <f>IFERROR(VLOOKUP(D2127,'ВИС-2025'!$E$17:$L$4285,7,0),"")</f>
        <v>по запросу</v>
      </c>
      <c r="I2127" s="352" t="str">
        <f t="shared" si="356"/>
        <v/>
      </c>
      <c r="J2127" s="352" t="str">
        <f t="shared" si="357"/>
        <v/>
      </c>
      <c r="K2127" s="352" t="str">
        <f t="shared" si="358"/>
        <v/>
      </c>
      <c r="L2127" s="352" t="str">
        <f t="shared" si="359"/>
        <v/>
      </c>
      <c r="M2127" s="352" t="str">
        <f t="shared" si="360"/>
        <v/>
      </c>
      <c r="N2127" s="387"/>
    </row>
    <row r="2128" spans="2:14">
      <c r="B2128" s="90"/>
      <c r="C2128" s="198"/>
      <c r="D2128" s="69"/>
      <c r="E2128" s="396"/>
      <c r="F2128" s="170"/>
      <c r="G2128" s="199"/>
      <c r="H2128" s="351" t="str">
        <f>IFERROR(VLOOKUP(D2128,'ВИС-2025'!$E$17:$L$4285,7,0),"")</f>
        <v/>
      </c>
      <c r="I2128" s="351" t="str">
        <f t="shared" si="356"/>
        <v/>
      </c>
      <c r="J2128" s="351" t="str">
        <f t="shared" si="357"/>
        <v/>
      </c>
      <c r="K2128" s="351" t="str">
        <f t="shared" si="358"/>
        <v/>
      </c>
      <c r="L2128" s="351" t="str">
        <f t="shared" si="359"/>
        <v/>
      </c>
      <c r="M2128" s="351" t="str">
        <f t="shared" si="360"/>
        <v/>
      </c>
      <c r="N2128" s="387"/>
    </row>
    <row r="2129" spans="2:14" s="288" customFormat="1">
      <c r="B2129" s="453" t="s">
        <v>27</v>
      </c>
      <c r="C2129" s="201" t="s">
        <v>1676</v>
      </c>
      <c r="D2129" s="102">
        <v>12494001001</v>
      </c>
      <c r="E2129" s="391" t="str">
        <f>IFERROR(VLOOKUP(D2129,'ВИС-2025'!$E$17:$I$3751,3,0),"")</f>
        <v>Кронштейн стальной для тройной розетки сжатого воздуха</v>
      </c>
      <c r="F2129" s="202" t="s">
        <v>58</v>
      </c>
      <c r="G2129" s="204"/>
      <c r="H2129" s="352" t="str">
        <f>IFERROR(VLOOKUP(D2129,'ВИС-2025'!$E$17:$L$4285,7,0),"")</f>
        <v>по запросу</v>
      </c>
      <c r="I2129" s="352" t="str">
        <f t="shared" si="356"/>
        <v/>
      </c>
      <c r="J2129" s="352" t="str">
        <f t="shared" si="357"/>
        <v/>
      </c>
      <c r="K2129" s="352" t="str">
        <f t="shared" si="358"/>
        <v/>
      </c>
      <c r="L2129" s="352" t="str">
        <f t="shared" si="359"/>
        <v/>
      </c>
      <c r="M2129" s="352" t="str">
        <f t="shared" si="360"/>
        <v/>
      </c>
      <c r="N2129" s="387"/>
    </row>
    <row r="2130" spans="2:14">
      <c r="B2130" s="90"/>
      <c r="C2130" s="198"/>
      <c r="D2130" s="69"/>
      <c r="E2130" s="396"/>
      <c r="F2130" s="170"/>
      <c r="G2130" s="199"/>
      <c r="H2130" s="351" t="str">
        <f>IFERROR(VLOOKUP(D2130,'ВИС-2025'!$E$17:$L$4285,7,0),"")</f>
        <v/>
      </c>
      <c r="I2130" s="351" t="str">
        <f t="shared" si="356"/>
        <v/>
      </c>
      <c r="J2130" s="351" t="str">
        <f t="shared" si="357"/>
        <v/>
      </c>
      <c r="K2130" s="351" t="str">
        <f t="shared" si="358"/>
        <v/>
      </c>
      <c r="L2130" s="351" t="str">
        <f t="shared" si="359"/>
        <v/>
      </c>
      <c r="M2130" s="351" t="str">
        <f t="shared" si="360"/>
        <v/>
      </c>
      <c r="N2130" s="387"/>
    </row>
    <row r="2131" spans="2:14" s="288" customFormat="1">
      <c r="B2131" s="453" t="s">
        <v>27</v>
      </c>
      <c r="C2131" s="201" t="s">
        <v>1676</v>
      </c>
      <c r="D2131" s="102">
        <v>12497171001</v>
      </c>
      <c r="E2131" s="391" t="str">
        <f>IFERROR(VLOOKUP(D2131,'ВИС-2025'!$E$17:$I$3751,3,0),"")</f>
        <v>Штуцер стальной NP 7.2 для подключения шланга Dу 9мм</v>
      </c>
      <c r="F2131" s="202" t="s">
        <v>58</v>
      </c>
      <c r="G2131" s="204"/>
      <c r="H2131" s="352" t="str">
        <f>IFERROR(VLOOKUP(D2131,'ВИС-2025'!$E$17:$L$4285,7,0),"")</f>
        <v>по запросу</v>
      </c>
      <c r="I2131" s="352" t="str">
        <f t="shared" si="356"/>
        <v/>
      </c>
      <c r="J2131" s="352" t="str">
        <f t="shared" si="357"/>
        <v/>
      </c>
      <c r="K2131" s="352" t="str">
        <f t="shared" si="358"/>
        <v/>
      </c>
      <c r="L2131" s="352" t="str">
        <f t="shared" si="359"/>
        <v/>
      </c>
      <c r="M2131" s="352" t="str">
        <f t="shared" si="360"/>
        <v/>
      </c>
      <c r="N2131" s="387"/>
    </row>
    <row r="2132" spans="2:14" s="288" customFormat="1">
      <c r="B2132" s="453" t="s">
        <v>27</v>
      </c>
      <c r="C2132" s="201" t="s">
        <v>1676</v>
      </c>
      <c r="D2132" s="102">
        <v>12497271001</v>
      </c>
      <c r="E2132" s="391" t="str">
        <f>IFERROR(VLOOKUP(D2132,'ВИС-2025'!$E$17:$I$3751,3,0),"")</f>
        <v>Штуцер стальной NP 7.2 для подключения шланга Dу 13мм</v>
      </c>
      <c r="F2132" s="202" t="s">
        <v>58</v>
      </c>
      <c r="G2132" s="204"/>
      <c r="H2132" s="352" t="str">
        <f>IFERROR(VLOOKUP(D2132,'ВИС-2025'!$E$17:$L$4285,7,0),"")</f>
        <v>по запросу</v>
      </c>
      <c r="I2132" s="352" t="str">
        <f t="shared" si="356"/>
        <v/>
      </c>
      <c r="J2132" s="352" t="str">
        <f t="shared" si="357"/>
        <v/>
      </c>
      <c r="K2132" s="352" t="str">
        <f t="shared" si="358"/>
        <v/>
      </c>
      <c r="L2132" s="352" t="str">
        <f t="shared" si="359"/>
        <v/>
      </c>
      <c r="M2132" s="352" t="str">
        <f t="shared" si="360"/>
        <v/>
      </c>
      <c r="N2132" s="387"/>
    </row>
    <row r="2133" spans="2:14" s="288" customFormat="1">
      <c r="B2133" s="453" t="s">
        <v>27</v>
      </c>
      <c r="C2133" s="201" t="s">
        <v>1676</v>
      </c>
      <c r="D2133" s="102">
        <v>12497371001</v>
      </c>
      <c r="E2133" s="391" t="str">
        <f>IFERROR(VLOOKUP(D2133,'ВИС-2025'!$E$17:$I$3751,3,0),"")</f>
        <v>Штуцер стальной NP 7.2 с нар. рез. G1/4"</v>
      </c>
      <c r="F2133" s="202" t="s">
        <v>58</v>
      </c>
      <c r="G2133" s="204"/>
      <c r="H2133" s="352" t="str">
        <f>IFERROR(VLOOKUP(D2133,'ВИС-2025'!$E$17:$L$4285,7,0),"")</f>
        <v>по запросу</v>
      </c>
      <c r="I2133" s="352" t="str">
        <f t="shared" si="356"/>
        <v/>
      </c>
      <c r="J2133" s="352" t="str">
        <f t="shared" si="357"/>
        <v/>
      </c>
      <c r="K2133" s="352" t="str">
        <f t="shared" si="358"/>
        <v/>
      </c>
      <c r="L2133" s="352" t="str">
        <f t="shared" si="359"/>
        <v/>
      </c>
      <c r="M2133" s="352" t="str">
        <f t="shared" si="360"/>
        <v/>
      </c>
      <c r="N2133" s="387"/>
    </row>
    <row r="2134" spans="2:14" s="288" customFormat="1">
      <c r="B2134" s="453" t="s">
        <v>27</v>
      </c>
      <c r="C2134" s="201" t="s">
        <v>1676</v>
      </c>
      <c r="D2134" s="102">
        <v>12497471001</v>
      </c>
      <c r="E2134" s="391" t="str">
        <f>IFERROR(VLOOKUP(D2134,'ВИС-2025'!$E$17:$I$3751,3,0),"")</f>
        <v>Штуцер стальной NP 7.2 с нар. рез. G3/8"</v>
      </c>
      <c r="F2134" s="202" t="s">
        <v>58</v>
      </c>
      <c r="G2134" s="204"/>
      <c r="H2134" s="352" t="str">
        <f>IFERROR(VLOOKUP(D2134,'ВИС-2025'!$E$17:$L$4285,7,0),"")</f>
        <v>по запросу</v>
      </c>
      <c r="I2134" s="352" t="str">
        <f t="shared" si="356"/>
        <v/>
      </c>
      <c r="J2134" s="352" t="str">
        <f t="shared" si="357"/>
        <v/>
      </c>
      <c r="K2134" s="352" t="str">
        <f t="shared" si="358"/>
        <v/>
      </c>
      <c r="L2134" s="352" t="str">
        <f t="shared" si="359"/>
        <v/>
      </c>
      <c r="M2134" s="352" t="str">
        <f t="shared" si="360"/>
        <v/>
      </c>
      <c r="N2134" s="387"/>
    </row>
    <row r="2135" spans="2:14" s="288" customFormat="1">
      <c r="B2135" s="453" t="s">
        <v>27</v>
      </c>
      <c r="C2135" s="201" t="s">
        <v>1676</v>
      </c>
      <c r="D2135" s="102">
        <v>12497571001</v>
      </c>
      <c r="E2135" s="391" t="str">
        <f>IFERROR(VLOOKUP(D2135,'ВИС-2025'!$E$17:$I$3751,3,0),"")</f>
        <v>Штуцер стальной NP 7.2 с нар. рез. G 1/2"</v>
      </c>
      <c r="F2135" s="202" t="s">
        <v>58</v>
      </c>
      <c r="G2135" s="204"/>
      <c r="H2135" s="352" t="str">
        <f>IFERROR(VLOOKUP(D2135,'ВИС-2025'!$E$17:$L$4285,7,0),"")</f>
        <v>по запросу</v>
      </c>
      <c r="I2135" s="352" t="str">
        <f t="shared" si="356"/>
        <v/>
      </c>
      <c r="J2135" s="352" t="str">
        <f t="shared" si="357"/>
        <v/>
      </c>
      <c r="K2135" s="352" t="str">
        <f t="shared" si="358"/>
        <v/>
      </c>
      <c r="L2135" s="352" t="str">
        <f t="shared" si="359"/>
        <v/>
      </c>
      <c r="M2135" s="352" t="str">
        <f t="shared" si="360"/>
        <v/>
      </c>
      <c r="N2135" s="387"/>
    </row>
    <row r="2136" spans="2:14">
      <c r="B2136" s="90"/>
      <c r="C2136" s="198"/>
      <c r="D2136" s="69"/>
      <c r="E2136" s="396"/>
      <c r="F2136" s="170"/>
      <c r="G2136" s="199"/>
      <c r="H2136" s="351" t="str">
        <f>IFERROR(VLOOKUP(D2136,'ВИС-2025'!$E$17:$L$4285,7,0),"")</f>
        <v/>
      </c>
      <c r="I2136" s="351" t="str">
        <f t="shared" si="356"/>
        <v/>
      </c>
      <c r="J2136" s="351" t="str">
        <f t="shared" si="357"/>
        <v/>
      </c>
      <c r="K2136" s="351" t="str">
        <f t="shared" si="358"/>
        <v/>
      </c>
      <c r="L2136" s="351" t="str">
        <f t="shared" si="359"/>
        <v/>
      </c>
      <c r="M2136" s="351" t="str">
        <f t="shared" si="360"/>
        <v/>
      </c>
      <c r="N2136" s="387"/>
    </row>
    <row r="2137" spans="2:14" s="288" customFormat="1">
      <c r="B2137" s="453" t="s">
        <v>27</v>
      </c>
      <c r="C2137" s="201" t="s">
        <v>1676</v>
      </c>
      <c r="D2137" s="102">
        <v>12492701001</v>
      </c>
      <c r="E2137" s="391" t="str">
        <f>IFERROR(VLOOKUP(D2137,'ВИС-2025'!$E$17:$I$3751,3,0),"")</f>
        <v>Пружинное кольцо для закрепления шланга Dу 9мм на штуцере</v>
      </c>
      <c r="F2137" s="202" t="s">
        <v>58</v>
      </c>
      <c r="G2137" s="204"/>
      <c r="H2137" s="352" t="str">
        <f>IFERROR(VLOOKUP(D2137,'ВИС-2025'!$E$17:$L$4285,7,0),"")</f>
        <v>по запросу</v>
      </c>
      <c r="I2137" s="352" t="str">
        <f t="shared" si="356"/>
        <v/>
      </c>
      <c r="J2137" s="352" t="str">
        <f t="shared" si="357"/>
        <v/>
      </c>
      <c r="K2137" s="352" t="str">
        <f t="shared" si="358"/>
        <v/>
      </c>
      <c r="L2137" s="352" t="str">
        <f t="shared" si="359"/>
        <v/>
      </c>
      <c r="M2137" s="352" t="str">
        <f t="shared" si="360"/>
        <v/>
      </c>
      <c r="N2137" s="387"/>
    </row>
    <row r="2138" spans="2:14" s="288" customFormat="1">
      <c r="B2138" s="453" t="s">
        <v>27</v>
      </c>
      <c r="C2138" s="201" t="s">
        <v>1676</v>
      </c>
      <c r="D2138" s="102">
        <v>12492801001</v>
      </c>
      <c r="E2138" s="391" t="str">
        <f>IFERROR(VLOOKUP(D2138,'ВИС-2025'!$E$17:$I$3751,3,0),"")</f>
        <v>Пружинное кольцо для закрепления шланга Dу 13мм на штуцере</v>
      </c>
      <c r="F2138" s="202" t="s">
        <v>58</v>
      </c>
      <c r="G2138" s="204"/>
      <c r="H2138" s="352" t="str">
        <f>IFERROR(VLOOKUP(D2138,'ВИС-2025'!$E$17:$L$4285,7,0),"")</f>
        <v>по запросу</v>
      </c>
      <c r="I2138" s="352" t="str">
        <f t="shared" si="356"/>
        <v/>
      </c>
      <c r="J2138" s="352" t="str">
        <f t="shared" si="357"/>
        <v/>
      </c>
      <c r="K2138" s="352" t="str">
        <f t="shared" si="358"/>
        <v/>
      </c>
      <c r="L2138" s="352" t="str">
        <f t="shared" si="359"/>
        <v/>
      </c>
      <c r="M2138" s="352" t="str">
        <f t="shared" si="360"/>
        <v/>
      </c>
      <c r="N2138" s="387"/>
    </row>
    <row r="2139" spans="2:14">
      <c r="B2139" s="90"/>
      <c r="C2139" s="198"/>
      <c r="D2139" s="69"/>
      <c r="E2139" s="396"/>
      <c r="F2139" s="170"/>
      <c r="G2139" s="199"/>
      <c r="H2139" s="351" t="str">
        <f>IFERROR(VLOOKUP(D2139,'ВИС-2025'!$E$17:$L$4285,7,0),"")</f>
        <v/>
      </c>
      <c r="I2139" s="351" t="str">
        <f t="shared" si="356"/>
        <v/>
      </c>
      <c r="J2139" s="351" t="str">
        <f t="shared" si="357"/>
        <v/>
      </c>
      <c r="K2139" s="351" t="str">
        <f t="shared" si="358"/>
        <v/>
      </c>
      <c r="L2139" s="351" t="str">
        <f t="shared" si="359"/>
        <v/>
      </c>
      <c r="M2139" s="351" t="str">
        <f t="shared" si="360"/>
        <v/>
      </c>
      <c r="N2139" s="387"/>
    </row>
    <row r="2140" spans="2:14" s="288" customFormat="1">
      <c r="B2140" s="453" t="s">
        <v>27</v>
      </c>
      <c r="C2140" s="201" t="s">
        <v>1676</v>
      </c>
      <c r="D2140" s="102">
        <v>12492601001</v>
      </c>
      <c r="E2140" s="391" t="str">
        <f>IFERROR(VLOOKUP(D2140,'ВИС-2025'!$E$17:$I$3751,3,0),"")</f>
        <v>Пневмопистолет с метал. форсункой с вн. рез. G1/4"</v>
      </c>
      <c r="F2140" s="202" t="s">
        <v>58</v>
      </c>
      <c r="G2140" s="204"/>
      <c r="H2140" s="352" t="str">
        <f>IFERROR(VLOOKUP(D2140,'ВИС-2025'!$E$17:$L$4285,7,0),"")</f>
        <v>по запросу</v>
      </c>
      <c r="I2140" s="352" t="str">
        <f t="shared" si="356"/>
        <v/>
      </c>
      <c r="J2140" s="352" t="str">
        <f t="shared" si="357"/>
        <v/>
      </c>
      <c r="K2140" s="352" t="str">
        <f t="shared" si="358"/>
        <v/>
      </c>
      <c r="L2140" s="352" t="str">
        <f t="shared" si="359"/>
        <v/>
      </c>
      <c r="M2140" s="352" t="str">
        <f t="shared" si="360"/>
        <v/>
      </c>
      <c r="N2140" s="387"/>
    </row>
    <row r="2141" spans="2:14">
      <c r="B2141" s="90"/>
      <c r="C2141" s="198"/>
      <c r="D2141" s="69"/>
      <c r="E2141" s="396"/>
      <c r="F2141" s="170"/>
      <c r="G2141" s="199"/>
      <c r="H2141" s="351" t="str">
        <f>IFERROR(VLOOKUP(D2141,'ВИС-2025'!$E$17:$L$4285,7,0),"")</f>
        <v/>
      </c>
      <c r="I2141" s="351" t="str">
        <f t="shared" si="356"/>
        <v/>
      </c>
      <c r="J2141" s="351" t="str">
        <f t="shared" si="357"/>
        <v/>
      </c>
      <c r="K2141" s="351" t="str">
        <f t="shared" si="358"/>
        <v/>
      </c>
      <c r="L2141" s="351" t="str">
        <f t="shared" si="359"/>
        <v/>
      </c>
      <c r="M2141" s="351" t="str">
        <f t="shared" si="360"/>
        <v/>
      </c>
      <c r="N2141" s="387"/>
    </row>
    <row r="2142" spans="2:14" s="288" customFormat="1">
      <c r="B2142" s="453" t="s">
        <v>27</v>
      </c>
      <c r="C2142" s="201" t="s">
        <v>1676</v>
      </c>
      <c r="D2142" s="102">
        <v>10285611002</v>
      </c>
      <c r="E2142" s="391" t="str">
        <f>IFERROR(VLOOKUP(D2142,'ВИС-2025'!$E$17:$I$3751,3,0),"")</f>
        <v>Шланг ПВХ с арм. нитью RAUFILAM E, Dвн. 9x3мм, в рулоне 50 м</v>
      </c>
      <c r="F2142" s="202" t="s">
        <v>29</v>
      </c>
      <c r="G2142" s="204"/>
      <c r="H2142" s="352" t="str">
        <f>IFERROR(VLOOKUP(D2142,'ВИС-2025'!$E$17:$L$4285,7,0),"")</f>
        <v>по запросу</v>
      </c>
      <c r="I2142" s="352" t="str">
        <f t="shared" si="356"/>
        <v/>
      </c>
      <c r="J2142" s="352" t="str">
        <f t="shared" si="357"/>
        <v/>
      </c>
      <c r="K2142" s="352" t="str">
        <f t="shared" si="358"/>
        <v/>
      </c>
      <c r="L2142" s="352" t="str">
        <f t="shared" si="359"/>
        <v/>
      </c>
      <c r="M2142" s="352" t="str">
        <f t="shared" si="360"/>
        <v/>
      </c>
      <c r="N2142" s="387"/>
    </row>
    <row r="2143" spans="2:14" s="288" customFormat="1">
      <c r="B2143" s="453" t="s">
        <v>27</v>
      </c>
      <c r="C2143" s="201" t="s">
        <v>1676</v>
      </c>
      <c r="D2143" s="102">
        <v>10286011002</v>
      </c>
      <c r="E2143" s="391" t="str">
        <f>IFERROR(VLOOKUP(D2143,'ВИС-2025'!$E$17:$I$3751,3,0),"")</f>
        <v>Шланг ПВХ с арм. нитью RAUFILAM E, Dвн. 13.2x3.3мм, в рулоне 50 м</v>
      </c>
      <c r="F2143" s="202" t="s">
        <v>29</v>
      </c>
      <c r="G2143" s="204"/>
      <c r="H2143" s="352" t="str">
        <f>IFERROR(VLOOKUP(D2143,'ВИС-2025'!$E$17:$L$4285,7,0),"")</f>
        <v>по запросу</v>
      </c>
      <c r="I2143" s="352" t="str">
        <f t="shared" si="356"/>
        <v/>
      </c>
      <c r="J2143" s="352" t="str">
        <f t="shared" si="357"/>
        <v/>
      </c>
      <c r="K2143" s="352" t="str">
        <f t="shared" si="358"/>
        <v/>
      </c>
      <c r="L2143" s="352" t="str">
        <f t="shared" si="359"/>
        <v/>
      </c>
      <c r="M2143" s="352" t="str">
        <f t="shared" si="360"/>
        <v/>
      </c>
      <c r="N2143" s="387"/>
    </row>
    <row r="2144" spans="2:14">
      <c r="B2144" s="90"/>
      <c r="C2144" s="198"/>
      <c r="D2144" s="69"/>
      <c r="E2144" s="396"/>
      <c r="F2144" s="170"/>
      <c r="G2144" s="199"/>
      <c r="H2144" s="351" t="str">
        <f>IFERROR(VLOOKUP(D2144,'ВИС-2025'!$E$17:$L$4285,7,0),"")</f>
        <v/>
      </c>
      <c r="I2144" s="351" t="str">
        <f t="shared" si="356"/>
        <v/>
      </c>
      <c r="J2144" s="351" t="str">
        <f t="shared" si="357"/>
        <v/>
      </c>
      <c r="K2144" s="351" t="str">
        <f t="shared" si="358"/>
        <v/>
      </c>
      <c r="L2144" s="351" t="str">
        <f t="shared" si="359"/>
        <v/>
      </c>
      <c r="M2144" s="351" t="str">
        <f t="shared" si="360"/>
        <v/>
      </c>
      <c r="N2144" s="387"/>
    </row>
    <row r="2145" spans="2:14" s="288" customFormat="1">
      <c r="B2145" s="453" t="s">
        <v>27</v>
      </c>
      <c r="C2145" s="201" t="s">
        <v>1676</v>
      </c>
      <c r="D2145" s="102">
        <v>12496571001</v>
      </c>
      <c r="E2145" s="391" t="str">
        <f>IFERROR(VLOOKUP(D2145,'ВИС-2025'!$E$17:$I$3751,3,0),"")</f>
        <v>Быстрый разъем с запорным устройством для сжатого воздуха 20x2,0</v>
      </c>
      <c r="F2145" s="202" t="s">
        <v>58</v>
      </c>
      <c r="G2145" s="204"/>
      <c r="H2145" s="352">
        <f>IFERROR(VLOOKUP(D2145,'ВИС-2025'!$E$17:$L$4285,8,0),"")</f>
        <v>18.41</v>
      </c>
      <c r="I2145" s="352">
        <f t="shared" si="356"/>
        <v>0</v>
      </c>
      <c r="J2145" s="352">
        <f t="shared" si="357"/>
        <v>18.41</v>
      </c>
      <c r="K2145" s="352">
        <f t="shared" si="358"/>
        <v>0</v>
      </c>
      <c r="L2145" s="352">
        <f t="shared" si="359"/>
        <v>0</v>
      </c>
      <c r="M2145" s="352">
        <f t="shared" si="360"/>
        <v>0</v>
      </c>
      <c r="N2145" s="387"/>
    </row>
    <row r="2146" spans="2:14">
      <c r="B2146" s="90"/>
      <c r="C2146" s="198"/>
      <c r="D2146" s="69"/>
      <c r="E2146" s="396"/>
      <c r="F2146" s="170"/>
      <c r="G2146" s="199"/>
      <c r="H2146" s="351" t="str">
        <f>IFERROR(VLOOKUP(D2146,'ВИС-2025'!$E$17:$L$4285,7,0),"")</f>
        <v/>
      </c>
      <c r="I2146" s="351" t="str">
        <f t="shared" si="356"/>
        <v/>
      </c>
      <c r="J2146" s="351" t="str">
        <f t="shared" si="357"/>
        <v/>
      </c>
      <c r="K2146" s="351" t="str">
        <f t="shared" si="358"/>
        <v/>
      </c>
      <c r="L2146" s="351" t="str">
        <f t="shared" si="359"/>
        <v/>
      </c>
      <c r="M2146" s="351" t="str">
        <f t="shared" si="360"/>
        <v/>
      </c>
      <c r="N2146" s="387"/>
    </row>
    <row r="2147" spans="2:14">
      <c r="B2147" s="69"/>
      <c r="C2147" s="143" t="s">
        <v>2476</v>
      </c>
      <c r="D2147" s="115"/>
      <c r="E2147" s="184" t="s">
        <v>2477</v>
      </c>
      <c r="F2147" s="83"/>
      <c r="G2147" s="215"/>
      <c r="H2147" s="84" t="str">
        <f>IFERROR(VLOOKUP(D2147,'ВИС-2025'!$E$17:$L$4285,7,0),"")</f>
        <v/>
      </c>
      <c r="I2147" s="84" t="str">
        <f t="shared" si="356"/>
        <v/>
      </c>
      <c r="J2147" s="84" t="str">
        <f t="shared" si="357"/>
        <v/>
      </c>
      <c r="K2147" s="84" t="str">
        <f t="shared" si="358"/>
        <v/>
      </c>
      <c r="L2147" s="84" t="str">
        <f t="shared" si="359"/>
        <v/>
      </c>
      <c r="M2147" s="84" t="str">
        <f t="shared" si="360"/>
        <v/>
      </c>
      <c r="N2147" s="387"/>
    </row>
    <row r="2148" spans="2:14">
      <c r="B2148" s="69"/>
      <c r="C2148" s="143" t="s">
        <v>2476</v>
      </c>
      <c r="D2148" s="144"/>
      <c r="E2148" s="184" t="s">
        <v>2478</v>
      </c>
      <c r="F2148" s="155"/>
      <c r="G2148" s="129"/>
      <c r="H2148" s="355" t="str">
        <f>IFERROR(VLOOKUP(D2148,'ВИС-2025'!$E$17:$L$4285,7,0),"")</f>
        <v/>
      </c>
      <c r="I2148" s="355" t="str">
        <f t="shared" si="356"/>
        <v/>
      </c>
      <c r="J2148" s="355" t="str">
        <f t="shared" si="357"/>
        <v/>
      </c>
      <c r="K2148" s="355" t="str">
        <f t="shared" si="358"/>
        <v/>
      </c>
      <c r="L2148" s="355" t="str">
        <f t="shared" si="359"/>
        <v/>
      </c>
      <c r="M2148" s="355" t="str">
        <f t="shared" si="360"/>
        <v/>
      </c>
      <c r="N2148" s="387"/>
    </row>
    <row r="2149" spans="2:14">
      <c r="B2149" s="69"/>
      <c r="C2149" s="143" t="s">
        <v>2476</v>
      </c>
      <c r="D2149" s="144"/>
      <c r="E2149" s="184" t="s">
        <v>2479</v>
      </c>
      <c r="F2149" s="155"/>
      <c r="G2149" s="129"/>
      <c r="H2149" s="348" t="str">
        <f>IFERROR(VLOOKUP(D2149,'ВИС-2025'!$E$17:$L$4285,7,0),"")</f>
        <v/>
      </c>
      <c r="I2149" s="348" t="str">
        <f t="shared" si="356"/>
        <v/>
      </c>
      <c r="J2149" s="348" t="str">
        <f t="shared" si="357"/>
        <v/>
      </c>
      <c r="K2149" s="348" t="str">
        <f t="shared" si="358"/>
        <v/>
      </c>
      <c r="L2149" s="348" t="str">
        <f t="shared" si="359"/>
        <v/>
      </c>
      <c r="M2149" s="348" t="str">
        <f t="shared" si="360"/>
        <v/>
      </c>
      <c r="N2149" s="387"/>
    </row>
    <row r="2150" spans="2:14">
      <c r="B2150" s="69"/>
      <c r="C2150" s="143" t="s">
        <v>2476</v>
      </c>
      <c r="D2150" s="115"/>
      <c r="E2150" s="184" t="s">
        <v>2491</v>
      </c>
      <c r="F2150" s="155"/>
      <c r="G2150" s="129"/>
      <c r="H2150" s="348" t="str">
        <f>IFERROR(VLOOKUP(D2150,'ВИС-2025'!$E$17:$L$4285,7,0),"")</f>
        <v/>
      </c>
      <c r="I2150" s="348" t="str">
        <f t="shared" si="356"/>
        <v/>
      </c>
      <c r="J2150" s="348" t="str">
        <f t="shared" si="357"/>
        <v/>
      </c>
      <c r="K2150" s="348" t="str">
        <f t="shared" si="358"/>
        <v/>
      </c>
      <c r="L2150" s="348" t="str">
        <f t="shared" si="359"/>
        <v/>
      </c>
      <c r="M2150" s="348" t="str">
        <f t="shared" si="360"/>
        <v/>
      </c>
      <c r="N2150" s="387"/>
    </row>
    <row r="2151" spans="2:14">
      <c r="B2151" s="69"/>
      <c r="C2151" s="143" t="s">
        <v>2476</v>
      </c>
      <c r="D2151" s="115"/>
      <c r="E2151" s="184" t="s">
        <v>2499</v>
      </c>
      <c r="F2151" s="155"/>
      <c r="G2151" s="129"/>
      <c r="H2151" s="348" t="str">
        <f>IFERROR(VLOOKUP(D2151,'ВИС-2025'!$E$17:$L$4285,7,0),"")</f>
        <v/>
      </c>
      <c r="I2151" s="348" t="str">
        <f t="shared" si="356"/>
        <v/>
      </c>
      <c r="J2151" s="348" t="str">
        <f t="shared" si="357"/>
        <v/>
      </c>
      <c r="K2151" s="348" t="str">
        <f t="shared" si="358"/>
        <v/>
      </c>
      <c r="L2151" s="348" t="str">
        <f t="shared" si="359"/>
        <v/>
      </c>
      <c r="M2151" s="348" t="str">
        <f t="shared" si="360"/>
        <v/>
      </c>
      <c r="N2151" s="387"/>
    </row>
    <row r="2152" spans="2:14">
      <c r="B2152" s="69"/>
      <c r="C2152" s="143" t="s">
        <v>2476</v>
      </c>
      <c r="D2152" s="115"/>
      <c r="E2152" s="184" t="s">
        <v>2508</v>
      </c>
      <c r="F2152" s="155"/>
      <c r="G2152" s="129"/>
      <c r="H2152" s="348" t="str">
        <f>IFERROR(VLOOKUP(D2152,'ВИС-2025'!$E$17:$L$4285,7,0),"")</f>
        <v/>
      </c>
      <c r="I2152" s="348" t="str">
        <f t="shared" ref="I2152:I2201" si="361">IFERROR(H2152*G2152,"")</f>
        <v/>
      </c>
      <c r="J2152" s="348" t="str">
        <f t="shared" ref="J2152:J2201" si="362">IFERROR((IF(H2152="","",H2152-H2152*$D$7)),"")</f>
        <v/>
      </c>
      <c r="K2152" s="348" t="str">
        <f t="shared" ref="K2152:K2201" si="363">IFERROR(J2152*G2152, "")</f>
        <v/>
      </c>
      <c r="L2152" s="348" t="str">
        <f t="shared" ref="L2152:L2201" si="364">IFERROR(J2152*$D$8, "")</f>
        <v/>
      </c>
      <c r="M2152" s="348" t="str">
        <f t="shared" ref="M2152:M2201" si="365">IFERROR(L2152*G2152, "")</f>
        <v/>
      </c>
      <c r="N2152" s="387"/>
    </row>
    <row r="2153" spans="2:14">
      <c r="B2153" s="69"/>
      <c r="C2153" s="143" t="s">
        <v>2476</v>
      </c>
      <c r="D2153" s="115"/>
      <c r="E2153" s="184" t="s">
        <v>2513</v>
      </c>
      <c r="F2153" s="155"/>
      <c r="G2153" s="129"/>
      <c r="H2153" s="348" t="str">
        <f>IFERROR(VLOOKUP(D2153,'ВИС-2025'!$E$17:$L$4285,7,0),"")</f>
        <v/>
      </c>
      <c r="I2153" s="348" t="str">
        <f t="shared" si="361"/>
        <v/>
      </c>
      <c r="J2153" s="348" t="str">
        <f t="shared" si="362"/>
        <v/>
      </c>
      <c r="K2153" s="348" t="str">
        <f t="shared" si="363"/>
        <v/>
      </c>
      <c r="L2153" s="348" t="str">
        <f t="shared" si="364"/>
        <v/>
      </c>
      <c r="M2153" s="348" t="str">
        <f t="shared" si="365"/>
        <v/>
      </c>
      <c r="N2153" s="387"/>
    </row>
    <row r="2154" spans="2:14" s="288" customFormat="1">
      <c r="B2154" s="453"/>
      <c r="C2154" s="139" t="s">
        <v>2476</v>
      </c>
      <c r="D2154" s="102">
        <v>12400041001</v>
      </c>
      <c r="E2154" s="391" t="str">
        <f>IFERROR(VLOOKUP(D2154,'ВИС-2025'!$E$17:$I$3751,3,0),"")</f>
        <v>Ввод в здание угловой RAUTHERMEX UNO серия 1 SDR 11 25/91</v>
      </c>
      <c r="F2154" s="103" t="s">
        <v>58</v>
      </c>
      <c r="G2154" s="217"/>
      <c r="H2154" s="107" t="str">
        <f>IFERROR(VLOOKUP(D2154,'ВИС-2025'!$E$17:$L$4285,7,0),"")</f>
        <v>по запросу</v>
      </c>
      <c r="I2154" s="107" t="str">
        <f t="shared" si="361"/>
        <v/>
      </c>
      <c r="J2154" s="107" t="str">
        <f t="shared" si="362"/>
        <v/>
      </c>
      <c r="K2154" s="107" t="str">
        <f t="shared" si="363"/>
        <v/>
      </c>
      <c r="L2154" s="107" t="str">
        <f t="shared" si="364"/>
        <v/>
      </c>
      <c r="M2154" s="107" t="str">
        <f t="shared" si="365"/>
        <v/>
      </c>
      <c r="N2154" s="387"/>
    </row>
    <row r="2155" spans="2:14" s="288" customFormat="1">
      <c r="B2155" s="453"/>
      <c r="C2155" s="139" t="s">
        <v>2476</v>
      </c>
      <c r="D2155" s="102">
        <v>12400641001</v>
      </c>
      <c r="E2155" s="391" t="str">
        <f>IFERROR(VLOOKUP(D2155,'ВИС-2025'!$E$17:$I$3751,3,0),"")</f>
        <v>Ввод в здание угловой RAUTHERMEX UNO серия 1 SDR 11 32/91</v>
      </c>
      <c r="F2155" s="103" t="s">
        <v>58</v>
      </c>
      <c r="G2155" s="217"/>
      <c r="H2155" s="107" t="str">
        <f>IFERROR(VLOOKUP(D2155,'ВИС-2025'!$E$17:$L$4285,7,0),"")</f>
        <v>по запросу</v>
      </c>
      <c r="I2155" s="107" t="str">
        <f t="shared" si="361"/>
        <v/>
      </c>
      <c r="J2155" s="107" t="str">
        <f t="shared" si="362"/>
        <v/>
      </c>
      <c r="K2155" s="107" t="str">
        <f t="shared" si="363"/>
        <v/>
      </c>
      <c r="L2155" s="107" t="str">
        <f t="shared" si="364"/>
        <v/>
      </c>
      <c r="M2155" s="107" t="str">
        <f t="shared" si="365"/>
        <v/>
      </c>
      <c r="N2155" s="387"/>
    </row>
    <row r="2156" spans="2:14" s="288" customFormat="1">
      <c r="B2156" s="453"/>
      <c r="C2156" s="139" t="s">
        <v>2476</v>
      </c>
      <c r="D2156" s="102">
        <v>12400741001</v>
      </c>
      <c r="E2156" s="391" t="str">
        <f>IFERROR(VLOOKUP(D2156,'ВИС-2025'!$E$17:$I$3751,3,0),"")</f>
        <v>Ввод в здание угловой RAUTHERMEX UNO серия 1 SDR 11 40/91</v>
      </c>
      <c r="F2156" s="103" t="s">
        <v>58</v>
      </c>
      <c r="G2156" s="217"/>
      <c r="H2156" s="107" t="str">
        <f>IFERROR(VLOOKUP(D2156,'ВИС-2025'!$E$17:$L$4285,7,0),"")</f>
        <v>по запросу</v>
      </c>
      <c r="I2156" s="107" t="str">
        <f t="shared" si="361"/>
        <v/>
      </c>
      <c r="J2156" s="107" t="str">
        <f t="shared" si="362"/>
        <v/>
      </c>
      <c r="K2156" s="107" t="str">
        <f t="shared" si="363"/>
        <v/>
      </c>
      <c r="L2156" s="107" t="str">
        <f t="shared" si="364"/>
        <v/>
      </c>
      <c r="M2156" s="107" t="str">
        <f t="shared" si="365"/>
        <v/>
      </c>
      <c r="N2156" s="387"/>
    </row>
    <row r="2157" spans="2:14" s="288" customFormat="1">
      <c r="B2157" s="453"/>
      <c r="C2157" s="139" t="s">
        <v>2476</v>
      </c>
      <c r="D2157" s="102">
        <v>12400841001</v>
      </c>
      <c r="E2157" s="391" t="str">
        <f>IFERROR(VLOOKUP(D2157,'ВИС-2025'!$E$17:$I$3751,3,0),"")</f>
        <v>Ввод в здание угловой RAUTHERMEX UNO серия 1 SDR 11 50/11</v>
      </c>
      <c r="F2157" s="103" t="s">
        <v>58</v>
      </c>
      <c r="G2157" s="217"/>
      <c r="H2157" s="107" t="str">
        <f>IFERROR(VLOOKUP(D2157,'ВИС-2025'!$E$17:$L$4285,7,0),"")</f>
        <v>по запросу</v>
      </c>
      <c r="I2157" s="107" t="str">
        <f t="shared" si="361"/>
        <v/>
      </c>
      <c r="J2157" s="107" t="str">
        <f t="shared" si="362"/>
        <v/>
      </c>
      <c r="K2157" s="107" t="str">
        <f t="shared" si="363"/>
        <v/>
      </c>
      <c r="L2157" s="107" t="str">
        <f t="shared" si="364"/>
        <v/>
      </c>
      <c r="M2157" s="107" t="str">
        <f t="shared" si="365"/>
        <v/>
      </c>
      <c r="N2157" s="387"/>
    </row>
    <row r="2158" spans="2:14" s="288" customFormat="1">
      <c r="B2158" s="453"/>
      <c r="C2158" s="139" t="s">
        <v>2476</v>
      </c>
      <c r="D2158" s="102">
        <v>12400941001</v>
      </c>
      <c r="E2158" s="391" t="str">
        <f>IFERROR(VLOOKUP(D2158,'ВИС-2025'!$E$17:$I$3751,3,0),"")</f>
        <v>Ввод в здание угловой RAUTHERMEX UNO серия 1 SDR 11 63/126</v>
      </c>
      <c r="F2158" s="103" t="s">
        <v>58</v>
      </c>
      <c r="G2158" s="217"/>
      <c r="H2158" s="107" t="str">
        <f>IFERROR(VLOOKUP(D2158,'ВИС-2025'!$E$17:$L$4285,7,0),"")</f>
        <v>по запросу</v>
      </c>
      <c r="I2158" s="107" t="str">
        <f t="shared" si="361"/>
        <v/>
      </c>
      <c r="J2158" s="107" t="str">
        <f t="shared" si="362"/>
        <v/>
      </c>
      <c r="K2158" s="107" t="str">
        <f t="shared" si="363"/>
        <v/>
      </c>
      <c r="L2158" s="107" t="str">
        <f t="shared" si="364"/>
        <v/>
      </c>
      <c r="M2158" s="107" t="str">
        <f t="shared" si="365"/>
        <v/>
      </c>
      <c r="N2158" s="387"/>
    </row>
    <row r="2159" spans="2:14" s="288" customFormat="1">
      <c r="B2159" s="453"/>
      <c r="C2159" s="139" t="s">
        <v>2476</v>
      </c>
      <c r="D2159" s="102">
        <v>12400541001</v>
      </c>
      <c r="E2159" s="391" t="str">
        <f>IFERROR(VLOOKUP(D2159,'ВИС-2025'!$E$17:$I$3751,3,0),"")</f>
        <v>Ввод в здание угловой RAUTHERMEX UNO серия 1 SDR 11 75/162</v>
      </c>
      <c r="F2159" s="103" t="s">
        <v>58</v>
      </c>
      <c r="G2159" s="217"/>
      <c r="H2159" s="107" t="str">
        <f>IFERROR(VLOOKUP(D2159,'ВИС-2025'!$E$17:$L$4285,7,0),"")</f>
        <v>по запросу</v>
      </c>
      <c r="I2159" s="107" t="str">
        <f t="shared" si="361"/>
        <v/>
      </c>
      <c r="J2159" s="107" t="str">
        <f t="shared" si="362"/>
        <v/>
      </c>
      <c r="K2159" s="107" t="str">
        <f t="shared" si="363"/>
        <v/>
      </c>
      <c r="L2159" s="107" t="str">
        <f t="shared" si="364"/>
        <v/>
      </c>
      <c r="M2159" s="107" t="str">
        <f t="shared" si="365"/>
        <v/>
      </c>
      <c r="N2159" s="387"/>
    </row>
    <row r="2160" spans="2:14" s="288" customFormat="1">
      <c r="B2160" s="453"/>
      <c r="C2160" s="139" t="s">
        <v>2476</v>
      </c>
      <c r="D2160" s="102">
        <v>12401141001</v>
      </c>
      <c r="E2160" s="391" t="str">
        <f>IFERROR(VLOOKUP(D2160,'ВИС-2025'!$E$17:$I$3751,3,0),"")</f>
        <v>Ввод в здание угловой RAUTHERMEX UNO серия 1 SDR 11 90/162</v>
      </c>
      <c r="F2160" s="103" t="s">
        <v>58</v>
      </c>
      <c r="G2160" s="217"/>
      <c r="H2160" s="107" t="str">
        <f>IFERROR(VLOOKUP(D2160,'ВИС-2025'!$E$17:$L$4285,7,0),"")</f>
        <v>по запросу</v>
      </c>
      <c r="I2160" s="107" t="str">
        <f t="shared" si="361"/>
        <v/>
      </c>
      <c r="J2160" s="107" t="str">
        <f t="shared" si="362"/>
        <v/>
      </c>
      <c r="K2160" s="107" t="str">
        <f t="shared" si="363"/>
        <v/>
      </c>
      <c r="L2160" s="107" t="str">
        <f t="shared" si="364"/>
        <v/>
      </c>
      <c r="M2160" s="107" t="str">
        <f t="shared" si="365"/>
        <v/>
      </c>
      <c r="N2160" s="387"/>
    </row>
    <row r="2161" spans="2:14" s="288" customFormat="1">
      <c r="B2161" s="453"/>
      <c r="C2161" s="139" t="s">
        <v>2476</v>
      </c>
      <c r="D2161" s="102">
        <v>12401241001</v>
      </c>
      <c r="E2161" s="391" t="str">
        <f>IFERROR(VLOOKUP(D2161,'ВИС-2025'!$E$17:$I$3751,3,0),"")</f>
        <v>Ввод в здание угловой RAUTHERMEX UNO серия 1 SDR 11 110/162</v>
      </c>
      <c r="F2161" s="103" t="s">
        <v>58</v>
      </c>
      <c r="G2161" s="217"/>
      <c r="H2161" s="107" t="str">
        <f>IFERROR(VLOOKUP(D2161,'ВИС-2025'!$E$17:$L$4285,7,0),"")</f>
        <v>по запросу</v>
      </c>
      <c r="I2161" s="107" t="str">
        <f t="shared" si="361"/>
        <v/>
      </c>
      <c r="J2161" s="107" t="str">
        <f t="shared" si="362"/>
        <v/>
      </c>
      <c r="K2161" s="107" t="str">
        <f t="shared" si="363"/>
        <v/>
      </c>
      <c r="L2161" s="107" t="str">
        <f t="shared" si="364"/>
        <v/>
      </c>
      <c r="M2161" s="107" t="str">
        <f t="shared" si="365"/>
        <v/>
      </c>
      <c r="N2161" s="387"/>
    </row>
    <row r="2162" spans="2:14" s="288" customFormat="1">
      <c r="B2162" s="453"/>
      <c r="C2162" s="139" t="s">
        <v>2476</v>
      </c>
      <c r="D2162" s="102">
        <v>12228271001</v>
      </c>
      <c r="E2162" s="391" t="str">
        <f>IFERROR(VLOOKUP(D2162,'ВИС-2025'!$E$17:$I$3751,3,0),"")</f>
        <v>Ввод в здание угловой RAUTHERMEX UNO серия 1 SDR 11 125/182</v>
      </c>
      <c r="F2162" s="103" t="s">
        <v>58</v>
      </c>
      <c r="G2162" s="217"/>
      <c r="H2162" s="107" t="str">
        <f>IFERROR(VLOOKUP(D2162,'ВИС-2025'!$E$17:$L$4285,7,0),"")</f>
        <v>по запросу</v>
      </c>
      <c r="I2162" s="107" t="str">
        <f t="shared" si="361"/>
        <v/>
      </c>
      <c r="J2162" s="107" t="str">
        <f t="shared" si="362"/>
        <v/>
      </c>
      <c r="K2162" s="107" t="str">
        <f t="shared" si="363"/>
        <v/>
      </c>
      <c r="L2162" s="107" t="str">
        <f t="shared" si="364"/>
        <v/>
      </c>
      <c r="M2162" s="107" t="str">
        <f t="shared" si="365"/>
        <v/>
      </c>
      <c r="N2162" s="387"/>
    </row>
    <row r="2163" spans="2:14" s="288" customFormat="1">
      <c r="B2163" s="453"/>
      <c r="C2163" s="139" t="s">
        <v>2476</v>
      </c>
      <c r="D2163" s="102">
        <v>12228371001</v>
      </c>
      <c r="E2163" s="391" t="str">
        <f>IFERROR(VLOOKUP(D2163,'ВИС-2025'!$E$17:$I$3751,3,0),"")</f>
        <v>Ввод в здание угловой RAUTHERMEX UNO серия 1 SDR 11 160/250</v>
      </c>
      <c r="F2163" s="103" t="s">
        <v>58</v>
      </c>
      <c r="G2163" s="217"/>
      <c r="H2163" s="107" t="str">
        <f>IFERROR(VLOOKUP(D2163,'ВИС-2025'!$E$17:$L$4285,7,0),"")</f>
        <v>по запросу</v>
      </c>
      <c r="I2163" s="107" t="str">
        <f t="shared" si="361"/>
        <v/>
      </c>
      <c r="J2163" s="107" t="str">
        <f t="shared" si="362"/>
        <v/>
      </c>
      <c r="K2163" s="107" t="str">
        <f t="shared" si="363"/>
        <v/>
      </c>
      <c r="L2163" s="107" t="str">
        <f t="shared" si="364"/>
        <v/>
      </c>
      <c r="M2163" s="107" t="str">
        <f t="shared" si="365"/>
        <v/>
      </c>
      <c r="N2163" s="387"/>
    </row>
    <row r="2164" spans="2:14">
      <c r="B2164" s="90"/>
      <c r="C2164" s="136"/>
      <c r="D2164" s="69"/>
      <c r="E2164" s="185"/>
      <c r="F2164" s="71"/>
      <c r="G2164" s="207"/>
      <c r="H2164" s="74" t="str">
        <f>IFERROR(VLOOKUP(D2164,'ВИС-2025'!$E$17:$L$4285,7,0),"")</f>
        <v/>
      </c>
      <c r="I2164" s="74" t="str">
        <f t="shared" si="361"/>
        <v/>
      </c>
      <c r="J2164" s="74" t="str">
        <f t="shared" si="362"/>
        <v/>
      </c>
      <c r="K2164" s="74" t="str">
        <f t="shared" si="363"/>
        <v/>
      </c>
      <c r="L2164" s="74" t="str">
        <f t="shared" si="364"/>
        <v/>
      </c>
      <c r="M2164" s="74" t="str">
        <f t="shared" si="365"/>
        <v/>
      </c>
      <c r="N2164" s="387"/>
    </row>
    <row r="2165" spans="2:14">
      <c r="B2165" s="69"/>
      <c r="C2165" s="143" t="s">
        <v>2476</v>
      </c>
      <c r="D2165" s="115"/>
      <c r="E2165" s="184" t="s">
        <v>2525</v>
      </c>
      <c r="F2165" s="155"/>
      <c r="G2165" s="129"/>
      <c r="H2165" s="348" t="str">
        <f>IFERROR(VLOOKUP(D2165,'ВИС-2025'!$E$17:$L$4285,7,0),"")</f>
        <v/>
      </c>
      <c r="I2165" s="348" t="str">
        <f t="shared" si="361"/>
        <v/>
      </c>
      <c r="J2165" s="348" t="str">
        <f t="shared" si="362"/>
        <v/>
      </c>
      <c r="K2165" s="348" t="str">
        <f t="shared" si="363"/>
        <v/>
      </c>
      <c r="L2165" s="348" t="str">
        <f t="shared" si="364"/>
        <v/>
      </c>
      <c r="M2165" s="348" t="str">
        <f t="shared" si="365"/>
        <v/>
      </c>
      <c r="N2165" s="387"/>
    </row>
    <row r="2166" spans="2:14" s="288" customFormat="1">
      <c r="B2166" s="453"/>
      <c r="C2166" s="139" t="s">
        <v>2476</v>
      </c>
      <c r="D2166" s="102">
        <v>12401941001</v>
      </c>
      <c r="E2166" s="391" t="str">
        <f>IFERROR(VLOOKUP(D2166,'ВИС-2025'!$E$17:$I$3751,3,0),"")</f>
        <v>Ввод в здание угловой RAUTHERMEX DUO серия 1 SDR 11 25+25/111</v>
      </c>
      <c r="F2166" s="103" t="s">
        <v>58</v>
      </c>
      <c r="G2166" s="217"/>
      <c r="H2166" s="107" t="str">
        <f>IFERROR(VLOOKUP(D2166,'ВИС-2025'!$E$17:$L$4285,7,0),"")</f>
        <v>по запросу</v>
      </c>
      <c r="I2166" s="107" t="str">
        <f t="shared" si="361"/>
        <v/>
      </c>
      <c r="J2166" s="107" t="str">
        <f t="shared" si="362"/>
        <v/>
      </c>
      <c r="K2166" s="107" t="str">
        <f t="shared" si="363"/>
        <v/>
      </c>
      <c r="L2166" s="107" t="str">
        <f t="shared" si="364"/>
        <v/>
      </c>
      <c r="M2166" s="107" t="str">
        <f t="shared" si="365"/>
        <v/>
      </c>
      <c r="N2166" s="387"/>
    </row>
    <row r="2167" spans="2:14" s="288" customFormat="1">
      <c r="B2167" s="453"/>
      <c r="C2167" s="139" t="s">
        <v>2476</v>
      </c>
      <c r="D2167" s="102">
        <v>12402241001</v>
      </c>
      <c r="E2167" s="391" t="str">
        <f>IFERROR(VLOOKUP(D2167,'ВИС-2025'!$E$17:$I$3751,3,0),"")</f>
        <v>Ввод в здание угловой RAUTHERMEX DUO серия 1 SDR 11 32+32/111</v>
      </c>
      <c r="F2167" s="103" t="s">
        <v>58</v>
      </c>
      <c r="G2167" s="217"/>
      <c r="H2167" s="107" t="str">
        <f>IFERROR(VLOOKUP(D2167,'ВИС-2025'!$E$17:$L$4285,7,0),"")</f>
        <v>по запросу</v>
      </c>
      <c r="I2167" s="107" t="str">
        <f t="shared" si="361"/>
        <v/>
      </c>
      <c r="J2167" s="107" t="str">
        <f t="shared" si="362"/>
        <v/>
      </c>
      <c r="K2167" s="107" t="str">
        <f t="shared" si="363"/>
        <v/>
      </c>
      <c r="L2167" s="107" t="str">
        <f t="shared" si="364"/>
        <v/>
      </c>
      <c r="M2167" s="107" t="str">
        <f t="shared" si="365"/>
        <v/>
      </c>
      <c r="N2167" s="387"/>
    </row>
    <row r="2168" spans="2:14" s="288" customFormat="1">
      <c r="B2168" s="453"/>
      <c r="C2168" s="139" t="s">
        <v>2476</v>
      </c>
      <c r="D2168" s="102">
        <v>12402341001</v>
      </c>
      <c r="E2168" s="391" t="str">
        <f>IFERROR(VLOOKUP(D2168,'ВИС-2025'!$E$17:$I$3751,3,0),"")</f>
        <v>Ввод в здание угловой RAUTHERMEX DUO серия 1 SDR 11 40+40/126</v>
      </c>
      <c r="F2168" s="103" t="s">
        <v>58</v>
      </c>
      <c r="G2168" s="217"/>
      <c r="H2168" s="107" t="str">
        <f>IFERROR(VLOOKUP(D2168,'ВИС-2025'!$E$17:$L$4285,7,0),"")</f>
        <v>по запросу</v>
      </c>
      <c r="I2168" s="107" t="str">
        <f t="shared" si="361"/>
        <v/>
      </c>
      <c r="J2168" s="107" t="str">
        <f t="shared" si="362"/>
        <v/>
      </c>
      <c r="K2168" s="107" t="str">
        <f t="shared" si="363"/>
        <v/>
      </c>
      <c r="L2168" s="107" t="str">
        <f t="shared" si="364"/>
        <v/>
      </c>
      <c r="M2168" s="107" t="str">
        <f t="shared" si="365"/>
        <v/>
      </c>
      <c r="N2168" s="387"/>
    </row>
    <row r="2169" spans="2:14" s="288" customFormat="1">
      <c r="B2169" s="453"/>
      <c r="C2169" s="139" t="s">
        <v>2476</v>
      </c>
      <c r="D2169" s="102">
        <v>12402441001</v>
      </c>
      <c r="E2169" s="391" t="str">
        <f>IFERROR(VLOOKUP(D2169,'ВИС-2025'!$E$17:$I$3751,3,0),"")</f>
        <v>Ввод в здание угловой RAUTHERMEX DUO серия 1 SDR 11 50+50/162</v>
      </c>
      <c r="F2169" s="103" t="s">
        <v>58</v>
      </c>
      <c r="G2169" s="217"/>
      <c r="H2169" s="107" t="str">
        <f>IFERROR(VLOOKUP(D2169,'ВИС-2025'!$E$17:$L$4285,7,0),"")</f>
        <v>по запросу</v>
      </c>
      <c r="I2169" s="107" t="str">
        <f t="shared" si="361"/>
        <v/>
      </c>
      <c r="J2169" s="107" t="str">
        <f t="shared" si="362"/>
        <v/>
      </c>
      <c r="K2169" s="107" t="str">
        <f t="shared" si="363"/>
        <v/>
      </c>
      <c r="L2169" s="107" t="str">
        <f t="shared" si="364"/>
        <v/>
      </c>
      <c r="M2169" s="107" t="str">
        <f t="shared" si="365"/>
        <v/>
      </c>
      <c r="N2169" s="387"/>
    </row>
    <row r="2170" spans="2:14" s="288" customFormat="1">
      <c r="B2170" s="453"/>
      <c r="C2170" s="139" t="s">
        <v>2476</v>
      </c>
      <c r="D2170" s="102">
        <v>12437881001</v>
      </c>
      <c r="E2170" s="391" t="str">
        <f>IFERROR(VLOOKUP(D2170,'ВИС-2025'!$E$17:$I$3751,3,0),"")</f>
        <v>Ввод в здание угловой RAUTHERMEX DUO серия 1 SDR 11 63+63/182</v>
      </c>
      <c r="F2170" s="103" t="s">
        <v>58</v>
      </c>
      <c r="G2170" s="217"/>
      <c r="H2170" s="107" t="str">
        <f>IFERROR(VLOOKUP(D2170,'ВИС-2025'!$E$17:$L$4285,7,0),"")</f>
        <v>по запросу</v>
      </c>
      <c r="I2170" s="107" t="str">
        <f t="shared" si="361"/>
        <v/>
      </c>
      <c r="J2170" s="107" t="str">
        <f t="shared" si="362"/>
        <v/>
      </c>
      <c r="K2170" s="107" t="str">
        <f t="shared" si="363"/>
        <v/>
      </c>
      <c r="L2170" s="107" t="str">
        <f t="shared" si="364"/>
        <v/>
      </c>
      <c r="M2170" s="107" t="str">
        <f t="shared" si="365"/>
        <v/>
      </c>
      <c r="N2170" s="387"/>
    </row>
    <row r="2171" spans="2:14" s="288" customFormat="1">
      <c r="B2171" s="453"/>
      <c r="C2171" s="139" t="s">
        <v>2476</v>
      </c>
      <c r="D2171" s="102">
        <v>13153751001</v>
      </c>
      <c r="E2171" s="391" t="str">
        <f>IFERROR(VLOOKUP(D2171,'ВИС-2025'!$E$17:$I$3751,3,0),"")</f>
        <v>Ввод в здание угловой RAUTHERMEX DUO серия 1 SDR 11 75+75/202</v>
      </c>
      <c r="F2171" s="103" t="s">
        <v>58</v>
      </c>
      <c r="G2171" s="217"/>
      <c r="H2171" s="107" t="str">
        <f>IFERROR(VLOOKUP(D2171,'ВИС-2025'!$E$17:$L$4285,7,0),"")</f>
        <v>по запросу</v>
      </c>
      <c r="I2171" s="107" t="str">
        <f t="shared" si="361"/>
        <v/>
      </c>
      <c r="J2171" s="107" t="str">
        <f t="shared" si="362"/>
        <v/>
      </c>
      <c r="K2171" s="107" t="str">
        <f t="shared" si="363"/>
        <v/>
      </c>
      <c r="L2171" s="107" t="str">
        <f t="shared" si="364"/>
        <v/>
      </c>
      <c r="M2171" s="107" t="str">
        <f t="shared" si="365"/>
        <v/>
      </c>
      <c r="N2171" s="387"/>
    </row>
    <row r="2172" spans="2:14">
      <c r="B2172" s="90"/>
      <c r="C2172" s="136"/>
      <c r="D2172" s="69"/>
      <c r="E2172" s="185"/>
      <c r="F2172" s="71"/>
      <c r="G2172" s="207"/>
      <c r="H2172" s="74" t="str">
        <f>IFERROR(VLOOKUP(D2172,'ВИС-2025'!$E$17:$L$4285,7,0),"")</f>
        <v/>
      </c>
      <c r="I2172" s="74" t="str">
        <f t="shared" si="361"/>
        <v/>
      </c>
      <c r="J2172" s="74" t="str">
        <f t="shared" si="362"/>
        <v/>
      </c>
      <c r="K2172" s="74" t="str">
        <f t="shared" si="363"/>
        <v/>
      </c>
      <c r="L2172" s="74" t="str">
        <f t="shared" si="364"/>
        <v/>
      </c>
      <c r="M2172" s="74" t="str">
        <f t="shared" si="365"/>
        <v/>
      </c>
      <c r="N2172" s="387"/>
    </row>
    <row r="2173" spans="2:14">
      <c r="B2173" s="69"/>
      <c r="C2173" s="143" t="s">
        <v>2476</v>
      </c>
      <c r="D2173" s="115"/>
      <c r="E2173" s="184" t="s">
        <v>2532</v>
      </c>
      <c r="F2173" s="155"/>
      <c r="G2173" s="129"/>
      <c r="H2173" s="348" t="str">
        <f>IFERROR(VLOOKUP(D2173,'ВИС-2025'!$E$17:$L$4285,7,0),"")</f>
        <v/>
      </c>
      <c r="I2173" s="348" t="str">
        <f t="shared" si="361"/>
        <v/>
      </c>
      <c r="J2173" s="348" t="str">
        <f t="shared" si="362"/>
        <v/>
      </c>
      <c r="K2173" s="348" t="str">
        <f t="shared" si="363"/>
        <v/>
      </c>
      <c r="L2173" s="348" t="str">
        <f t="shared" si="364"/>
        <v/>
      </c>
      <c r="M2173" s="348" t="str">
        <f t="shared" si="365"/>
        <v/>
      </c>
      <c r="N2173" s="387"/>
    </row>
    <row r="2174" spans="2:14" s="288" customFormat="1">
      <c r="B2174" s="453"/>
      <c r="C2174" s="139" t="s">
        <v>2476</v>
      </c>
      <c r="D2174" s="102">
        <v>12403141001</v>
      </c>
      <c r="E2174" s="391" t="str">
        <f>IFERROR(VLOOKUP(D2174,'ВИС-2025'!$E$17:$I$3751,3,0),"")</f>
        <v>Разветвитель 25/91- 25+25/111</v>
      </c>
      <c r="F2174" s="139" t="s">
        <v>58</v>
      </c>
      <c r="G2174" s="217"/>
      <c r="H2174" s="175" t="str">
        <f>IFERROR(VLOOKUP(D2174,'ВИС-2025'!$E$17:$L$4285,7,0),"")</f>
        <v>по запросу</v>
      </c>
      <c r="I2174" s="175" t="str">
        <f t="shared" si="361"/>
        <v/>
      </c>
      <c r="J2174" s="175" t="str">
        <f t="shared" si="362"/>
        <v/>
      </c>
      <c r="K2174" s="175" t="str">
        <f t="shared" si="363"/>
        <v/>
      </c>
      <c r="L2174" s="175" t="str">
        <f t="shared" si="364"/>
        <v/>
      </c>
      <c r="M2174" s="175" t="str">
        <f t="shared" si="365"/>
        <v/>
      </c>
      <c r="N2174" s="387"/>
    </row>
    <row r="2175" spans="2:14" s="288" customFormat="1">
      <c r="B2175" s="453"/>
      <c r="C2175" s="139" t="s">
        <v>2476</v>
      </c>
      <c r="D2175" s="102">
        <v>12403541001</v>
      </c>
      <c r="E2175" s="391" t="str">
        <f>IFERROR(VLOOKUP(D2175,'ВИС-2025'!$E$17:$I$3751,3,0),"")</f>
        <v>Разветвитель 32/76 - 32+32/111</v>
      </c>
      <c r="F2175" s="139" t="s">
        <v>58</v>
      </c>
      <c r="G2175" s="217"/>
      <c r="H2175" s="175" t="str">
        <f>IFERROR(VLOOKUP(D2175,'ВИС-2025'!$E$17:$L$4285,7,0),"")</f>
        <v>по запросу</v>
      </c>
      <c r="I2175" s="175" t="str">
        <f t="shared" si="361"/>
        <v/>
      </c>
      <c r="J2175" s="175" t="str">
        <f t="shared" si="362"/>
        <v/>
      </c>
      <c r="K2175" s="175" t="str">
        <f t="shared" si="363"/>
        <v/>
      </c>
      <c r="L2175" s="175" t="str">
        <f t="shared" si="364"/>
        <v/>
      </c>
      <c r="M2175" s="175" t="str">
        <f t="shared" si="365"/>
        <v/>
      </c>
      <c r="N2175" s="387"/>
    </row>
    <row r="2176" spans="2:14" s="288" customFormat="1">
      <c r="B2176" s="453"/>
      <c r="C2176" s="139" t="s">
        <v>2476</v>
      </c>
      <c r="D2176" s="102">
        <v>12403641001</v>
      </c>
      <c r="E2176" s="391" t="str">
        <f>IFERROR(VLOOKUP(D2176,'ВИС-2025'!$E$17:$I$3751,3,0),"")</f>
        <v>Разветвитель 40/91 - 40+40/126</v>
      </c>
      <c r="F2176" s="139" t="s">
        <v>58</v>
      </c>
      <c r="G2176" s="217"/>
      <c r="H2176" s="175" t="str">
        <f>IFERROR(VLOOKUP(D2176,'ВИС-2025'!$E$17:$L$4285,7,0),"")</f>
        <v>по запросу</v>
      </c>
      <c r="I2176" s="175" t="str">
        <f t="shared" si="361"/>
        <v/>
      </c>
      <c r="J2176" s="175" t="str">
        <f t="shared" si="362"/>
        <v/>
      </c>
      <c r="K2176" s="175" t="str">
        <f t="shared" si="363"/>
        <v/>
      </c>
      <c r="L2176" s="175" t="str">
        <f t="shared" si="364"/>
        <v/>
      </c>
      <c r="M2176" s="175" t="str">
        <f t="shared" si="365"/>
        <v/>
      </c>
      <c r="N2176" s="387"/>
    </row>
    <row r="2177" spans="2:14" s="288" customFormat="1">
      <c r="B2177" s="453"/>
      <c r="C2177" s="139" t="s">
        <v>2476</v>
      </c>
      <c r="D2177" s="102">
        <v>12403741001</v>
      </c>
      <c r="E2177" s="391" t="str">
        <f>IFERROR(VLOOKUP(D2177,'ВИС-2025'!$E$17:$I$3751,3,0),"")</f>
        <v>Разветвитель 50/111 - 50+50/162</v>
      </c>
      <c r="F2177" s="139" t="s">
        <v>58</v>
      </c>
      <c r="G2177" s="217"/>
      <c r="H2177" s="175" t="str">
        <f>IFERROR(VLOOKUP(D2177,'ВИС-2025'!$E$17:$L$4285,7,0),"")</f>
        <v>по запросу</v>
      </c>
      <c r="I2177" s="175" t="str">
        <f t="shared" si="361"/>
        <v/>
      </c>
      <c r="J2177" s="175" t="str">
        <f t="shared" si="362"/>
        <v/>
      </c>
      <c r="K2177" s="175" t="str">
        <f t="shared" si="363"/>
        <v/>
      </c>
      <c r="L2177" s="175" t="str">
        <f t="shared" si="364"/>
        <v/>
      </c>
      <c r="M2177" s="175" t="str">
        <f t="shared" si="365"/>
        <v/>
      </c>
      <c r="N2177" s="387"/>
    </row>
    <row r="2178" spans="2:14" s="288" customFormat="1">
      <c r="B2178" s="453"/>
      <c r="C2178" s="139" t="s">
        <v>2476</v>
      </c>
      <c r="D2178" s="102">
        <v>12394231001</v>
      </c>
      <c r="E2178" s="391" t="str">
        <f>IFERROR(VLOOKUP(D2178,'ВИС-2025'!$E$17:$I$3751,3,0),"")</f>
        <v>Разветвитель 63/162 - 63+63/182</v>
      </c>
      <c r="F2178" s="139" t="s">
        <v>58</v>
      </c>
      <c r="G2178" s="217"/>
      <c r="H2178" s="175" t="str">
        <f>IFERROR(VLOOKUP(D2178,'ВИС-2025'!$E$17:$L$4285,7,0),"")</f>
        <v>по запросу</v>
      </c>
      <c r="I2178" s="175" t="str">
        <f t="shared" si="361"/>
        <v/>
      </c>
      <c r="J2178" s="175" t="str">
        <f t="shared" si="362"/>
        <v/>
      </c>
      <c r="K2178" s="175" t="str">
        <f t="shared" si="363"/>
        <v/>
      </c>
      <c r="L2178" s="175" t="str">
        <f t="shared" si="364"/>
        <v/>
      </c>
      <c r="M2178" s="175" t="str">
        <f t="shared" si="365"/>
        <v/>
      </c>
      <c r="N2178" s="387"/>
    </row>
    <row r="2179" spans="2:14" s="288" customFormat="1">
      <c r="B2179" s="453"/>
      <c r="C2179" s="139" t="s">
        <v>2476</v>
      </c>
      <c r="D2179" s="102">
        <v>13149441001</v>
      </c>
      <c r="E2179" s="391" t="str">
        <f>IFERROR(VLOOKUP(D2179,'ВИС-2025'!$E$17:$I$3751,3,0),"")</f>
        <v>Разветвитель 75/162 - 75+75/225</v>
      </c>
      <c r="F2179" s="139" t="s">
        <v>58</v>
      </c>
      <c r="G2179" s="217"/>
      <c r="H2179" s="175" t="str">
        <f>IFERROR(VLOOKUP(D2179,'ВИС-2025'!$E$17:$L$4285,7,0),"")</f>
        <v>по запросу</v>
      </c>
      <c r="I2179" s="175" t="str">
        <f t="shared" si="361"/>
        <v/>
      </c>
      <c r="J2179" s="175" t="str">
        <f t="shared" si="362"/>
        <v/>
      </c>
      <c r="K2179" s="175" t="str">
        <f t="shared" si="363"/>
        <v/>
      </c>
      <c r="L2179" s="175" t="str">
        <f t="shared" si="364"/>
        <v/>
      </c>
      <c r="M2179" s="175" t="str">
        <f t="shared" si="365"/>
        <v/>
      </c>
      <c r="N2179" s="387"/>
    </row>
    <row r="2180" spans="2:14">
      <c r="B2180" s="90"/>
      <c r="C2180" s="136"/>
      <c r="D2180" s="69"/>
      <c r="E2180" s="185"/>
      <c r="F2180" s="136"/>
      <c r="G2180" s="207"/>
      <c r="H2180" s="97" t="str">
        <f>IFERROR(VLOOKUP(D2180,'ВИС-2025'!$E$17:$L$4285,7,0),"")</f>
        <v/>
      </c>
      <c r="I2180" s="97" t="str">
        <f t="shared" si="361"/>
        <v/>
      </c>
      <c r="J2180" s="97" t="str">
        <f t="shared" si="362"/>
        <v/>
      </c>
      <c r="K2180" s="97" t="str">
        <f t="shared" si="363"/>
        <v/>
      </c>
      <c r="L2180" s="97" t="str">
        <f t="shared" si="364"/>
        <v/>
      </c>
      <c r="M2180" s="97" t="str">
        <f t="shared" si="365"/>
        <v/>
      </c>
      <c r="N2180" s="387"/>
    </row>
    <row r="2181" spans="2:14">
      <c r="B2181" s="69"/>
      <c r="C2181" s="143" t="s">
        <v>2476</v>
      </c>
      <c r="D2181" s="115"/>
      <c r="E2181" s="184" t="s">
        <v>2539</v>
      </c>
      <c r="F2181" s="155"/>
      <c r="G2181" s="129"/>
      <c r="H2181" s="348" t="str">
        <f>IFERROR(VLOOKUP(D2181,'ВИС-2025'!$E$17:$L$4285,7,0),"")</f>
        <v/>
      </c>
      <c r="I2181" s="348" t="str">
        <f t="shared" si="361"/>
        <v/>
      </c>
      <c r="J2181" s="348" t="str">
        <f t="shared" si="362"/>
        <v/>
      </c>
      <c r="K2181" s="348" t="str">
        <f t="shared" si="363"/>
        <v/>
      </c>
      <c r="L2181" s="348" t="str">
        <f t="shared" si="364"/>
        <v/>
      </c>
      <c r="M2181" s="348" t="str">
        <f t="shared" si="365"/>
        <v/>
      </c>
      <c r="N2181" s="387"/>
    </row>
    <row r="2182" spans="2:14" s="288" customFormat="1">
      <c r="B2182" s="453"/>
      <c r="C2182" s="139" t="s">
        <v>2476</v>
      </c>
      <c r="D2182" s="102">
        <v>12085581001</v>
      </c>
      <c r="E2182" s="391" t="str">
        <f>IFERROR(VLOOKUP(D2182,'ВИС-2025'!$E$17:$I$3751,3,0),"")</f>
        <v>Шахта для систем теплоснабжения 800 мм</v>
      </c>
      <c r="F2182" s="139" t="s">
        <v>58</v>
      </c>
      <c r="G2182" s="217"/>
      <c r="H2182" s="175" t="str">
        <f>IFERROR(VLOOKUP(D2182,'ВИС-2025'!$E$17:$L$4285,7,0),"")</f>
        <v>по запросу</v>
      </c>
      <c r="I2182" s="175" t="str">
        <f t="shared" si="361"/>
        <v/>
      </c>
      <c r="J2182" s="175" t="str">
        <f t="shared" si="362"/>
        <v/>
      </c>
      <c r="K2182" s="175" t="str">
        <f t="shared" si="363"/>
        <v/>
      </c>
      <c r="L2182" s="175" t="str">
        <f t="shared" si="364"/>
        <v/>
      </c>
      <c r="M2182" s="175" t="str">
        <f t="shared" si="365"/>
        <v/>
      </c>
      <c r="N2182" s="387"/>
    </row>
    <row r="2183" spans="2:14" s="288" customFormat="1">
      <c r="B2183" s="453"/>
      <c r="C2183" s="139" t="s">
        <v>2476</v>
      </c>
      <c r="D2183" s="102">
        <v>12979911033</v>
      </c>
      <c r="E2183" s="391" t="str">
        <f>IFERROR(VLOOKUP(D2183,'ВИС-2025'!$E$17:$I$3751,3,0),"")</f>
        <v>Термоусадочный шланг для соединения шахты</v>
      </c>
      <c r="F2183" s="139" t="s">
        <v>58</v>
      </c>
      <c r="G2183" s="217"/>
      <c r="H2183" s="175" t="str">
        <f>IFERROR(VLOOKUP(D2183,'ВИС-2025'!$E$17:$L$4285,7,0),"")</f>
        <v>по запросу</v>
      </c>
      <c r="I2183" s="175" t="str">
        <f t="shared" si="361"/>
        <v/>
      </c>
      <c r="J2183" s="175" t="str">
        <f t="shared" si="362"/>
        <v/>
      </c>
      <c r="K2183" s="175" t="str">
        <f t="shared" si="363"/>
        <v/>
      </c>
      <c r="L2183" s="175" t="str">
        <f t="shared" si="364"/>
        <v/>
      </c>
      <c r="M2183" s="175" t="str">
        <f t="shared" si="365"/>
        <v/>
      </c>
      <c r="N2183" s="387"/>
    </row>
    <row r="2184" spans="2:14">
      <c r="B2184" s="90"/>
      <c r="C2184" s="136"/>
      <c r="D2184" s="69"/>
      <c r="E2184" s="185"/>
      <c r="F2184" s="136"/>
      <c r="G2184" s="207"/>
      <c r="H2184" s="97" t="str">
        <f>IFERROR(VLOOKUP(D2184,'ВИС-2025'!$E$17:$L$4285,7,0),"")</f>
        <v/>
      </c>
      <c r="I2184" s="97" t="str">
        <f t="shared" si="361"/>
        <v/>
      </c>
      <c r="J2184" s="97" t="str">
        <f t="shared" si="362"/>
        <v/>
      </c>
      <c r="K2184" s="97" t="str">
        <f t="shared" si="363"/>
        <v/>
      </c>
      <c r="L2184" s="97" t="str">
        <f t="shared" si="364"/>
        <v/>
      </c>
      <c r="M2184" s="97" t="str">
        <f t="shared" si="365"/>
        <v/>
      </c>
      <c r="N2184" s="387"/>
    </row>
    <row r="2185" spans="2:14">
      <c r="B2185" s="69"/>
      <c r="C2185" s="143" t="s">
        <v>2476</v>
      </c>
      <c r="D2185" s="115"/>
      <c r="E2185" s="184" t="s">
        <v>2542</v>
      </c>
      <c r="F2185" s="155"/>
      <c r="G2185" s="129"/>
      <c r="H2185" s="348" t="str">
        <f>IFERROR(VLOOKUP(D2185,'ВИС-2025'!$E$17:$L$4285,7,0),"")</f>
        <v/>
      </c>
      <c r="I2185" s="348" t="str">
        <f t="shared" si="361"/>
        <v/>
      </c>
      <c r="J2185" s="348" t="str">
        <f t="shared" si="362"/>
        <v/>
      </c>
      <c r="K2185" s="348" t="str">
        <f t="shared" si="363"/>
        <v/>
      </c>
      <c r="L2185" s="348" t="str">
        <f t="shared" si="364"/>
        <v/>
      </c>
      <c r="M2185" s="348" t="str">
        <f t="shared" si="365"/>
        <v/>
      </c>
      <c r="N2185" s="387"/>
    </row>
    <row r="2186" spans="2:14" s="288" customFormat="1">
      <c r="B2186" s="453"/>
      <c r="C2186" s="139" t="s">
        <v>2476</v>
      </c>
      <c r="D2186" s="102">
        <v>12091381001</v>
      </c>
      <c r="E2186" s="391" t="str">
        <f>IFERROR(VLOOKUP(D2186,'ВИС-2025'!$E$17:$I$3751,3,0),"")</f>
        <v>Ввод в здание стальной 140 / 225</v>
      </c>
      <c r="F2186" s="139" t="s">
        <v>58</v>
      </c>
      <c r="G2186" s="217"/>
      <c r="H2186" s="175" t="str">
        <f>IFERROR(VLOOKUP(D2186,'ВИС-2025'!$E$17:$L$4285,7,0),"")</f>
        <v>по запросу</v>
      </c>
      <c r="I2186" s="175" t="str">
        <f t="shared" si="361"/>
        <v/>
      </c>
      <c r="J2186" s="175" t="str">
        <f t="shared" si="362"/>
        <v/>
      </c>
      <c r="K2186" s="175" t="str">
        <f t="shared" si="363"/>
        <v/>
      </c>
      <c r="L2186" s="175" t="str">
        <f t="shared" si="364"/>
        <v/>
      </c>
      <c r="M2186" s="175" t="str">
        <f t="shared" si="365"/>
        <v/>
      </c>
      <c r="N2186" s="387"/>
    </row>
    <row r="2187" spans="2:14" s="288" customFormat="1">
      <c r="B2187" s="453"/>
      <c r="C2187" s="139" t="s">
        <v>2476</v>
      </c>
      <c r="D2187" s="102">
        <v>12012271001</v>
      </c>
      <c r="E2187" s="391" t="str">
        <f>IFERROR(VLOOKUP(D2187,'ВИС-2025'!$E$17:$I$3751,3,0),"")</f>
        <v>Ввод в здание стальной 160 / 250</v>
      </c>
      <c r="F2187" s="139" t="s">
        <v>58</v>
      </c>
      <c r="G2187" s="217"/>
      <c r="H2187" s="175" t="str">
        <f>IFERROR(VLOOKUP(D2187,'ВИС-2025'!$E$17:$L$4285,7,0),"")</f>
        <v>по запросу</v>
      </c>
      <c r="I2187" s="175" t="str">
        <f t="shared" si="361"/>
        <v/>
      </c>
      <c r="J2187" s="175" t="str">
        <f t="shared" si="362"/>
        <v/>
      </c>
      <c r="K2187" s="175" t="str">
        <f t="shared" si="363"/>
        <v/>
      </c>
      <c r="L2187" s="175" t="str">
        <f t="shared" si="364"/>
        <v/>
      </c>
      <c r="M2187" s="175" t="str">
        <f t="shared" si="365"/>
        <v/>
      </c>
      <c r="N2187" s="387"/>
    </row>
    <row r="2188" spans="2:14">
      <c r="B2188" s="90"/>
      <c r="C2188" s="136"/>
      <c r="D2188" s="69"/>
      <c r="E2188" s="185"/>
      <c r="F2188" s="136"/>
      <c r="G2188" s="207"/>
      <c r="H2188" s="97" t="str">
        <f>IFERROR(VLOOKUP(D2188,'ВИС-2025'!$E$17:$L$4285,7,0),"")</f>
        <v/>
      </c>
      <c r="I2188" s="97" t="str">
        <f t="shared" si="361"/>
        <v/>
      </c>
      <c r="J2188" s="97" t="str">
        <f t="shared" si="362"/>
        <v/>
      </c>
      <c r="K2188" s="97" t="str">
        <f t="shared" si="363"/>
        <v/>
      </c>
      <c r="L2188" s="97" t="str">
        <f t="shared" si="364"/>
        <v/>
      </c>
      <c r="M2188" s="97" t="str">
        <f t="shared" si="365"/>
        <v/>
      </c>
      <c r="N2188" s="387"/>
    </row>
    <row r="2189" spans="2:14">
      <c r="B2189" s="69"/>
      <c r="C2189" s="143" t="s">
        <v>2476</v>
      </c>
      <c r="D2189" s="80"/>
      <c r="E2189" s="184" t="s">
        <v>2545</v>
      </c>
      <c r="F2189" s="155"/>
      <c r="G2189" s="129"/>
      <c r="H2189" s="348" t="str">
        <f>IFERROR(VLOOKUP(D2189,'ВИС-2025'!$E$17:$L$4285,7,0),"")</f>
        <v/>
      </c>
      <c r="I2189" s="348" t="str">
        <f t="shared" si="361"/>
        <v/>
      </c>
      <c r="J2189" s="348" t="str">
        <f t="shared" si="362"/>
        <v/>
      </c>
      <c r="K2189" s="348" t="str">
        <f t="shared" si="363"/>
        <v/>
      </c>
      <c r="L2189" s="348" t="str">
        <f t="shared" si="364"/>
        <v/>
      </c>
      <c r="M2189" s="348" t="str">
        <f t="shared" si="365"/>
        <v/>
      </c>
      <c r="N2189" s="387"/>
    </row>
    <row r="2190" spans="2:14" s="288" customFormat="1">
      <c r="B2190" s="453" t="s">
        <v>27</v>
      </c>
      <c r="C2190" s="139" t="s">
        <v>2476</v>
      </c>
      <c r="D2190" s="102">
        <v>11395621001</v>
      </c>
      <c r="E2190" s="391" t="str">
        <f>IFERROR(VLOOKUP(D2190,'ВИС-2025'!$E$17:$I$3751,3,0),"")</f>
        <v>Монтажная гильза SDR 11, 20х1,9</v>
      </c>
      <c r="F2190" s="139" t="s">
        <v>58</v>
      </c>
      <c r="G2190" s="217"/>
      <c r="H2190" s="175" t="str">
        <f>IFERROR(VLOOKUP(D2190,'ВИС-2025'!$E$17:$L$4285,7,0),"")</f>
        <v>по запросу</v>
      </c>
      <c r="I2190" s="175" t="str">
        <f t="shared" si="361"/>
        <v/>
      </c>
      <c r="J2190" s="175" t="str">
        <f t="shared" si="362"/>
        <v/>
      </c>
      <c r="K2190" s="175" t="str">
        <f t="shared" si="363"/>
        <v/>
      </c>
      <c r="L2190" s="175" t="str">
        <f t="shared" si="364"/>
        <v/>
      </c>
      <c r="M2190" s="175" t="str">
        <f t="shared" si="365"/>
        <v/>
      </c>
      <c r="N2190" s="387"/>
    </row>
    <row r="2191" spans="2:14" s="288" customFormat="1">
      <c r="B2191" s="453" t="s">
        <v>27</v>
      </c>
      <c r="C2191" s="139" t="s">
        <v>2476</v>
      </c>
      <c r="D2191" s="102">
        <v>11395721001</v>
      </c>
      <c r="E2191" s="391" t="str">
        <f>IFERROR(VLOOKUP(D2191,'ВИС-2025'!$E$17:$I$3751,3,0),"")</f>
        <v>Монтажная гильза SDR 11, 25х2,3</v>
      </c>
      <c r="F2191" s="139" t="s">
        <v>58</v>
      </c>
      <c r="G2191" s="217"/>
      <c r="H2191" s="175" t="str">
        <f>IFERROR(VLOOKUP(D2191,'ВИС-2025'!$E$17:$L$4285,7,0),"")</f>
        <v>по запросу</v>
      </c>
      <c r="I2191" s="175" t="str">
        <f t="shared" si="361"/>
        <v/>
      </c>
      <c r="J2191" s="175" t="str">
        <f t="shared" si="362"/>
        <v/>
      </c>
      <c r="K2191" s="175" t="str">
        <f t="shared" si="363"/>
        <v/>
      </c>
      <c r="L2191" s="175" t="str">
        <f t="shared" si="364"/>
        <v/>
      </c>
      <c r="M2191" s="175" t="str">
        <f t="shared" si="365"/>
        <v/>
      </c>
      <c r="N2191" s="387"/>
    </row>
    <row r="2192" spans="2:14" s="288" customFormat="1">
      <c r="B2192" s="453" t="s">
        <v>27</v>
      </c>
      <c r="C2192" s="139" t="s">
        <v>2476</v>
      </c>
      <c r="D2192" s="102">
        <v>11394921001</v>
      </c>
      <c r="E2192" s="391" t="str">
        <f>IFERROR(VLOOKUP(D2192,'ВИС-2025'!$E$17:$I$3751,3,0),"")</f>
        <v>Монтажная гильза SDR 11, 32х2,9</v>
      </c>
      <c r="F2192" s="139" t="s">
        <v>58</v>
      </c>
      <c r="G2192" s="217"/>
      <c r="H2192" s="175" t="str">
        <f>IFERROR(VLOOKUP(D2192,'ВИС-2025'!$E$17:$L$4285,7,0),"")</f>
        <v>по запросу</v>
      </c>
      <c r="I2192" s="175" t="str">
        <f t="shared" si="361"/>
        <v/>
      </c>
      <c r="J2192" s="175" t="str">
        <f t="shared" si="362"/>
        <v/>
      </c>
      <c r="K2192" s="175" t="str">
        <f t="shared" si="363"/>
        <v/>
      </c>
      <c r="L2192" s="175" t="str">
        <f t="shared" si="364"/>
        <v/>
      </c>
      <c r="M2192" s="175" t="str">
        <f t="shared" si="365"/>
        <v/>
      </c>
      <c r="N2192" s="387"/>
    </row>
    <row r="2193" spans="2:14" s="288" customFormat="1">
      <c r="B2193" s="453" t="s">
        <v>27</v>
      </c>
      <c r="C2193" s="139" t="s">
        <v>2476</v>
      </c>
      <c r="D2193" s="102">
        <v>11386831001</v>
      </c>
      <c r="E2193" s="391" t="str">
        <f>IFERROR(VLOOKUP(D2193,'ВИС-2025'!$E$17:$I$3751,3,0),"")</f>
        <v>Монтажная гильза SDR 11, 40х3,7</v>
      </c>
      <c r="F2193" s="139" t="s">
        <v>58</v>
      </c>
      <c r="G2193" s="217"/>
      <c r="H2193" s="175" t="str">
        <f>IFERROR(VLOOKUP(D2193,'ВИС-2025'!$E$17:$L$4285,7,0),"")</f>
        <v>по запросу</v>
      </c>
      <c r="I2193" s="175" t="str">
        <f t="shared" si="361"/>
        <v/>
      </c>
      <c r="J2193" s="175" t="str">
        <f t="shared" si="362"/>
        <v/>
      </c>
      <c r="K2193" s="175" t="str">
        <f t="shared" si="363"/>
        <v/>
      </c>
      <c r="L2193" s="175" t="str">
        <f t="shared" si="364"/>
        <v/>
      </c>
      <c r="M2193" s="175" t="str">
        <f t="shared" si="365"/>
        <v/>
      </c>
      <c r="N2193" s="387"/>
    </row>
    <row r="2194" spans="2:14" s="288" customFormat="1">
      <c r="B2194" s="453" t="s">
        <v>27</v>
      </c>
      <c r="C2194" s="139" t="s">
        <v>2476</v>
      </c>
      <c r="D2194" s="102">
        <v>11386931001</v>
      </c>
      <c r="E2194" s="391" t="str">
        <f>IFERROR(VLOOKUP(D2194,'ВИС-2025'!$E$17:$I$3751,3,0),"")</f>
        <v>Монтажная гильза SDR 11, 50х4,6</v>
      </c>
      <c r="F2194" s="139" t="s">
        <v>58</v>
      </c>
      <c r="G2194" s="217"/>
      <c r="H2194" s="175" t="str">
        <f>IFERROR(VLOOKUP(D2194,'ВИС-2025'!$E$17:$L$4285,7,0),"")</f>
        <v>по запросу</v>
      </c>
      <c r="I2194" s="175" t="str">
        <f t="shared" si="361"/>
        <v/>
      </c>
      <c r="J2194" s="175" t="str">
        <f t="shared" si="362"/>
        <v/>
      </c>
      <c r="K2194" s="175" t="str">
        <f t="shared" si="363"/>
        <v/>
      </c>
      <c r="L2194" s="175" t="str">
        <f t="shared" si="364"/>
        <v/>
      </c>
      <c r="M2194" s="175" t="str">
        <f t="shared" si="365"/>
        <v/>
      </c>
      <c r="N2194" s="387"/>
    </row>
    <row r="2195" spans="2:14" s="288" customFormat="1">
      <c r="B2195" s="453" t="s">
        <v>27</v>
      </c>
      <c r="C2195" s="139" t="s">
        <v>2476</v>
      </c>
      <c r="D2195" s="102">
        <v>11387031001</v>
      </c>
      <c r="E2195" s="391" t="str">
        <f>IFERROR(VLOOKUP(D2195,'ВИС-2025'!$E$17:$I$3751,3,0),"")</f>
        <v>Монтажная гильза SDR 11, 63х5,8</v>
      </c>
      <c r="F2195" s="139" t="s">
        <v>58</v>
      </c>
      <c r="G2195" s="217"/>
      <c r="H2195" s="175" t="str">
        <f>IFERROR(VLOOKUP(D2195,'ВИС-2025'!$E$17:$L$4285,7,0),"")</f>
        <v>по запросу</v>
      </c>
      <c r="I2195" s="175" t="str">
        <f t="shared" si="361"/>
        <v/>
      </c>
      <c r="J2195" s="175" t="str">
        <f t="shared" si="362"/>
        <v/>
      </c>
      <c r="K2195" s="175" t="str">
        <f t="shared" si="363"/>
        <v/>
      </c>
      <c r="L2195" s="175" t="str">
        <f t="shared" si="364"/>
        <v/>
      </c>
      <c r="M2195" s="175" t="str">
        <f t="shared" si="365"/>
        <v/>
      </c>
      <c r="N2195" s="387"/>
    </row>
    <row r="2196" spans="2:14" s="288" customFormat="1">
      <c r="B2196" s="453" t="s">
        <v>27</v>
      </c>
      <c r="C2196" s="139" t="s">
        <v>2476</v>
      </c>
      <c r="D2196" s="102">
        <v>12676711002</v>
      </c>
      <c r="E2196" s="391" t="str">
        <f>IFERROR(VLOOKUP(D2196,'ВИС-2025'!$E$17:$I$3751,3,0),"")</f>
        <v>Монтажная гильза SDR 11, 75х6,8</v>
      </c>
      <c r="F2196" s="139" t="s">
        <v>58</v>
      </c>
      <c r="G2196" s="217"/>
      <c r="H2196" s="175" t="str">
        <f>IFERROR(VLOOKUP(D2196,'ВИС-2025'!$E$17:$L$4285,7,0),"")</f>
        <v>по запросу</v>
      </c>
      <c r="I2196" s="175" t="str">
        <f t="shared" si="361"/>
        <v/>
      </c>
      <c r="J2196" s="175" t="str">
        <f t="shared" si="362"/>
        <v/>
      </c>
      <c r="K2196" s="175" t="str">
        <f t="shared" si="363"/>
        <v/>
      </c>
      <c r="L2196" s="175" t="str">
        <f t="shared" si="364"/>
        <v/>
      </c>
      <c r="M2196" s="175" t="str">
        <f t="shared" si="365"/>
        <v/>
      </c>
      <c r="N2196" s="387"/>
    </row>
    <row r="2197" spans="2:14" s="288" customFormat="1">
      <c r="B2197" s="453" t="s">
        <v>27</v>
      </c>
      <c r="C2197" s="139" t="s">
        <v>2476</v>
      </c>
      <c r="D2197" s="102">
        <v>12676811002</v>
      </c>
      <c r="E2197" s="391" t="str">
        <f>IFERROR(VLOOKUP(D2197,'ВИС-2025'!$E$17:$I$3751,3,0),"")</f>
        <v>Монтажная гильза SDR 11, 90х8,2</v>
      </c>
      <c r="F2197" s="139" t="s">
        <v>58</v>
      </c>
      <c r="G2197" s="217"/>
      <c r="H2197" s="175" t="str">
        <f>IFERROR(VLOOKUP(D2197,'ВИС-2025'!$E$17:$L$4285,7,0),"")</f>
        <v>по запросу</v>
      </c>
      <c r="I2197" s="175" t="str">
        <f t="shared" si="361"/>
        <v/>
      </c>
      <c r="J2197" s="175" t="str">
        <f t="shared" si="362"/>
        <v/>
      </c>
      <c r="K2197" s="175" t="str">
        <f t="shared" si="363"/>
        <v/>
      </c>
      <c r="L2197" s="175" t="str">
        <f t="shared" si="364"/>
        <v/>
      </c>
      <c r="M2197" s="175" t="str">
        <f t="shared" si="365"/>
        <v/>
      </c>
      <c r="N2197" s="387"/>
    </row>
    <row r="2198" spans="2:14" s="288" customFormat="1">
      <c r="B2198" s="453" t="s">
        <v>27</v>
      </c>
      <c r="C2198" s="139" t="s">
        <v>2476</v>
      </c>
      <c r="D2198" s="102">
        <v>12676911002</v>
      </c>
      <c r="E2198" s="391" t="str">
        <f>IFERROR(VLOOKUP(D2198,'ВИС-2025'!$E$17:$I$3751,3,0),"")</f>
        <v>Монтажная гильза SDR 11, 110х10,0</v>
      </c>
      <c r="F2198" s="139" t="s">
        <v>58</v>
      </c>
      <c r="G2198" s="217"/>
      <c r="H2198" s="175" t="str">
        <f>IFERROR(VLOOKUP(D2198,'ВИС-2025'!$E$17:$L$4285,7,0),"")</f>
        <v>по запросу</v>
      </c>
      <c r="I2198" s="175" t="str">
        <f t="shared" si="361"/>
        <v/>
      </c>
      <c r="J2198" s="175" t="str">
        <f t="shared" si="362"/>
        <v/>
      </c>
      <c r="K2198" s="175" t="str">
        <f t="shared" si="363"/>
        <v/>
      </c>
      <c r="L2198" s="175" t="str">
        <f t="shared" si="364"/>
        <v/>
      </c>
      <c r="M2198" s="175" t="str">
        <f t="shared" si="365"/>
        <v/>
      </c>
      <c r="N2198" s="387"/>
    </row>
    <row r="2199" spans="2:14" s="288" customFormat="1">
      <c r="B2199" s="453" t="s">
        <v>27</v>
      </c>
      <c r="C2199" s="139" t="s">
        <v>2476</v>
      </c>
      <c r="D2199" s="102">
        <v>12352291002</v>
      </c>
      <c r="E2199" s="391" t="str">
        <f>IFERROR(VLOOKUP(D2199,'ВИС-2025'!$E$17:$I$3751,3,0),"")</f>
        <v>Монтажная гильза SDR 11, 125х11,4</v>
      </c>
      <c r="F2199" s="139" t="s">
        <v>58</v>
      </c>
      <c r="G2199" s="217"/>
      <c r="H2199" s="175" t="str">
        <f>IFERROR(VLOOKUP(D2199,'ВИС-2025'!$E$17:$L$4285,7,0),"")</f>
        <v>по запросу</v>
      </c>
      <c r="I2199" s="175" t="str">
        <f t="shared" si="361"/>
        <v/>
      </c>
      <c r="J2199" s="175" t="str">
        <f t="shared" si="362"/>
        <v/>
      </c>
      <c r="K2199" s="175" t="str">
        <f t="shared" si="363"/>
        <v/>
      </c>
      <c r="L2199" s="175" t="str">
        <f t="shared" si="364"/>
        <v/>
      </c>
      <c r="M2199" s="175" t="str">
        <f t="shared" si="365"/>
        <v/>
      </c>
      <c r="N2199" s="387"/>
    </row>
    <row r="2200" spans="2:14" s="288" customFormat="1">
      <c r="B2200" s="453" t="s">
        <v>27</v>
      </c>
      <c r="C2200" s="139" t="s">
        <v>2476</v>
      </c>
      <c r="D2200" s="102">
        <v>12343241002</v>
      </c>
      <c r="E2200" s="391" t="str">
        <f>IFERROR(VLOOKUP(D2200,'ВИС-2025'!$E$17:$I$3751,3,0),"")</f>
        <v>Монтажная гильза SDR 11, 160х14,6</v>
      </c>
      <c r="F2200" s="139" t="s">
        <v>58</v>
      </c>
      <c r="G2200" s="217"/>
      <c r="H2200" s="175" t="str">
        <f>IFERROR(VLOOKUP(D2200,'ВИС-2025'!$E$17:$L$4285,7,0),"")</f>
        <v>по запросу</v>
      </c>
      <c r="I2200" s="175" t="str">
        <f t="shared" si="361"/>
        <v/>
      </c>
      <c r="J2200" s="175" t="str">
        <f t="shared" si="362"/>
        <v/>
      </c>
      <c r="K2200" s="175" t="str">
        <f t="shared" si="363"/>
        <v/>
      </c>
      <c r="L2200" s="175" t="str">
        <f t="shared" si="364"/>
        <v/>
      </c>
      <c r="M2200" s="175" t="str">
        <f t="shared" si="365"/>
        <v/>
      </c>
      <c r="N2200" s="387"/>
    </row>
    <row r="2201" spans="2:14">
      <c r="B2201" s="90"/>
      <c r="C2201" s="136"/>
      <c r="D2201" s="69"/>
      <c r="E2201" s="185"/>
      <c r="F2201" s="136"/>
      <c r="G2201" s="207"/>
      <c r="H2201" s="97" t="str">
        <f>IFERROR(VLOOKUP(D2201,'ВИС-2025'!$E$17:$L$4285,7,0),"")</f>
        <v/>
      </c>
      <c r="I2201" s="97" t="str">
        <f t="shared" si="361"/>
        <v/>
      </c>
      <c r="J2201" s="97" t="str">
        <f t="shared" si="362"/>
        <v/>
      </c>
      <c r="K2201" s="97" t="str">
        <f t="shared" si="363"/>
        <v/>
      </c>
      <c r="L2201" s="97" t="str">
        <f t="shared" si="364"/>
        <v/>
      </c>
      <c r="M2201" s="97" t="str">
        <f t="shared" si="365"/>
        <v/>
      </c>
      <c r="N2201" s="387"/>
    </row>
    <row r="2202" spans="2:14" s="288" customFormat="1">
      <c r="B2202" s="453" t="s">
        <v>27</v>
      </c>
      <c r="C2202" s="139" t="s">
        <v>2476</v>
      </c>
      <c r="D2202" s="102">
        <v>11690081001</v>
      </c>
      <c r="E2202" s="391" t="str">
        <f>IFERROR(VLOOKUP(D2202,'ВИС-2025'!$E$17:$I$3751,3,0),"")</f>
        <v>Муфта соединительная равнопроходная SDR 11, 20х1,9 LX</v>
      </c>
      <c r="F2202" s="139" t="s">
        <v>58</v>
      </c>
      <c r="G2202" s="217"/>
      <c r="H2202" s="175" t="str">
        <f>IFERROR(VLOOKUP(D2202,'ВИС-2025'!$E$17:$L$4285,7,0),"")</f>
        <v>по запросу</v>
      </c>
      <c r="I2202" s="175" t="str">
        <f t="shared" ref="I2202:I2264" si="366">IFERROR(H2202*G2202,"")</f>
        <v/>
      </c>
      <c r="J2202" s="175" t="str">
        <f t="shared" ref="J2202:J2264" si="367">IFERROR((IF(H2202="","",H2202-H2202*$D$7)),"")</f>
        <v/>
      </c>
      <c r="K2202" s="175" t="str">
        <f t="shared" ref="K2202:K2264" si="368">IFERROR(J2202*G2202, "")</f>
        <v/>
      </c>
      <c r="L2202" s="175" t="str">
        <f t="shared" ref="L2202:L2264" si="369">IFERROR(J2202*$D$8, "")</f>
        <v/>
      </c>
      <c r="M2202" s="175" t="str">
        <f t="shared" ref="M2202:M2264" si="370">IFERROR(L2202*G2202, "")</f>
        <v/>
      </c>
      <c r="N2202" s="387"/>
    </row>
    <row r="2203" spans="2:14" s="288" customFormat="1">
      <c r="B2203" s="453" t="s">
        <v>27</v>
      </c>
      <c r="C2203" s="139" t="s">
        <v>2476</v>
      </c>
      <c r="D2203" s="102">
        <v>11690101001</v>
      </c>
      <c r="E2203" s="391" t="str">
        <f>IFERROR(VLOOKUP(D2203,'ВИС-2025'!$E$17:$I$3751,3,0),"")</f>
        <v>Муфта соединительная равнопроходная SDR 11, 25х2,3 LX</v>
      </c>
      <c r="F2203" s="139" t="s">
        <v>58</v>
      </c>
      <c r="G2203" s="217"/>
      <c r="H2203" s="175" t="str">
        <f>IFERROR(VLOOKUP(D2203,'ВИС-2025'!$E$17:$L$4285,7,0),"")</f>
        <v>по запросу</v>
      </c>
      <c r="I2203" s="175" t="str">
        <f t="shared" si="366"/>
        <v/>
      </c>
      <c r="J2203" s="175" t="str">
        <f t="shared" si="367"/>
        <v/>
      </c>
      <c r="K2203" s="175" t="str">
        <f t="shared" si="368"/>
        <v/>
      </c>
      <c r="L2203" s="175" t="str">
        <f t="shared" si="369"/>
        <v/>
      </c>
      <c r="M2203" s="175" t="str">
        <f t="shared" si="370"/>
        <v/>
      </c>
      <c r="N2203" s="387"/>
    </row>
    <row r="2204" spans="2:14" s="288" customFormat="1">
      <c r="B2204" s="453" t="s">
        <v>27</v>
      </c>
      <c r="C2204" s="139" t="s">
        <v>2476</v>
      </c>
      <c r="D2204" s="102">
        <v>11690131001</v>
      </c>
      <c r="E2204" s="391" t="str">
        <f>IFERROR(VLOOKUP(D2204,'ВИС-2025'!$E$17:$I$3751,3,0),"")</f>
        <v>Муфта соединительная равнопроходная SDR 11, 32х2,9 LX</v>
      </c>
      <c r="F2204" s="139" t="s">
        <v>58</v>
      </c>
      <c r="G2204" s="217"/>
      <c r="H2204" s="175" t="str">
        <f>IFERROR(VLOOKUP(D2204,'ВИС-2025'!$E$17:$L$4285,7,0),"")</f>
        <v>по запросу</v>
      </c>
      <c r="I2204" s="175" t="str">
        <f t="shared" si="366"/>
        <v/>
      </c>
      <c r="J2204" s="175" t="str">
        <f t="shared" si="367"/>
        <v/>
      </c>
      <c r="K2204" s="175" t="str">
        <f t="shared" si="368"/>
        <v/>
      </c>
      <c r="L2204" s="175" t="str">
        <f t="shared" si="369"/>
        <v/>
      </c>
      <c r="M2204" s="175" t="str">
        <f t="shared" si="370"/>
        <v/>
      </c>
      <c r="N2204" s="387"/>
    </row>
    <row r="2205" spans="2:14" s="288" customFormat="1">
      <c r="B2205" s="453" t="s">
        <v>27</v>
      </c>
      <c r="C2205" s="139" t="s">
        <v>2476</v>
      </c>
      <c r="D2205" s="102">
        <v>11690151001</v>
      </c>
      <c r="E2205" s="391" t="str">
        <f>IFERROR(VLOOKUP(D2205,'ВИС-2025'!$E$17:$I$3751,3,0),"")</f>
        <v>Муфта соединительная равнопроходная SDR 11, 40х3,7 LX</v>
      </c>
      <c r="F2205" s="139" t="s">
        <v>58</v>
      </c>
      <c r="G2205" s="217"/>
      <c r="H2205" s="175" t="str">
        <f>IFERROR(VLOOKUP(D2205,'ВИС-2025'!$E$17:$L$4285,7,0),"")</f>
        <v>по запросу</v>
      </c>
      <c r="I2205" s="175" t="str">
        <f t="shared" si="366"/>
        <v/>
      </c>
      <c r="J2205" s="175" t="str">
        <f t="shared" si="367"/>
        <v/>
      </c>
      <c r="K2205" s="175" t="str">
        <f t="shared" si="368"/>
        <v/>
      </c>
      <c r="L2205" s="175" t="str">
        <f t="shared" si="369"/>
        <v/>
      </c>
      <c r="M2205" s="175" t="str">
        <f t="shared" si="370"/>
        <v/>
      </c>
      <c r="N2205" s="387"/>
    </row>
    <row r="2206" spans="2:14" s="288" customFormat="1">
      <c r="B2206" s="453" t="s">
        <v>27</v>
      </c>
      <c r="C2206" s="139" t="s">
        <v>2476</v>
      </c>
      <c r="D2206" s="102">
        <v>11691441001</v>
      </c>
      <c r="E2206" s="391" t="str">
        <f>IFERROR(VLOOKUP(D2206,'ВИС-2025'!$E$17:$I$3751,3,0),"")</f>
        <v>Муфта соединительная равнопроходная SDR 11, 50х4,6 LX</v>
      </c>
      <c r="F2206" s="139" t="s">
        <v>58</v>
      </c>
      <c r="G2206" s="217"/>
      <c r="H2206" s="175" t="str">
        <f>IFERROR(VLOOKUP(D2206,'ВИС-2025'!$E$17:$L$4285,7,0),"")</f>
        <v>по запросу</v>
      </c>
      <c r="I2206" s="175" t="str">
        <f t="shared" si="366"/>
        <v/>
      </c>
      <c r="J2206" s="175" t="str">
        <f t="shared" si="367"/>
        <v/>
      </c>
      <c r="K2206" s="175" t="str">
        <f t="shared" si="368"/>
        <v/>
      </c>
      <c r="L2206" s="175" t="str">
        <f t="shared" si="369"/>
        <v/>
      </c>
      <c r="M2206" s="175" t="str">
        <f t="shared" si="370"/>
        <v/>
      </c>
      <c r="N2206" s="387"/>
    </row>
    <row r="2207" spans="2:14" s="288" customFormat="1">
      <c r="B2207" s="453" t="s">
        <v>27</v>
      </c>
      <c r="C2207" s="139" t="s">
        <v>2476</v>
      </c>
      <c r="D2207" s="102">
        <v>11691421001</v>
      </c>
      <c r="E2207" s="391" t="str">
        <f>IFERROR(VLOOKUP(D2207,'ВИС-2025'!$E$17:$I$3751,3,0),"")</f>
        <v>Муфта соединительная равнопроходная SDR 11, 63х5,8 LX</v>
      </c>
      <c r="F2207" s="139" t="s">
        <v>58</v>
      </c>
      <c r="G2207" s="217"/>
      <c r="H2207" s="175" t="str">
        <f>IFERROR(VLOOKUP(D2207,'ВИС-2025'!$E$17:$L$4285,7,0),"")</f>
        <v>по запросу</v>
      </c>
      <c r="I2207" s="175" t="str">
        <f t="shared" si="366"/>
        <v/>
      </c>
      <c r="J2207" s="175" t="str">
        <f t="shared" si="367"/>
        <v/>
      </c>
      <c r="K2207" s="175" t="str">
        <f t="shared" si="368"/>
        <v/>
      </c>
      <c r="L2207" s="175" t="str">
        <f t="shared" si="369"/>
        <v/>
      </c>
      <c r="M2207" s="175" t="str">
        <f t="shared" si="370"/>
        <v/>
      </c>
      <c r="N2207" s="387"/>
    </row>
    <row r="2208" spans="2:14" s="288" customFormat="1">
      <c r="B2208" s="453" t="s">
        <v>27</v>
      </c>
      <c r="C2208" s="139" t="s">
        <v>2476</v>
      </c>
      <c r="D2208" s="102">
        <v>12676111001</v>
      </c>
      <c r="E2208" s="391" t="str">
        <f>IFERROR(VLOOKUP(D2208,'ВИС-2025'!$E$17:$I$3751,3,0),"")</f>
        <v>Муфта соединительная равнопроходная SDR 11, 75х6,8</v>
      </c>
      <c r="F2208" s="139" t="s">
        <v>58</v>
      </c>
      <c r="G2208" s="217"/>
      <c r="H2208" s="175" t="str">
        <f>IFERROR(VLOOKUP(D2208,'ВИС-2025'!$E$17:$L$4285,7,0),"")</f>
        <v>по запросу</v>
      </c>
      <c r="I2208" s="175" t="str">
        <f t="shared" si="366"/>
        <v/>
      </c>
      <c r="J2208" s="175" t="str">
        <f t="shared" si="367"/>
        <v/>
      </c>
      <c r="K2208" s="175" t="str">
        <f t="shared" si="368"/>
        <v/>
      </c>
      <c r="L2208" s="175" t="str">
        <f t="shared" si="369"/>
        <v/>
      </c>
      <c r="M2208" s="175" t="str">
        <f t="shared" si="370"/>
        <v/>
      </c>
      <c r="N2208" s="387"/>
    </row>
    <row r="2209" spans="2:14" s="288" customFormat="1">
      <c r="B2209" s="453" t="s">
        <v>27</v>
      </c>
      <c r="C2209" s="139" t="s">
        <v>2476</v>
      </c>
      <c r="D2209" s="102">
        <v>12676211001</v>
      </c>
      <c r="E2209" s="391" t="str">
        <f>IFERROR(VLOOKUP(D2209,'ВИС-2025'!$E$17:$I$3751,3,0),"")</f>
        <v>Муфта соединительная равнопроходная SDR 11, 90х8,2</v>
      </c>
      <c r="F2209" s="139" t="s">
        <v>58</v>
      </c>
      <c r="G2209" s="217"/>
      <c r="H2209" s="175" t="str">
        <f>IFERROR(VLOOKUP(D2209,'ВИС-2025'!$E$17:$L$4285,7,0),"")</f>
        <v>по запросу</v>
      </c>
      <c r="I2209" s="175" t="str">
        <f t="shared" si="366"/>
        <v/>
      </c>
      <c r="J2209" s="175" t="str">
        <f t="shared" si="367"/>
        <v/>
      </c>
      <c r="K2209" s="175" t="str">
        <f t="shared" si="368"/>
        <v/>
      </c>
      <c r="L2209" s="175" t="str">
        <f t="shared" si="369"/>
        <v/>
      </c>
      <c r="M2209" s="175" t="str">
        <f t="shared" si="370"/>
        <v/>
      </c>
      <c r="N2209" s="387"/>
    </row>
    <row r="2210" spans="2:14" s="288" customFormat="1">
      <c r="B2210" s="453" t="s">
        <v>27</v>
      </c>
      <c r="C2210" s="139" t="s">
        <v>2476</v>
      </c>
      <c r="D2210" s="102">
        <v>12676311001</v>
      </c>
      <c r="E2210" s="391" t="str">
        <f>IFERROR(VLOOKUP(D2210,'ВИС-2025'!$E$17:$I$3751,3,0),"")</f>
        <v>Муфта соединительная равнопроходная SDR 11, 110х10,0</v>
      </c>
      <c r="F2210" s="139" t="s">
        <v>58</v>
      </c>
      <c r="G2210" s="217"/>
      <c r="H2210" s="175" t="str">
        <f>IFERROR(VLOOKUP(D2210,'ВИС-2025'!$E$17:$L$4285,7,0),"")</f>
        <v>по запросу</v>
      </c>
      <c r="I2210" s="175" t="str">
        <f t="shared" si="366"/>
        <v/>
      </c>
      <c r="J2210" s="175" t="str">
        <f t="shared" si="367"/>
        <v/>
      </c>
      <c r="K2210" s="175" t="str">
        <f t="shared" si="368"/>
        <v/>
      </c>
      <c r="L2210" s="175" t="str">
        <f t="shared" si="369"/>
        <v/>
      </c>
      <c r="M2210" s="175" t="str">
        <f t="shared" si="370"/>
        <v/>
      </c>
      <c r="N2210" s="387"/>
    </row>
    <row r="2211" spans="2:14" s="288" customFormat="1">
      <c r="B2211" s="453" t="s">
        <v>27</v>
      </c>
      <c r="C2211" s="139" t="s">
        <v>2476</v>
      </c>
      <c r="D2211" s="102">
        <v>12352191001</v>
      </c>
      <c r="E2211" s="391" t="str">
        <f>IFERROR(VLOOKUP(D2211,'ВИС-2025'!$E$17:$I$3751,3,0),"")</f>
        <v>Муфта соединительная равнопроходная SDR 11, 125х11,4</v>
      </c>
      <c r="F2211" s="139" t="s">
        <v>58</v>
      </c>
      <c r="G2211" s="217"/>
      <c r="H2211" s="175" t="str">
        <f>IFERROR(VLOOKUP(D2211,'ВИС-2025'!$E$17:$L$4285,7,0),"")</f>
        <v>по запросу</v>
      </c>
      <c r="I2211" s="175" t="str">
        <f t="shared" si="366"/>
        <v/>
      </c>
      <c r="J2211" s="175" t="str">
        <f t="shared" si="367"/>
        <v/>
      </c>
      <c r="K2211" s="175" t="str">
        <f t="shared" si="368"/>
        <v/>
      </c>
      <c r="L2211" s="175" t="str">
        <f t="shared" si="369"/>
        <v/>
      </c>
      <c r="M2211" s="175" t="str">
        <f t="shared" si="370"/>
        <v/>
      </c>
      <c r="N2211" s="387"/>
    </row>
    <row r="2212" spans="2:14" s="288" customFormat="1">
      <c r="B2212" s="453" t="s">
        <v>27</v>
      </c>
      <c r="C2212" s="139" t="s">
        <v>2476</v>
      </c>
      <c r="D2212" s="102">
        <v>12062571001</v>
      </c>
      <c r="E2212" s="391" t="str">
        <f>IFERROR(VLOOKUP(D2212,'ВИС-2025'!$E$17:$I$3751,3,0),"")</f>
        <v>Муфта соединительная равнопроходная SDR 11, 140х12,7</v>
      </c>
      <c r="F2212" s="139" t="s">
        <v>58</v>
      </c>
      <c r="G2212" s="217"/>
      <c r="H2212" s="175" t="str">
        <f>IFERROR(VLOOKUP(D2212,'ВИС-2025'!$E$17:$L$4285,7,0),"")</f>
        <v>по запросу</v>
      </c>
      <c r="I2212" s="175" t="str">
        <f t="shared" si="366"/>
        <v/>
      </c>
      <c r="J2212" s="175" t="str">
        <f t="shared" si="367"/>
        <v/>
      </c>
      <c r="K2212" s="175" t="str">
        <f t="shared" si="368"/>
        <v/>
      </c>
      <c r="L2212" s="175" t="str">
        <f t="shared" si="369"/>
        <v/>
      </c>
      <c r="M2212" s="175" t="str">
        <f t="shared" si="370"/>
        <v/>
      </c>
      <c r="N2212" s="387"/>
    </row>
    <row r="2213" spans="2:14" s="288" customFormat="1">
      <c r="B2213" s="453" t="s">
        <v>27</v>
      </c>
      <c r="C2213" s="139" t="s">
        <v>2476</v>
      </c>
      <c r="D2213" s="102">
        <v>12343341001</v>
      </c>
      <c r="E2213" s="391" t="str">
        <f>IFERROR(VLOOKUP(D2213,'ВИС-2025'!$E$17:$I$3751,3,0),"")</f>
        <v>Муфта соединительная равнопроходная SDR 11, 160х14,6</v>
      </c>
      <c r="F2213" s="139" t="s">
        <v>58</v>
      </c>
      <c r="G2213" s="217"/>
      <c r="H2213" s="175" t="str">
        <f>IFERROR(VLOOKUP(D2213,'ВИС-2025'!$E$17:$L$4285,7,0),"")</f>
        <v>по запросу</v>
      </c>
      <c r="I2213" s="175" t="str">
        <f t="shared" si="366"/>
        <v/>
      </c>
      <c r="J2213" s="175" t="str">
        <f t="shared" si="367"/>
        <v/>
      </c>
      <c r="K2213" s="175" t="str">
        <f t="shared" si="368"/>
        <v/>
      </c>
      <c r="L2213" s="175" t="str">
        <f t="shared" si="369"/>
        <v/>
      </c>
      <c r="M2213" s="175" t="str">
        <f t="shared" si="370"/>
        <v/>
      </c>
      <c r="N2213" s="387"/>
    </row>
    <row r="2214" spans="2:14">
      <c r="B2214" s="90"/>
      <c r="C2214" s="136"/>
      <c r="D2214" s="69"/>
      <c r="E2214" s="185"/>
      <c r="F2214" s="136"/>
      <c r="G2214" s="207"/>
      <c r="H2214" s="97" t="str">
        <f>IFERROR(VLOOKUP(D2214,'ВИС-2025'!$E$17:$L$4285,7,0),"")</f>
        <v/>
      </c>
      <c r="I2214" s="97" t="str">
        <f t="shared" si="366"/>
        <v/>
      </c>
      <c r="J2214" s="97" t="str">
        <f t="shared" si="367"/>
        <v/>
      </c>
      <c r="K2214" s="97" t="str">
        <f t="shared" si="368"/>
        <v/>
      </c>
      <c r="L2214" s="97" t="str">
        <f t="shared" si="369"/>
        <v/>
      </c>
      <c r="M2214" s="97" t="str">
        <f t="shared" si="370"/>
        <v/>
      </c>
      <c r="N2214" s="387"/>
    </row>
    <row r="2215" spans="2:14" s="288" customFormat="1">
      <c r="B2215" s="453" t="s">
        <v>27</v>
      </c>
      <c r="C2215" s="139" t="s">
        <v>2476</v>
      </c>
      <c r="D2215" s="102">
        <v>11690121001</v>
      </c>
      <c r="E2215" s="391" t="str">
        <f>IFERROR(VLOOKUP(D2215,'ВИС-2025'!$E$17:$I$3751,3,0),"")</f>
        <v>Муфта соединительная переходная SDR 11, 25х2,3 - 20х1,9 LX</v>
      </c>
      <c r="F2215" s="202" t="s">
        <v>58</v>
      </c>
      <c r="G2215" s="204"/>
      <c r="H2215" s="352" t="str">
        <f>IFERROR(VLOOKUP(D2215,'ВИС-2025'!$E$17:$L$4285,7,0),"")</f>
        <v>по запросу</v>
      </c>
      <c r="I2215" s="352" t="str">
        <f t="shared" si="366"/>
        <v/>
      </c>
      <c r="J2215" s="352" t="str">
        <f t="shared" si="367"/>
        <v/>
      </c>
      <c r="K2215" s="352" t="str">
        <f t="shared" si="368"/>
        <v/>
      </c>
      <c r="L2215" s="352" t="str">
        <f t="shared" si="369"/>
        <v/>
      </c>
      <c r="M2215" s="352" t="str">
        <f t="shared" si="370"/>
        <v/>
      </c>
      <c r="N2215" s="387"/>
    </row>
    <row r="2216" spans="2:14" s="288" customFormat="1">
      <c r="B2216" s="453" t="s">
        <v>27</v>
      </c>
      <c r="C2216" s="139" t="s">
        <v>2476</v>
      </c>
      <c r="D2216" s="102">
        <v>11690141001</v>
      </c>
      <c r="E2216" s="391" t="str">
        <f>IFERROR(VLOOKUP(D2216,'ВИС-2025'!$E$17:$I$3751,3,0),"")</f>
        <v>Муфта соединительная переходная SDR 11, 32х2,9 - 25х2,3 LX</v>
      </c>
      <c r="F2216" s="139" t="s">
        <v>58</v>
      </c>
      <c r="G2216" s="217"/>
      <c r="H2216" s="175" t="str">
        <f>IFERROR(VLOOKUP(D2216,'ВИС-2025'!$E$17:$L$4285,7,0),"")</f>
        <v>по запросу</v>
      </c>
      <c r="I2216" s="175" t="str">
        <f t="shared" si="366"/>
        <v/>
      </c>
      <c r="J2216" s="175" t="str">
        <f t="shared" si="367"/>
        <v/>
      </c>
      <c r="K2216" s="175" t="str">
        <f t="shared" si="368"/>
        <v/>
      </c>
      <c r="L2216" s="175" t="str">
        <f t="shared" si="369"/>
        <v/>
      </c>
      <c r="M2216" s="175" t="str">
        <f t="shared" si="370"/>
        <v/>
      </c>
      <c r="N2216" s="387"/>
    </row>
    <row r="2217" spans="2:14" s="288" customFormat="1">
      <c r="B2217" s="453" t="s">
        <v>27</v>
      </c>
      <c r="C2217" s="139" t="s">
        <v>2476</v>
      </c>
      <c r="D2217" s="102">
        <v>11690161001</v>
      </c>
      <c r="E2217" s="391" t="str">
        <f>IFERROR(VLOOKUP(D2217,'ВИС-2025'!$E$17:$I$3751,3,0),"")</f>
        <v>Муфта соединительная переходная SDR 11, 40х3,7 - 20х1,9 LX</v>
      </c>
      <c r="F2217" s="202" t="s">
        <v>58</v>
      </c>
      <c r="G2217" s="204"/>
      <c r="H2217" s="352" t="str">
        <f>IFERROR(VLOOKUP(D2217,'ВИС-2025'!$E$17:$L$4285,7,0),"")</f>
        <v>по запросу</v>
      </c>
      <c r="I2217" s="352" t="str">
        <f t="shared" si="366"/>
        <v/>
      </c>
      <c r="J2217" s="352" t="str">
        <f t="shared" si="367"/>
        <v/>
      </c>
      <c r="K2217" s="352" t="str">
        <f t="shared" si="368"/>
        <v/>
      </c>
      <c r="L2217" s="352" t="str">
        <f t="shared" si="369"/>
        <v/>
      </c>
      <c r="M2217" s="352" t="str">
        <f t="shared" si="370"/>
        <v/>
      </c>
      <c r="N2217" s="387"/>
    </row>
    <row r="2218" spans="2:14" s="288" customFormat="1">
      <c r="B2218" s="453" t="s">
        <v>27</v>
      </c>
      <c r="C2218" s="139" t="s">
        <v>2476</v>
      </c>
      <c r="D2218" s="102">
        <v>11690171001</v>
      </c>
      <c r="E2218" s="391" t="str">
        <f>IFERROR(VLOOKUP(D2218,'ВИС-2025'!$E$17:$I$3751,3,0),"")</f>
        <v>Муфта соединительная переходная SDR 11, 40х3,7 - 32х2,9 LX</v>
      </c>
      <c r="F2218" s="139" t="s">
        <v>58</v>
      </c>
      <c r="G2218" s="217"/>
      <c r="H2218" s="175" t="str">
        <f>IFERROR(VLOOKUP(D2218,'ВИС-2025'!$E$17:$L$4285,7,0),"")</f>
        <v>по запросу</v>
      </c>
      <c r="I2218" s="175" t="str">
        <f t="shared" si="366"/>
        <v/>
      </c>
      <c r="J2218" s="175" t="str">
        <f t="shared" si="367"/>
        <v/>
      </c>
      <c r="K2218" s="175" t="str">
        <f t="shared" si="368"/>
        <v/>
      </c>
      <c r="L2218" s="175" t="str">
        <f t="shared" si="369"/>
        <v/>
      </c>
      <c r="M2218" s="175" t="str">
        <f t="shared" si="370"/>
        <v/>
      </c>
      <c r="N2218" s="387"/>
    </row>
    <row r="2219" spans="2:14" s="288" customFormat="1">
      <c r="B2219" s="453" t="s">
        <v>27</v>
      </c>
      <c r="C2219" s="139" t="s">
        <v>2476</v>
      </c>
      <c r="D2219" s="102">
        <v>11691701001</v>
      </c>
      <c r="E2219" s="391" t="str">
        <f>IFERROR(VLOOKUP(D2219,'ВИС-2025'!$E$17:$I$3751,3,0),"")</f>
        <v>Муфта соединительная переходная SDR 11, 50х4,6 - 32х2,9 LX</v>
      </c>
      <c r="F2219" s="202" t="s">
        <v>58</v>
      </c>
      <c r="G2219" s="204"/>
      <c r="H2219" s="352" t="str">
        <f>IFERROR(VLOOKUP(D2219,'ВИС-2025'!$E$17:$L$4285,7,0),"")</f>
        <v>по запросу</v>
      </c>
      <c r="I2219" s="352" t="str">
        <f t="shared" si="366"/>
        <v/>
      </c>
      <c r="J2219" s="352" t="str">
        <f t="shared" si="367"/>
        <v/>
      </c>
      <c r="K2219" s="352" t="str">
        <f t="shared" si="368"/>
        <v/>
      </c>
      <c r="L2219" s="352" t="str">
        <f t="shared" si="369"/>
        <v/>
      </c>
      <c r="M2219" s="352" t="str">
        <f t="shared" si="370"/>
        <v/>
      </c>
      <c r="N2219" s="387"/>
    </row>
    <row r="2220" spans="2:14" s="288" customFormat="1">
      <c r="B2220" s="453" t="s">
        <v>27</v>
      </c>
      <c r="C2220" s="139" t="s">
        <v>2476</v>
      </c>
      <c r="D2220" s="102">
        <v>11691471001</v>
      </c>
      <c r="E2220" s="391" t="str">
        <f>IFERROR(VLOOKUP(D2220,'ВИС-2025'!$E$17:$I$3751,3,0),"")</f>
        <v>Муфта соединительная переходная SDR 11, 50х4,6 - 40х3,7 LX</v>
      </c>
      <c r="F2220" s="139" t="s">
        <v>58</v>
      </c>
      <c r="G2220" s="217"/>
      <c r="H2220" s="175" t="str">
        <f>IFERROR(VLOOKUP(D2220,'ВИС-2025'!$E$17:$L$4285,7,0),"")</f>
        <v>по запросу</v>
      </c>
      <c r="I2220" s="175" t="str">
        <f t="shared" si="366"/>
        <v/>
      </c>
      <c r="J2220" s="175" t="str">
        <f t="shared" si="367"/>
        <v/>
      </c>
      <c r="K2220" s="175" t="str">
        <f t="shared" si="368"/>
        <v/>
      </c>
      <c r="L2220" s="175" t="str">
        <f t="shared" si="369"/>
        <v/>
      </c>
      <c r="M2220" s="175" t="str">
        <f t="shared" si="370"/>
        <v/>
      </c>
      <c r="N2220" s="387"/>
    </row>
    <row r="2221" spans="2:14" s="288" customFormat="1">
      <c r="B2221" s="453" t="s">
        <v>27</v>
      </c>
      <c r="C2221" s="139" t="s">
        <v>2476</v>
      </c>
      <c r="D2221" s="102">
        <v>11691481001</v>
      </c>
      <c r="E2221" s="391" t="str">
        <f>IFERROR(VLOOKUP(D2221,'ВИС-2025'!$E$17:$I$3751,3,0),"")</f>
        <v>Муфта соединительная переходная SDR 11, 63х5,7 - 50х4,6 LX</v>
      </c>
      <c r="F2221" s="139" t="s">
        <v>58</v>
      </c>
      <c r="G2221" s="217"/>
      <c r="H2221" s="175" t="str">
        <f>IFERROR(VLOOKUP(D2221,'ВИС-2025'!$E$17:$L$4285,7,0),"")</f>
        <v>по запросу</v>
      </c>
      <c r="I2221" s="175" t="str">
        <f t="shared" si="366"/>
        <v/>
      </c>
      <c r="J2221" s="175" t="str">
        <f t="shared" si="367"/>
        <v/>
      </c>
      <c r="K2221" s="175" t="str">
        <f t="shared" si="368"/>
        <v/>
      </c>
      <c r="L2221" s="175" t="str">
        <f t="shared" si="369"/>
        <v/>
      </c>
      <c r="M2221" s="175" t="str">
        <f t="shared" si="370"/>
        <v/>
      </c>
      <c r="N2221" s="387"/>
    </row>
    <row r="2222" spans="2:14" s="288" customFormat="1">
      <c r="B2222" s="453" t="s">
        <v>27</v>
      </c>
      <c r="C2222" s="139" t="s">
        <v>2476</v>
      </c>
      <c r="D2222" s="102">
        <v>12676411001</v>
      </c>
      <c r="E2222" s="391" t="str">
        <f>IFERROR(VLOOKUP(D2222,'ВИС-2025'!$E$17:$I$3751,3,0),"")</f>
        <v>Муфта соединительная переходная SDR 11, 75х6,8 - 63х5,7</v>
      </c>
      <c r="F2222" s="139" t="s">
        <v>58</v>
      </c>
      <c r="G2222" s="217"/>
      <c r="H2222" s="175" t="str">
        <f>IFERROR(VLOOKUP(D2222,'ВИС-2025'!$E$17:$L$4285,7,0),"")</f>
        <v>по запросу</v>
      </c>
      <c r="I2222" s="175" t="str">
        <f t="shared" si="366"/>
        <v/>
      </c>
      <c r="J2222" s="175" t="str">
        <f t="shared" si="367"/>
        <v/>
      </c>
      <c r="K2222" s="175" t="str">
        <f t="shared" si="368"/>
        <v/>
      </c>
      <c r="L2222" s="175" t="str">
        <f t="shared" si="369"/>
        <v/>
      </c>
      <c r="M2222" s="175" t="str">
        <f t="shared" si="370"/>
        <v/>
      </c>
      <c r="N2222" s="387"/>
    </row>
    <row r="2223" spans="2:14" s="288" customFormat="1">
      <c r="B2223" s="453" t="s">
        <v>27</v>
      </c>
      <c r="C2223" s="139" t="s">
        <v>2476</v>
      </c>
      <c r="D2223" s="102">
        <v>12676511001</v>
      </c>
      <c r="E2223" s="391" t="str">
        <f>IFERROR(VLOOKUP(D2223,'ВИС-2025'!$E$17:$I$3751,3,0),"")</f>
        <v>Муфта соединительная переходная SDR 11, 90х8,2 - 75х6,8</v>
      </c>
      <c r="F2223" s="139" t="s">
        <v>58</v>
      </c>
      <c r="G2223" s="217"/>
      <c r="H2223" s="175" t="str">
        <f>IFERROR(VLOOKUP(D2223,'ВИС-2025'!$E$17:$L$4285,7,0),"")</f>
        <v>по запросу</v>
      </c>
      <c r="I2223" s="175" t="str">
        <f t="shared" si="366"/>
        <v/>
      </c>
      <c r="J2223" s="175" t="str">
        <f t="shared" si="367"/>
        <v/>
      </c>
      <c r="K2223" s="175" t="str">
        <f t="shared" si="368"/>
        <v/>
      </c>
      <c r="L2223" s="175" t="str">
        <f t="shared" si="369"/>
        <v/>
      </c>
      <c r="M2223" s="175" t="str">
        <f t="shared" si="370"/>
        <v/>
      </c>
      <c r="N2223" s="387"/>
    </row>
    <row r="2224" spans="2:14" s="288" customFormat="1">
      <c r="B2224" s="453" t="s">
        <v>27</v>
      </c>
      <c r="C2224" s="139" t="s">
        <v>2476</v>
      </c>
      <c r="D2224" s="102">
        <v>12676611001</v>
      </c>
      <c r="E2224" s="391" t="str">
        <f>IFERROR(VLOOKUP(D2224,'ВИС-2025'!$E$17:$I$3751,3,0),"")</f>
        <v>Муфта соединительная переходная SDR 11, 110х10 - 90х8,2</v>
      </c>
      <c r="F2224" s="139" t="s">
        <v>58</v>
      </c>
      <c r="G2224" s="217"/>
      <c r="H2224" s="175" t="str">
        <f>IFERROR(VLOOKUP(D2224,'ВИС-2025'!$E$17:$L$4285,7,0),"")</f>
        <v>по запросу</v>
      </c>
      <c r="I2224" s="175" t="str">
        <f t="shared" si="366"/>
        <v/>
      </c>
      <c r="J2224" s="175" t="str">
        <f t="shared" si="367"/>
        <v/>
      </c>
      <c r="K2224" s="175" t="str">
        <f t="shared" si="368"/>
        <v/>
      </c>
      <c r="L2224" s="175" t="str">
        <f t="shared" si="369"/>
        <v/>
      </c>
      <c r="M2224" s="175" t="str">
        <f t="shared" si="370"/>
        <v/>
      </c>
      <c r="N2224" s="387"/>
    </row>
    <row r="2225" spans="2:14">
      <c r="B2225" s="90"/>
      <c r="C2225" s="136"/>
      <c r="D2225" s="69"/>
      <c r="E2225" s="185"/>
      <c r="F2225" s="136"/>
      <c r="G2225" s="207"/>
      <c r="H2225" s="97" t="str">
        <f>IFERROR(VLOOKUP(D2225,'ВИС-2025'!$E$17:$L$4285,7,0),"")</f>
        <v/>
      </c>
      <c r="I2225" s="97" t="str">
        <f t="shared" si="366"/>
        <v/>
      </c>
      <c r="J2225" s="97" t="str">
        <f t="shared" si="367"/>
        <v/>
      </c>
      <c r="K2225" s="97" t="str">
        <f t="shared" si="368"/>
        <v/>
      </c>
      <c r="L2225" s="97" t="str">
        <f t="shared" si="369"/>
        <v/>
      </c>
      <c r="M2225" s="97" t="str">
        <f t="shared" si="370"/>
        <v/>
      </c>
      <c r="N2225" s="387"/>
    </row>
    <row r="2226" spans="2:14" s="288" customFormat="1">
      <c r="B2226" s="453" t="s">
        <v>27</v>
      </c>
      <c r="C2226" s="139" t="s">
        <v>2476</v>
      </c>
      <c r="D2226" s="102">
        <v>11690451001</v>
      </c>
      <c r="E2226" s="391" t="str">
        <f>IFERROR(VLOOKUP(D2226,'ВИС-2025'!$E$17:$I$3751,3,0),"")</f>
        <v>Тройник равнопроходный SDR 11, 20х1,9 LX</v>
      </c>
      <c r="F2226" s="202" t="s">
        <v>58</v>
      </c>
      <c r="G2226" s="204"/>
      <c r="H2226" s="352" t="str">
        <f>IFERROR(VLOOKUP(D2226,'ВИС-2025'!$E$17:$L$4285,7,0),"")</f>
        <v>по запросу</v>
      </c>
      <c r="I2226" s="352" t="str">
        <f t="shared" si="366"/>
        <v/>
      </c>
      <c r="J2226" s="352" t="str">
        <f t="shared" si="367"/>
        <v/>
      </c>
      <c r="K2226" s="352" t="str">
        <f t="shared" si="368"/>
        <v/>
      </c>
      <c r="L2226" s="352" t="str">
        <f t="shared" si="369"/>
        <v/>
      </c>
      <c r="M2226" s="352" t="str">
        <f t="shared" si="370"/>
        <v/>
      </c>
      <c r="N2226" s="387"/>
    </row>
    <row r="2227" spans="2:14" s="288" customFormat="1">
      <c r="B2227" s="453" t="s">
        <v>27</v>
      </c>
      <c r="C2227" s="139" t="s">
        <v>2476</v>
      </c>
      <c r="D2227" s="102">
        <v>11690561001</v>
      </c>
      <c r="E2227" s="391" t="str">
        <f>IFERROR(VLOOKUP(D2227,'ВИС-2025'!$E$17:$I$3751,3,0),"")</f>
        <v>Тройник равнопроходный SDR 11, 25х2,3 LX</v>
      </c>
      <c r="F2227" s="139" t="s">
        <v>58</v>
      </c>
      <c r="G2227" s="217"/>
      <c r="H2227" s="175" t="str">
        <f>IFERROR(VLOOKUP(D2227,'ВИС-2025'!$E$17:$L$4285,7,0),"")</f>
        <v>по запросу</v>
      </c>
      <c r="I2227" s="175" t="str">
        <f t="shared" si="366"/>
        <v/>
      </c>
      <c r="J2227" s="175" t="str">
        <f t="shared" si="367"/>
        <v/>
      </c>
      <c r="K2227" s="175" t="str">
        <f t="shared" si="368"/>
        <v/>
      </c>
      <c r="L2227" s="175" t="str">
        <f t="shared" si="369"/>
        <v/>
      </c>
      <c r="M2227" s="175" t="str">
        <f t="shared" si="370"/>
        <v/>
      </c>
      <c r="N2227" s="387"/>
    </row>
    <row r="2228" spans="2:14" s="288" customFormat="1">
      <c r="B2228" s="453" t="s">
        <v>27</v>
      </c>
      <c r="C2228" s="139" t="s">
        <v>2476</v>
      </c>
      <c r="D2228" s="102">
        <v>11690631001</v>
      </c>
      <c r="E2228" s="391" t="str">
        <f>IFERROR(VLOOKUP(D2228,'ВИС-2025'!$E$17:$I$3751,3,0),"")</f>
        <v>Тройник равнопроходный SDR 11, 32х2,9 LX</v>
      </c>
      <c r="F2228" s="139" t="s">
        <v>58</v>
      </c>
      <c r="G2228" s="217"/>
      <c r="H2228" s="175" t="str">
        <f>IFERROR(VLOOKUP(D2228,'ВИС-2025'!$E$17:$L$4285,7,0),"")</f>
        <v>по запросу</v>
      </c>
      <c r="I2228" s="175" t="str">
        <f t="shared" si="366"/>
        <v/>
      </c>
      <c r="J2228" s="175" t="str">
        <f t="shared" si="367"/>
        <v/>
      </c>
      <c r="K2228" s="175" t="str">
        <f t="shared" si="368"/>
        <v/>
      </c>
      <c r="L2228" s="175" t="str">
        <f t="shared" si="369"/>
        <v/>
      </c>
      <c r="M2228" s="175" t="str">
        <f t="shared" si="370"/>
        <v/>
      </c>
      <c r="N2228" s="387"/>
    </row>
    <row r="2229" spans="2:14" s="288" customFormat="1">
      <c r="B2229" s="453" t="s">
        <v>27</v>
      </c>
      <c r="C2229" s="139" t="s">
        <v>2476</v>
      </c>
      <c r="D2229" s="102">
        <v>11690721001</v>
      </c>
      <c r="E2229" s="391" t="str">
        <f>IFERROR(VLOOKUP(D2229,'ВИС-2025'!$E$17:$I$3751,3,0),"")</f>
        <v>Тройник равнопроходный SDR 11, 40х3,7 LX</v>
      </c>
      <c r="F2229" s="139" t="s">
        <v>58</v>
      </c>
      <c r="G2229" s="217"/>
      <c r="H2229" s="175" t="str">
        <f>IFERROR(VLOOKUP(D2229,'ВИС-2025'!$E$17:$L$4285,7,0),"")</f>
        <v>по запросу</v>
      </c>
      <c r="I2229" s="175" t="str">
        <f t="shared" si="366"/>
        <v/>
      </c>
      <c r="J2229" s="175" t="str">
        <f t="shared" si="367"/>
        <v/>
      </c>
      <c r="K2229" s="175" t="str">
        <f t="shared" si="368"/>
        <v/>
      </c>
      <c r="L2229" s="175" t="str">
        <f t="shared" si="369"/>
        <v/>
      </c>
      <c r="M2229" s="175" t="str">
        <f t="shared" si="370"/>
        <v/>
      </c>
      <c r="N2229" s="387"/>
    </row>
    <row r="2230" spans="2:14" s="288" customFormat="1">
      <c r="B2230" s="453" t="s">
        <v>27</v>
      </c>
      <c r="C2230" s="139" t="s">
        <v>2476</v>
      </c>
      <c r="D2230" s="102">
        <v>11691561001</v>
      </c>
      <c r="E2230" s="391" t="str">
        <f>IFERROR(VLOOKUP(D2230,'ВИС-2025'!$E$17:$I$3751,3,0),"")</f>
        <v>Тройник равнопроходный SDR 11, 50х4,6 LX</v>
      </c>
      <c r="F2230" s="139" t="s">
        <v>58</v>
      </c>
      <c r="G2230" s="217"/>
      <c r="H2230" s="175" t="str">
        <f>IFERROR(VLOOKUP(D2230,'ВИС-2025'!$E$17:$L$4285,7,0),"")</f>
        <v>по запросу</v>
      </c>
      <c r="I2230" s="175" t="str">
        <f t="shared" si="366"/>
        <v/>
      </c>
      <c r="J2230" s="175" t="str">
        <f t="shared" si="367"/>
        <v/>
      </c>
      <c r="K2230" s="175" t="str">
        <f t="shared" si="368"/>
        <v/>
      </c>
      <c r="L2230" s="175" t="str">
        <f t="shared" si="369"/>
        <v/>
      </c>
      <c r="M2230" s="175" t="str">
        <f t="shared" si="370"/>
        <v/>
      </c>
      <c r="N2230" s="387"/>
    </row>
    <row r="2231" spans="2:14" s="288" customFormat="1">
      <c r="B2231" s="453" t="s">
        <v>27</v>
      </c>
      <c r="C2231" s="139" t="s">
        <v>2476</v>
      </c>
      <c r="D2231" s="102">
        <v>11691671001</v>
      </c>
      <c r="E2231" s="391" t="str">
        <f>IFERROR(VLOOKUP(D2231,'ВИС-2025'!$E$17:$I$3751,3,0),"")</f>
        <v>Тройник равнопроходный SDR 11, 63х5,7 LX</v>
      </c>
      <c r="F2231" s="139" t="s">
        <v>58</v>
      </c>
      <c r="G2231" s="217"/>
      <c r="H2231" s="175" t="str">
        <f>IFERROR(VLOOKUP(D2231,'ВИС-2025'!$E$17:$L$4285,7,0),"")</f>
        <v>по запросу</v>
      </c>
      <c r="I2231" s="175" t="str">
        <f t="shared" si="366"/>
        <v/>
      </c>
      <c r="J2231" s="175" t="str">
        <f t="shared" si="367"/>
        <v/>
      </c>
      <c r="K2231" s="175" t="str">
        <f t="shared" si="368"/>
        <v/>
      </c>
      <c r="L2231" s="175" t="str">
        <f t="shared" si="369"/>
        <v/>
      </c>
      <c r="M2231" s="175" t="str">
        <f t="shared" si="370"/>
        <v/>
      </c>
      <c r="N2231" s="387"/>
    </row>
    <row r="2232" spans="2:14" s="288" customFormat="1">
      <c r="B2232" s="453" t="s">
        <v>27</v>
      </c>
      <c r="C2232" s="139" t="s">
        <v>2476</v>
      </c>
      <c r="D2232" s="102">
        <v>12219461001</v>
      </c>
      <c r="E2232" s="391" t="str">
        <f>IFERROR(VLOOKUP(D2232,'ВИС-2025'!$E$17:$I$3751,3,0),"")</f>
        <v>Тройник равнопроходный SDR 11, 75х6,8</v>
      </c>
      <c r="F2232" s="139" t="s">
        <v>58</v>
      </c>
      <c r="G2232" s="217"/>
      <c r="H2232" s="175" t="str">
        <f>IFERROR(VLOOKUP(D2232,'ВИС-2025'!$E$17:$L$4285,7,0),"")</f>
        <v>по запросу</v>
      </c>
      <c r="I2232" s="175" t="str">
        <f t="shared" si="366"/>
        <v/>
      </c>
      <c r="J2232" s="175" t="str">
        <f t="shared" si="367"/>
        <v/>
      </c>
      <c r="K2232" s="175" t="str">
        <f t="shared" si="368"/>
        <v/>
      </c>
      <c r="L2232" s="175" t="str">
        <f t="shared" si="369"/>
        <v/>
      </c>
      <c r="M2232" s="175" t="str">
        <f t="shared" si="370"/>
        <v/>
      </c>
      <c r="N2232" s="387"/>
    </row>
    <row r="2233" spans="2:14" s="288" customFormat="1">
      <c r="B2233" s="453" t="s">
        <v>27</v>
      </c>
      <c r="C2233" s="139" t="s">
        <v>2476</v>
      </c>
      <c r="D2233" s="102">
        <v>12219481001</v>
      </c>
      <c r="E2233" s="391" t="str">
        <f>IFERROR(VLOOKUP(D2233,'ВИС-2025'!$E$17:$I$3751,3,0),"")</f>
        <v>Тройник равнопроходный SDR 11, 90х8,2</v>
      </c>
      <c r="F2233" s="139" t="s">
        <v>58</v>
      </c>
      <c r="G2233" s="217"/>
      <c r="H2233" s="175" t="str">
        <f>IFERROR(VLOOKUP(D2233,'ВИС-2025'!$E$17:$L$4285,7,0),"")</f>
        <v>по запросу</v>
      </c>
      <c r="I2233" s="175" t="str">
        <f t="shared" si="366"/>
        <v/>
      </c>
      <c r="J2233" s="175" t="str">
        <f t="shared" si="367"/>
        <v/>
      </c>
      <c r="K2233" s="175" t="str">
        <f t="shared" si="368"/>
        <v/>
      </c>
      <c r="L2233" s="175" t="str">
        <f t="shared" si="369"/>
        <v/>
      </c>
      <c r="M2233" s="175" t="str">
        <f t="shared" si="370"/>
        <v/>
      </c>
      <c r="N2233" s="387"/>
    </row>
    <row r="2234" spans="2:14" s="288" customFormat="1">
      <c r="B2234" s="453" t="s">
        <v>27</v>
      </c>
      <c r="C2234" s="139" t="s">
        <v>2476</v>
      </c>
      <c r="D2234" s="102">
        <v>12219531001</v>
      </c>
      <c r="E2234" s="391" t="str">
        <f>IFERROR(VLOOKUP(D2234,'ВИС-2025'!$E$17:$I$3751,3,0),"")</f>
        <v>Тройник равнопроходный SDR 11, 110х10,0</v>
      </c>
      <c r="F2234" s="139" t="s">
        <v>58</v>
      </c>
      <c r="G2234" s="217"/>
      <c r="H2234" s="175" t="str">
        <f>IFERROR(VLOOKUP(D2234,'ВИС-2025'!$E$17:$L$4285,7,0),"")</f>
        <v>по запросу</v>
      </c>
      <c r="I2234" s="175" t="str">
        <f t="shared" si="366"/>
        <v/>
      </c>
      <c r="J2234" s="175" t="str">
        <f t="shared" si="367"/>
        <v/>
      </c>
      <c r="K2234" s="175" t="str">
        <f t="shared" si="368"/>
        <v/>
      </c>
      <c r="L2234" s="175" t="str">
        <f t="shared" si="369"/>
        <v/>
      </c>
      <c r="M2234" s="175" t="str">
        <f t="shared" si="370"/>
        <v/>
      </c>
      <c r="N2234" s="387"/>
    </row>
    <row r="2235" spans="2:14">
      <c r="B2235" s="90"/>
      <c r="C2235" s="136"/>
      <c r="D2235" s="69"/>
      <c r="E2235" s="185"/>
      <c r="F2235" s="136"/>
      <c r="G2235" s="207"/>
      <c r="H2235" s="97" t="str">
        <f>IFERROR(VLOOKUP(D2235,'ВИС-2025'!$E$17:$L$4285,7,0),"")</f>
        <v/>
      </c>
      <c r="I2235" s="97" t="str">
        <f t="shared" si="366"/>
        <v/>
      </c>
      <c r="J2235" s="97" t="str">
        <f t="shared" si="367"/>
        <v/>
      </c>
      <c r="K2235" s="97" t="str">
        <f t="shared" si="368"/>
        <v/>
      </c>
      <c r="L2235" s="97" t="str">
        <f t="shared" si="369"/>
        <v/>
      </c>
      <c r="M2235" s="97" t="str">
        <f t="shared" si="370"/>
        <v/>
      </c>
      <c r="N2235" s="387"/>
    </row>
    <row r="2236" spans="2:14" s="288" customFormat="1">
      <c r="B2236" s="453" t="s">
        <v>27</v>
      </c>
      <c r="C2236" s="139" t="s">
        <v>2476</v>
      </c>
      <c r="D2236" s="102">
        <v>11690491001</v>
      </c>
      <c r="E2236" s="391" t="str">
        <f>IFERROR(VLOOKUP(D2236,'ВИС-2025'!$E$17:$I$3751,3,0),"")</f>
        <v>Тройник SDR 11, 25-20-20 LX</v>
      </c>
      <c r="F2236" s="202" t="s">
        <v>58</v>
      </c>
      <c r="G2236" s="204"/>
      <c r="H2236" s="352" t="str">
        <f>IFERROR(VLOOKUP(D2236,'ВИС-2025'!$E$17:$L$4285,7,0),"")</f>
        <v>по запросу</v>
      </c>
      <c r="I2236" s="352" t="str">
        <f t="shared" si="366"/>
        <v/>
      </c>
      <c r="J2236" s="352" t="str">
        <f t="shared" si="367"/>
        <v/>
      </c>
      <c r="K2236" s="352" t="str">
        <f t="shared" si="368"/>
        <v/>
      </c>
      <c r="L2236" s="352" t="str">
        <f t="shared" si="369"/>
        <v/>
      </c>
      <c r="M2236" s="352" t="str">
        <f t="shared" si="370"/>
        <v/>
      </c>
      <c r="N2236" s="387"/>
    </row>
    <row r="2237" spans="2:14" s="288" customFormat="1">
      <c r="B2237" s="453" t="s">
        <v>27</v>
      </c>
      <c r="C2237" s="139" t="s">
        <v>2476</v>
      </c>
      <c r="D2237" s="102">
        <v>11690601001</v>
      </c>
      <c r="E2237" s="391" t="str">
        <f>IFERROR(VLOOKUP(D2237,'ВИС-2025'!$E$17:$I$3751,3,0),"")</f>
        <v>Тройник SDR 11, 32-25-25 LX</v>
      </c>
      <c r="F2237" s="139" t="s">
        <v>58</v>
      </c>
      <c r="G2237" s="217"/>
      <c r="H2237" s="175" t="str">
        <f>IFERROR(VLOOKUP(D2237,'ВИС-2025'!$E$17:$L$4285,7,0),"")</f>
        <v>по запросу</v>
      </c>
      <c r="I2237" s="175" t="str">
        <f t="shared" si="366"/>
        <v/>
      </c>
      <c r="J2237" s="175" t="str">
        <f t="shared" si="367"/>
        <v/>
      </c>
      <c r="K2237" s="175" t="str">
        <f t="shared" si="368"/>
        <v/>
      </c>
      <c r="L2237" s="175" t="str">
        <f t="shared" si="369"/>
        <v/>
      </c>
      <c r="M2237" s="175" t="str">
        <f t="shared" si="370"/>
        <v/>
      </c>
      <c r="N2237" s="387"/>
    </row>
    <row r="2238" spans="2:14" s="288" customFormat="1">
      <c r="B2238" s="453" t="s">
        <v>27</v>
      </c>
      <c r="C2238" s="139" t="s">
        <v>2476</v>
      </c>
      <c r="D2238" s="102">
        <v>11690701001</v>
      </c>
      <c r="E2238" s="391" t="str">
        <f>IFERROR(VLOOKUP(D2238,'ВИС-2025'!$E$17:$I$3751,3,0),"")</f>
        <v>Тройник SDR 11, 40-32-32 LX</v>
      </c>
      <c r="F2238" s="139" t="s">
        <v>58</v>
      </c>
      <c r="G2238" s="217"/>
      <c r="H2238" s="175" t="str">
        <f>IFERROR(VLOOKUP(D2238,'ВИС-2025'!$E$17:$L$4285,7,0),"")</f>
        <v>по запросу</v>
      </c>
      <c r="I2238" s="175" t="str">
        <f t="shared" si="366"/>
        <v/>
      </c>
      <c r="J2238" s="175" t="str">
        <f t="shared" si="367"/>
        <v/>
      </c>
      <c r="K2238" s="175" t="str">
        <f t="shared" si="368"/>
        <v/>
      </c>
      <c r="L2238" s="175" t="str">
        <f t="shared" si="369"/>
        <v/>
      </c>
      <c r="M2238" s="175" t="str">
        <f t="shared" si="370"/>
        <v/>
      </c>
      <c r="N2238" s="387"/>
    </row>
    <row r="2239" spans="2:14" s="288" customFormat="1">
      <c r="B2239" s="453" t="s">
        <v>27</v>
      </c>
      <c r="C2239" s="139" t="s">
        <v>2476</v>
      </c>
      <c r="D2239" s="102">
        <v>11691531001</v>
      </c>
      <c r="E2239" s="391" t="str">
        <f>IFERROR(VLOOKUP(D2239,'ВИС-2025'!$E$17:$I$3751,3,0),"")</f>
        <v>Тройник SDR 11, 50-32-40 LX</v>
      </c>
      <c r="F2239" s="139" t="s">
        <v>58</v>
      </c>
      <c r="G2239" s="217"/>
      <c r="H2239" s="175" t="str">
        <f>IFERROR(VLOOKUP(D2239,'ВИС-2025'!$E$17:$L$4285,7,0),"")</f>
        <v>по запросу</v>
      </c>
      <c r="I2239" s="175" t="str">
        <f t="shared" si="366"/>
        <v/>
      </c>
      <c r="J2239" s="175" t="str">
        <f t="shared" si="367"/>
        <v/>
      </c>
      <c r="K2239" s="175" t="str">
        <f t="shared" si="368"/>
        <v/>
      </c>
      <c r="L2239" s="175" t="str">
        <f t="shared" si="369"/>
        <v/>
      </c>
      <c r="M2239" s="175" t="str">
        <f t="shared" si="370"/>
        <v/>
      </c>
      <c r="N2239" s="387"/>
    </row>
    <row r="2240" spans="2:14" s="288" customFormat="1">
      <c r="B2240" s="453" t="s">
        <v>27</v>
      </c>
      <c r="C2240" s="139" t="s">
        <v>2476</v>
      </c>
      <c r="D2240" s="102">
        <v>11691511001</v>
      </c>
      <c r="E2240" s="391" t="str">
        <f>IFERROR(VLOOKUP(D2240,'ВИС-2025'!$E$17:$I$3751,3,0),"")</f>
        <v>Тройник SDR 11, 50-25-40 LX</v>
      </c>
      <c r="F2240" s="139" t="s">
        <v>58</v>
      </c>
      <c r="G2240" s="217"/>
      <c r="H2240" s="175" t="str">
        <f>IFERROR(VLOOKUP(D2240,'ВИС-2025'!$E$17:$L$4285,7,0),"")</f>
        <v>по запросу</v>
      </c>
      <c r="I2240" s="175" t="str">
        <f t="shared" si="366"/>
        <v/>
      </c>
      <c r="J2240" s="175" t="str">
        <f t="shared" si="367"/>
        <v/>
      </c>
      <c r="K2240" s="175" t="str">
        <f t="shared" si="368"/>
        <v/>
      </c>
      <c r="L2240" s="175" t="str">
        <f t="shared" si="369"/>
        <v/>
      </c>
      <c r="M2240" s="175" t="str">
        <f t="shared" si="370"/>
        <v/>
      </c>
      <c r="N2240" s="387"/>
    </row>
    <row r="2241" spans="2:14" s="288" customFormat="1">
      <c r="B2241" s="453" t="s">
        <v>27</v>
      </c>
      <c r="C2241" s="139" t="s">
        <v>2476</v>
      </c>
      <c r="D2241" s="102">
        <v>11691601001</v>
      </c>
      <c r="E2241" s="391" t="str">
        <f>IFERROR(VLOOKUP(D2241,'ВИС-2025'!$E$17:$I$3751,3,0),"")</f>
        <v>Тройник SDR 11, 63-32-50 LX</v>
      </c>
      <c r="F2241" s="139" t="s">
        <v>58</v>
      </c>
      <c r="G2241" s="217"/>
      <c r="H2241" s="175" t="str">
        <f>IFERROR(VLOOKUP(D2241,'ВИС-2025'!$E$17:$L$4285,7,0),"")</f>
        <v>по запросу</v>
      </c>
      <c r="I2241" s="175" t="str">
        <f t="shared" si="366"/>
        <v/>
      </c>
      <c r="J2241" s="175" t="str">
        <f t="shared" si="367"/>
        <v/>
      </c>
      <c r="K2241" s="175" t="str">
        <f t="shared" si="368"/>
        <v/>
      </c>
      <c r="L2241" s="175" t="str">
        <f t="shared" si="369"/>
        <v/>
      </c>
      <c r="M2241" s="175" t="str">
        <f t="shared" si="370"/>
        <v/>
      </c>
      <c r="N2241" s="387"/>
    </row>
    <row r="2242" spans="2:14" s="288" customFormat="1">
      <c r="B2242" s="453" t="s">
        <v>27</v>
      </c>
      <c r="C2242" s="139" t="s">
        <v>2476</v>
      </c>
      <c r="D2242" s="102">
        <v>11691621001</v>
      </c>
      <c r="E2242" s="391" t="str">
        <f>IFERROR(VLOOKUP(D2242,'ВИС-2025'!$E$17:$I$3751,3,0),"")</f>
        <v>Тройник SDR 11, 63-40-40 LX</v>
      </c>
      <c r="F2242" s="139" t="s">
        <v>58</v>
      </c>
      <c r="G2242" s="217"/>
      <c r="H2242" s="175" t="str">
        <f>IFERROR(VLOOKUP(D2242,'ВИС-2025'!$E$17:$L$4285,7,0),"")</f>
        <v>по запросу</v>
      </c>
      <c r="I2242" s="175" t="str">
        <f t="shared" si="366"/>
        <v/>
      </c>
      <c r="J2242" s="175" t="str">
        <f t="shared" si="367"/>
        <v/>
      </c>
      <c r="K2242" s="175" t="str">
        <f t="shared" si="368"/>
        <v/>
      </c>
      <c r="L2242" s="175" t="str">
        <f t="shared" si="369"/>
        <v/>
      </c>
      <c r="M2242" s="175" t="str">
        <f t="shared" si="370"/>
        <v/>
      </c>
      <c r="N2242" s="387"/>
    </row>
    <row r="2243" spans="2:14" s="288" customFormat="1">
      <c r="B2243" s="453" t="s">
        <v>27</v>
      </c>
      <c r="C2243" s="139" t="s">
        <v>2476</v>
      </c>
      <c r="D2243" s="102">
        <v>11691631001</v>
      </c>
      <c r="E2243" s="391" t="str">
        <f>IFERROR(VLOOKUP(D2243,'ВИС-2025'!$E$17:$I$3751,3,0),"")</f>
        <v>Тройник SDR 11, 63-40-50 LX</v>
      </c>
      <c r="F2243" s="139" t="s">
        <v>58</v>
      </c>
      <c r="G2243" s="217"/>
      <c r="H2243" s="175" t="str">
        <f>IFERROR(VLOOKUP(D2243,'ВИС-2025'!$E$17:$L$4285,7,0),"")</f>
        <v>по запросу</v>
      </c>
      <c r="I2243" s="175" t="str">
        <f t="shared" si="366"/>
        <v/>
      </c>
      <c r="J2243" s="175" t="str">
        <f t="shared" si="367"/>
        <v/>
      </c>
      <c r="K2243" s="175" t="str">
        <f t="shared" si="368"/>
        <v/>
      </c>
      <c r="L2243" s="175" t="str">
        <f t="shared" si="369"/>
        <v/>
      </c>
      <c r="M2243" s="175" t="str">
        <f t="shared" si="370"/>
        <v/>
      </c>
      <c r="N2243" s="387"/>
    </row>
    <row r="2244" spans="2:14" s="288" customFormat="1">
      <c r="B2244" s="453" t="s">
        <v>27</v>
      </c>
      <c r="C2244" s="139" t="s">
        <v>2476</v>
      </c>
      <c r="D2244" s="102">
        <v>11691651001</v>
      </c>
      <c r="E2244" s="391" t="str">
        <f>IFERROR(VLOOKUP(D2244,'ВИС-2025'!$E$17:$I$3751,3,0),"")</f>
        <v>Тройник SDR 11, 63-50-50 LX</v>
      </c>
      <c r="F2244" s="139" t="s">
        <v>58</v>
      </c>
      <c r="G2244" s="217"/>
      <c r="H2244" s="175" t="str">
        <f>IFERROR(VLOOKUP(D2244,'ВИС-2025'!$E$17:$L$4285,7,0),"")</f>
        <v>по запросу</v>
      </c>
      <c r="I2244" s="175" t="str">
        <f t="shared" si="366"/>
        <v/>
      </c>
      <c r="J2244" s="175" t="str">
        <f t="shared" si="367"/>
        <v/>
      </c>
      <c r="K2244" s="175" t="str">
        <f t="shared" si="368"/>
        <v/>
      </c>
      <c r="L2244" s="175" t="str">
        <f t="shared" si="369"/>
        <v/>
      </c>
      <c r="M2244" s="175" t="str">
        <f t="shared" si="370"/>
        <v/>
      </c>
      <c r="N2244" s="387"/>
    </row>
    <row r="2245" spans="2:14" s="288" customFormat="1">
      <c r="B2245" s="453" t="s">
        <v>27</v>
      </c>
      <c r="C2245" s="139" t="s">
        <v>2476</v>
      </c>
      <c r="D2245" s="102">
        <v>12219351001</v>
      </c>
      <c r="E2245" s="391" t="str">
        <f>IFERROR(VLOOKUP(D2245,'ВИС-2025'!$E$17:$I$3751,3,0),"")</f>
        <v>Тройник SDR 11, 75-32-63</v>
      </c>
      <c r="F2245" s="139" t="s">
        <v>58</v>
      </c>
      <c r="G2245" s="217"/>
      <c r="H2245" s="175" t="str">
        <f>IFERROR(VLOOKUP(D2245,'ВИС-2025'!$E$17:$L$4285,7,0),"")</f>
        <v>по запросу</v>
      </c>
      <c r="I2245" s="175" t="str">
        <f t="shared" si="366"/>
        <v/>
      </c>
      <c r="J2245" s="175" t="str">
        <f t="shared" si="367"/>
        <v/>
      </c>
      <c r="K2245" s="175" t="str">
        <f t="shared" si="368"/>
        <v/>
      </c>
      <c r="L2245" s="175" t="str">
        <f t="shared" si="369"/>
        <v/>
      </c>
      <c r="M2245" s="175" t="str">
        <f t="shared" si="370"/>
        <v/>
      </c>
      <c r="N2245" s="387"/>
    </row>
    <row r="2246" spans="2:14" s="288" customFormat="1">
      <c r="B2246" s="453" t="s">
        <v>27</v>
      </c>
      <c r="C2246" s="139" t="s">
        <v>2476</v>
      </c>
      <c r="D2246" s="102">
        <v>12219381001</v>
      </c>
      <c r="E2246" s="391" t="str">
        <f>IFERROR(VLOOKUP(D2246,'ВИС-2025'!$E$17:$I$3751,3,0),"")</f>
        <v>Тройник SDR 11, 75-50-63</v>
      </c>
      <c r="F2246" s="139" t="s">
        <v>58</v>
      </c>
      <c r="G2246" s="217"/>
      <c r="H2246" s="175" t="str">
        <f>IFERROR(VLOOKUP(D2246,'ВИС-2025'!$E$17:$L$4285,7,0),"")</f>
        <v>по запросу</v>
      </c>
      <c r="I2246" s="175" t="str">
        <f t="shared" si="366"/>
        <v/>
      </c>
      <c r="J2246" s="175" t="str">
        <f t="shared" si="367"/>
        <v/>
      </c>
      <c r="K2246" s="175" t="str">
        <f t="shared" si="368"/>
        <v/>
      </c>
      <c r="L2246" s="175" t="str">
        <f t="shared" si="369"/>
        <v/>
      </c>
      <c r="M2246" s="175" t="str">
        <f t="shared" si="370"/>
        <v/>
      </c>
      <c r="N2246" s="387"/>
    </row>
    <row r="2247" spans="2:14" s="288" customFormat="1">
      <c r="B2247" s="453" t="s">
        <v>27</v>
      </c>
      <c r="C2247" s="139" t="s">
        <v>2476</v>
      </c>
      <c r="D2247" s="102">
        <v>12219431001</v>
      </c>
      <c r="E2247" s="391" t="str">
        <f>IFERROR(VLOOKUP(D2247,'ВИС-2025'!$E$17:$I$3751,3,0),"")</f>
        <v>Тройник SDR 11, 75-63-63</v>
      </c>
      <c r="F2247" s="139" t="s">
        <v>58</v>
      </c>
      <c r="G2247" s="217"/>
      <c r="H2247" s="175" t="str">
        <f>IFERROR(VLOOKUP(D2247,'ВИС-2025'!$E$17:$L$4285,7,0),"")</f>
        <v>по запросу</v>
      </c>
      <c r="I2247" s="175" t="str">
        <f t="shared" si="366"/>
        <v/>
      </c>
      <c r="J2247" s="175" t="str">
        <f t="shared" si="367"/>
        <v/>
      </c>
      <c r="K2247" s="175" t="str">
        <f t="shared" si="368"/>
        <v/>
      </c>
      <c r="L2247" s="175" t="str">
        <f t="shared" si="369"/>
        <v/>
      </c>
      <c r="M2247" s="175" t="str">
        <f t="shared" si="370"/>
        <v/>
      </c>
      <c r="N2247" s="387"/>
    </row>
    <row r="2248" spans="2:14">
      <c r="B2248" s="90"/>
      <c r="C2248" s="136"/>
      <c r="D2248" s="69"/>
      <c r="E2248" s="185"/>
      <c r="F2248" s="136"/>
      <c r="G2248" s="207"/>
      <c r="H2248" s="97" t="str">
        <f>IFERROR(VLOOKUP(D2248,'ВИС-2025'!$E$17:$L$4285,7,0),"")</f>
        <v/>
      </c>
      <c r="I2248" s="97" t="str">
        <f t="shared" si="366"/>
        <v/>
      </c>
      <c r="J2248" s="97" t="str">
        <f t="shared" si="367"/>
        <v/>
      </c>
      <c r="K2248" s="97" t="str">
        <f t="shared" si="368"/>
        <v/>
      </c>
      <c r="L2248" s="97" t="str">
        <f t="shared" si="369"/>
        <v/>
      </c>
      <c r="M2248" s="97" t="str">
        <f t="shared" si="370"/>
        <v/>
      </c>
      <c r="N2248" s="387"/>
    </row>
    <row r="2249" spans="2:14" s="288" customFormat="1">
      <c r="B2249" s="453" t="s">
        <v>27</v>
      </c>
      <c r="C2249" s="139" t="s">
        <v>2476</v>
      </c>
      <c r="D2249" s="102">
        <v>11690531001</v>
      </c>
      <c r="E2249" s="391" t="str">
        <f>IFERROR(VLOOKUP(D2249,'ВИС-2025'!$E$17:$I$3751,3,0),"")</f>
        <v>Тройник с уменьшенным бок. проходом SDR 11, 25-20-25 LX</v>
      </c>
      <c r="F2249" s="202" t="s">
        <v>58</v>
      </c>
      <c r="G2249" s="204"/>
      <c r="H2249" s="352" t="str">
        <f>IFERROR(VLOOKUP(D2249,'ВИС-2025'!$E$17:$L$4285,7,0),"")</f>
        <v>по запросу</v>
      </c>
      <c r="I2249" s="352" t="str">
        <f t="shared" si="366"/>
        <v/>
      </c>
      <c r="J2249" s="352" t="str">
        <f t="shared" si="367"/>
        <v/>
      </c>
      <c r="K2249" s="352" t="str">
        <f t="shared" si="368"/>
        <v/>
      </c>
      <c r="L2249" s="352" t="str">
        <f t="shared" si="369"/>
        <v/>
      </c>
      <c r="M2249" s="352" t="str">
        <f t="shared" si="370"/>
        <v/>
      </c>
      <c r="N2249" s="387"/>
    </row>
    <row r="2250" spans="2:14" s="288" customFormat="1">
      <c r="B2250" s="453" t="s">
        <v>27</v>
      </c>
      <c r="C2250" s="139" t="s">
        <v>2476</v>
      </c>
      <c r="D2250" s="102">
        <v>11690591001</v>
      </c>
      <c r="E2250" s="391" t="str">
        <f>IFERROR(VLOOKUP(D2250,'ВИС-2025'!$E$17:$I$3751,3,0),"")</f>
        <v>Тройник с уменьшенным бок. проходом SDR 11, 32-20-32 LX</v>
      </c>
      <c r="F2250" s="202" t="s">
        <v>58</v>
      </c>
      <c r="G2250" s="204"/>
      <c r="H2250" s="352" t="str">
        <f>IFERROR(VLOOKUP(D2250,'ВИС-2025'!$E$17:$L$4285,7,0),"")</f>
        <v>по запросу</v>
      </c>
      <c r="I2250" s="352" t="str">
        <f t="shared" si="366"/>
        <v/>
      </c>
      <c r="J2250" s="352" t="str">
        <f t="shared" si="367"/>
        <v/>
      </c>
      <c r="K2250" s="352" t="str">
        <f t="shared" si="368"/>
        <v/>
      </c>
      <c r="L2250" s="352" t="str">
        <f t="shared" si="369"/>
        <v/>
      </c>
      <c r="M2250" s="352" t="str">
        <f t="shared" si="370"/>
        <v/>
      </c>
      <c r="N2250" s="387"/>
    </row>
    <row r="2251" spans="2:14" s="288" customFormat="1">
      <c r="B2251" s="453" t="s">
        <v>27</v>
      </c>
      <c r="C2251" s="139" t="s">
        <v>2476</v>
      </c>
      <c r="D2251" s="102">
        <v>11690611001</v>
      </c>
      <c r="E2251" s="391" t="str">
        <f>IFERROR(VLOOKUP(D2251,'ВИС-2025'!$E$17:$I$3751,3,0),"")</f>
        <v>Тройник с уменьшенным бок. проходом SDR 11, 32-25-32 LX</v>
      </c>
      <c r="F2251" s="139" t="s">
        <v>58</v>
      </c>
      <c r="G2251" s="217"/>
      <c r="H2251" s="175" t="str">
        <f>IFERROR(VLOOKUP(D2251,'ВИС-2025'!$E$17:$L$4285,7,0),"")</f>
        <v>по запросу</v>
      </c>
      <c r="I2251" s="175" t="str">
        <f t="shared" si="366"/>
        <v/>
      </c>
      <c r="J2251" s="175" t="str">
        <f t="shared" si="367"/>
        <v/>
      </c>
      <c r="K2251" s="175" t="str">
        <f t="shared" si="368"/>
        <v/>
      </c>
      <c r="L2251" s="175" t="str">
        <f t="shared" si="369"/>
        <v/>
      </c>
      <c r="M2251" s="175" t="str">
        <f t="shared" si="370"/>
        <v/>
      </c>
      <c r="N2251" s="387"/>
    </row>
    <row r="2252" spans="2:14" s="288" customFormat="1">
      <c r="B2252" s="453" t="s">
        <v>27</v>
      </c>
      <c r="C2252" s="139" t="s">
        <v>2476</v>
      </c>
      <c r="D2252" s="102">
        <v>11690681001</v>
      </c>
      <c r="E2252" s="391" t="str">
        <f>IFERROR(VLOOKUP(D2252,'ВИС-2025'!$E$17:$I$3751,3,0),"")</f>
        <v>Тройник с уменьшенным бок. проходом SDR 11, 40-20-40 LX</v>
      </c>
      <c r="F2252" s="202" t="s">
        <v>58</v>
      </c>
      <c r="G2252" s="204"/>
      <c r="H2252" s="352" t="str">
        <f>IFERROR(VLOOKUP(D2252,'ВИС-2025'!$E$17:$L$4285,7,0),"")</f>
        <v>по запросу</v>
      </c>
      <c r="I2252" s="352" t="str">
        <f t="shared" si="366"/>
        <v/>
      </c>
      <c r="J2252" s="352" t="str">
        <f t="shared" si="367"/>
        <v/>
      </c>
      <c r="K2252" s="352" t="str">
        <f t="shared" si="368"/>
        <v/>
      </c>
      <c r="L2252" s="352" t="str">
        <f t="shared" si="369"/>
        <v/>
      </c>
      <c r="M2252" s="352" t="str">
        <f t="shared" si="370"/>
        <v/>
      </c>
      <c r="N2252" s="387"/>
    </row>
    <row r="2253" spans="2:14" s="288" customFormat="1">
      <c r="B2253" s="453" t="s">
        <v>27</v>
      </c>
      <c r="C2253" s="139" t="s">
        <v>2476</v>
      </c>
      <c r="D2253" s="102">
        <v>11690691001</v>
      </c>
      <c r="E2253" s="391" t="str">
        <f>IFERROR(VLOOKUP(D2253,'ВИС-2025'!$E$17:$I$3751,3,0),"")</f>
        <v>Тройник с уменьшенным бок. проходом SDR 11, 40-25-40 LX</v>
      </c>
      <c r="F2253" s="139" t="s">
        <v>58</v>
      </c>
      <c r="G2253" s="217"/>
      <c r="H2253" s="175" t="str">
        <f>IFERROR(VLOOKUP(D2253,'ВИС-2025'!$E$17:$L$4285,7,0),"")</f>
        <v>по запросу</v>
      </c>
      <c r="I2253" s="175" t="str">
        <f t="shared" si="366"/>
        <v/>
      </c>
      <c r="J2253" s="175" t="str">
        <f t="shared" si="367"/>
        <v/>
      </c>
      <c r="K2253" s="175" t="str">
        <f t="shared" si="368"/>
        <v/>
      </c>
      <c r="L2253" s="175" t="str">
        <f t="shared" si="369"/>
        <v/>
      </c>
      <c r="M2253" s="175" t="str">
        <f t="shared" si="370"/>
        <v/>
      </c>
      <c r="N2253" s="387"/>
    </row>
    <row r="2254" spans="2:14" s="288" customFormat="1">
      <c r="B2254" s="453" t="s">
        <v>27</v>
      </c>
      <c r="C2254" s="139" t="s">
        <v>2476</v>
      </c>
      <c r="D2254" s="102">
        <v>11690711001</v>
      </c>
      <c r="E2254" s="391" t="str">
        <f>IFERROR(VLOOKUP(D2254,'ВИС-2025'!$E$17:$I$3751,3,0),"")</f>
        <v>Тройник с уменьшенным бок. проходом SDR 11, 40-32-40 LX</v>
      </c>
      <c r="F2254" s="139" t="s">
        <v>58</v>
      </c>
      <c r="G2254" s="217"/>
      <c r="H2254" s="175" t="str">
        <f>IFERROR(VLOOKUP(D2254,'ВИС-2025'!$E$17:$L$4285,7,0),"")</f>
        <v>по запросу</v>
      </c>
      <c r="I2254" s="175" t="str">
        <f t="shared" si="366"/>
        <v/>
      </c>
      <c r="J2254" s="175" t="str">
        <f t="shared" si="367"/>
        <v/>
      </c>
      <c r="K2254" s="175" t="str">
        <f t="shared" si="368"/>
        <v/>
      </c>
      <c r="L2254" s="175" t="str">
        <f t="shared" si="369"/>
        <v/>
      </c>
      <c r="M2254" s="175" t="str">
        <f t="shared" si="370"/>
        <v/>
      </c>
      <c r="N2254" s="387"/>
    </row>
    <row r="2255" spans="2:14" s="288" customFormat="1">
      <c r="B2255" s="453" t="s">
        <v>27</v>
      </c>
      <c r="C2255" s="139" t="s">
        <v>2476</v>
      </c>
      <c r="D2255" s="102">
        <v>11690771001</v>
      </c>
      <c r="E2255" s="391" t="str">
        <f>IFERROR(VLOOKUP(D2255,'ВИС-2025'!$E$17:$I$3751,3,0),"")</f>
        <v>Тройник с уменьшенным бок. проходом SDR 11, 50-20-50 LX</v>
      </c>
      <c r="F2255" s="202" t="s">
        <v>58</v>
      </c>
      <c r="G2255" s="204"/>
      <c r="H2255" s="352" t="str">
        <f>IFERROR(VLOOKUP(D2255,'ВИС-2025'!$E$17:$L$4285,7,0),"")</f>
        <v>по запросу</v>
      </c>
      <c r="I2255" s="352" t="str">
        <f t="shared" si="366"/>
        <v/>
      </c>
      <c r="J2255" s="352" t="str">
        <f t="shared" si="367"/>
        <v/>
      </c>
      <c r="K2255" s="352" t="str">
        <f t="shared" si="368"/>
        <v/>
      </c>
      <c r="L2255" s="352" t="str">
        <f t="shared" si="369"/>
        <v/>
      </c>
      <c r="M2255" s="352" t="str">
        <f t="shared" si="370"/>
        <v/>
      </c>
      <c r="N2255" s="387"/>
    </row>
    <row r="2256" spans="2:14" s="288" customFormat="1">
      <c r="B2256" s="453" t="s">
        <v>27</v>
      </c>
      <c r="C2256" s="139" t="s">
        <v>2476</v>
      </c>
      <c r="D2256" s="102">
        <v>11691521001</v>
      </c>
      <c r="E2256" s="391" t="str">
        <f>IFERROR(VLOOKUP(D2256,'ВИС-2025'!$E$17:$I$3751,3,0),"")</f>
        <v>Тройник с уменьшенным бок. проходом SDR 11, 50-25-50 LX</v>
      </c>
      <c r="F2256" s="139" t="s">
        <v>58</v>
      </c>
      <c r="G2256" s="217"/>
      <c r="H2256" s="175" t="str">
        <f>IFERROR(VLOOKUP(D2256,'ВИС-2025'!$E$17:$L$4285,7,0),"")</f>
        <v>по запросу</v>
      </c>
      <c r="I2256" s="175" t="str">
        <f t="shared" si="366"/>
        <v/>
      </c>
      <c r="J2256" s="175" t="str">
        <f t="shared" si="367"/>
        <v/>
      </c>
      <c r="K2256" s="175" t="str">
        <f t="shared" si="368"/>
        <v/>
      </c>
      <c r="L2256" s="175" t="str">
        <f t="shared" si="369"/>
        <v/>
      </c>
      <c r="M2256" s="175" t="str">
        <f t="shared" si="370"/>
        <v/>
      </c>
      <c r="N2256" s="387"/>
    </row>
    <row r="2257" spans="2:14" s="288" customFormat="1">
      <c r="B2257" s="453" t="s">
        <v>27</v>
      </c>
      <c r="C2257" s="139" t="s">
        <v>2476</v>
      </c>
      <c r="D2257" s="102">
        <v>11691541001</v>
      </c>
      <c r="E2257" s="391" t="str">
        <f>IFERROR(VLOOKUP(D2257,'ВИС-2025'!$E$17:$I$3751,3,0),"")</f>
        <v>Тройник с уменьшенным бок. проходом SDR 11, 50-32-50 LX</v>
      </c>
      <c r="F2257" s="139" t="s">
        <v>58</v>
      </c>
      <c r="G2257" s="217"/>
      <c r="H2257" s="175" t="str">
        <f>IFERROR(VLOOKUP(D2257,'ВИС-2025'!$E$17:$L$4285,7,0),"")</f>
        <v>по запросу</v>
      </c>
      <c r="I2257" s="175" t="str">
        <f t="shared" si="366"/>
        <v/>
      </c>
      <c r="J2257" s="175" t="str">
        <f t="shared" si="367"/>
        <v/>
      </c>
      <c r="K2257" s="175" t="str">
        <f t="shared" si="368"/>
        <v/>
      </c>
      <c r="L2257" s="175" t="str">
        <f t="shared" si="369"/>
        <v/>
      </c>
      <c r="M2257" s="175" t="str">
        <f t="shared" si="370"/>
        <v/>
      </c>
      <c r="N2257" s="387"/>
    </row>
    <row r="2258" spans="2:14" s="288" customFormat="1">
      <c r="B2258" s="453" t="s">
        <v>27</v>
      </c>
      <c r="C2258" s="139" t="s">
        <v>2476</v>
      </c>
      <c r="D2258" s="102">
        <v>11691551001</v>
      </c>
      <c r="E2258" s="391" t="str">
        <f>IFERROR(VLOOKUP(D2258,'ВИС-2025'!$E$17:$I$3751,3,0),"")</f>
        <v>Тройник с уменьшенным бок. проходом SDR 11, 50-40-50 LX</v>
      </c>
      <c r="F2258" s="139" t="s">
        <v>58</v>
      </c>
      <c r="G2258" s="217"/>
      <c r="H2258" s="175" t="str">
        <f>IFERROR(VLOOKUP(D2258,'ВИС-2025'!$E$17:$L$4285,7,0),"")</f>
        <v>по запросу</v>
      </c>
      <c r="I2258" s="175" t="str">
        <f t="shared" si="366"/>
        <v/>
      </c>
      <c r="J2258" s="175" t="str">
        <f t="shared" si="367"/>
        <v/>
      </c>
      <c r="K2258" s="175" t="str">
        <f t="shared" si="368"/>
        <v/>
      </c>
      <c r="L2258" s="175" t="str">
        <f t="shared" si="369"/>
        <v/>
      </c>
      <c r="M2258" s="175" t="str">
        <f t="shared" si="370"/>
        <v/>
      </c>
      <c r="N2258" s="387"/>
    </row>
    <row r="2259" spans="2:14" s="288" customFormat="1">
      <c r="B2259" s="453" t="s">
        <v>27</v>
      </c>
      <c r="C2259" s="139" t="s">
        <v>2476</v>
      </c>
      <c r="D2259" s="102">
        <v>11691591001</v>
      </c>
      <c r="E2259" s="391" t="str">
        <f>IFERROR(VLOOKUP(D2259,'ВИС-2025'!$E$17:$I$3751,3,0),"")</f>
        <v>Тройник с уменьшенным бок. проходом SDR 11, 63-25-63 LX</v>
      </c>
      <c r="F2259" s="139" t="s">
        <v>58</v>
      </c>
      <c r="G2259" s="217"/>
      <c r="H2259" s="175" t="str">
        <f>IFERROR(VLOOKUP(D2259,'ВИС-2025'!$E$17:$L$4285,7,0),"")</f>
        <v>по запросу</v>
      </c>
      <c r="I2259" s="175" t="str">
        <f t="shared" si="366"/>
        <v/>
      </c>
      <c r="J2259" s="175" t="str">
        <f t="shared" si="367"/>
        <v/>
      </c>
      <c r="K2259" s="175" t="str">
        <f t="shared" si="368"/>
        <v/>
      </c>
      <c r="L2259" s="175" t="str">
        <f t="shared" si="369"/>
        <v/>
      </c>
      <c r="M2259" s="175" t="str">
        <f t="shared" si="370"/>
        <v/>
      </c>
      <c r="N2259" s="387"/>
    </row>
    <row r="2260" spans="2:14" s="288" customFormat="1">
      <c r="B2260" s="453" t="s">
        <v>27</v>
      </c>
      <c r="C2260" s="139" t="s">
        <v>2476</v>
      </c>
      <c r="D2260" s="102">
        <v>11691611001</v>
      </c>
      <c r="E2260" s="391" t="str">
        <f>IFERROR(VLOOKUP(D2260,'ВИС-2025'!$E$17:$I$3751,3,0),"")</f>
        <v>Тройник с уменьшенным бок. проходом SDR 11, 63-32-63 LX</v>
      </c>
      <c r="F2260" s="139" t="s">
        <v>58</v>
      </c>
      <c r="G2260" s="217"/>
      <c r="H2260" s="175" t="str">
        <f>IFERROR(VLOOKUP(D2260,'ВИС-2025'!$E$17:$L$4285,7,0),"")</f>
        <v>по запросу</v>
      </c>
      <c r="I2260" s="175" t="str">
        <f t="shared" si="366"/>
        <v/>
      </c>
      <c r="J2260" s="175" t="str">
        <f t="shared" si="367"/>
        <v/>
      </c>
      <c r="K2260" s="175" t="str">
        <f t="shared" si="368"/>
        <v/>
      </c>
      <c r="L2260" s="175" t="str">
        <f t="shared" si="369"/>
        <v/>
      </c>
      <c r="M2260" s="175" t="str">
        <f t="shared" si="370"/>
        <v/>
      </c>
      <c r="N2260" s="387"/>
    </row>
    <row r="2261" spans="2:14" s="288" customFormat="1">
      <c r="B2261" s="453" t="s">
        <v>27</v>
      </c>
      <c r="C2261" s="139" t="s">
        <v>2476</v>
      </c>
      <c r="D2261" s="102">
        <v>11691641001</v>
      </c>
      <c r="E2261" s="391" t="str">
        <f>IFERROR(VLOOKUP(D2261,'ВИС-2025'!$E$17:$I$3751,3,0),"")</f>
        <v>Тройник с уменьшенным бок. проходом SDR 11, 63-40-63 LX</v>
      </c>
      <c r="F2261" s="139" t="s">
        <v>58</v>
      </c>
      <c r="G2261" s="217"/>
      <c r="H2261" s="175" t="str">
        <f>IFERROR(VLOOKUP(D2261,'ВИС-2025'!$E$17:$L$4285,7,0),"")</f>
        <v>по запросу</v>
      </c>
      <c r="I2261" s="175" t="str">
        <f t="shared" si="366"/>
        <v/>
      </c>
      <c r="J2261" s="175" t="str">
        <f t="shared" si="367"/>
        <v/>
      </c>
      <c r="K2261" s="175" t="str">
        <f t="shared" si="368"/>
        <v/>
      </c>
      <c r="L2261" s="175" t="str">
        <f t="shared" si="369"/>
        <v/>
      </c>
      <c r="M2261" s="175" t="str">
        <f t="shared" si="370"/>
        <v/>
      </c>
      <c r="N2261" s="387"/>
    </row>
    <row r="2262" spans="2:14" s="288" customFormat="1">
      <c r="B2262" s="453" t="s">
        <v>27</v>
      </c>
      <c r="C2262" s="139" t="s">
        <v>2476</v>
      </c>
      <c r="D2262" s="102">
        <v>11691661001</v>
      </c>
      <c r="E2262" s="391" t="str">
        <f>IFERROR(VLOOKUP(D2262,'ВИС-2025'!$E$17:$I$3751,3,0),"")</f>
        <v>Тройник с уменьшенным бок. проходом SDR 11, 63-50-63 LX</v>
      </c>
      <c r="F2262" s="139" t="s">
        <v>58</v>
      </c>
      <c r="G2262" s="217"/>
      <c r="H2262" s="175" t="str">
        <f>IFERROR(VLOOKUP(D2262,'ВИС-2025'!$E$17:$L$4285,7,0),"")</f>
        <v>по запросу</v>
      </c>
      <c r="I2262" s="175" t="str">
        <f t="shared" si="366"/>
        <v/>
      </c>
      <c r="J2262" s="175" t="str">
        <f t="shared" si="367"/>
        <v/>
      </c>
      <c r="K2262" s="175" t="str">
        <f t="shared" si="368"/>
        <v/>
      </c>
      <c r="L2262" s="175" t="str">
        <f t="shared" si="369"/>
        <v/>
      </c>
      <c r="M2262" s="175" t="str">
        <f t="shared" si="370"/>
        <v/>
      </c>
      <c r="N2262" s="387"/>
    </row>
    <row r="2263" spans="2:14" s="288" customFormat="1">
      <c r="B2263" s="453" t="s">
        <v>27</v>
      </c>
      <c r="C2263" s="139" t="s">
        <v>2476</v>
      </c>
      <c r="D2263" s="102">
        <v>12219341001</v>
      </c>
      <c r="E2263" s="391" t="str">
        <f>IFERROR(VLOOKUP(D2263,'ВИС-2025'!$E$17:$I$3751,3,0),"")</f>
        <v>Тройник с уменьшенным бок. проходом SDR 11, 75-25-75</v>
      </c>
      <c r="F2263" s="139" t="s">
        <v>58</v>
      </c>
      <c r="G2263" s="217"/>
      <c r="H2263" s="175" t="str">
        <f>IFERROR(VLOOKUP(D2263,'ВИС-2025'!$E$17:$L$4285,7,0),"")</f>
        <v>по запросу</v>
      </c>
      <c r="I2263" s="175" t="str">
        <f t="shared" si="366"/>
        <v/>
      </c>
      <c r="J2263" s="175" t="str">
        <f t="shared" si="367"/>
        <v/>
      </c>
      <c r="K2263" s="175" t="str">
        <f t="shared" si="368"/>
        <v/>
      </c>
      <c r="L2263" s="175" t="str">
        <f t="shared" si="369"/>
        <v/>
      </c>
      <c r="M2263" s="175" t="str">
        <f t="shared" si="370"/>
        <v/>
      </c>
      <c r="N2263" s="387"/>
    </row>
    <row r="2264" spans="2:14" s="288" customFormat="1">
      <c r="B2264" s="453" t="s">
        <v>27</v>
      </c>
      <c r="C2264" s="139" t="s">
        <v>2476</v>
      </c>
      <c r="D2264" s="102">
        <v>12677911001</v>
      </c>
      <c r="E2264" s="391" t="str">
        <f>IFERROR(VLOOKUP(D2264,'ВИС-2025'!$E$17:$I$3751,3,0),"")</f>
        <v>Тройник с уменьшенным бок. проходом SDR 11, 75-32-75</v>
      </c>
      <c r="F2264" s="139" t="s">
        <v>58</v>
      </c>
      <c r="G2264" s="217"/>
      <c r="H2264" s="175" t="str">
        <f>IFERROR(VLOOKUP(D2264,'ВИС-2025'!$E$17:$L$4285,7,0),"")</f>
        <v>по запросу</v>
      </c>
      <c r="I2264" s="175" t="str">
        <f t="shared" si="366"/>
        <v/>
      </c>
      <c r="J2264" s="175" t="str">
        <f t="shared" si="367"/>
        <v/>
      </c>
      <c r="K2264" s="175" t="str">
        <f t="shared" si="368"/>
        <v/>
      </c>
      <c r="L2264" s="175" t="str">
        <f t="shared" si="369"/>
        <v/>
      </c>
      <c r="M2264" s="175" t="str">
        <f t="shared" si="370"/>
        <v/>
      </c>
      <c r="N2264" s="387"/>
    </row>
    <row r="2265" spans="2:14" s="288" customFormat="1">
      <c r="B2265" s="453" t="s">
        <v>27</v>
      </c>
      <c r="C2265" s="139" t="s">
        <v>2476</v>
      </c>
      <c r="D2265" s="102">
        <v>12219361001</v>
      </c>
      <c r="E2265" s="391" t="str">
        <f>IFERROR(VLOOKUP(D2265,'ВИС-2025'!$E$17:$I$3751,3,0),"")</f>
        <v>Тройник с уменьшенным бок. проходом SDR 11, 75-40-75</v>
      </c>
      <c r="F2265" s="139" t="s">
        <v>58</v>
      </c>
      <c r="G2265" s="217"/>
      <c r="H2265" s="175" t="str">
        <f>IFERROR(VLOOKUP(D2265,'ВИС-2025'!$E$17:$L$4285,7,0),"")</f>
        <v>по запросу</v>
      </c>
      <c r="I2265" s="175" t="str">
        <f t="shared" ref="I2265:I2328" si="371">IFERROR(H2265*G2265,"")</f>
        <v/>
      </c>
      <c r="J2265" s="175" t="str">
        <f t="shared" ref="J2265:J2328" si="372">IFERROR((IF(H2265="","",H2265-H2265*$D$7)),"")</f>
        <v/>
      </c>
      <c r="K2265" s="175" t="str">
        <f t="shared" ref="K2265:K2328" si="373">IFERROR(J2265*G2265, "")</f>
        <v/>
      </c>
      <c r="L2265" s="175" t="str">
        <f t="shared" ref="L2265:L2328" si="374">IFERROR(J2265*$D$8, "")</f>
        <v/>
      </c>
      <c r="M2265" s="175" t="str">
        <f t="shared" ref="M2265:M2328" si="375">IFERROR(L2265*G2265, "")</f>
        <v/>
      </c>
      <c r="N2265" s="387"/>
    </row>
    <row r="2266" spans="2:14" s="288" customFormat="1">
      <c r="B2266" s="453" t="s">
        <v>27</v>
      </c>
      <c r="C2266" s="139" t="s">
        <v>2476</v>
      </c>
      <c r="D2266" s="102">
        <v>12313261001</v>
      </c>
      <c r="E2266" s="391" t="str">
        <f>IFERROR(VLOOKUP(D2266,'ВИС-2025'!$E$17:$I$3751,3,0),"")</f>
        <v>Тройник с уменьшенным бок. проходом SDR 11, 75-50-75</v>
      </c>
      <c r="F2266" s="139" t="s">
        <v>58</v>
      </c>
      <c r="G2266" s="217"/>
      <c r="H2266" s="175" t="str">
        <f>IFERROR(VLOOKUP(D2266,'ВИС-2025'!$E$17:$L$4285,7,0),"")</f>
        <v>по запросу</v>
      </c>
      <c r="I2266" s="175" t="str">
        <f t="shared" si="371"/>
        <v/>
      </c>
      <c r="J2266" s="175" t="str">
        <f t="shared" si="372"/>
        <v/>
      </c>
      <c r="K2266" s="175" t="str">
        <f t="shared" si="373"/>
        <v/>
      </c>
      <c r="L2266" s="175" t="str">
        <f t="shared" si="374"/>
        <v/>
      </c>
      <c r="M2266" s="175" t="str">
        <f t="shared" si="375"/>
        <v/>
      </c>
      <c r="N2266" s="387"/>
    </row>
    <row r="2267" spans="2:14" s="288" customFormat="1">
      <c r="B2267" s="453" t="s">
        <v>27</v>
      </c>
      <c r="C2267" s="139" t="s">
        <v>2476</v>
      </c>
      <c r="D2267" s="102">
        <v>12219441001</v>
      </c>
      <c r="E2267" s="391" t="str">
        <f>IFERROR(VLOOKUP(D2267,'ВИС-2025'!$E$17:$I$3751,3,0),"")</f>
        <v>Тройник с уменьшенным бок. проходом SDR 11, 75-63-75</v>
      </c>
      <c r="F2267" s="139" t="s">
        <v>58</v>
      </c>
      <c r="G2267" s="217"/>
      <c r="H2267" s="175" t="str">
        <f>IFERROR(VLOOKUP(D2267,'ВИС-2025'!$E$17:$L$4285,7,0),"")</f>
        <v>по запросу</v>
      </c>
      <c r="I2267" s="175" t="str">
        <f t="shared" si="371"/>
        <v/>
      </c>
      <c r="J2267" s="175" t="str">
        <f t="shared" si="372"/>
        <v/>
      </c>
      <c r="K2267" s="175" t="str">
        <f t="shared" si="373"/>
        <v/>
      </c>
      <c r="L2267" s="175" t="str">
        <f t="shared" si="374"/>
        <v/>
      </c>
      <c r="M2267" s="175" t="str">
        <f t="shared" si="375"/>
        <v/>
      </c>
      <c r="N2267" s="387"/>
    </row>
    <row r="2268" spans="2:14" s="288" customFormat="1">
      <c r="B2268" s="453" t="s">
        <v>27</v>
      </c>
      <c r="C2268" s="139" t="s">
        <v>2476</v>
      </c>
      <c r="D2268" s="102">
        <v>12313361001</v>
      </c>
      <c r="E2268" s="391" t="str">
        <f>IFERROR(VLOOKUP(D2268,'ВИС-2025'!$E$17:$I$3751,3,0),"")</f>
        <v>Тройник с уменьшенным бок. проходом SDR 11, 90-32-90</v>
      </c>
      <c r="F2268" s="139" t="s">
        <v>58</v>
      </c>
      <c r="G2268" s="217"/>
      <c r="H2268" s="175" t="str">
        <f>IFERROR(VLOOKUP(D2268,'ВИС-2025'!$E$17:$L$4285,7,0),"")</f>
        <v>по запросу</v>
      </c>
      <c r="I2268" s="175" t="str">
        <f t="shared" si="371"/>
        <v/>
      </c>
      <c r="J2268" s="175" t="str">
        <f t="shared" si="372"/>
        <v/>
      </c>
      <c r="K2268" s="175" t="str">
        <f t="shared" si="373"/>
        <v/>
      </c>
      <c r="L2268" s="175" t="str">
        <f t="shared" si="374"/>
        <v/>
      </c>
      <c r="M2268" s="175" t="str">
        <f t="shared" si="375"/>
        <v/>
      </c>
      <c r="N2268" s="387"/>
    </row>
    <row r="2269" spans="2:14" s="288" customFormat="1">
      <c r="B2269" s="453" t="s">
        <v>27</v>
      </c>
      <c r="C2269" s="139" t="s">
        <v>2476</v>
      </c>
      <c r="D2269" s="102">
        <v>12219451001</v>
      </c>
      <c r="E2269" s="391" t="str">
        <f>IFERROR(VLOOKUP(D2269,'ВИС-2025'!$E$17:$I$3751,3,0),"")</f>
        <v>Тройник с уменьшенным бок. проходом SDR 11, 90-40-90</v>
      </c>
      <c r="F2269" s="139" t="s">
        <v>58</v>
      </c>
      <c r="G2269" s="217"/>
      <c r="H2269" s="175" t="str">
        <f>IFERROR(VLOOKUP(D2269,'ВИС-2025'!$E$17:$L$4285,7,0),"")</f>
        <v>по запросу</v>
      </c>
      <c r="I2269" s="175" t="str">
        <f t="shared" si="371"/>
        <v/>
      </c>
      <c r="J2269" s="175" t="str">
        <f t="shared" si="372"/>
        <v/>
      </c>
      <c r="K2269" s="175" t="str">
        <f t="shared" si="373"/>
        <v/>
      </c>
      <c r="L2269" s="175" t="str">
        <f t="shared" si="374"/>
        <v/>
      </c>
      <c r="M2269" s="175" t="str">
        <f t="shared" si="375"/>
        <v/>
      </c>
      <c r="N2269" s="387"/>
    </row>
    <row r="2270" spans="2:14" s="288" customFormat="1">
      <c r="B2270" s="453" t="s">
        <v>27</v>
      </c>
      <c r="C2270" s="139" t="s">
        <v>2476</v>
      </c>
      <c r="D2270" s="102">
        <v>12313461001</v>
      </c>
      <c r="E2270" s="391" t="str">
        <f>IFERROR(VLOOKUP(D2270,'ВИС-2025'!$E$17:$I$3751,3,0),"")</f>
        <v>Тройник с уменьшенным бок. проходом SDR 11, 90-63-90</v>
      </c>
      <c r="F2270" s="139" t="s">
        <v>58</v>
      </c>
      <c r="G2270" s="217"/>
      <c r="H2270" s="175" t="str">
        <f>IFERROR(VLOOKUP(D2270,'ВИС-2025'!$E$17:$L$4285,7,0),"")</f>
        <v>по запросу</v>
      </c>
      <c r="I2270" s="175" t="str">
        <f t="shared" si="371"/>
        <v/>
      </c>
      <c r="J2270" s="175" t="str">
        <f t="shared" si="372"/>
        <v/>
      </c>
      <c r="K2270" s="175" t="str">
        <f t="shared" si="373"/>
        <v/>
      </c>
      <c r="L2270" s="175" t="str">
        <f t="shared" si="374"/>
        <v/>
      </c>
      <c r="M2270" s="175" t="str">
        <f t="shared" si="375"/>
        <v/>
      </c>
      <c r="N2270" s="387"/>
    </row>
    <row r="2271" spans="2:14" s="288" customFormat="1">
      <c r="B2271" s="453" t="s">
        <v>27</v>
      </c>
      <c r="C2271" s="139" t="s">
        <v>2476</v>
      </c>
      <c r="D2271" s="102">
        <v>12313561001</v>
      </c>
      <c r="E2271" s="391" t="str">
        <f>IFERROR(VLOOKUP(D2271,'ВИС-2025'!$E$17:$I$3751,3,0),"")</f>
        <v>Тройник с уменьшенным бок. проходом SDR 11, 110-32-110</v>
      </c>
      <c r="F2271" s="139" t="s">
        <v>58</v>
      </c>
      <c r="G2271" s="217"/>
      <c r="H2271" s="175" t="str">
        <f>IFERROR(VLOOKUP(D2271,'ВИС-2025'!$E$17:$L$4285,7,0),"")</f>
        <v>по запросу</v>
      </c>
      <c r="I2271" s="175" t="str">
        <f t="shared" si="371"/>
        <v/>
      </c>
      <c r="J2271" s="175" t="str">
        <f t="shared" si="372"/>
        <v/>
      </c>
      <c r="K2271" s="175" t="str">
        <f t="shared" si="373"/>
        <v/>
      </c>
      <c r="L2271" s="175" t="str">
        <f t="shared" si="374"/>
        <v/>
      </c>
      <c r="M2271" s="175" t="str">
        <f t="shared" si="375"/>
        <v/>
      </c>
      <c r="N2271" s="387"/>
    </row>
    <row r="2272" spans="2:14" s="288" customFormat="1">
      <c r="B2272" s="453" t="s">
        <v>27</v>
      </c>
      <c r="C2272" s="139" t="s">
        <v>2476</v>
      </c>
      <c r="D2272" s="102">
        <v>12219501001</v>
      </c>
      <c r="E2272" s="391" t="str">
        <f>IFERROR(VLOOKUP(D2272,'ВИС-2025'!$E$17:$I$3751,3,0),"")</f>
        <v>Тройник с уменьшенным бок. проходом SDR 11, 110-50-110</v>
      </c>
      <c r="F2272" s="139" t="s">
        <v>58</v>
      </c>
      <c r="G2272" s="217"/>
      <c r="H2272" s="175" t="str">
        <f>IFERROR(VLOOKUP(D2272,'ВИС-2025'!$E$17:$L$4285,7,0),"")</f>
        <v>по запросу</v>
      </c>
      <c r="I2272" s="175" t="str">
        <f t="shared" si="371"/>
        <v/>
      </c>
      <c r="J2272" s="175" t="str">
        <f t="shared" si="372"/>
        <v/>
      </c>
      <c r="K2272" s="175" t="str">
        <f t="shared" si="373"/>
        <v/>
      </c>
      <c r="L2272" s="175" t="str">
        <f t="shared" si="374"/>
        <v/>
      </c>
      <c r="M2272" s="175" t="str">
        <f t="shared" si="375"/>
        <v/>
      </c>
      <c r="N2272" s="387"/>
    </row>
    <row r="2273" spans="2:14" s="288" customFormat="1">
      <c r="B2273" s="453" t="s">
        <v>27</v>
      </c>
      <c r="C2273" s="139" t="s">
        <v>2476</v>
      </c>
      <c r="D2273" s="102">
        <v>12313661001</v>
      </c>
      <c r="E2273" s="391" t="str">
        <f>IFERROR(VLOOKUP(D2273,'ВИС-2025'!$E$17:$I$3751,3,0),"")</f>
        <v>Тройник с уменьшенным бок. проходом SDR 11, 110-63-110</v>
      </c>
      <c r="F2273" s="139" t="s">
        <v>58</v>
      </c>
      <c r="G2273" s="217"/>
      <c r="H2273" s="175" t="str">
        <f>IFERROR(VLOOKUP(D2273,'ВИС-2025'!$E$17:$L$4285,7,0),"")</f>
        <v>по запросу</v>
      </c>
      <c r="I2273" s="175" t="str">
        <f t="shared" si="371"/>
        <v/>
      </c>
      <c r="J2273" s="175" t="str">
        <f t="shared" si="372"/>
        <v/>
      </c>
      <c r="K2273" s="175" t="str">
        <f t="shared" si="373"/>
        <v/>
      </c>
      <c r="L2273" s="175" t="str">
        <f t="shared" si="374"/>
        <v/>
      </c>
      <c r="M2273" s="175" t="str">
        <f t="shared" si="375"/>
        <v/>
      </c>
      <c r="N2273" s="387"/>
    </row>
    <row r="2274" spans="2:14">
      <c r="B2274" s="90"/>
      <c r="C2274" s="136"/>
      <c r="D2274" s="69"/>
      <c r="E2274" s="185"/>
      <c r="F2274" s="136"/>
      <c r="G2274" s="207"/>
      <c r="H2274" s="97" t="str">
        <f>IFERROR(VLOOKUP(D2274,'ВИС-2025'!$E$17:$L$4285,7,0),"")</f>
        <v/>
      </c>
      <c r="I2274" s="97" t="str">
        <f t="shared" si="371"/>
        <v/>
      </c>
      <c r="J2274" s="97" t="str">
        <f t="shared" si="372"/>
        <v/>
      </c>
      <c r="K2274" s="97" t="str">
        <f t="shared" si="373"/>
        <v/>
      </c>
      <c r="L2274" s="97" t="str">
        <f t="shared" si="374"/>
        <v/>
      </c>
      <c r="M2274" s="97" t="str">
        <f t="shared" si="375"/>
        <v/>
      </c>
      <c r="N2274" s="387"/>
    </row>
    <row r="2275" spans="2:14" s="288" customFormat="1">
      <c r="B2275" s="453" t="s">
        <v>27</v>
      </c>
      <c r="C2275" s="139" t="s">
        <v>2476</v>
      </c>
      <c r="D2275" s="102">
        <v>11690471001</v>
      </c>
      <c r="E2275" s="391" t="str">
        <f>IFERROR(VLOOKUP(D2275,'ВИС-2025'!$E$17:$I$3751,3,0),"")</f>
        <v>Тройник SDR 11, 20-25-20 LX</v>
      </c>
      <c r="F2275" s="202" t="s">
        <v>58</v>
      </c>
      <c r="G2275" s="204"/>
      <c r="H2275" s="352" t="str">
        <f>IFERROR(VLOOKUP(D2275,'ВИС-2025'!$E$17:$L$4285,7,0),"")</f>
        <v>по запросу</v>
      </c>
      <c r="I2275" s="352" t="str">
        <f t="shared" si="371"/>
        <v/>
      </c>
      <c r="J2275" s="352" t="str">
        <f t="shared" si="372"/>
        <v/>
      </c>
      <c r="K2275" s="352" t="str">
        <f t="shared" si="373"/>
        <v/>
      </c>
      <c r="L2275" s="352" t="str">
        <f t="shared" si="374"/>
        <v/>
      </c>
      <c r="M2275" s="352" t="str">
        <f t="shared" si="375"/>
        <v/>
      </c>
      <c r="N2275" s="387"/>
    </row>
    <row r="2276" spans="2:14" s="288" customFormat="1">
      <c r="B2276" s="453" t="s">
        <v>27</v>
      </c>
      <c r="C2276" s="139" t="s">
        <v>2476</v>
      </c>
      <c r="D2276" s="102">
        <v>12677811001</v>
      </c>
      <c r="E2276" s="391" t="str">
        <f>IFERROR(VLOOKUP(D2276,'ВИС-2025'!$E$17:$I$3751,3,0),"")</f>
        <v>Тройник SDR 11, 63-75-63</v>
      </c>
      <c r="F2276" s="202" t="s">
        <v>58</v>
      </c>
      <c r="G2276" s="204"/>
      <c r="H2276" s="352" t="str">
        <f>IFERROR(VLOOKUP(D2276,'ВИС-2025'!$E$17:$L$4285,7,0),"")</f>
        <v>по запросу</v>
      </c>
      <c r="I2276" s="352" t="str">
        <f t="shared" si="371"/>
        <v/>
      </c>
      <c r="J2276" s="352" t="str">
        <f t="shared" si="372"/>
        <v/>
      </c>
      <c r="K2276" s="352" t="str">
        <f t="shared" si="373"/>
        <v/>
      </c>
      <c r="L2276" s="352" t="str">
        <f t="shared" si="374"/>
        <v/>
      </c>
      <c r="M2276" s="352" t="str">
        <f t="shared" si="375"/>
        <v/>
      </c>
      <c r="N2276" s="387"/>
    </row>
    <row r="2277" spans="2:14">
      <c r="B2277" s="90"/>
      <c r="C2277" s="136"/>
      <c r="D2277" s="69"/>
      <c r="E2277" s="185"/>
      <c r="F2277" s="170"/>
      <c r="G2277" s="199"/>
      <c r="H2277" s="351" t="str">
        <f>IFERROR(VLOOKUP(D2277,'ВИС-2025'!$E$17:$L$4285,7,0),"")</f>
        <v/>
      </c>
      <c r="I2277" s="351" t="str">
        <f t="shared" si="371"/>
        <v/>
      </c>
      <c r="J2277" s="351" t="str">
        <f t="shared" si="372"/>
        <v/>
      </c>
      <c r="K2277" s="351" t="str">
        <f t="shared" si="373"/>
        <v/>
      </c>
      <c r="L2277" s="351" t="str">
        <f t="shared" si="374"/>
        <v/>
      </c>
      <c r="M2277" s="351" t="str">
        <f t="shared" si="375"/>
        <v/>
      </c>
      <c r="N2277" s="387"/>
    </row>
    <row r="2278" spans="2:14" s="288" customFormat="1">
      <c r="B2278" s="453" t="s">
        <v>27</v>
      </c>
      <c r="C2278" s="139" t="s">
        <v>2476</v>
      </c>
      <c r="D2278" s="102">
        <v>11690551001</v>
      </c>
      <c r="E2278" s="391" t="str">
        <f>IFERROR(VLOOKUP(D2278,'ВИС-2025'!$E$17:$I$3751,3,0),"")</f>
        <v>Тройник SDR 11, 25-25-20 LX</v>
      </c>
      <c r="F2278" s="202" t="s">
        <v>58</v>
      </c>
      <c r="G2278" s="204"/>
      <c r="H2278" s="352" t="str">
        <f>IFERROR(VLOOKUP(D2278,'ВИС-2025'!$E$17:$L$4285,7,0),"")</f>
        <v>по запросу</v>
      </c>
      <c r="I2278" s="352" t="str">
        <f t="shared" si="371"/>
        <v/>
      </c>
      <c r="J2278" s="352" t="str">
        <f t="shared" si="372"/>
        <v/>
      </c>
      <c r="K2278" s="352" t="str">
        <f t="shared" si="373"/>
        <v/>
      </c>
      <c r="L2278" s="352" t="str">
        <f t="shared" si="374"/>
        <v/>
      </c>
      <c r="M2278" s="352" t="str">
        <f t="shared" si="375"/>
        <v/>
      </c>
      <c r="N2278" s="387"/>
    </row>
    <row r="2279" spans="2:14" s="288" customFormat="1">
      <c r="B2279" s="453" t="s">
        <v>27</v>
      </c>
      <c r="C2279" s="139" t="s">
        <v>2476</v>
      </c>
      <c r="D2279" s="102">
        <v>11690621001</v>
      </c>
      <c r="E2279" s="391" t="str">
        <f>IFERROR(VLOOKUP(D2279,'ВИС-2025'!$E$17:$I$3751,3,0),"")</f>
        <v>Тройник SDR 11, 32-32-25 LX</v>
      </c>
      <c r="F2279" s="202" t="s">
        <v>58</v>
      </c>
      <c r="G2279" s="204"/>
      <c r="H2279" s="352" t="str">
        <f>IFERROR(VLOOKUP(D2279,'ВИС-2025'!$E$17:$L$4285,7,0),"")</f>
        <v>по запросу</v>
      </c>
      <c r="I2279" s="352" t="str">
        <f t="shared" si="371"/>
        <v/>
      </c>
      <c r="J2279" s="352" t="str">
        <f t="shared" si="372"/>
        <v/>
      </c>
      <c r="K2279" s="352" t="str">
        <f t="shared" si="373"/>
        <v/>
      </c>
      <c r="L2279" s="352" t="str">
        <f t="shared" si="374"/>
        <v/>
      </c>
      <c r="M2279" s="352" t="str">
        <f t="shared" si="375"/>
        <v/>
      </c>
      <c r="N2279" s="387"/>
    </row>
    <row r="2280" spans="2:14">
      <c r="B2280" s="90"/>
      <c r="C2280" s="136"/>
      <c r="D2280" s="69"/>
      <c r="E2280" s="185"/>
      <c r="F2280" s="170"/>
      <c r="G2280" s="199"/>
      <c r="H2280" s="351" t="str">
        <f>IFERROR(VLOOKUP(D2280,'ВИС-2025'!$E$17:$L$4285,7,0),"")</f>
        <v/>
      </c>
      <c r="I2280" s="351" t="str">
        <f t="shared" si="371"/>
        <v/>
      </c>
      <c r="J2280" s="351" t="str">
        <f t="shared" si="372"/>
        <v/>
      </c>
      <c r="K2280" s="351" t="str">
        <f t="shared" si="373"/>
        <v/>
      </c>
      <c r="L2280" s="351" t="str">
        <f t="shared" si="374"/>
        <v/>
      </c>
      <c r="M2280" s="351" t="str">
        <f t="shared" si="375"/>
        <v/>
      </c>
      <c r="N2280" s="387"/>
    </row>
    <row r="2281" spans="2:14" s="288" customFormat="1">
      <c r="B2281" s="453"/>
      <c r="C2281" s="139" t="s">
        <v>2476</v>
      </c>
      <c r="D2281" s="102">
        <v>12226841001</v>
      </c>
      <c r="E2281" s="391" t="str">
        <f>IFERROR(VLOOKUP(D2281,'ВИС-2025'!$E$17:$I$3751,3,0),"")</f>
        <v>Тройник в комплекте с монтажными гильзами 40-25-32</v>
      </c>
      <c r="F2281" s="103" t="s">
        <v>58</v>
      </c>
      <c r="G2281" s="217"/>
      <c r="H2281" s="107" t="str">
        <f>IFERROR(VLOOKUP(D2281,'ВИС-2025'!$E$17:$L$4285,7,0),"")</f>
        <v>по запросу</v>
      </c>
      <c r="I2281" s="107" t="str">
        <f t="shared" si="371"/>
        <v/>
      </c>
      <c r="J2281" s="107" t="str">
        <f t="shared" si="372"/>
        <v/>
      </c>
      <c r="K2281" s="107" t="str">
        <f t="shared" si="373"/>
        <v/>
      </c>
      <c r="L2281" s="107" t="str">
        <f t="shared" si="374"/>
        <v/>
      </c>
      <c r="M2281" s="107" t="str">
        <f t="shared" si="375"/>
        <v/>
      </c>
      <c r="N2281" s="387"/>
    </row>
    <row r="2282" spans="2:14" s="288" customFormat="1">
      <c r="B2282" s="453"/>
      <c r="C2282" s="139" t="s">
        <v>2476</v>
      </c>
      <c r="D2282" s="102">
        <v>12227041001</v>
      </c>
      <c r="E2282" s="391" t="str">
        <f>IFERROR(VLOOKUP(D2282,'ВИС-2025'!$E$17:$I$3751,3,0),"")</f>
        <v>Тройник в комплекте с монтажными гильзами 50-40-40</v>
      </c>
      <c r="F2282" s="103" t="s">
        <v>58</v>
      </c>
      <c r="G2282" s="217"/>
      <c r="H2282" s="107" t="str">
        <f>IFERROR(VLOOKUP(D2282,'ВИС-2025'!$E$17:$L$4285,7,0),"")</f>
        <v>по запросу</v>
      </c>
      <c r="I2282" s="107" t="str">
        <f t="shared" si="371"/>
        <v/>
      </c>
      <c r="J2282" s="107" t="str">
        <f t="shared" si="372"/>
        <v/>
      </c>
      <c r="K2282" s="107" t="str">
        <f t="shared" si="373"/>
        <v/>
      </c>
      <c r="L2282" s="107" t="str">
        <f t="shared" si="374"/>
        <v/>
      </c>
      <c r="M2282" s="107" t="str">
        <f t="shared" si="375"/>
        <v/>
      </c>
      <c r="N2282" s="387"/>
    </row>
    <row r="2283" spans="2:14" s="288" customFormat="1">
      <c r="B2283" s="453"/>
      <c r="C2283" s="139" t="s">
        <v>2476</v>
      </c>
      <c r="D2283" s="102">
        <v>12227141001</v>
      </c>
      <c r="E2283" s="391" t="str">
        <f>IFERROR(VLOOKUP(D2283,'ВИС-2025'!$E$17:$I$3751,3,0),"")</f>
        <v>Тройник в комплекте с монтажными гильзами 63-25-50</v>
      </c>
      <c r="F2283" s="103" t="s">
        <v>58</v>
      </c>
      <c r="G2283" s="217"/>
      <c r="H2283" s="107" t="str">
        <f>IFERROR(VLOOKUP(D2283,'ВИС-2025'!$E$17:$L$4285,7,0),"")</f>
        <v>по запросу</v>
      </c>
      <c r="I2283" s="107" t="str">
        <f t="shared" si="371"/>
        <v/>
      </c>
      <c r="J2283" s="107" t="str">
        <f t="shared" si="372"/>
        <v/>
      </c>
      <c r="K2283" s="107" t="str">
        <f t="shared" si="373"/>
        <v/>
      </c>
      <c r="L2283" s="107" t="str">
        <f t="shared" si="374"/>
        <v/>
      </c>
      <c r="M2283" s="107" t="str">
        <f t="shared" si="375"/>
        <v/>
      </c>
      <c r="N2283" s="387"/>
    </row>
    <row r="2284" spans="2:14" s="288" customFormat="1">
      <c r="B2284" s="453"/>
      <c r="C2284" s="139" t="s">
        <v>2476</v>
      </c>
      <c r="D2284" s="102">
        <v>12411941001</v>
      </c>
      <c r="E2284" s="391" t="str">
        <f>IFERROR(VLOOKUP(D2284,'ВИС-2025'!$E$17:$I$3751,3,0),"")</f>
        <v>Тройник в комплекте с монтажными гильзами 75-25-63</v>
      </c>
      <c r="F2284" s="103" t="s">
        <v>58</v>
      </c>
      <c r="G2284" s="217"/>
      <c r="H2284" s="107" t="str">
        <f>IFERROR(VLOOKUP(D2284,'ВИС-2025'!$E$17:$L$4285,7,0),"")</f>
        <v>по запросу</v>
      </c>
      <c r="I2284" s="107" t="str">
        <f t="shared" si="371"/>
        <v/>
      </c>
      <c r="J2284" s="107" t="str">
        <f t="shared" si="372"/>
        <v/>
      </c>
      <c r="K2284" s="107" t="str">
        <f t="shared" si="373"/>
        <v/>
      </c>
      <c r="L2284" s="107" t="str">
        <f t="shared" si="374"/>
        <v/>
      </c>
      <c r="M2284" s="107" t="str">
        <f t="shared" si="375"/>
        <v/>
      </c>
      <c r="N2284" s="387"/>
    </row>
    <row r="2285" spans="2:14" s="288" customFormat="1">
      <c r="B2285" s="453"/>
      <c r="C2285" s="139" t="s">
        <v>2476</v>
      </c>
      <c r="D2285" s="102">
        <v>12412141001</v>
      </c>
      <c r="E2285" s="391" t="str">
        <f>IFERROR(VLOOKUP(D2285,'ВИС-2025'!$E$17:$I$3751,3,0),"")</f>
        <v>Тройник в комплекте с монтажными гильзами 75-40-63</v>
      </c>
      <c r="F2285" s="103" t="s">
        <v>58</v>
      </c>
      <c r="G2285" s="217"/>
      <c r="H2285" s="107" t="str">
        <f>IFERROR(VLOOKUP(D2285,'ВИС-2025'!$E$17:$L$4285,7,0),"")</f>
        <v>по запросу</v>
      </c>
      <c r="I2285" s="107" t="str">
        <f t="shared" si="371"/>
        <v/>
      </c>
      <c r="J2285" s="107" t="str">
        <f t="shared" si="372"/>
        <v/>
      </c>
      <c r="K2285" s="107" t="str">
        <f t="shared" si="373"/>
        <v/>
      </c>
      <c r="L2285" s="107" t="str">
        <f t="shared" si="374"/>
        <v/>
      </c>
      <c r="M2285" s="107" t="str">
        <f t="shared" si="375"/>
        <v/>
      </c>
      <c r="N2285" s="387"/>
    </row>
    <row r="2286" spans="2:14" s="288" customFormat="1">
      <c r="B2286" s="453"/>
      <c r="C2286" s="139" t="s">
        <v>2476</v>
      </c>
      <c r="D2286" s="102">
        <v>12413041001</v>
      </c>
      <c r="E2286" s="391" t="str">
        <f>IFERROR(VLOOKUP(D2286,'ВИС-2025'!$E$17:$I$3751,3,0),"")</f>
        <v>Тройник в комплекте с монтажными гильзами 90-25-75</v>
      </c>
      <c r="F2286" s="103" t="s">
        <v>58</v>
      </c>
      <c r="G2286" s="217"/>
      <c r="H2286" s="107" t="str">
        <f>IFERROR(VLOOKUP(D2286,'ВИС-2025'!$E$17:$L$4285,7,0),"")</f>
        <v>по запросу</v>
      </c>
      <c r="I2286" s="107" t="str">
        <f t="shared" si="371"/>
        <v/>
      </c>
      <c r="J2286" s="107" t="str">
        <f t="shared" si="372"/>
        <v/>
      </c>
      <c r="K2286" s="107" t="str">
        <f t="shared" si="373"/>
        <v/>
      </c>
      <c r="L2286" s="107" t="str">
        <f t="shared" si="374"/>
        <v/>
      </c>
      <c r="M2286" s="107" t="str">
        <f t="shared" si="375"/>
        <v/>
      </c>
      <c r="N2286" s="387"/>
    </row>
    <row r="2287" spans="2:14" s="288" customFormat="1">
      <c r="B2287" s="453"/>
      <c r="C2287" s="139" t="s">
        <v>2476</v>
      </c>
      <c r="D2287" s="102">
        <v>12413141001</v>
      </c>
      <c r="E2287" s="391" t="str">
        <f>IFERROR(VLOOKUP(D2287,'ВИС-2025'!$E$17:$I$3751,3,0),"")</f>
        <v>Тройник в комплекте с монтажными гильзами 90-32-75</v>
      </c>
      <c r="F2287" s="103" t="s">
        <v>58</v>
      </c>
      <c r="G2287" s="217"/>
      <c r="H2287" s="107" t="str">
        <f>IFERROR(VLOOKUP(D2287,'ВИС-2025'!$E$17:$L$4285,7,0),"")</f>
        <v>по запросу</v>
      </c>
      <c r="I2287" s="107" t="str">
        <f t="shared" si="371"/>
        <v/>
      </c>
      <c r="J2287" s="107" t="str">
        <f t="shared" si="372"/>
        <v/>
      </c>
      <c r="K2287" s="107" t="str">
        <f t="shared" si="373"/>
        <v/>
      </c>
      <c r="L2287" s="107" t="str">
        <f t="shared" si="374"/>
        <v/>
      </c>
      <c r="M2287" s="107" t="str">
        <f t="shared" si="375"/>
        <v/>
      </c>
      <c r="N2287" s="387"/>
    </row>
    <row r="2288" spans="2:14" s="288" customFormat="1">
      <c r="B2288" s="453"/>
      <c r="C2288" s="139" t="s">
        <v>2476</v>
      </c>
      <c r="D2288" s="102">
        <v>12413241001</v>
      </c>
      <c r="E2288" s="391" t="str">
        <f>IFERROR(VLOOKUP(D2288,'ВИС-2025'!$E$17:$I$3751,3,0),"")</f>
        <v>Тройник в комплекте с монтажными гильзами 90-40-75</v>
      </c>
      <c r="F2288" s="103" t="s">
        <v>58</v>
      </c>
      <c r="G2288" s="217"/>
      <c r="H2288" s="107" t="str">
        <f>IFERROR(VLOOKUP(D2288,'ВИС-2025'!$E$17:$L$4285,7,0),"")</f>
        <v>по запросу</v>
      </c>
      <c r="I2288" s="107" t="str">
        <f t="shared" si="371"/>
        <v/>
      </c>
      <c r="J2288" s="107" t="str">
        <f t="shared" si="372"/>
        <v/>
      </c>
      <c r="K2288" s="107" t="str">
        <f t="shared" si="373"/>
        <v/>
      </c>
      <c r="L2288" s="107" t="str">
        <f t="shared" si="374"/>
        <v/>
      </c>
      <c r="M2288" s="107" t="str">
        <f t="shared" si="375"/>
        <v/>
      </c>
      <c r="N2288" s="387"/>
    </row>
    <row r="2289" spans="2:14" s="288" customFormat="1">
      <c r="B2289" s="453"/>
      <c r="C2289" s="139" t="s">
        <v>2476</v>
      </c>
      <c r="D2289" s="102">
        <v>12413341001</v>
      </c>
      <c r="E2289" s="391" t="str">
        <f>IFERROR(VLOOKUP(D2289,'ВИС-2025'!$E$17:$I$3751,3,0),"")</f>
        <v>Тройник в комплекте с монтажными гильзами 90-50-75</v>
      </c>
      <c r="F2289" s="103" t="s">
        <v>58</v>
      </c>
      <c r="G2289" s="217"/>
      <c r="H2289" s="107" t="str">
        <f>IFERROR(VLOOKUP(D2289,'ВИС-2025'!$E$17:$L$4285,7,0),"")</f>
        <v>по запросу</v>
      </c>
      <c r="I2289" s="107" t="str">
        <f t="shared" si="371"/>
        <v/>
      </c>
      <c r="J2289" s="107" t="str">
        <f t="shared" si="372"/>
        <v/>
      </c>
      <c r="K2289" s="107" t="str">
        <f t="shared" si="373"/>
        <v/>
      </c>
      <c r="L2289" s="107" t="str">
        <f t="shared" si="374"/>
        <v/>
      </c>
      <c r="M2289" s="107" t="str">
        <f t="shared" si="375"/>
        <v/>
      </c>
      <c r="N2289" s="387"/>
    </row>
    <row r="2290" spans="2:14" s="288" customFormat="1">
      <c r="B2290" s="453"/>
      <c r="C2290" s="139" t="s">
        <v>2476</v>
      </c>
      <c r="D2290" s="102">
        <v>12413441001</v>
      </c>
      <c r="E2290" s="391" t="str">
        <f>IFERROR(VLOOKUP(D2290,'ВИС-2025'!$E$17:$I$3751,3,0),"")</f>
        <v>Тройник в комплекте с монтажными гильзами 90-63-75</v>
      </c>
      <c r="F2290" s="103" t="s">
        <v>58</v>
      </c>
      <c r="G2290" s="217"/>
      <c r="H2290" s="107" t="str">
        <f>IFERROR(VLOOKUP(D2290,'ВИС-2025'!$E$17:$L$4285,7,0),"")</f>
        <v>по запросу</v>
      </c>
      <c r="I2290" s="107" t="str">
        <f t="shared" si="371"/>
        <v/>
      </c>
      <c r="J2290" s="107" t="str">
        <f t="shared" si="372"/>
        <v/>
      </c>
      <c r="K2290" s="107" t="str">
        <f t="shared" si="373"/>
        <v/>
      </c>
      <c r="L2290" s="107" t="str">
        <f t="shared" si="374"/>
        <v/>
      </c>
      <c r="M2290" s="107" t="str">
        <f t="shared" si="375"/>
        <v/>
      </c>
      <c r="N2290" s="387"/>
    </row>
    <row r="2291" spans="2:14" s="288" customFormat="1">
      <c r="B2291" s="453"/>
      <c r="C2291" s="139" t="s">
        <v>2476</v>
      </c>
      <c r="D2291" s="102">
        <v>12413541001</v>
      </c>
      <c r="E2291" s="391" t="str">
        <f>IFERROR(VLOOKUP(D2291,'ВИС-2025'!$E$17:$I$3751,3,0),"")</f>
        <v>Тройник в комплекте с монтажными гильзами 90-75-75</v>
      </c>
      <c r="F2291" s="103" t="s">
        <v>58</v>
      </c>
      <c r="G2291" s="217"/>
      <c r="H2291" s="107" t="str">
        <f>IFERROR(VLOOKUP(D2291,'ВИС-2025'!$E$17:$L$4285,7,0),"")</f>
        <v>по запросу</v>
      </c>
      <c r="I2291" s="107" t="str">
        <f t="shared" si="371"/>
        <v/>
      </c>
      <c r="J2291" s="107" t="str">
        <f t="shared" si="372"/>
        <v/>
      </c>
      <c r="K2291" s="107" t="str">
        <f t="shared" si="373"/>
        <v/>
      </c>
      <c r="L2291" s="107" t="str">
        <f t="shared" si="374"/>
        <v/>
      </c>
      <c r="M2291" s="107" t="str">
        <f t="shared" si="375"/>
        <v/>
      </c>
      <c r="N2291" s="387"/>
    </row>
    <row r="2292" spans="2:14" s="288" customFormat="1">
      <c r="B2292" s="453"/>
      <c r="C2292" s="139" t="s">
        <v>2476</v>
      </c>
      <c r="D2292" s="102">
        <v>12414341001</v>
      </c>
      <c r="E2292" s="391" t="str">
        <f>IFERROR(VLOOKUP(D2292,'ВИС-2025'!$E$17:$I$3751,3,0),"")</f>
        <v>Тройник в комплекте с монтажными гильзами 110-25-90</v>
      </c>
      <c r="F2292" s="103" t="s">
        <v>58</v>
      </c>
      <c r="G2292" s="217"/>
      <c r="H2292" s="107" t="str">
        <f>IFERROR(VLOOKUP(D2292,'ВИС-2025'!$E$17:$L$4285,7,0),"")</f>
        <v>по запросу</v>
      </c>
      <c r="I2292" s="107" t="str">
        <f t="shared" si="371"/>
        <v/>
      </c>
      <c r="J2292" s="107" t="str">
        <f t="shared" si="372"/>
        <v/>
      </c>
      <c r="K2292" s="107" t="str">
        <f t="shared" si="373"/>
        <v/>
      </c>
      <c r="L2292" s="107" t="str">
        <f t="shared" si="374"/>
        <v/>
      </c>
      <c r="M2292" s="107" t="str">
        <f t="shared" si="375"/>
        <v/>
      </c>
      <c r="N2292" s="387"/>
    </row>
    <row r="2293" spans="2:14" s="288" customFormat="1">
      <c r="B2293" s="453"/>
      <c r="C2293" s="139" t="s">
        <v>2476</v>
      </c>
      <c r="D2293" s="102">
        <v>12414441001</v>
      </c>
      <c r="E2293" s="391" t="str">
        <f>IFERROR(VLOOKUP(D2293,'ВИС-2025'!$E$17:$I$3751,3,0),"")</f>
        <v>Тройник в комплекте с монтажными гильзами 110-32-90</v>
      </c>
      <c r="F2293" s="103" t="s">
        <v>58</v>
      </c>
      <c r="G2293" s="217"/>
      <c r="H2293" s="107" t="str">
        <f>IFERROR(VLOOKUP(D2293,'ВИС-2025'!$E$17:$L$4285,7,0),"")</f>
        <v>по запросу</v>
      </c>
      <c r="I2293" s="107" t="str">
        <f t="shared" si="371"/>
        <v/>
      </c>
      <c r="J2293" s="107" t="str">
        <f t="shared" si="372"/>
        <v/>
      </c>
      <c r="K2293" s="107" t="str">
        <f t="shared" si="373"/>
        <v/>
      </c>
      <c r="L2293" s="107" t="str">
        <f t="shared" si="374"/>
        <v/>
      </c>
      <c r="M2293" s="107" t="str">
        <f t="shared" si="375"/>
        <v/>
      </c>
      <c r="N2293" s="387"/>
    </row>
    <row r="2294" spans="2:14" s="288" customFormat="1">
      <c r="B2294" s="453"/>
      <c r="C2294" s="139" t="s">
        <v>2476</v>
      </c>
      <c r="D2294" s="102">
        <v>12414541001</v>
      </c>
      <c r="E2294" s="391" t="str">
        <f>IFERROR(VLOOKUP(D2294,'ВИС-2025'!$E$17:$I$3751,3,0),"")</f>
        <v>Тройник в комплекте с монтажными гильзами 110-40-90</v>
      </c>
      <c r="F2294" s="103" t="s">
        <v>58</v>
      </c>
      <c r="G2294" s="217"/>
      <c r="H2294" s="107" t="str">
        <f>IFERROR(VLOOKUP(D2294,'ВИС-2025'!$E$17:$L$4285,7,0),"")</f>
        <v>по запросу</v>
      </c>
      <c r="I2294" s="107" t="str">
        <f t="shared" si="371"/>
        <v/>
      </c>
      <c r="J2294" s="107" t="str">
        <f t="shared" si="372"/>
        <v/>
      </c>
      <c r="K2294" s="107" t="str">
        <f t="shared" si="373"/>
        <v/>
      </c>
      <c r="L2294" s="107" t="str">
        <f t="shared" si="374"/>
        <v/>
      </c>
      <c r="M2294" s="107" t="str">
        <f t="shared" si="375"/>
        <v/>
      </c>
      <c r="N2294" s="387"/>
    </row>
    <row r="2295" spans="2:14" s="288" customFormat="1">
      <c r="B2295" s="453"/>
      <c r="C2295" s="139" t="s">
        <v>2476</v>
      </c>
      <c r="D2295" s="102">
        <v>12414641001</v>
      </c>
      <c r="E2295" s="391" t="str">
        <f>IFERROR(VLOOKUP(D2295,'ВИС-2025'!$E$17:$I$3751,3,0),"")</f>
        <v>Тройник в комплекте с монтажными гильзами 110-50-90</v>
      </c>
      <c r="F2295" s="103" t="s">
        <v>58</v>
      </c>
      <c r="G2295" s="217"/>
      <c r="H2295" s="107" t="str">
        <f>IFERROR(VLOOKUP(D2295,'ВИС-2025'!$E$17:$L$4285,7,0),"")</f>
        <v>по запросу</v>
      </c>
      <c r="I2295" s="107" t="str">
        <f t="shared" si="371"/>
        <v/>
      </c>
      <c r="J2295" s="107" t="str">
        <f t="shared" si="372"/>
        <v/>
      </c>
      <c r="K2295" s="107" t="str">
        <f t="shared" si="373"/>
        <v/>
      </c>
      <c r="L2295" s="107" t="str">
        <f t="shared" si="374"/>
        <v/>
      </c>
      <c r="M2295" s="107" t="str">
        <f t="shared" si="375"/>
        <v/>
      </c>
      <c r="N2295" s="387"/>
    </row>
    <row r="2296" spans="2:14" s="288" customFormat="1">
      <c r="B2296" s="453"/>
      <c r="C2296" s="139" t="s">
        <v>2476</v>
      </c>
      <c r="D2296" s="102">
        <v>12414741001</v>
      </c>
      <c r="E2296" s="391" t="str">
        <f>IFERROR(VLOOKUP(D2296,'ВИС-2025'!$E$17:$I$3751,3,0),"")</f>
        <v>Тройник в комплекте с монтажными гильзами 110-63-90</v>
      </c>
      <c r="F2296" s="103" t="s">
        <v>58</v>
      </c>
      <c r="G2296" s="217"/>
      <c r="H2296" s="107" t="str">
        <f>IFERROR(VLOOKUP(D2296,'ВИС-2025'!$E$17:$L$4285,7,0),"")</f>
        <v>по запросу</v>
      </c>
      <c r="I2296" s="107" t="str">
        <f t="shared" si="371"/>
        <v/>
      </c>
      <c r="J2296" s="107" t="str">
        <f t="shared" si="372"/>
        <v/>
      </c>
      <c r="K2296" s="107" t="str">
        <f t="shared" si="373"/>
        <v/>
      </c>
      <c r="L2296" s="107" t="str">
        <f t="shared" si="374"/>
        <v/>
      </c>
      <c r="M2296" s="107" t="str">
        <f t="shared" si="375"/>
        <v/>
      </c>
      <c r="N2296" s="387"/>
    </row>
    <row r="2297" spans="2:14" s="288" customFormat="1">
      <c r="B2297" s="453"/>
      <c r="C2297" s="139" t="s">
        <v>2476</v>
      </c>
      <c r="D2297" s="102">
        <v>12414841001</v>
      </c>
      <c r="E2297" s="391" t="str">
        <f>IFERROR(VLOOKUP(D2297,'ВИС-2025'!$E$17:$I$3751,3,0),"")</f>
        <v>Тройник в комплекте с монтажными гильзами 110-75-90</v>
      </c>
      <c r="F2297" s="103" t="s">
        <v>58</v>
      </c>
      <c r="G2297" s="217"/>
      <c r="H2297" s="107" t="str">
        <f>IFERROR(VLOOKUP(D2297,'ВИС-2025'!$E$17:$L$4285,7,0),"")</f>
        <v>по запросу</v>
      </c>
      <c r="I2297" s="107" t="str">
        <f t="shared" si="371"/>
        <v/>
      </c>
      <c r="J2297" s="107" t="str">
        <f t="shared" si="372"/>
        <v/>
      </c>
      <c r="K2297" s="107" t="str">
        <f t="shared" si="373"/>
        <v/>
      </c>
      <c r="L2297" s="107" t="str">
        <f t="shared" si="374"/>
        <v/>
      </c>
      <c r="M2297" s="107" t="str">
        <f t="shared" si="375"/>
        <v/>
      </c>
      <c r="N2297" s="387"/>
    </row>
    <row r="2298" spans="2:14" s="288" customFormat="1">
      <c r="B2298" s="453"/>
      <c r="C2298" s="139" t="s">
        <v>2476</v>
      </c>
      <c r="D2298" s="102">
        <v>12414941001</v>
      </c>
      <c r="E2298" s="391" t="str">
        <f>IFERROR(VLOOKUP(D2298,'ВИС-2025'!$E$17:$I$3751,3,0),"")</f>
        <v>Тройник в комплекте с монтажными гильзами 110-90-90</v>
      </c>
      <c r="F2298" s="103" t="s">
        <v>58</v>
      </c>
      <c r="G2298" s="217"/>
      <c r="H2298" s="107" t="str">
        <f>IFERROR(VLOOKUP(D2298,'ВИС-2025'!$E$17:$L$4285,7,0),"")</f>
        <v>по запросу</v>
      </c>
      <c r="I2298" s="107" t="str">
        <f t="shared" si="371"/>
        <v/>
      </c>
      <c r="J2298" s="107" t="str">
        <f t="shared" si="372"/>
        <v/>
      </c>
      <c r="K2298" s="107" t="str">
        <f t="shared" si="373"/>
        <v/>
      </c>
      <c r="L2298" s="107" t="str">
        <f t="shared" si="374"/>
        <v/>
      </c>
      <c r="M2298" s="107" t="str">
        <f t="shared" si="375"/>
        <v/>
      </c>
      <c r="N2298" s="387"/>
    </row>
    <row r="2299" spans="2:14" s="288" customFormat="1">
      <c r="B2299" s="453"/>
      <c r="C2299" s="139" t="s">
        <v>2476</v>
      </c>
      <c r="D2299" s="102">
        <v>13103181001</v>
      </c>
      <c r="E2299" s="391" t="str">
        <f>IFERROR(VLOOKUP(D2299,'ВИС-2025'!$E$17:$I$3751,3,0),"")</f>
        <v>Тройник в комплекте с монтажными гильзами 125-25-110</v>
      </c>
      <c r="F2299" s="103" t="s">
        <v>58</v>
      </c>
      <c r="G2299" s="217"/>
      <c r="H2299" s="107" t="str">
        <f>IFERROR(VLOOKUP(D2299,'ВИС-2025'!$E$17:$L$4285,7,0),"")</f>
        <v>по запросу</v>
      </c>
      <c r="I2299" s="107" t="str">
        <f t="shared" si="371"/>
        <v/>
      </c>
      <c r="J2299" s="107" t="str">
        <f t="shared" si="372"/>
        <v/>
      </c>
      <c r="K2299" s="107" t="str">
        <f t="shared" si="373"/>
        <v/>
      </c>
      <c r="L2299" s="107" t="str">
        <f t="shared" si="374"/>
        <v/>
      </c>
      <c r="M2299" s="107" t="str">
        <f t="shared" si="375"/>
        <v/>
      </c>
      <c r="N2299" s="387"/>
    </row>
    <row r="2300" spans="2:14" s="288" customFormat="1">
      <c r="B2300" s="453"/>
      <c r="C2300" s="139" t="s">
        <v>2476</v>
      </c>
      <c r="D2300" s="102">
        <v>13103171001</v>
      </c>
      <c r="E2300" s="391" t="str">
        <f>IFERROR(VLOOKUP(D2300,'ВИС-2025'!$E$17:$I$3751,3,0),"")</f>
        <v>Тройник в комплекте с монтажными гильзами 125-32-110</v>
      </c>
      <c r="F2300" s="103" t="s">
        <v>58</v>
      </c>
      <c r="G2300" s="217"/>
      <c r="H2300" s="107" t="str">
        <f>IFERROR(VLOOKUP(D2300,'ВИС-2025'!$E$17:$L$4285,7,0),"")</f>
        <v>по запросу</v>
      </c>
      <c r="I2300" s="107" t="str">
        <f t="shared" si="371"/>
        <v/>
      </c>
      <c r="J2300" s="107" t="str">
        <f t="shared" si="372"/>
        <v/>
      </c>
      <c r="K2300" s="107" t="str">
        <f t="shared" si="373"/>
        <v/>
      </c>
      <c r="L2300" s="107" t="str">
        <f t="shared" si="374"/>
        <v/>
      </c>
      <c r="M2300" s="107" t="str">
        <f t="shared" si="375"/>
        <v/>
      </c>
      <c r="N2300" s="387"/>
    </row>
    <row r="2301" spans="2:14" s="288" customFormat="1">
      <c r="B2301" s="453"/>
      <c r="C2301" s="139" t="s">
        <v>2476</v>
      </c>
      <c r="D2301" s="102">
        <v>13103161001</v>
      </c>
      <c r="E2301" s="391" t="str">
        <f>IFERROR(VLOOKUP(D2301,'ВИС-2025'!$E$17:$I$3751,3,0),"")</f>
        <v>Тройник в комплекте с монтажными гильзами 125-40-110</v>
      </c>
      <c r="F2301" s="103" t="s">
        <v>58</v>
      </c>
      <c r="G2301" s="217"/>
      <c r="H2301" s="107" t="str">
        <f>IFERROR(VLOOKUP(D2301,'ВИС-2025'!$E$17:$L$4285,7,0),"")</f>
        <v>по запросу</v>
      </c>
      <c r="I2301" s="107" t="str">
        <f t="shared" si="371"/>
        <v/>
      </c>
      <c r="J2301" s="107" t="str">
        <f t="shared" si="372"/>
        <v/>
      </c>
      <c r="K2301" s="107" t="str">
        <f t="shared" si="373"/>
        <v/>
      </c>
      <c r="L2301" s="107" t="str">
        <f t="shared" si="374"/>
        <v/>
      </c>
      <c r="M2301" s="107" t="str">
        <f t="shared" si="375"/>
        <v/>
      </c>
      <c r="N2301" s="387"/>
    </row>
    <row r="2302" spans="2:14" s="288" customFormat="1">
      <c r="B2302" s="453"/>
      <c r="C2302" s="139" t="s">
        <v>2476</v>
      </c>
      <c r="D2302" s="102">
        <v>13103081001</v>
      </c>
      <c r="E2302" s="391" t="str">
        <f>IFERROR(VLOOKUP(D2302,'ВИС-2025'!$E$17:$I$3751,3,0),"")</f>
        <v>Тройник в комплекте с монтажными гильзами 125-50-110</v>
      </c>
      <c r="F2302" s="103" t="s">
        <v>58</v>
      </c>
      <c r="G2302" s="217"/>
      <c r="H2302" s="107" t="str">
        <f>IFERROR(VLOOKUP(D2302,'ВИС-2025'!$E$17:$L$4285,7,0),"")</f>
        <v>по запросу</v>
      </c>
      <c r="I2302" s="107" t="str">
        <f t="shared" si="371"/>
        <v/>
      </c>
      <c r="J2302" s="107" t="str">
        <f t="shared" si="372"/>
        <v/>
      </c>
      <c r="K2302" s="107" t="str">
        <f t="shared" si="373"/>
        <v/>
      </c>
      <c r="L2302" s="107" t="str">
        <f t="shared" si="374"/>
        <v/>
      </c>
      <c r="M2302" s="107" t="str">
        <f t="shared" si="375"/>
        <v/>
      </c>
      <c r="N2302" s="387"/>
    </row>
    <row r="2303" spans="2:14" s="288" customFormat="1">
      <c r="B2303" s="453"/>
      <c r="C2303" s="139" t="s">
        <v>2476</v>
      </c>
      <c r="D2303" s="102">
        <v>13103071001</v>
      </c>
      <c r="E2303" s="391" t="str">
        <f>IFERROR(VLOOKUP(D2303,'ВИС-2025'!$E$17:$I$3751,3,0),"")</f>
        <v>Тройник в комплекте с монтажными гильзами 125-63-110</v>
      </c>
      <c r="F2303" s="103" t="s">
        <v>58</v>
      </c>
      <c r="G2303" s="217"/>
      <c r="H2303" s="107" t="str">
        <f>IFERROR(VLOOKUP(D2303,'ВИС-2025'!$E$17:$L$4285,7,0),"")</f>
        <v>по запросу</v>
      </c>
      <c r="I2303" s="107" t="str">
        <f t="shared" si="371"/>
        <v/>
      </c>
      <c r="J2303" s="107" t="str">
        <f t="shared" si="372"/>
        <v/>
      </c>
      <c r="K2303" s="107" t="str">
        <f t="shared" si="373"/>
        <v/>
      </c>
      <c r="L2303" s="107" t="str">
        <f t="shared" si="374"/>
        <v/>
      </c>
      <c r="M2303" s="107" t="str">
        <f t="shared" si="375"/>
        <v/>
      </c>
      <c r="N2303" s="387"/>
    </row>
    <row r="2304" spans="2:14" s="288" customFormat="1">
      <c r="B2304" s="453"/>
      <c r="C2304" s="139" t="s">
        <v>2476</v>
      </c>
      <c r="D2304" s="219">
        <v>13103061001</v>
      </c>
      <c r="E2304" s="391" t="str">
        <f>IFERROR(VLOOKUP(D2304,'ВИС-2025'!$E$17:$I$3751,3,0),"")</f>
        <v>Тройник в комплекте с монтажными гильзами 125-75-110</v>
      </c>
      <c r="F2304" s="103" t="s">
        <v>58</v>
      </c>
      <c r="G2304" s="217"/>
      <c r="H2304" s="107" t="str">
        <f>IFERROR(VLOOKUP(D2304,'ВИС-2025'!$E$17:$L$4285,7,0),"")</f>
        <v>по запросу</v>
      </c>
      <c r="I2304" s="107" t="str">
        <f t="shared" si="371"/>
        <v/>
      </c>
      <c r="J2304" s="107" t="str">
        <f t="shared" si="372"/>
        <v/>
      </c>
      <c r="K2304" s="107" t="str">
        <f t="shared" si="373"/>
        <v/>
      </c>
      <c r="L2304" s="107" t="str">
        <f t="shared" si="374"/>
        <v/>
      </c>
      <c r="M2304" s="107" t="str">
        <f t="shared" si="375"/>
        <v/>
      </c>
      <c r="N2304" s="387"/>
    </row>
    <row r="2305" spans="2:14" s="288" customFormat="1">
      <c r="B2305" s="453"/>
      <c r="C2305" s="139" t="s">
        <v>2476</v>
      </c>
      <c r="D2305" s="102">
        <v>13018891001</v>
      </c>
      <c r="E2305" s="391" t="str">
        <f>IFERROR(VLOOKUP(D2305,'ВИС-2025'!$E$17:$I$3751,3,0),"")</f>
        <v>Тройник в комплекте с монтажными гильзами 125-90-110</v>
      </c>
      <c r="F2305" s="103" t="s">
        <v>58</v>
      </c>
      <c r="G2305" s="217"/>
      <c r="H2305" s="107" t="str">
        <f>IFERROR(VLOOKUP(D2305,'ВИС-2025'!$E$17:$L$4285,7,0),"")</f>
        <v>по запросу</v>
      </c>
      <c r="I2305" s="107" t="str">
        <f t="shared" si="371"/>
        <v/>
      </c>
      <c r="J2305" s="107" t="str">
        <f t="shared" si="372"/>
        <v/>
      </c>
      <c r="K2305" s="107" t="str">
        <f t="shared" si="373"/>
        <v/>
      </c>
      <c r="L2305" s="107" t="str">
        <f t="shared" si="374"/>
        <v/>
      </c>
      <c r="M2305" s="107" t="str">
        <f t="shared" si="375"/>
        <v/>
      </c>
      <c r="N2305" s="387"/>
    </row>
    <row r="2306" spans="2:14" s="288" customFormat="1">
      <c r="B2306" s="453"/>
      <c r="C2306" s="139" t="s">
        <v>2476</v>
      </c>
      <c r="D2306" s="102">
        <v>13018881001</v>
      </c>
      <c r="E2306" s="391" t="str">
        <f>IFERROR(VLOOKUP(D2306,'ВИС-2025'!$E$17:$I$3751,3,0),"")</f>
        <v>Тройник в комплекте с монтажными гильзами 125-110-110</v>
      </c>
      <c r="F2306" s="103" t="s">
        <v>58</v>
      </c>
      <c r="G2306" s="217"/>
      <c r="H2306" s="107" t="str">
        <f>IFERROR(VLOOKUP(D2306,'ВИС-2025'!$E$17:$L$4285,7,0),"")</f>
        <v>по запросу</v>
      </c>
      <c r="I2306" s="107" t="str">
        <f t="shared" si="371"/>
        <v/>
      </c>
      <c r="J2306" s="107" t="str">
        <f t="shared" si="372"/>
        <v/>
      </c>
      <c r="K2306" s="107" t="str">
        <f t="shared" si="373"/>
        <v/>
      </c>
      <c r="L2306" s="107" t="str">
        <f t="shared" si="374"/>
        <v/>
      </c>
      <c r="M2306" s="107" t="str">
        <f t="shared" si="375"/>
        <v/>
      </c>
      <c r="N2306" s="387"/>
    </row>
    <row r="2307" spans="2:14" s="288" customFormat="1">
      <c r="B2307" s="453"/>
      <c r="C2307" s="139" t="s">
        <v>2476</v>
      </c>
      <c r="D2307" s="102">
        <v>13018971001</v>
      </c>
      <c r="E2307" s="391" t="str">
        <f>IFERROR(VLOOKUP(D2307,'ВИС-2025'!$E$17:$I$3751,3,0),"")</f>
        <v>Тройник в комплекте с монтажными гильзами 125-125-110</v>
      </c>
      <c r="F2307" s="103" t="s">
        <v>58</v>
      </c>
      <c r="G2307" s="217"/>
      <c r="H2307" s="107" t="str">
        <f>IFERROR(VLOOKUP(D2307,'ВИС-2025'!$E$17:$L$4285,7,0),"")</f>
        <v>по запросу</v>
      </c>
      <c r="I2307" s="107" t="str">
        <f t="shared" si="371"/>
        <v/>
      </c>
      <c r="J2307" s="107" t="str">
        <f t="shared" si="372"/>
        <v/>
      </c>
      <c r="K2307" s="107" t="str">
        <f t="shared" si="373"/>
        <v/>
      </c>
      <c r="L2307" s="107" t="str">
        <f t="shared" si="374"/>
        <v/>
      </c>
      <c r="M2307" s="107" t="str">
        <f t="shared" si="375"/>
        <v/>
      </c>
      <c r="N2307" s="387"/>
    </row>
    <row r="2308" spans="2:14">
      <c r="B2308" s="90"/>
      <c r="C2308" s="136"/>
      <c r="D2308" s="69"/>
      <c r="E2308" s="185"/>
      <c r="F2308" s="71"/>
      <c r="G2308" s="207"/>
      <c r="H2308" s="74" t="str">
        <f>IFERROR(VLOOKUP(D2308,'ВИС-2025'!$E$17:$L$4285,7,0),"")</f>
        <v/>
      </c>
      <c r="I2308" s="74" t="str">
        <f t="shared" si="371"/>
        <v/>
      </c>
      <c r="J2308" s="74" t="str">
        <f t="shared" si="372"/>
        <v/>
      </c>
      <c r="K2308" s="74" t="str">
        <f t="shared" si="373"/>
        <v/>
      </c>
      <c r="L2308" s="74" t="str">
        <f t="shared" si="374"/>
        <v/>
      </c>
      <c r="M2308" s="74" t="str">
        <f t="shared" si="375"/>
        <v/>
      </c>
      <c r="N2308" s="387"/>
    </row>
    <row r="2309" spans="2:14" s="288" customFormat="1">
      <c r="B2309" s="453"/>
      <c r="C2309" s="139" t="s">
        <v>2476</v>
      </c>
      <c r="D2309" s="102">
        <v>12413641001</v>
      </c>
      <c r="E2309" s="391" t="str">
        <f>IFERROR(VLOOKUP(D2309,'ВИС-2025'!$E$17:$I$3751,3,0),"")</f>
        <v>Тройник в комплекте с монтажными гильзами 90-25-90</v>
      </c>
      <c r="F2309" s="103" t="s">
        <v>58</v>
      </c>
      <c r="G2309" s="217"/>
      <c r="H2309" s="107" t="str">
        <f>IFERROR(VLOOKUP(D2309,'ВИС-2025'!$E$17:$L$4285,7,0),"")</f>
        <v>по запросу</v>
      </c>
      <c r="I2309" s="107" t="str">
        <f t="shared" si="371"/>
        <v/>
      </c>
      <c r="J2309" s="107" t="str">
        <f t="shared" si="372"/>
        <v/>
      </c>
      <c r="K2309" s="107" t="str">
        <f t="shared" si="373"/>
        <v/>
      </c>
      <c r="L2309" s="107" t="str">
        <f t="shared" si="374"/>
        <v/>
      </c>
      <c r="M2309" s="107" t="str">
        <f t="shared" si="375"/>
        <v/>
      </c>
      <c r="N2309" s="387"/>
    </row>
    <row r="2310" spans="2:14" s="288" customFormat="1">
      <c r="B2310" s="453"/>
      <c r="C2310" s="139" t="s">
        <v>2476</v>
      </c>
      <c r="D2310" s="102">
        <v>12413941001</v>
      </c>
      <c r="E2310" s="391" t="str">
        <f>IFERROR(VLOOKUP(D2310,'ВИС-2025'!$E$17:$I$3751,3,0),"")</f>
        <v>Тройник в комплекте с монтажными гильзами 90-50-90</v>
      </c>
      <c r="F2310" s="103" t="s">
        <v>58</v>
      </c>
      <c r="G2310" s="217"/>
      <c r="H2310" s="107" t="str">
        <f>IFERROR(VLOOKUP(D2310,'ВИС-2025'!$E$17:$L$4285,7,0),"")</f>
        <v>по запросу</v>
      </c>
      <c r="I2310" s="107" t="str">
        <f t="shared" si="371"/>
        <v/>
      </c>
      <c r="J2310" s="107" t="str">
        <f t="shared" si="372"/>
        <v/>
      </c>
      <c r="K2310" s="107" t="str">
        <f t="shared" si="373"/>
        <v/>
      </c>
      <c r="L2310" s="107" t="str">
        <f t="shared" si="374"/>
        <v/>
      </c>
      <c r="M2310" s="107" t="str">
        <f t="shared" si="375"/>
        <v/>
      </c>
      <c r="N2310" s="387"/>
    </row>
    <row r="2311" spans="2:14" s="288" customFormat="1">
      <c r="B2311" s="453"/>
      <c r="C2311" s="139" t="s">
        <v>2476</v>
      </c>
      <c r="D2311" s="102">
        <v>12414141001</v>
      </c>
      <c r="E2311" s="391" t="str">
        <f>IFERROR(VLOOKUP(D2311,'ВИС-2025'!$E$17:$I$3751,3,0),"")</f>
        <v>Тройник в комплекте с монтажными гильзами 90-75-90</v>
      </c>
      <c r="F2311" s="103" t="s">
        <v>58</v>
      </c>
      <c r="G2311" s="217"/>
      <c r="H2311" s="107" t="str">
        <f>IFERROR(VLOOKUP(D2311,'ВИС-2025'!$E$17:$L$4285,7,0),"")</f>
        <v>по запросу</v>
      </c>
      <c r="I2311" s="107" t="str">
        <f t="shared" si="371"/>
        <v/>
      </c>
      <c r="J2311" s="107" t="str">
        <f t="shared" si="372"/>
        <v/>
      </c>
      <c r="K2311" s="107" t="str">
        <f t="shared" si="373"/>
        <v/>
      </c>
      <c r="L2311" s="107" t="str">
        <f t="shared" si="374"/>
        <v/>
      </c>
      <c r="M2311" s="107" t="str">
        <f t="shared" si="375"/>
        <v/>
      </c>
      <c r="N2311" s="387"/>
    </row>
    <row r="2312" spans="2:14" s="288" customFormat="1">
      <c r="B2312" s="453"/>
      <c r="C2312" s="139" t="s">
        <v>2476</v>
      </c>
      <c r="D2312" s="102">
        <v>12415041001</v>
      </c>
      <c r="E2312" s="391" t="str">
        <f>IFERROR(VLOOKUP(D2312,'ВИС-2025'!$E$17:$I$3751,3,0),"")</f>
        <v>Тройник в комплекте с монтажными гильзами 110-25-110</v>
      </c>
      <c r="F2312" s="103" t="s">
        <v>58</v>
      </c>
      <c r="G2312" s="217"/>
      <c r="H2312" s="107" t="str">
        <f>IFERROR(VLOOKUP(D2312,'ВИС-2025'!$E$17:$L$4285,7,0),"")</f>
        <v>по запросу</v>
      </c>
      <c r="I2312" s="107" t="str">
        <f t="shared" si="371"/>
        <v/>
      </c>
      <c r="J2312" s="107" t="str">
        <f t="shared" si="372"/>
        <v/>
      </c>
      <c r="K2312" s="107" t="str">
        <f t="shared" si="373"/>
        <v/>
      </c>
      <c r="L2312" s="107" t="str">
        <f t="shared" si="374"/>
        <v/>
      </c>
      <c r="M2312" s="107" t="str">
        <f t="shared" si="375"/>
        <v/>
      </c>
      <c r="N2312" s="387"/>
    </row>
    <row r="2313" spans="2:14" s="288" customFormat="1">
      <c r="B2313" s="453"/>
      <c r="C2313" s="139" t="s">
        <v>2476</v>
      </c>
      <c r="D2313" s="102">
        <v>12415241001</v>
      </c>
      <c r="E2313" s="391" t="str">
        <f>IFERROR(VLOOKUP(D2313,'ВИС-2025'!$E$17:$I$3751,3,0),"")</f>
        <v>Тройник в комплекте с монтажными гильзами 110-40-110</v>
      </c>
      <c r="F2313" s="103" t="s">
        <v>58</v>
      </c>
      <c r="G2313" s="217"/>
      <c r="H2313" s="107" t="str">
        <f>IFERROR(VLOOKUP(D2313,'ВИС-2025'!$E$17:$L$4285,7,0),"")</f>
        <v>по запросу</v>
      </c>
      <c r="I2313" s="107" t="str">
        <f t="shared" si="371"/>
        <v/>
      </c>
      <c r="J2313" s="107" t="str">
        <f t="shared" si="372"/>
        <v/>
      </c>
      <c r="K2313" s="107" t="str">
        <f t="shared" si="373"/>
        <v/>
      </c>
      <c r="L2313" s="107" t="str">
        <f t="shared" si="374"/>
        <v/>
      </c>
      <c r="M2313" s="107" t="str">
        <f t="shared" si="375"/>
        <v/>
      </c>
      <c r="N2313" s="387"/>
    </row>
    <row r="2314" spans="2:14" s="288" customFormat="1">
      <c r="B2314" s="453"/>
      <c r="C2314" s="139" t="s">
        <v>2476</v>
      </c>
      <c r="D2314" s="102">
        <v>12415541001</v>
      </c>
      <c r="E2314" s="391" t="str">
        <f>IFERROR(VLOOKUP(D2314,'ВИС-2025'!$E$17:$I$3751,3,0),"")</f>
        <v>Тройник в комплекте с монтажными гильзами 110-75-110</v>
      </c>
      <c r="F2314" s="103" t="s">
        <v>58</v>
      </c>
      <c r="G2314" s="217"/>
      <c r="H2314" s="107" t="str">
        <f>IFERROR(VLOOKUP(D2314,'ВИС-2025'!$E$17:$L$4285,7,0),"")</f>
        <v>по запросу</v>
      </c>
      <c r="I2314" s="107" t="str">
        <f t="shared" si="371"/>
        <v/>
      </c>
      <c r="J2314" s="107" t="str">
        <f t="shared" si="372"/>
        <v/>
      </c>
      <c r="K2314" s="107" t="str">
        <f t="shared" si="373"/>
        <v/>
      </c>
      <c r="L2314" s="107" t="str">
        <f t="shared" si="374"/>
        <v/>
      </c>
      <c r="M2314" s="107" t="str">
        <f t="shared" si="375"/>
        <v/>
      </c>
      <c r="N2314" s="387"/>
    </row>
    <row r="2315" spans="2:14" s="288" customFormat="1">
      <c r="B2315" s="453"/>
      <c r="C2315" s="139" t="s">
        <v>2476</v>
      </c>
      <c r="D2315" s="102">
        <v>12415641001</v>
      </c>
      <c r="E2315" s="391" t="str">
        <f>IFERROR(VLOOKUP(D2315,'ВИС-2025'!$E$17:$I$3751,3,0),"")</f>
        <v>Тройник в комплекте с монтажными гильзами 110-90-110</v>
      </c>
      <c r="F2315" s="103" t="s">
        <v>58</v>
      </c>
      <c r="G2315" s="217"/>
      <c r="H2315" s="107" t="str">
        <f>IFERROR(VLOOKUP(D2315,'ВИС-2025'!$E$17:$L$4285,7,0),"")</f>
        <v>по запросу</v>
      </c>
      <c r="I2315" s="107" t="str">
        <f t="shared" si="371"/>
        <v/>
      </c>
      <c r="J2315" s="107" t="str">
        <f t="shared" si="372"/>
        <v/>
      </c>
      <c r="K2315" s="107" t="str">
        <f t="shared" si="373"/>
        <v/>
      </c>
      <c r="L2315" s="107" t="str">
        <f t="shared" si="374"/>
        <v/>
      </c>
      <c r="M2315" s="107" t="str">
        <f t="shared" si="375"/>
        <v/>
      </c>
      <c r="N2315" s="387"/>
    </row>
    <row r="2316" spans="2:14" s="288" customFormat="1">
      <c r="B2316" s="453"/>
      <c r="C2316" s="139" t="s">
        <v>2476</v>
      </c>
      <c r="D2316" s="102">
        <v>13019061001</v>
      </c>
      <c r="E2316" s="391" t="str">
        <f>IFERROR(VLOOKUP(D2316,'ВИС-2025'!$E$17:$I$3751,3,0),"")</f>
        <v>Тройник в комплекте с монтажными гильзами 125-25-125</v>
      </c>
      <c r="F2316" s="103" t="s">
        <v>58</v>
      </c>
      <c r="G2316" s="217"/>
      <c r="H2316" s="107" t="str">
        <f>IFERROR(VLOOKUP(D2316,'ВИС-2025'!$E$17:$L$4285,7,0),"")</f>
        <v>по запросу</v>
      </c>
      <c r="I2316" s="107" t="str">
        <f t="shared" si="371"/>
        <v/>
      </c>
      <c r="J2316" s="107" t="str">
        <f t="shared" si="372"/>
        <v/>
      </c>
      <c r="K2316" s="107" t="str">
        <f t="shared" si="373"/>
        <v/>
      </c>
      <c r="L2316" s="107" t="str">
        <f t="shared" si="374"/>
        <v/>
      </c>
      <c r="M2316" s="107" t="str">
        <f t="shared" si="375"/>
        <v/>
      </c>
      <c r="N2316" s="387"/>
    </row>
    <row r="2317" spans="2:14" s="288" customFormat="1">
      <c r="B2317" s="453"/>
      <c r="C2317" s="139" t="s">
        <v>2476</v>
      </c>
      <c r="D2317" s="102">
        <v>13019051001</v>
      </c>
      <c r="E2317" s="391" t="str">
        <f>IFERROR(VLOOKUP(D2317,'ВИС-2025'!$E$17:$I$3751,3,0),"")</f>
        <v>Тройник в комплекте с монтажными гильзами 125-32-125</v>
      </c>
      <c r="F2317" s="103" t="s">
        <v>58</v>
      </c>
      <c r="G2317" s="217"/>
      <c r="H2317" s="107" t="str">
        <f>IFERROR(VLOOKUP(D2317,'ВИС-2025'!$E$17:$L$4285,7,0),"")</f>
        <v>по запросу</v>
      </c>
      <c r="I2317" s="107" t="str">
        <f t="shared" si="371"/>
        <v/>
      </c>
      <c r="J2317" s="107" t="str">
        <f t="shared" si="372"/>
        <v/>
      </c>
      <c r="K2317" s="107" t="str">
        <f t="shared" si="373"/>
        <v/>
      </c>
      <c r="L2317" s="107" t="str">
        <f t="shared" si="374"/>
        <v/>
      </c>
      <c r="M2317" s="107" t="str">
        <f t="shared" si="375"/>
        <v/>
      </c>
      <c r="N2317" s="387"/>
    </row>
    <row r="2318" spans="2:14" s="288" customFormat="1">
      <c r="B2318" s="453"/>
      <c r="C2318" s="139" t="s">
        <v>2476</v>
      </c>
      <c r="D2318" s="102">
        <v>13040041001</v>
      </c>
      <c r="E2318" s="391" t="str">
        <f>IFERROR(VLOOKUP(D2318,'ВИС-2025'!$E$17:$I$3751,3,0),"")</f>
        <v>Тройник в комплекте с монтажными гильзами 125-40-125</v>
      </c>
      <c r="F2318" s="103" t="s">
        <v>58</v>
      </c>
      <c r="G2318" s="217"/>
      <c r="H2318" s="107" t="str">
        <f>IFERROR(VLOOKUP(D2318,'ВИС-2025'!$E$17:$L$4285,7,0),"")</f>
        <v>по запросу</v>
      </c>
      <c r="I2318" s="107" t="str">
        <f t="shared" si="371"/>
        <v/>
      </c>
      <c r="J2318" s="107" t="str">
        <f t="shared" si="372"/>
        <v/>
      </c>
      <c r="K2318" s="107" t="str">
        <f t="shared" si="373"/>
        <v/>
      </c>
      <c r="L2318" s="107" t="str">
        <f t="shared" si="374"/>
        <v/>
      </c>
      <c r="M2318" s="107" t="str">
        <f t="shared" si="375"/>
        <v/>
      </c>
      <c r="N2318" s="387"/>
    </row>
    <row r="2319" spans="2:14" s="288" customFormat="1">
      <c r="B2319" s="453"/>
      <c r="C2319" s="139" t="s">
        <v>2476</v>
      </c>
      <c r="D2319" s="102">
        <v>13018961001</v>
      </c>
      <c r="E2319" s="391" t="str">
        <f>IFERROR(VLOOKUP(D2319,'ВИС-2025'!$E$17:$I$3751,3,0),"")</f>
        <v>Тройник в комплекте с монтажными гильзами 125-50-125</v>
      </c>
      <c r="F2319" s="103" t="s">
        <v>58</v>
      </c>
      <c r="G2319" s="217"/>
      <c r="H2319" s="107" t="str">
        <f>IFERROR(VLOOKUP(D2319,'ВИС-2025'!$E$17:$L$4285,7,0),"")</f>
        <v>по запросу</v>
      </c>
      <c r="I2319" s="107" t="str">
        <f t="shared" si="371"/>
        <v/>
      </c>
      <c r="J2319" s="107" t="str">
        <f t="shared" si="372"/>
        <v/>
      </c>
      <c r="K2319" s="107" t="str">
        <f t="shared" si="373"/>
        <v/>
      </c>
      <c r="L2319" s="107" t="str">
        <f t="shared" si="374"/>
        <v/>
      </c>
      <c r="M2319" s="107" t="str">
        <f t="shared" si="375"/>
        <v/>
      </c>
      <c r="N2319" s="387"/>
    </row>
    <row r="2320" spans="2:14" s="288" customFormat="1">
      <c r="B2320" s="453"/>
      <c r="C2320" s="139" t="s">
        <v>2476</v>
      </c>
      <c r="D2320" s="102">
        <v>13018951001</v>
      </c>
      <c r="E2320" s="391" t="str">
        <f>IFERROR(VLOOKUP(D2320,'ВИС-2025'!$E$17:$I$3751,3,0),"")</f>
        <v>Тройник в комплекте с монтажными гильзами 125-63-125</v>
      </c>
      <c r="F2320" s="103" t="s">
        <v>58</v>
      </c>
      <c r="G2320" s="217"/>
      <c r="H2320" s="107" t="str">
        <f>IFERROR(VLOOKUP(D2320,'ВИС-2025'!$E$17:$L$4285,7,0),"")</f>
        <v>по запросу</v>
      </c>
      <c r="I2320" s="107" t="str">
        <f t="shared" si="371"/>
        <v/>
      </c>
      <c r="J2320" s="107" t="str">
        <f t="shared" si="372"/>
        <v/>
      </c>
      <c r="K2320" s="107" t="str">
        <f t="shared" si="373"/>
        <v/>
      </c>
      <c r="L2320" s="107" t="str">
        <f t="shared" si="374"/>
        <v/>
      </c>
      <c r="M2320" s="107" t="str">
        <f t="shared" si="375"/>
        <v/>
      </c>
      <c r="N2320" s="387"/>
    </row>
    <row r="2321" spans="2:14" s="288" customFormat="1">
      <c r="B2321" s="453"/>
      <c r="C2321" s="139" t="s">
        <v>2476</v>
      </c>
      <c r="D2321" s="102">
        <v>13528961001</v>
      </c>
      <c r="E2321" s="391" t="str">
        <f>IFERROR(VLOOKUP(D2321,'ВИС-2025'!$E$17:$I$3751,3,0),"")</f>
        <v>Тройник в комплекте с монтажными гильзами 125-75-125</v>
      </c>
      <c r="F2321" s="103" t="s">
        <v>58</v>
      </c>
      <c r="G2321" s="217"/>
      <c r="H2321" s="107" t="str">
        <f>IFERROR(VLOOKUP(D2321,'ВИС-2025'!$E$17:$L$4285,7,0),"")</f>
        <v>по запросу</v>
      </c>
      <c r="I2321" s="107" t="str">
        <f t="shared" si="371"/>
        <v/>
      </c>
      <c r="J2321" s="107" t="str">
        <f t="shared" si="372"/>
        <v/>
      </c>
      <c r="K2321" s="107" t="str">
        <f t="shared" si="373"/>
        <v/>
      </c>
      <c r="L2321" s="107" t="str">
        <f t="shared" si="374"/>
        <v/>
      </c>
      <c r="M2321" s="107" t="str">
        <f t="shared" si="375"/>
        <v/>
      </c>
      <c r="N2321" s="387"/>
    </row>
    <row r="2322" spans="2:14" s="288" customFormat="1">
      <c r="B2322" s="453"/>
      <c r="C2322" s="139" t="s">
        <v>2476</v>
      </c>
      <c r="D2322" s="102">
        <v>13528971001</v>
      </c>
      <c r="E2322" s="391" t="str">
        <f>IFERROR(VLOOKUP(D2322,'ВИС-2025'!$E$17:$I$3751,3,0),"")</f>
        <v>Тройник в комплекте с монтажными гильзами 125-90-125</v>
      </c>
      <c r="F2322" s="103" t="s">
        <v>58</v>
      </c>
      <c r="G2322" s="217"/>
      <c r="H2322" s="107" t="str">
        <f>IFERROR(VLOOKUP(D2322,'ВИС-2025'!$E$17:$L$4285,7,0),"")</f>
        <v>по запросу</v>
      </c>
      <c r="I2322" s="107" t="str">
        <f t="shared" si="371"/>
        <v/>
      </c>
      <c r="J2322" s="107" t="str">
        <f t="shared" si="372"/>
        <v/>
      </c>
      <c r="K2322" s="107" t="str">
        <f t="shared" si="373"/>
        <v/>
      </c>
      <c r="L2322" s="107" t="str">
        <f t="shared" si="374"/>
        <v/>
      </c>
      <c r="M2322" s="107" t="str">
        <f t="shared" si="375"/>
        <v/>
      </c>
      <c r="N2322" s="387"/>
    </row>
    <row r="2323" spans="2:14" s="288" customFormat="1">
      <c r="B2323" s="453"/>
      <c r="C2323" s="139" t="s">
        <v>2476</v>
      </c>
      <c r="D2323" s="102">
        <v>13528991001</v>
      </c>
      <c r="E2323" s="391" t="str">
        <f>IFERROR(VLOOKUP(D2323,'ВИС-2025'!$E$17:$I$3751,3,0),"")</f>
        <v>Тройник в комплекте с монтажными гильзами 125-110-125</v>
      </c>
      <c r="F2323" s="103" t="s">
        <v>58</v>
      </c>
      <c r="G2323" s="217"/>
      <c r="H2323" s="107" t="str">
        <f>IFERROR(VLOOKUP(D2323,'ВИС-2025'!$E$17:$L$4285,7,0),"")</f>
        <v>по запросу</v>
      </c>
      <c r="I2323" s="107" t="str">
        <f t="shared" si="371"/>
        <v/>
      </c>
      <c r="J2323" s="107" t="str">
        <f t="shared" si="372"/>
        <v/>
      </c>
      <c r="K2323" s="107" t="str">
        <f t="shared" si="373"/>
        <v/>
      </c>
      <c r="L2323" s="107" t="str">
        <f t="shared" si="374"/>
        <v/>
      </c>
      <c r="M2323" s="107" t="str">
        <f t="shared" si="375"/>
        <v/>
      </c>
      <c r="N2323" s="387"/>
    </row>
    <row r="2324" spans="2:14" s="288" customFormat="1">
      <c r="B2324" s="453"/>
      <c r="C2324" s="139" t="s">
        <v>2476</v>
      </c>
      <c r="D2324" s="102">
        <v>13528981001</v>
      </c>
      <c r="E2324" s="391" t="str">
        <f>IFERROR(VLOOKUP(D2324,'ВИС-2025'!$E$17:$I$3751,3,0),"")</f>
        <v>Тройник в комплекте с монтажными гильзами 125-125-125</v>
      </c>
      <c r="F2324" s="103" t="s">
        <v>58</v>
      </c>
      <c r="G2324" s="217"/>
      <c r="H2324" s="107" t="str">
        <f>IFERROR(VLOOKUP(D2324,'ВИС-2025'!$E$17:$L$4285,7,0),"")</f>
        <v>по запросу</v>
      </c>
      <c r="I2324" s="107" t="str">
        <f t="shared" si="371"/>
        <v/>
      </c>
      <c r="J2324" s="107" t="str">
        <f t="shared" si="372"/>
        <v/>
      </c>
      <c r="K2324" s="107" t="str">
        <f t="shared" si="373"/>
        <v/>
      </c>
      <c r="L2324" s="107" t="str">
        <f t="shared" si="374"/>
        <v/>
      </c>
      <c r="M2324" s="107" t="str">
        <f t="shared" si="375"/>
        <v/>
      </c>
      <c r="N2324" s="387"/>
    </row>
    <row r="2325" spans="2:14">
      <c r="B2325" s="90"/>
      <c r="C2325" s="136"/>
      <c r="D2325" s="69"/>
      <c r="E2325" s="185"/>
      <c r="F2325" s="71"/>
      <c r="G2325" s="207"/>
      <c r="H2325" s="74" t="str">
        <f>IFERROR(VLOOKUP(D2325,'ВИС-2025'!$E$17:$L$4285,7,0),"")</f>
        <v/>
      </c>
      <c r="I2325" s="74" t="str">
        <f t="shared" si="371"/>
        <v/>
      </c>
      <c r="J2325" s="74" t="str">
        <f t="shared" si="372"/>
        <v/>
      </c>
      <c r="K2325" s="74" t="str">
        <f t="shared" si="373"/>
        <v/>
      </c>
      <c r="L2325" s="74" t="str">
        <f t="shared" si="374"/>
        <v/>
      </c>
      <c r="M2325" s="74" t="str">
        <f t="shared" si="375"/>
        <v/>
      </c>
      <c r="N2325" s="387"/>
    </row>
    <row r="2326" spans="2:14" s="288" customFormat="1">
      <c r="B2326" s="453"/>
      <c r="C2326" s="139" t="s">
        <v>2476</v>
      </c>
      <c r="D2326" s="102">
        <v>12014111001</v>
      </c>
      <c r="E2326" s="391" t="str">
        <f>IFERROR(VLOOKUP(D2326,'ВИС-2025'!$E$17:$I$3751,3,0),"")</f>
        <v>Тройник стальной предизолированный 125-125-125</v>
      </c>
      <c r="F2326" s="103" t="s">
        <v>58</v>
      </c>
      <c r="G2326" s="217"/>
      <c r="H2326" s="107" t="str">
        <f>IFERROR(VLOOKUP(D2326,'ВИС-2025'!$E$17:$L$4285,7,0),"")</f>
        <v>по запросу</v>
      </c>
      <c r="I2326" s="107" t="str">
        <f t="shared" si="371"/>
        <v/>
      </c>
      <c r="J2326" s="107" t="str">
        <f t="shared" si="372"/>
        <v/>
      </c>
      <c r="K2326" s="107" t="str">
        <f t="shared" si="373"/>
        <v/>
      </c>
      <c r="L2326" s="107" t="str">
        <f t="shared" si="374"/>
        <v/>
      </c>
      <c r="M2326" s="107" t="str">
        <f t="shared" si="375"/>
        <v/>
      </c>
      <c r="N2326" s="387"/>
    </row>
    <row r="2327" spans="2:14" s="288" customFormat="1">
      <c r="B2327" s="453"/>
      <c r="C2327" s="139" t="s">
        <v>2476</v>
      </c>
      <c r="D2327" s="102">
        <v>12014131001</v>
      </c>
      <c r="E2327" s="391" t="str">
        <f>IFERROR(VLOOKUP(D2327,'ВИС-2025'!$E$17:$I$3751,3,0),"")</f>
        <v>Тройник стальной предизолированный 160-160-160</v>
      </c>
      <c r="F2327" s="103" t="s">
        <v>58</v>
      </c>
      <c r="G2327" s="217"/>
      <c r="H2327" s="107" t="str">
        <f>IFERROR(VLOOKUP(D2327,'ВИС-2025'!$E$17:$L$4285,7,0),"")</f>
        <v>по запросу</v>
      </c>
      <c r="I2327" s="107" t="str">
        <f t="shared" si="371"/>
        <v/>
      </c>
      <c r="J2327" s="107" t="str">
        <f t="shared" si="372"/>
        <v/>
      </c>
      <c r="K2327" s="107" t="str">
        <f t="shared" si="373"/>
        <v/>
      </c>
      <c r="L2327" s="107" t="str">
        <f t="shared" si="374"/>
        <v/>
      </c>
      <c r="M2327" s="107" t="str">
        <f t="shared" si="375"/>
        <v/>
      </c>
      <c r="N2327" s="387"/>
    </row>
    <row r="2328" spans="2:14">
      <c r="B2328" s="90"/>
      <c r="C2328" s="136"/>
      <c r="D2328" s="69"/>
      <c r="E2328" s="185"/>
      <c r="F2328" s="71"/>
      <c r="G2328" s="207"/>
      <c r="H2328" s="74" t="str">
        <f>IFERROR(VLOOKUP(D2328,'ВИС-2025'!$E$17:$L$4285,7,0),"")</f>
        <v/>
      </c>
      <c r="I2328" s="74" t="str">
        <f t="shared" si="371"/>
        <v/>
      </c>
      <c r="J2328" s="74" t="str">
        <f t="shared" si="372"/>
        <v/>
      </c>
      <c r="K2328" s="74" t="str">
        <f t="shared" si="373"/>
        <v/>
      </c>
      <c r="L2328" s="74" t="str">
        <f t="shared" si="374"/>
        <v/>
      </c>
      <c r="M2328" s="74" t="str">
        <f t="shared" si="375"/>
        <v/>
      </c>
      <c r="N2328" s="387"/>
    </row>
    <row r="2329" spans="2:14" s="288" customFormat="1">
      <c r="B2329" s="453" t="s">
        <v>27</v>
      </c>
      <c r="C2329" s="139" t="s">
        <v>2476</v>
      </c>
      <c r="D2329" s="102">
        <v>11690481001</v>
      </c>
      <c r="E2329" s="391" t="str">
        <f>IFERROR(VLOOKUP(D2329,'ВИС-2025'!$E$17:$I$3751,3,0),"")</f>
        <v>Тройник с внутренней резьбой SDR 11, 20-Rp 1/2-20 LX</v>
      </c>
      <c r="F2329" s="202" t="s">
        <v>58</v>
      </c>
      <c r="G2329" s="204"/>
      <c r="H2329" s="352" t="str">
        <f>IFERROR(VLOOKUP(D2329,'ВИС-2025'!$E$17:$L$4285,7,0),"")</f>
        <v>по запросу</v>
      </c>
      <c r="I2329" s="352" t="str">
        <f t="shared" ref="I2329:I2392" si="376">IFERROR(H2329*G2329,"")</f>
        <v/>
      </c>
      <c r="J2329" s="352" t="str">
        <f t="shared" ref="J2329:J2392" si="377">IFERROR((IF(H2329="","",H2329-H2329*$D$7)),"")</f>
        <v/>
      </c>
      <c r="K2329" s="352" t="str">
        <f t="shared" ref="K2329:K2392" si="378">IFERROR(J2329*G2329, "")</f>
        <v/>
      </c>
      <c r="L2329" s="352" t="str">
        <f t="shared" ref="L2329:L2392" si="379">IFERROR(J2329*$D$8, "")</f>
        <v/>
      </c>
      <c r="M2329" s="352" t="str">
        <f t="shared" ref="M2329:M2392" si="380">IFERROR(L2329*G2329, "")</f>
        <v/>
      </c>
      <c r="N2329" s="387"/>
    </row>
    <row r="2330" spans="2:14" s="288" customFormat="1">
      <c r="B2330" s="453" t="s">
        <v>27</v>
      </c>
      <c r="C2330" s="139" t="s">
        <v>2476</v>
      </c>
      <c r="D2330" s="102">
        <v>11690571001</v>
      </c>
      <c r="E2330" s="391" t="str">
        <f>IFERROR(VLOOKUP(D2330,'ВИС-2025'!$E$17:$I$3751,3,0),"")</f>
        <v>Тройник с внутренней резьбой SDR 11, 25-Rp 1/2-25 LX</v>
      </c>
      <c r="F2330" s="139" t="s">
        <v>58</v>
      </c>
      <c r="G2330" s="217"/>
      <c r="H2330" s="175" t="str">
        <f>IFERROR(VLOOKUP(D2330,'ВИС-2025'!$E$17:$L$4285,7,0),"")</f>
        <v>по запросу</v>
      </c>
      <c r="I2330" s="175" t="str">
        <f t="shared" si="376"/>
        <v/>
      </c>
      <c r="J2330" s="175" t="str">
        <f t="shared" si="377"/>
        <v/>
      </c>
      <c r="K2330" s="175" t="str">
        <f t="shared" si="378"/>
        <v/>
      </c>
      <c r="L2330" s="175" t="str">
        <f t="shared" si="379"/>
        <v/>
      </c>
      <c r="M2330" s="175" t="str">
        <f t="shared" si="380"/>
        <v/>
      </c>
      <c r="N2330" s="387"/>
    </row>
    <row r="2331" spans="2:14" s="288" customFormat="1">
      <c r="B2331" s="453" t="s">
        <v>27</v>
      </c>
      <c r="C2331" s="139" t="s">
        <v>2476</v>
      </c>
      <c r="D2331" s="102">
        <v>11690581001</v>
      </c>
      <c r="E2331" s="391" t="str">
        <f>IFERROR(VLOOKUP(D2331,'ВИС-2025'!$E$17:$I$3751,3,0),"")</f>
        <v>Тройник с внутренней резьбой SDR 11, 25-Rp 3/4-25 LX</v>
      </c>
      <c r="F2331" s="139" t="s">
        <v>58</v>
      </c>
      <c r="G2331" s="217"/>
      <c r="H2331" s="175" t="str">
        <f>IFERROR(VLOOKUP(D2331,'ВИС-2025'!$E$17:$L$4285,7,0),"")</f>
        <v>по запросу</v>
      </c>
      <c r="I2331" s="175" t="str">
        <f t="shared" si="376"/>
        <v/>
      </c>
      <c r="J2331" s="175" t="str">
        <f t="shared" si="377"/>
        <v/>
      </c>
      <c r="K2331" s="175" t="str">
        <f t="shared" si="378"/>
        <v/>
      </c>
      <c r="L2331" s="175" t="str">
        <f t="shared" si="379"/>
        <v/>
      </c>
      <c r="M2331" s="175" t="str">
        <f t="shared" si="380"/>
        <v/>
      </c>
      <c r="N2331" s="387"/>
    </row>
    <row r="2332" spans="2:14" s="288" customFormat="1">
      <c r="B2332" s="453" t="s">
        <v>27</v>
      </c>
      <c r="C2332" s="139" t="s">
        <v>2476</v>
      </c>
      <c r="D2332" s="102">
        <v>11690641001</v>
      </c>
      <c r="E2332" s="391" t="str">
        <f>IFERROR(VLOOKUP(D2332,'ВИС-2025'!$E$17:$I$3751,3,0),"")</f>
        <v>Тройник с внутренней резьбой SDR 11, 32-Rp 1/2-32 LX</v>
      </c>
      <c r="F2332" s="139" t="s">
        <v>58</v>
      </c>
      <c r="G2332" s="217"/>
      <c r="H2332" s="175" t="str">
        <f>IFERROR(VLOOKUP(D2332,'ВИС-2025'!$E$17:$L$4285,7,0),"")</f>
        <v>по запросу</v>
      </c>
      <c r="I2332" s="175" t="str">
        <f t="shared" si="376"/>
        <v/>
      </c>
      <c r="J2332" s="175" t="str">
        <f t="shared" si="377"/>
        <v/>
      </c>
      <c r="K2332" s="175" t="str">
        <f t="shared" si="378"/>
        <v/>
      </c>
      <c r="L2332" s="175" t="str">
        <f t="shared" si="379"/>
        <v/>
      </c>
      <c r="M2332" s="175" t="str">
        <f t="shared" si="380"/>
        <v/>
      </c>
      <c r="N2332" s="387"/>
    </row>
    <row r="2333" spans="2:14" s="288" customFormat="1">
      <c r="B2333" s="453" t="s">
        <v>27</v>
      </c>
      <c r="C2333" s="139" t="s">
        <v>2476</v>
      </c>
      <c r="D2333" s="102">
        <v>11690671001</v>
      </c>
      <c r="E2333" s="391" t="str">
        <f>IFERROR(VLOOKUP(D2333,'ВИС-2025'!$E$17:$I$3751,3,0),"")</f>
        <v>Тройник с внутренней резьбой SDR 11, 32-Rp 3/4-32 LX</v>
      </c>
      <c r="F2333" s="139" t="s">
        <v>58</v>
      </c>
      <c r="G2333" s="217"/>
      <c r="H2333" s="175" t="str">
        <f>IFERROR(VLOOKUP(D2333,'ВИС-2025'!$E$17:$L$4285,7,0),"")</f>
        <v>по запросу</v>
      </c>
      <c r="I2333" s="175" t="str">
        <f t="shared" si="376"/>
        <v/>
      </c>
      <c r="J2333" s="175" t="str">
        <f t="shared" si="377"/>
        <v/>
      </c>
      <c r="K2333" s="175" t="str">
        <f t="shared" si="378"/>
        <v/>
      </c>
      <c r="L2333" s="175" t="str">
        <f t="shared" si="379"/>
        <v/>
      </c>
      <c r="M2333" s="175" t="str">
        <f t="shared" si="380"/>
        <v/>
      </c>
      <c r="N2333" s="387"/>
    </row>
    <row r="2334" spans="2:14" s="288" customFormat="1">
      <c r="B2334" s="453" t="s">
        <v>27</v>
      </c>
      <c r="C2334" s="139" t="s">
        <v>2476</v>
      </c>
      <c r="D2334" s="102">
        <v>11690651001</v>
      </c>
      <c r="E2334" s="391" t="str">
        <f>IFERROR(VLOOKUP(D2334,'ВИС-2025'!$E$17:$I$3751,3,0),"")</f>
        <v>Тройник с внутренней резьбой SDR 11, 32-Rp 1-32 LX</v>
      </c>
      <c r="F2334" s="139" t="s">
        <v>58</v>
      </c>
      <c r="G2334" s="217"/>
      <c r="H2334" s="175" t="str">
        <f>IFERROR(VLOOKUP(D2334,'ВИС-2025'!$E$17:$L$4285,7,0),"")</f>
        <v>по запросу</v>
      </c>
      <c r="I2334" s="175" t="str">
        <f t="shared" si="376"/>
        <v/>
      </c>
      <c r="J2334" s="175" t="str">
        <f t="shared" si="377"/>
        <v/>
      </c>
      <c r="K2334" s="175" t="str">
        <f t="shared" si="378"/>
        <v/>
      </c>
      <c r="L2334" s="175" t="str">
        <f t="shared" si="379"/>
        <v/>
      </c>
      <c r="M2334" s="175" t="str">
        <f t="shared" si="380"/>
        <v/>
      </c>
      <c r="N2334" s="387"/>
    </row>
    <row r="2335" spans="2:14" s="288" customFormat="1">
      <c r="B2335" s="453" t="s">
        <v>27</v>
      </c>
      <c r="C2335" s="139" t="s">
        <v>2476</v>
      </c>
      <c r="D2335" s="102">
        <v>11690731001</v>
      </c>
      <c r="E2335" s="391" t="str">
        <f>IFERROR(VLOOKUP(D2335,'ВИС-2025'!$E$17:$I$3751,3,0),"")</f>
        <v>Тройник с внутренней резьбой SDR 11, 40-Rp 1/2-40 LX</v>
      </c>
      <c r="F2335" s="139" t="s">
        <v>58</v>
      </c>
      <c r="G2335" s="217"/>
      <c r="H2335" s="175" t="str">
        <f>IFERROR(VLOOKUP(D2335,'ВИС-2025'!$E$17:$L$4285,7,0),"")</f>
        <v>по запросу</v>
      </c>
      <c r="I2335" s="175" t="str">
        <f t="shared" si="376"/>
        <v/>
      </c>
      <c r="J2335" s="175" t="str">
        <f t="shared" si="377"/>
        <v/>
      </c>
      <c r="K2335" s="175" t="str">
        <f t="shared" si="378"/>
        <v/>
      </c>
      <c r="L2335" s="175" t="str">
        <f t="shared" si="379"/>
        <v/>
      </c>
      <c r="M2335" s="175" t="str">
        <f t="shared" si="380"/>
        <v/>
      </c>
      <c r="N2335" s="387"/>
    </row>
    <row r="2336" spans="2:14" s="288" customFormat="1">
      <c r="B2336" s="453" t="s">
        <v>27</v>
      </c>
      <c r="C2336" s="139" t="s">
        <v>2476</v>
      </c>
      <c r="D2336" s="102">
        <v>11690761001</v>
      </c>
      <c r="E2336" s="391" t="str">
        <f>IFERROR(VLOOKUP(D2336,'ВИС-2025'!$E$17:$I$3751,3,0),"")</f>
        <v>Тройник с внутренней резьбой SDR 11, 40-Rp 3/4-40 LX</v>
      </c>
      <c r="F2336" s="139" t="s">
        <v>58</v>
      </c>
      <c r="G2336" s="217"/>
      <c r="H2336" s="175" t="str">
        <f>IFERROR(VLOOKUP(D2336,'ВИС-2025'!$E$17:$L$4285,7,0),"")</f>
        <v>по запросу</v>
      </c>
      <c r="I2336" s="175" t="str">
        <f t="shared" si="376"/>
        <v/>
      </c>
      <c r="J2336" s="175" t="str">
        <f t="shared" si="377"/>
        <v/>
      </c>
      <c r="K2336" s="175" t="str">
        <f t="shared" si="378"/>
        <v/>
      </c>
      <c r="L2336" s="175" t="str">
        <f t="shared" si="379"/>
        <v/>
      </c>
      <c r="M2336" s="175" t="str">
        <f t="shared" si="380"/>
        <v/>
      </c>
      <c r="N2336" s="387"/>
    </row>
    <row r="2337" spans="2:14" s="288" customFormat="1">
      <c r="B2337" s="453" t="s">
        <v>27</v>
      </c>
      <c r="C2337" s="139" t="s">
        <v>2476</v>
      </c>
      <c r="D2337" s="102">
        <v>11690751001</v>
      </c>
      <c r="E2337" s="391" t="str">
        <f>IFERROR(VLOOKUP(D2337,'ВИС-2025'!$E$17:$I$3751,3,0),"")</f>
        <v>Тройник с внутренней резьбой SDR 11, 40-Rp 1-40 LX</v>
      </c>
      <c r="F2337" s="139" t="s">
        <v>58</v>
      </c>
      <c r="G2337" s="217"/>
      <c r="H2337" s="175" t="str">
        <f>IFERROR(VLOOKUP(D2337,'ВИС-2025'!$E$17:$L$4285,7,0),"")</f>
        <v>по запросу</v>
      </c>
      <c r="I2337" s="175" t="str">
        <f t="shared" si="376"/>
        <v/>
      </c>
      <c r="J2337" s="175" t="str">
        <f t="shared" si="377"/>
        <v/>
      </c>
      <c r="K2337" s="175" t="str">
        <f t="shared" si="378"/>
        <v/>
      </c>
      <c r="L2337" s="175" t="str">
        <f t="shared" si="379"/>
        <v/>
      </c>
      <c r="M2337" s="175" t="str">
        <f t="shared" si="380"/>
        <v/>
      </c>
      <c r="N2337" s="387"/>
    </row>
    <row r="2338" spans="2:14" s="288" customFormat="1">
      <c r="B2338" s="453" t="s">
        <v>27</v>
      </c>
      <c r="C2338" s="139" t="s">
        <v>2476</v>
      </c>
      <c r="D2338" s="102">
        <v>11690791001</v>
      </c>
      <c r="E2338" s="391" t="str">
        <f>IFERROR(VLOOKUP(D2338,'ВИС-2025'!$E$17:$I$3751,3,0),"")</f>
        <v>Тройник с внутренней резьбой SDR 11, 50-Rp 1/2-50 LX</v>
      </c>
      <c r="F2338" s="139" t="s">
        <v>58</v>
      </c>
      <c r="G2338" s="217"/>
      <c r="H2338" s="175" t="str">
        <f>IFERROR(VLOOKUP(D2338,'ВИС-2025'!$E$17:$L$4285,7,0),"")</f>
        <v>по запросу</v>
      </c>
      <c r="I2338" s="175" t="str">
        <f t="shared" si="376"/>
        <v/>
      </c>
      <c r="J2338" s="175" t="str">
        <f t="shared" si="377"/>
        <v/>
      </c>
      <c r="K2338" s="175" t="str">
        <f t="shared" si="378"/>
        <v/>
      </c>
      <c r="L2338" s="175" t="str">
        <f t="shared" si="379"/>
        <v/>
      </c>
      <c r="M2338" s="175" t="str">
        <f t="shared" si="380"/>
        <v/>
      </c>
      <c r="N2338" s="387"/>
    </row>
    <row r="2339" spans="2:14" s="288" customFormat="1">
      <c r="B2339" s="453" t="s">
        <v>27</v>
      </c>
      <c r="C2339" s="139" t="s">
        <v>2476</v>
      </c>
      <c r="D2339" s="102">
        <v>11690801001</v>
      </c>
      <c r="E2339" s="391" t="str">
        <f>IFERROR(VLOOKUP(D2339,'ВИС-2025'!$E$17:$I$3751,3,0),"")</f>
        <v>Тройник с внутренней резьбой SDR 11, 50-Rp 3/4-50 LX</v>
      </c>
      <c r="F2339" s="139" t="s">
        <v>58</v>
      </c>
      <c r="G2339" s="217"/>
      <c r="H2339" s="175" t="str">
        <f>IFERROR(VLOOKUP(D2339,'ВИС-2025'!$E$17:$L$4285,7,0),"")</f>
        <v>по запросу</v>
      </c>
      <c r="I2339" s="175" t="str">
        <f t="shared" si="376"/>
        <v/>
      </c>
      <c r="J2339" s="175" t="str">
        <f t="shared" si="377"/>
        <v/>
      </c>
      <c r="K2339" s="175" t="str">
        <f t="shared" si="378"/>
        <v/>
      </c>
      <c r="L2339" s="175" t="str">
        <f t="shared" si="379"/>
        <v/>
      </c>
      <c r="M2339" s="175" t="str">
        <f t="shared" si="380"/>
        <v/>
      </c>
      <c r="N2339" s="387"/>
    </row>
    <row r="2340" spans="2:14" s="288" customFormat="1">
      <c r="B2340" s="453" t="s">
        <v>27</v>
      </c>
      <c r="C2340" s="139" t="s">
        <v>2476</v>
      </c>
      <c r="D2340" s="102">
        <v>11691581001</v>
      </c>
      <c r="E2340" s="391" t="str">
        <f>IFERROR(VLOOKUP(D2340,'ВИС-2025'!$E$17:$I$3751,3,0),"")</f>
        <v>Тройник с внутренней резьбой SDR 11, 50-Rp 1-50 LX</v>
      </c>
      <c r="F2340" s="139" t="s">
        <v>58</v>
      </c>
      <c r="G2340" s="217"/>
      <c r="H2340" s="175" t="str">
        <f>IFERROR(VLOOKUP(D2340,'ВИС-2025'!$E$17:$L$4285,7,0),"")</f>
        <v>по запросу</v>
      </c>
      <c r="I2340" s="175" t="str">
        <f t="shared" si="376"/>
        <v/>
      </c>
      <c r="J2340" s="175" t="str">
        <f t="shared" si="377"/>
        <v/>
      </c>
      <c r="K2340" s="175" t="str">
        <f t="shared" si="378"/>
        <v/>
      </c>
      <c r="L2340" s="175" t="str">
        <f t="shared" si="379"/>
        <v/>
      </c>
      <c r="M2340" s="175" t="str">
        <f t="shared" si="380"/>
        <v/>
      </c>
      <c r="N2340" s="387"/>
    </row>
    <row r="2341" spans="2:14" s="288" customFormat="1">
      <c r="B2341" s="453" t="s">
        <v>27</v>
      </c>
      <c r="C2341" s="139" t="s">
        <v>2476</v>
      </c>
      <c r="D2341" s="102">
        <v>11690781001</v>
      </c>
      <c r="E2341" s="391" t="str">
        <f>IFERROR(VLOOKUP(D2341,'ВИС-2025'!$E$17:$I$3751,3,0),"")</f>
        <v>Тройник с внутренней резьбой SDR 11, 50-Rp 1 1/4-50 LX</v>
      </c>
      <c r="F2341" s="139" t="s">
        <v>58</v>
      </c>
      <c r="G2341" s="217"/>
      <c r="H2341" s="175" t="str">
        <f>IFERROR(VLOOKUP(D2341,'ВИС-2025'!$E$17:$L$4285,7,0),"")</f>
        <v>по запросу</v>
      </c>
      <c r="I2341" s="175" t="str">
        <f t="shared" si="376"/>
        <v/>
      </c>
      <c r="J2341" s="175" t="str">
        <f t="shared" si="377"/>
        <v/>
      </c>
      <c r="K2341" s="175" t="str">
        <f t="shared" si="378"/>
        <v/>
      </c>
      <c r="L2341" s="175" t="str">
        <f t="shared" si="379"/>
        <v/>
      </c>
      <c r="M2341" s="175" t="str">
        <f t="shared" si="380"/>
        <v/>
      </c>
      <c r="N2341" s="387"/>
    </row>
    <row r="2342" spans="2:14" s="288" customFormat="1">
      <c r="B2342" s="453" t="s">
        <v>27</v>
      </c>
      <c r="C2342" s="139" t="s">
        <v>2476</v>
      </c>
      <c r="D2342" s="102">
        <v>11690821001</v>
      </c>
      <c r="E2342" s="391" t="str">
        <f>IFERROR(VLOOKUP(D2342,'ВИС-2025'!$E$17:$I$3751,3,0),"")</f>
        <v>Тройник с внутренней резьбой SDR 11, 63-Rp 1/2-63 LX</v>
      </c>
      <c r="F2342" s="139" t="s">
        <v>58</v>
      </c>
      <c r="G2342" s="217"/>
      <c r="H2342" s="175" t="str">
        <f>IFERROR(VLOOKUP(D2342,'ВИС-2025'!$E$17:$L$4285,7,0),"")</f>
        <v>по запросу</v>
      </c>
      <c r="I2342" s="175" t="str">
        <f t="shared" si="376"/>
        <v/>
      </c>
      <c r="J2342" s="175" t="str">
        <f t="shared" si="377"/>
        <v/>
      </c>
      <c r="K2342" s="175" t="str">
        <f t="shared" si="378"/>
        <v/>
      </c>
      <c r="L2342" s="175" t="str">
        <f t="shared" si="379"/>
        <v/>
      </c>
      <c r="M2342" s="175" t="str">
        <f t="shared" si="380"/>
        <v/>
      </c>
      <c r="N2342" s="387"/>
    </row>
    <row r="2343" spans="2:14" s="288" customFormat="1">
      <c r="B2343" s="453" t="s">
        <v>27</v>
      </c>
      <c r="C2343" s="139" t="s">
        <v>2476</v>
      </c>
      <c r="D2343" s="102">
        <v>11690831001</v>
      </c>
      <c r="E2343" s="391" t="str">
        <f>IFERROR(VLOOKUP(D2343,'ВИС-2025'!$E$17:$I$3751,3,0),"")</f>
        <v>Тройник с внутренней резьбой SDR 11, 63-Rp 3/4-63 LX</v>
      </c>
      <c r="F2343" s="139" t="s">
        <v>58</v>
      </c>
      <c r="G2343" s="217"/>
      <c r="H2343" s="175" t="str">
        <f>IFERROR(VLOOKUP(D2343,'ВИС-2025'!$E$17:$L$4285,7,0),"")</f>
        <v>по запросу</v>
      </c>
      <c r="I2343" s="175" t="str">
        <f t="shared" si="376"/>
        <v/>
      </c>
      <c r="J2343" s="175" t="str">
        <f t="shared" si="377"/>
        <v/>
      </c>
      <c r="K2343" s="175" t="str">
        <f t="shared" si="378"/>
        <v/>
      </c>
      <c r="L2343" s="175" t="str">
        <f t="shared" si="379"/>
        <v/>
      </c>
      <c r="M2343" s="175" t="str">
        <f t="shared" si="380"/>
        <v/>
      </c>
      <c r="N2343" s="387"/>
    </row>
    <row r="2344" spans="2:14">
      <c r="B2344" s="90"/>
      <c r="C2344" s="136"/>
      <c r="D2344" s="69"/>
      <c r="E2344" s="185"/>
      <c r="F2344" s="136"/>
      <c r="G2344" s="207"/>
      <c r="H2344" s="97" t="str">
        <f>IFERROR(VLOOKUP(D2344,'ВИС-2025'!$E$17:$L$4285,7,0),"")</f>
        <v/>
      </c>
      <c r="I2344" s="97" t="str">
        <f t="shared" si="376"/>
        <v/>
      </c>
      <c r="J2344" s="97" t="str">
        <f t="shared" si="377"/>
        <v/>
      </c>
      <c r="K2344" s="97" t="str">
        <f t="shared" si="378"/>
        <v/>
      </c>
      <c r="L2344" s="97" t="str">
        <f t="shared" si="379"/>
        <v/>
      </c>
      <c r="M2344" s="97" t="str">
        <f t="shared" si="380"/>
        <v/>
      </c>
      <c r="N2344" s="387"/>
    </row>
    <row r="2345" spans="2:14" s="288" customFormat="1">
      <c r="B2345" s="453" t="s">
        <v>27</v>
      </c>
      <c r="C2345" s="139" t="s">
        <v>2476</v>
      </c>
      <c r="D2345" s="102">
        <v>11690741001</v>
      </c>
      <c r="E2345" s="391" t="str">
        <f>IFERROR(VLOOKUP(D2345,'ВИС-2025'!$E$17:$I$3751,3,0),"")</f>
        <v>Тройник разнопроходной с внутренней резьбой SDR 11, 40-Rp1-32 LX</v>
      </c>
      <c r="F2345" s="139" t="s">
        <v>58</v>
      </c>
      <c r="G2345" s="217"/>
      <c r="H2345" s="175" t="str">
        <f>IFERROR(VLOOKUP(D2345,'ВИС-2025'!$E$17:$L$4285,7,0),"")</f>
        <v>по запросу</v>
      </c>
      <c r="I2345" s="175" t="str">
        <f t="shared" si="376"/>
        <v/>
      </c>
      <c r="J2345" s="175" t="str">
        <f t="shared" si="377"/>
        <v/>
      </c>
      <c r="K2345" s="175" t="str">
        <f t="shared" si="378"/>
        <v/>
      </c>
      <c r="L2345" s="175" t="str">
        <f t="shared" si="379"/>
        <v/>
      </c>
      <c r="M2345" s="175" t="str">
        <f t="shared" si="380"/>
        <v/>
      </c>
      <c r="N2345" s="387"/>
    </row>
    <row r="2346" spans="2:14" s="288" customFormat="1">
      <c r="B2346" s="453" t="s">
        <v>27</v>
      </c>
      <c r="C2346" s="139" t="s">
        <v>2476</v>
      </c>
      <c r="D2346" s="102">
        <v>11691571001</v>
      </c>
      <c r="E2346" s="391" t="str">
        <f>IFERROR(VLOOKUP(D2346,'ВИС-2025'!$E$17:$I$3751,3,0),"")</f>
        <v>Тройник разнопроходной с внутренней резьбой SDR 11, 50-Rp1 1/4-40 LX</v>
      </c>
      <c r="F2346" s="139" t="s">
        <v>58</v>
      </c>
      <c r="G2346" s="217"/>
      <c r="H2346" s="175" t="str">
        <f>IFERROR(VLOOKUP(D2346,'ВИС-2025'!$E$17:$L$4285,7,0),"")</f>
        <v>по запросу</v>
      </c>
      <c r="I2346" s="175" t="str">
        <f t="shared" si="376"/>
        <v/>
      </c>
      <c r="J2346" s="175" t="str">
        <f t="shared" si="377"/>
        <v/>
      </c>
      <c r="K2346" s="175" t="str">
        <f t="shared" si="378"/>
        <v/>
      </c>
      <c r="L2346" s="175" t="str">
        <f t="shared" si="379"/>
        <v/>
      </c>
      <c r="M2346" s="175" t="str">
        <f t="shared" si="380"/>
        <v/>
      </c>
      <c r="N2346" s="387"/>
    </row>
    <row r="2347" spans="2:14">
      <c r="B2347" s="90"/>
      <c r="C2347" s="136"/>
      <c r="D2347" s="69"/>
      <c r="E2347" s="185"/>
      <c r="F2347" s="136"/>
      <c r="G2347" s="207"/>
      <c r="H2347" s="97" t="str">
        <f>IFERROR(VLOOKUP(D2347,'ВИС-2025'!$E$17:$L$4285,7,0),"")</f>
        <v/>
      </c>
      <c r="I2347" s="97" t="str">
        <f t="shared" si="376"/>
        <v/>
      </c>
      <c r="J2347" s="97" t="str">
        <f t="shared" si="377"/>
        <v/>
      </c>
      <c r="K2347" s="97" t="str">
        <f t="shared" si="378"/>
        <v/>
      </c>
      <c r="L2347" s="97" t="str">
        <f t="shared" si="379"/>
        <v/>
      </c>
      <c r="M2347" s="97" t="str">
        <f t="shared" si="380"/>
        <v/>
      </c>
      <c r="N2347" s="387"/>
    </row>
    <row r="2348" spans="2:14" s="288" customFormat="1">
      <c r="B2348" s="453" t="s">
        <v>27</v>
      </c>
      <c r="C2348" s="139" t="s">
        <v>2476</v>
      </c>
      <c r="D2348" s="102">
        <v>11691251001</v>
      </c>
      <c r="E2348" s="391" t="str">
        <f>IFERROR(VLOOKUP(D2348,'ВИС-2025'!$E$17:$I$3751,3,0),"")</f>
        <v>Угольник 45°, SDR 11, 25х2,3 LX</v>
      </c>
      <c r="F2348" s="139" t="s">
        <v>58</v>
      </c>
      <c r="G2348" s="217"/>
      <c r="H2348" s="175" t="str">
        <f>IFERROR(VLOOKUP(D2348,'ВИС-2025'!$E$17:$L$4285,7,0),"")</f>
        <v>по запросу</v>
      </c>
      <c r="I2348" s="175" t="str">
        <f t="shared" si="376"/>
        <v/>
      </c>
      <c r="J2348" s="175" t="str">
        <f t="shared" si="377"/>
        <v/>
      </c>
      <c r="K2348" s="175" t="str">
        <f t="shared" si="378"/>
        <v/>
      </c>
      <c r="L2348" s="175" t="str">
        <f t="shared" si="379"/>
        <v/>
      </c>
      <c r="M2348" s="175" t="str">
        <f t="shared" si="380"/>
        <v/>
      </c>
      <c r="N2348" s="387"/>
    </row>
    <row r="2349" spans="2:14" s="288" customFormat="1">
      <c r="B2349" s="453" t="s">
        <v>27</v>
      </c>
      <c r="C2349" s="139" t="s">
        <v>2476</v>
      </c>
      <c r="D2349" s="102">
        <v>11691271001</v>
      </c>
      <c r="E2349" s="391" t="str">
        <f>IFERROR(VLOOKUP(D2349,'ВИС-2025'!$E$17:$I$3751,3,0),"")</f>
        <v>Угольник 45°, SDR 11, 32х2,9 LX</v>
      </c>
      <c r="F2349" s="139" t="s">
        <v>58</v>
      </c>
      <c r="G2349" s="217"/>
      <c r="H2349" s="175" t="str">
        <f>IFERROR(VLOOKUP(D2349,'ВИС-2025'!$E$17:$L$4285,7,0),"")</f>
        <v>по запросу</v>
      </c>
      <c r="I2349" s="175" t="str">
        <f t="shared" si="376"/>
        <v/>
      </c>
      <c r="J2349" s="175" t="str">
        <f t="shared" si="377"/>
        <v/>
      </c>
      <c r="K2349" s="175" t="str">
        <f t="shared" si="378"/>
        <v/>
      </c>
      <c r="L2349" s="175" t="str">
        <f t="shared" si="379"/>
        <v/>
      </c>
      <c r="M2349" s="175" t="str">
        <f t="shared" si="380"/>
        <v/>
      </c>
      <c r="N2349" s="387"/>
    </row>
    <row r="2350" spans="2:14" s="288" customFormat="1">
      <c r="B2350" s="453" t="s">
        <v>27</v>
      </c>
      <c r="C2350" s="139" t="s">
        <v>2476</v>
      </c>
      <c r="D2350" s="102">
        <v>11691291001</v>
      </c>
      <c r="E2350" s="391" t="str">
        <f>IFERROR(VLOOKUP(D2350,'ВИС-2025'!$E$17:$I$3751,3,0),"")</f>
        <v>Угольник 45°, SDR 11, 40х3,7 LX</v>
      </c>
      <c r="F2350" s="139" t="s">
        <v>58</v>
      </c>
      <c r="G2350" s="217"/>
      <c r="H2350" s="175" t="str">
        <f>IFERROR(VLOOKUP(D2350,'ВИС-2025'!$E$17:$L$4285,7,0),"")</f>
        <v>по запросу</v>
      </c>
      <c r="I2350" s="175" t="str">
        <f t="shared" si="376"/>
        <v/>
      </c>
      <c r="J2350" s="175" t="str">
        <f t="shared" si="377"/>
        <v/>
      </c>
      <c r="K2350" s="175" t="str">
        <f t="shared" si="378"/>
        <v/>
      </c>
      <c r="L2350" s="175" t="str">
        <f t="shared" si="379"/>
        <v/>
      </c>
      <c r="M2350" s="175" t="str">
        <f t="shared" si="380"/>
        <v/>
      </c>
      <c r="N2350" s="387"/>
    </row>
    <row r="2351" spans="2:14" s="288" customFormat="1">
      <c r="B2351" s="453" t="s">
        <v>27</v>
      </c>
      <c r="C2351" s="139" t="s">
        <v>2476</v>
      </c>
      <c r="D2351" s="102">
        <v>11691311001</v>
      </c>
      <c r="E2351" s="391" t="str">
        <f>IFERROR(VLOOKUP(D2351,'ВИС-2025'!$E$17:$I$3751,3,0),"")</f>
        <v>Угольник 45°, SDR 11, 50х4,6 LX</v>
      </c>
      <c r="F2351" s="139" t="s">
        <v>58</v>
      </c>
      <c r="G2351" s="217"/>
      <c r="H2351" s="175" t="str">
        <f>IFERROR(VLOOKUP(D2351,'ВИС-2025'!$E$17:$L$4285,7,0),"")</f>
        <v>по запросу</v>
      </c>
      <c r="I2351" s="175" t="str">
        <f t="shared" si="376"/>
        <v/>
      </c>
      <c r="J2351" s="175" t="str">
        <f t="shared" si="377"/>
        <v/>
      </c>
      <c r="K2351" s="175" t="str">
        <f t="shared" si="378"/>
        <v/>
      </c>
      <c r="L2351" s="175" t="str">
        <f t="shared" si="379"/>
        <v/>
      </c>
      <c r="M2351" s="175" t="str">
        <f t="shared" si="380"/>
        <v/>
      </c>
      <c r="N2351" s="387"/>
    </row>
    <row r="2352" spans="2:14" s="288" customFormat="1">
      <c r="B2352" s="453" t="s">
        <v>27</v>
      </c>
      <c r="C2352" s="139" t="s">
        <v>2476</v>
      </c>
      <c r="D2352" s="102">
        <v>11691501001</v>
      </c>
      <c r="E2352" s="391" t="str">
        <f>IFERROR(VLOOKUP(D2352,'ВИС-2025'!$E$17:$I$3751,3,0),"")</f>
        <v>Угольник 45°, SDR 11, 63х5,8 LX</v>
      </c>
      <c r="F2352" s="139" t="s">
        <v>58</v>
      </c>
      <c r="G2352" s="217"/>
      <c r="H2352" s="175" t="str">
        <f>IFERROR(VLOOKUP(D2352,'ВИС-2025'!$E$17:$L$4285,7,0),"")</f>
        <v>по запросу</v>
      </c>
      <c r="I2352" s="175" t="str">
        <f t="shared" si="376"/>
        <v/>
      </c>
      <c r="J2352" s="175" t="str">
        <f t="shared" si="377"/>
        <v/>
      </c>
      <c r="K2352" s="175" t="str">
        <f t="shared" si="378"/>
        <v/>
      </c>
      <c r="L2352" s="175" t="str">
        <f t="shared" si="379"/>
        <v/>
      </c>
      <c r="M2352" s="175" t="str">
        <f t="shared" si="380"/>
        <v/>
      </c>
      <c r="N2352" s="387"/>
    </row>
    <row r="2353" spans="2:14" s="288" customFormat="1">
      <c r="B2353" s="453" t="s">
        <v>27</v>
      </c>
      <c r="C2353" s="139" t="s">
        <v>2476</v>
      </c>
      <c r="D2353" s="102">
        <v>12378361001</v>
      </c>
      <c r="E2353" s="391" t="str">
        <f>IFERROR(VLOOKUP(D2353,'ВИС-2025'!$E$17:$I$3751,3,0),"")</f>
        <v>Угольник 45°, SDR 11, 75х6,8</v>
      </c>
      <c r="F2353" s="139" t="s">
        <v>58</v>
      </c>
      <c r="G2353" s="217"/>
      <c r="H2353" s="175" t="str">
        <f>IFERROR(VLOOKUP(D2353,'ВИС-2025'!$E$17:$L$4285,7,0),"")</f>
        <v>по запросу</v>
      </c>
      <c r="I2353" s="175" t="str">
        <f t="shared" si="376"/>
        <v/>
      </c>
      <c r="J2353" s="175" t="str">
        <f t="shared" si="377"/>
        <v/>
      </c>
      <c r="K2353" s="175" t="str">
        <f t="shared" si="378"/>
        <v/>
      </c>
      <c r="L2353" s="175" t="str">
        <f t="shared" si="379"/>
        <v/>
      </c>
      <c r="M2353" s="175" t="str">
        <f t="shared" si="380"/>
        <v/>
      </c>
      <c r="N2353" s="387"/>
    </row>
    <row r="2354" spans="2:14">
      <c r="B2354" s="90"/>
      <c r="C2354" s="136"/>
      <c r="D2354" s="69"/>
      <c r="E2354" s="185"/>
      <c r="F2354" s="136"/>
      <c r="G2354" s="207"/>
      <c r="H2354" s="97" t="str">
        <f>IFERROR(VLOOKUP(D2354,'ВИС-2025'!$E$17:$L$4285,7,0),"")</f>
        <v/>
      </c>
      <c r="I2354" s="97" t="str">
        <f t="shared" si="376"/>
        <v/>
      </c>
      <c r="J2354" s="97" t="str">
        <f t="shared" si="377"/>
        <v/>
      </c>
      <c r="K2354" s="97" t="str">
        <f t="shared" si="378"/>
        <v/>
      </c>
      <c r="L2354" s="97" t="str">
        <f t="shared" si="379"/>
        <v/>
      </c>
      <c r="M2354" s="97" t="str">
        <f t="shared" si="380"/>
        <v/>
      </c>
      <c r="N2354" s="387"/>
    </row>
    <row r="2355" spans="2:14" s="288" customFormat="1">
      <c r="B2355" s="453" t="s">
        <v>27</v>
      </c>
      <c r="C2355" s="139" t="s">
        <v>2476</v>
      </c>
      <c r="D2355" s="102">
        <v>11691241001</v>
      </c>
      <c r="E2355" s="391" t="str">
        <f>IFERROR(VLOOKUP(D2355,'ВИС-2025'!$E$17:$I$3751,3,0),"")</f>
        <v>Угольник 90°, SDR 11, 20х1,9 LX</v>
      </c>
      <c r="F2355" s="202" t="s">
        <v>58</v>
      </c>
      <c r="G2355" s="204"/>
      <c r="H2355" s="352" t="str">
        <f>IFERROR(VLOOKUP(D2355,'ВИС-2025'!$E$17:$L$4285,7,0),"")</f>
        <v>по запросу</v>
      </c>
      <c r="I2355" s="352" t="str">
        <f t="shared" si="376"/>
        <v/>
      </c>
      <c r="J2355" s="352" t="str">
        <f t="shared" si="377"/>
        <v/>
      </c>
      <c r="K2355" s="352" t="str">
        <f t="shared" si="378"/>
        <v/>
      </c>
      <c r="L2355" s="352" t="str">
        <f t="shared" si="379"/>
        <v/>
      </c>
      <c r="M2355" s="352" t="str">
        <f t="shared" si="380"/>
        <v/>
      </c>
      <c r="N2355" s="387"/>
    </row>
    <row r="2356" spans="2:14" s="288" customFormat="1">
      <c r="B2356" s="453" t="s">
        <v>27</v>
      </c>
      <c r="C2356" s="139" t="s">
        <v>2476</v>
      </c>
      <c r="D2356" s="102">
        <v>11691261001</v>
      </c>
      <c r="E2356" s="391" t="str">
        <f>IFERROR(VLOOKUP(D2356,'ВИС-2025'!$E$17:$I$3751,3,0),"")</f>
        <v>Угольник 90°, SDR 11, 25х2,3 LX</v>
      </c>
      <c r="F2356" s="139" t="s">
        <v>58</v>
      </c>
      <c r="G2356" s="217"/>
      <c r="H2356" s="175" t="str">
        <f>IFERROR(VLOOKUP(D2356,'ВИС-2025'!$E$17:$L$4285,7,0),"")</f>
        <v>по запросу</v>
      </c>
      <c r="I2356" s="175" t="str">
        <f t="shared" si="376"/>
        <v/>
      </c>
      <c r="J2356" s="175" t="str">
        <f t="shared" si="377"/>
        <v/>
      </c>
      <c r="K2356" s="175" t="str">
        <f t="shared" si="378"/>
        <v/>
      </c>
      <c r="L2356" s="175" t="str">
        <f t="shared" si="379"/>
        <v/>
      </c>
      <c r="M2356" s="175" t="str">
        <f t="shared" si="380"/>
        <v/>
      </c>
      <c r="N2356" s="387"/>
    </row>
    <row r="2357" spans="2:14" s="288" customFormat="1">
      <c r="B2357" s="453" t="s">
        <v>27</v>
      </c>
      <c r="C2357" s="139" t="s">
        <v>2476</v>
      </c>
      <c r="D2357" s="102">
        <v>11691281001</v>
      </c>
      <c r="E2357" s="391" t="str">
        <f>IFERROR(VLOOKUP(D2357,'ВИС-2025'!$E$17:$I$3751,3,0),"")</f>
        <v>Угольник 90°, SDR 11, 32х2,9 LX</v>
      </c>
      <c r="F2357" s="139" t="s">
        <v>58</v>
      </c>
      <c r="G2357" s="217"/>
      <c r="H2357" s="175" t="str">
        <f>IFERROR(VLOOKUP(D2357,'ВИС-2025'!$E$17:$L$4285,7,0),"")</f>
        <v>по запросу</v>
      </c>
      <c r="I2357" s="175" t="str">
        <f t="shared" si="376"/>
        <v/>
      </c>
      <c r="J2357" s="175" t="str">
        <f t="shared" si="377"/>
        <v/>
      </c>
      <c r="K2357" s="175" t="str">
        <f t="shared" si="378"/>
        <v/>
      </c>
      <c r="L2357" s="175" t="str">
        <f t="shared" si="379"/>
        <v/>
      </c>
      <c r="M2357" s="175" t="str">
        <f t="shared" si="380"/>
        <v/>
      </c>
      <c r="N2357" s="387"/>
    </row>
    <row r="2358" spans="2:14" s="288" customFormat="1">
      <c r="B2358" s="453" t="s">
        <v>27</v>
      </c>
      <c r="C2358" s="139" t="s">
        <v>2476</v>
      </c>
      <c r="D2358" s="102">
        <v>11691301001</v>
      </c>
      <c r="E2358" s="391" t="str">
        <f>IFERROR(VLOOKUP(D2358,'ВИС-2025'!$E$17:$I$3751,3,0),"")</f>
        <v>Угольник 90°, SDR 11, 40х3,7 LX</v>
      </c>
      <c r="F2358" s="139" t="s">
        <v>58</v>
      </c>
      <c r="G2358" s="217"/>
      <c r="H2358" s="175" t="str">
        <f>IFERROR(VLOOKUP(D2358,'ВИС-2025'!$E$17:$L$4285,7,0),"")</f>
        <v>по запросу</v>
      </c>
      <c r="I2358" s="175" t="str">
        <f t="shared" si="376"/>
        <v/>
      </c>
      <c r="J2358" s="175" t="str">
        <f t="shared" si="377"/>
        <v/>
      </c>
      <c r="K2358" s="175" t="str">
        <f t="shared" si="378"/>
        <v/>
      </c>
      <c r="L2358" s="175" t="str">
        <f t="shared" si="379"/>
        <v/>
      </c>
      <c r="M2358" s="175" t="str">
        <f t="shared" si="380"/>
        <v/>
      </c>
      <c r="N2358" s="387"/>
    </row>
    <row r="2359" spans="2:14" s="288" customFormat="1">
      <c r="B2359" s="453" t="s">
        <v>27</v>
      </c>
      <c r="C2359" s="139" t="s">
        <v>2476</v>
      </c>
      <c r="D2359" s="102">
        <v>11691451001</v>
      </c>
      <c r="E2359" s="391" t="str">
        <f>IFERROR(VLOOKUP(D2359,'ВИС-2025'!$E$17:$I$3751,3,0),"")</f>
        <v>Угольник 90°, SDR 11, 50х4,6 LX</v>
      </c>
      <c r="F2359" s="139" t="s">
        <v>58</v>
      </c>
      <c r="G2359" s="217"/>
      <c r="H2359" s="175" t="str">
        <f>IFERROR(VLOOKUP(D2359,'ВИС-2025'!$E$17:$L$4285,7,0),"")</f>
        <v>по запросу</v>
      </c>
      <c r="I2359" s="175" t="str">
        <f t="shared" si="376"/>
        <v/>
      </c>
      <c r="J2359" s="175" t="str">
        <f t="shared" si="377"/>
        <v/>
      </c>
      <c r="K2359" s="175" t="str">
        <f t="shared" si="378"/>
        <v/>
      </c>
      <c r="L2359" s="175" t="str">
        <f t="shared" si="379"/>
        <v/>
      </c>
      <c r="M2359" s="175" t="str">
        <f t="shared" si="380"/>
        <v/>
      </c>
      <c r="N2359" s="387"/>
    </row>
    <row r="2360" spans="2:14" s="288" customFormat="1">
      <c r="B2360" s="453" t="s">
        <v>27</v>
      </c>
      <c r="C2360" s="139" t="s">
        <v>2476</v>
      </c>
      <c r="D2360" s="102">
        <v>11691461001</v>
      </c>
      <c r="E2360" s="391" t="str">
        <f>IFERROR(VLOOKUP(D2360,'ВИС-2025'!$E$17:$I$3751,3,0),"")</f>
        <v>Угольник 90°, SDR 11, 63х5,7 LX</v>
      </c>
      <c r="F2360" s="139" t="s">
        <v>58</v>
      </c>
      <c r="G2360" s="217"/>
      <c r="H2360" s="175" t="str">
        <f>IFERROR(VLOOKUP(D2360,'ВИС-2025'!$E$17:$L$4285,7,0),"")</f>
        <v>по запросу</v>
      </c>
      <c r="I2360" s="175" t="str">
        <f t="shared" si="376"/>
        <v/>
      </c>
      <c r="J2360" s="175" t="str">
        <f t="shared" si="377"/>
        <v/>
      </c>
      <c r="K2360" s="175" t="str">
        <f t="shared" si="378"/>
        <v/>
      </c>
      <c r="L2360" s="175" t="str">
        <f t="shared" si="379"/>
        <v/>
      </c>
      <c r="M2360" s="175" t="str">
        <f t="shared" si="380"/>
        <v/>
      </c>
      <c r="N2360" s="387"/>
    </row>
    <row r="2361" spans="2:14" s="288" customFormat="1">
      <c r="B2361" s="453" t="s">
        <v>27</v>
      </c>
      <c r="C2361" s="139" t="s">
        <v>2476</v>
      </c>
      <c r="D2361" s="102">
        <v>12677511001</v>
      </c>
      <c r="E2361" s="391" t="str">
        <f>IFERROR(VLOOKUP(D2361,'ВИС-2025'!$E$17:$I$3751,3,0),"")</f>
        <v>Угольник 90°, SDR 11, 75х6,8</v>
      </c>
      <c r="F2361" s="139" t="s">
        <v>58</v>
      </c>
      <c r="G2361" s="217"/>
      <c r="H2361" s="175" t="str">
        <f>IFERROR(VLOOKUP(D2361,'ВИС-2025'!$E$17:$L$4285,7,0),"")</f>
        <v>по запросу</v>
      </c>
      <c r="I2361" s="175" t="str">
        <f t="shared" si="376"/>
        <v/>
      </c>
      <c r="J2361" s="175" t="str">
        <f t="shared" si="377"/>
        <v/>
      </c>
      <c r="K2361" s="175" t="str">
        <f t="shared" si="378"/>
        <v/>
      </c>
      <c r="L2361" s="175" t="str">
        <f t="shared" si="379"/>
        <v/>
      </c>
      <c r="M2361" s="175" t="str">
        <f t="shared" si="380"/>
        <v/>
      </c>
      <c r="N2361" s="387"/>
    </row>
    <row r="2362" spans="2:14" s="288" customFormat="1">
      <c r="B2362" s="453" t="s">
        <v>27</v>
      </c>
      <c r="C2362" s="139" t="s">
        <v>2476</v>
      </c>
      <c r="D2362" s="102">
        <v>12677611001</v>
      </c>
      <c r="E2362" s="391" t="str">
        <f>IFERROR(VLOOKUP(D2362,'ВИС-2025'!$E$17:$I$3751,3,0),"")</f>
        <v>Угольник 90°, SDR 11, 90х8,2</v>
      </c>
      <c r="F2362" s="139" t="s">
        <v>58</v>
      </c>
      <c r="G2362" s="217"/>
      <c r="H2362" s="175" t="str">
        <f>IFERROR(VLOOKUP(D2362,'ВИС-2025'!$E$17:$L$4285,7,0),"")</f>
        <v>по запросу</v>
      </c>
      <c r="I2362" s="175" t="str">
        <f t="shared" si="376"/>
        <v/>
      </c>
      <c r="J2362" s="175" t="str">
        <f t="shared" si="377"/>
        <v/>
      </c>
      <c r="K2362" s="175" t="str">
        <f t="shared" si="378"/>
        <v/>
      </c>
      <c r="L2362" s="175" t="str">
        <f t="shared" si="379"/>
        <v/>
      </c>
      <c r="M2362" s="175" t="str">
        <f t="shared" si="380"/>
        <v/>
      </c>
      <c r="N2362" s="387"/>
    </row>
    <row r="2363" spans="2:14" s="288" customFormat="1">
      <c r="B2363" s="453" t="s">
        <v>27</v>
      </c>
      <c r="C2363" s="139" t="s">
        <v>2476</v>
      </c>
      <c r="D2363" s="102">
        <v>12677711001</v>
      </c>
      <c r="E2363" s="391" t="str">
        <f>IFERROR(VLOOKUP(D2363,'ВИС-2025'!$E$17:$I$3751,3,0),"")</f>
        <v>Угольник 90°, SDR 11, 110x10,0</v>
      </c>
      <c r="F2363" s="139" t="s">
        <v>58</v>
      </c>
      <c r="G2363" s="217"/>
      <c r="H2363" s="175" t="str">
        <f>IFERROR(VLOOKUP(D2363,'ВИС-2025'!$E$17:$L$4285,7,0),"")</f>
        <v>по запросу</v>
      </c>
      <c r="I2363" s="175" t="str">
        <f t="shared" si="376"/>
        <v/>
      </c>
      <c r="J2363" s="175" t="str">
        <f t="shared" si="377"/>
        <v/>
      </c>
      <c r="K2363" s="175" t="str">
        <f t="shared" si="378"/>
        <v/>
      </c>
      <c r="L2363" s="175" t="str">
        <f t="shared" si="379"/>
        <v/>
      </c>
      <c r="M2363" s="175" t="str">
        <f t="shared" si="380"/>
        <v/>
      </c>
      <c r="N2363" s="387"/>
    </row>
    <row r="2364" spans="2:14">
      <c r="B2364" s="90"/>
      <c r="C2364" s="136"/>
      <c r="D2364" s="69"/>
      <c r="E2364" s="185"/>
      <c r="F2364" s="136"/>
      <c r="G2364" s="207"/>
      <c r="H2364" s="97" t="str">
        <f>IFERROR(VLOOKUP(D2364,'ВИС-2025'!$E$17:$L$4285,7,0),"")</f>
        <v/>
      </c>
      <c r="I2364" s="97" t="str">
        <f t="shared" si="376"/>
        <v/>
      </c>
      <c r="J2364" s="97" t="str">
        <f t="shared" si="377"/>
        <v/>
      </c>
      <c r="K2364" s="97" t="str">
        <f t="shared" si="378"/>
        <v/>
      </c>
      <c r="L2364" s="97" t="str">
        <f t="shared" si="379"/>
        <v/>
      </c>
      <c r="M2364" s="97" t="str">
        <f t="shared" si="380"/>
        <v/>
      </c>
      <c r="N2364" s="387"/>
    </row>
    <row r="2365" spans="2:14" s="288" customFormat="1">
      <c r="B2365" s="453" t="s">
        <v>27</v>
      </c>
      <c r="C2365" s="139" t="s">
        <v>2476</v>
      </c>
      <c r="D2365" s="102">
        <v>11690971001</v>
      </c>
      <c r="E2365" s="391" t="str">
        <f>IFERROR(VLOOKUP(D2365,'ВИС-2025'!$E$17:$I$3751,3,0),"")</f>
        <v>Переходник с наружной резьбой SDR 11, 20х1,9 -R 1/2/L15 LX</v>
      </c>
      <c r="F2365" s="202" t="s">
        <v>58</v>
      </c>
      <c r="G2365" s="204"/>
      <c r="H2365" s="352" t="str">
        <f>IFERROR(VLOOKUP(D2365,'ВИС-2025'!$E$17:$L$4285,7,0),"")</f>
        <v>по запросу</v>
      </c>
      <c r="I2365" s="352" t="str">
        <f t="shared" si="376"/>
        <v/>
      </c>
      <c r="J2365" s="352" t="str">
        <f t="shared" si="377"/>
        <v/>
      </c>
      <c r="K2365" s="352" t="str">
        <f t="shared" si="378"/>
        <v/>
      </c>
      <c r="L2365" s="352" t="str">
        <f t="shared" si="379"/>
        <v/>
      </c>
      <c r="M2365" s="352" t="str">
        <f t="shared" si="380"/>
        <v/>
      </c>
      <c r="N2365" s="387"/>
    </row>
    <row r="2366" spans="2:14" s="288" customFormat="1">
      <c r="B2366" s="453" t="s">
        <v>27</v>
      </c>
      <c r="C2366" s="139" t="s">
        <v>2476</v>
      </c>
      <c r="D2366" s="102">
        <v>11690981001</v>
      </c>
      <c r="E2366" s="391" t="str">
        <f>IFERROR(VLOOKUP(D2366,'ВИС-2025'!$E$17:$I$3751,3,0),"")</f>
        <v>Переходник с наружной резьбой SDR 11, 20х1,9 -R 3/4/L18 LX</v>
      </c>
      <c r="F2366" s="202" t="s">
        <v>58</v>
      </c>
      <c r="G2366" s="204"/>
      <c r="H2366" s="352" t="str">
        <f>IFERROR(VLOOKUP(D2366,'ВИС-2025'!$E$17:$L$4285,7,0),"")</f>
        <v>по запросу</v>
      </c>
      <c r="I2366" s="352" t="str">
        <f t="shared" si="376"/>
        <v/>
      </c>
      <c r="J2366" s="352" t="str">
        <f t="shared" si="377"/>
        <v/>
      </c>
      <c r="K2366" s="352" t="str">
        <f t="shared" si="378"/>
        <v/>
      </c>
      <c r="L2366" s="352" t="str">
        <f t="shared" si="379"/>
        <v/>
      </c>
      <c r="M2366" s="352" t="str">
        <f t="shared" si="380"/>
        <v/>
      </c>
      <c r="N2366" s="387"/>
    </row>
    <row r="2367" spans="2:14" s="288" customFormat="1">
      <c r="B2367" s="453" t="s">
        <v>27</v>
      </c>
      <c r="C2367" s="139" t="s">
        <v>2476</v>
      </c>
      <c r="D2367" s="102">
        <v>11691051001</v>
      </c>
      <c r="E2367" s="391" t="str">
        <f>IFERROR(VLOOKUP(D2367,'ВИС-2025'!$E$17:$I$3751,3,0),"")</f>
        <v>Переходник с наружной резьбой SDR 11, 25х2,3 -R 3/4 LX</v>
      </c>
      <c r="F2367" s="139" t="s">
        <v>58</v>
      </c>
      <c r="G2367" s="217"/>
      <c r="H2367" s="175" t="str">
        <f>IFERROR(VLOOKUP(D2367,'ВИС-2025'!$E$17:$L$4285,7,0),"")</f>
        <v>по запросу</v>
      </c>
      <c r="I2367" s="175" t="str">
        <f t="shared" si="376"/>
        <v/>
      </c>
      <c r="J2367" s="175" t="str">
        <f t="shared" si="377"/>
        <v/>
      </c>
      <c r="K2367" s="175" t="str">
        <f t="shared" si="378"/>
        <v/>
      </c>
      <c r="L2367" s="175" t="str">
        <f t="shared" si="379"/>
        <v/>
      </c>
      <c r="M2367" s="175" t="str">
        <f t="shared" si="380"/>
        <v/>
      </c>
      <c r="N2367" s="387"/>
    </row>
    <row r="2368" spans="2:14" s="288" customFormat="1">
      <c r="B2368" s="453" t="s">
        <v>27</v>
      </c>
      <c r="C2368" s="139" t="s">
        <v>2476</v>
      </c>
      <c r="D2368" s="102">
        <v>11691041001</v>
      </c>
      <c r="E2368" s="391" t="str">
        <f>IFERROR(VLOOKUP(D2368,'ВИС-2025'!$E$17:$I$3751,3,0),"")</f>
        <v>Переходник с наружной резьбой SDR 11, 25х2,3- R 1/L22 LX</v>
      </c>
      <c r="F2368" s="139" t="s">
        <v>58</v>
      </c>
      <c r="G2368" s="217"/>
      <c r="H2368" s="175" t="str">
        <f>IFERROR(VLOOKUP(D2368,'ВИС-2025'!$E$17:$L$4285,7,0),"")</f>
        <v>по запросу</v>
      </c>
      <c r="I2368" s="175" t="str">
        <f t="shared" si="376"/>
        <v/>
      </c>
      <c r="J2368" s="175" t="str">
        <f t="shared" si="377"/>
        <v/>
      </c>
      <c r="K2368" s="175" t="str">
        <f t="shared" si="378"/>
        <v/>
      </c>
      <c r="L2368" s="175" t="str">
        <f t="shared" si="379"/>
        <v/>
      </c>
      <c r="M2368" s="175" t="str">
        <f t="shared" si="380"/>
        <v/>
      </c>
      <c r="N2368" s="387"/>
    </row>
    <row r="2369" spans="2:14" s="288" customFormat="1">
      <c r="B2369" s="453" t="s">
        <v>27</v>
      </c>
      <c r="C2369" s="139" t="s">
        <v>2476</v>
      </c>
      <c r="D2369" s="102">
        <v>11691091001</v>
      </c>
      <c r="E2369" s="391" t="str">
        <f>IFERROR(VLOOKUP(D2369,'ВИС-2025'!$E$17:$I$3751,3,0),"")</f>
        <v>Переходник с наружной резьбой SDR 11, 32х2,9- R 1/L22 LX</v>
      </c>
      <c r="F2369" s="139" t="s">
        <v>58</v>
      </c>
      <c r="G2369" s="217"/>
      <c r="H2369" s="175" t="str">
        <f>IFERROR(VLOOKUP(D2369,'ВИС-2025'!$E$17:$L$4285,7,0),"")</f>
        <v>по запросу</v>
      </c>
      <c r="I2369" s="175" t="str">
        <f t="shared" si="376"/>
        <v/>
      </c>
      <c r="J2369" s="175" t="str">
        <f t="shared" si="377"/>
        <v/>
      </c>
      <c r="K2369" s="175" t="str">
        <f t="shared" si="378"/>
        <v/>
      </c>
      <c r="L2369" s="175" t="str">
        <f t="shared" si="379"/>
        <v/>
      </c>
      <c r="M2369" s="175" t="str">
        <f t="shared" si="380"/>
        <v/>
      </c>
      <c r="N2369" s="387"/>
    </row>
    <row r="2370" spans="2:14" s="288" customFormat="1">
      <c r="B2370" s="453" t="s">
        <v>27</v>
      </c>
      <c r="C2370" s="139" t="s">
        <v>2476</v>
      </c>
      <c r="D2370" s="102">
        <v>11691111001</v>
      </c>
      <c r="E2370" s="391" t="str">
        <f>IFERROR(VLOOKUP(D2370,'ВИС-2025'!$E$17:$I$3751,3,0),"")</f>
        <v>Переходник с наружной резьбой SDR 11, 40х3,7- R 1 1/4 LX</v>
      </c>
      <c r="F2370" s="139" t="s">
        <v>58</v>
      </c>
      <c r="G2370" s="217"/>
      <c r="H2370" s="175" t="str">
        <f>IFERROR(VLOOKUP(D2370,'ВИС-2025'!$E$17:$L$4285,7,0),"")</f>
        <v>по запросу</v>
      </c>
      <c r="I2370" s="175" t="str">
        <f t="shared" si="376"/>
        <v/>
      </c>
      <c r="J2370" s="175" t="str">
        <f t="shared" si="377"/>
        <v/>
      </c>
      <c r="K2370" s="175" t="str">
        <f t="shared" si="378"/>
        <v/>
      </c>
      <c r="L2370" s="175" t="str">
        <f t="shared" si="379"/>
        <v/>
      </c>
      <c r="M2370" s="175" t="str">
        <f t="shared" si="380"/>
        <v/>
      </c>
      <c r="N2370" s="387"/>
    </row>
    <row r="2371" spans="2:14" s="288" customFormat="1">
      <c r="B2371" s="453" t="s">
        <v>27</v>
      </c>
      <c r="C2371" s="139" t="s">
        <v>2476</v>
      </c>
      <c r="D2371" s="102">
        <v>11691491001</v>
      </c>
      <c r="E2371" s="391" t="str">
        <f>IFERROR(VLOOKUP(D2371,'ВИС-2025'!$E$17:$I$3751,3,0),"")</f>
        <v>Переходник с наружной резьбой SDR 11, 50х4,6- R 1 1/4 LX</v>
      </c>
      <c r="F2371" s="139" t="s">
        <v>58</v>
      </c>
      <c r="G2371" s="217"/>
      <c r="H2371" s="175" t="str">
        <f>IFERROR(VLOOKUP(D2371,'ВИС-2025'!$E$17:$L$4285,7,0),"")</f>
        <v>по запросу</v>
      </c>
      <c r="I2371" s="175" t="str">
        <f t="shared" si="376"/>
        <v/>
      </c>
      <c r="J2371" s="175" t="str">
        <f t="shared" si="377"/>
        <v/>
      </c>
      <c r="K2371" s="175" t="str">
        <f t="shared" si="378"/>
        <v/>
      </c>
      <c r="L2371" s="175" t="str">
        <f t="shared" si="379"/>
        <v/>
      </c>
      <c r="M2371" s="175" t="str">
        <f t="shared" si="380"/>
        <v/>
      </c>
      <c r="N2371" s="387"/>
    </row>
    <row r="2372" spans="2:14" s="288" customFormat="1">
      <c r="B2372" s="453" t="s">
        <v>27</v>
      </c>
      <c r="C2372" s="139" t="s">
        <v>2476</v>
      </c>
      <c r="D2372" s="102">
        <v>11691431001</v>
      </c>
      <c r="E2372" s="391" t="str">
        <f>IFERROR(VLOOKUP(D2372,'ВИС-2025'!$E$17:$I$3751,3,0),"")</f>
        <v>Переходник с наружной резьбой SDR 11, 50х4,6- R 1 1/2 LX</v>
      </c>
      <c r="F2372" s="139" t="s">
        <v>58</v>
      </c>
      <c r="G2372" s="217"/>
      <c r="H2372" s="175" t="str">
        <f>IFERROR(VLOOKUP(D2372,'ВИС-2025'!$E$17:$L$4285,7,0),"")</f>
        <v>по запросу</v>
      </c>
      <c r="I2372" s="175" t="str">
        <f t="shared" si="376"/>
        <v/>
      </c>
      <c r="J2372" s="175" t="str">
        <f t="shared" si="377"/>
        <v/>
      </c>
      <c r="K2372" s="175" t="str">
        <f t="shared" si="378"/>
        <v/>
      </c>
      <c r="L2372" s="175" t="str">
        <f t="shared" si="379"/>
        <v/>
      </c>
      <c r="M2372" s="175" t="str">
        <f t="shared" si="380"/>
        <v/>
      </c>
      <c r="N2372" s="387"/>
    </row>
    <row r="2373" spans="2:14" s="288" customFormat="1">
      <c r="B2373" s="453" t="s">
        <v>27</v>
      </c>
      <c r="C2373" s="139" t="s">
        <v>2476</v>
      </c>
      <c r="D2373" s="102">
        <v>11691411001</v>
      </c>
      <c r="E2373" s="391" t="str">
        <f>IFERROR(VLOOKUP(D2373,'ВИС-2025'!$E$17:$I$3751,3,0),"")</f>
        <v>Переходник с наружной резьбой SDR 11, 63х5,7- R 2 LX</v>
      </c>
      <c r="F2373" s="139" t="s">
        <v>58</v>
      </c>
      <c r="G2373" s="217"/>
      <c r="H2373" s="175" t="str">
        <f>IFERROR(VLOOKUP(D2373,'ВИС-2025'!$E$17:$L$4285,7,0),"")</f>
        <v>по запросу</v>
      </c>
      <c r="I2373" s="175" t="str">
        <f t="shared" si="376"/>
        <v/>
      </c>
      <c r="J2373" s="175" t="str">
        <f t="shared" si="377"/>
        <v/>
      </c>
      <c r="K2373" s="175" t="str">
        <f t="shared" si="378"/>
        <v/>
      </c>
      <c r="L2373" s="175" t="str">
        <f t="shared" si="379"/>
        <v/>
      </c>
      <c r="M2373" s="175" t="str">
        <f t="shared" si="380"/>
        <v/>
      </c>
      <c r="N2373" s="387"/>
    </row>
    <row r="2374" spans="2:14" s="288" customFormat="1">
      <c r="B2374" s="453" t="s">
        <v>27</v>
      </c>
      <c r="C2374" s="139" t="s">
        <v>2476</v>
      </c>
      <c r="D2374" s="102">
        <v>12675811001</v>
      </c>
      <c r="E2374" s="391" t="str">
        <f>IFERROR(VLOOKUP(D2374,'ВИС-2025'!$E$17:$I$3751,3,0),"")</f>
        <v>Переходник с наружной резьбой SDR 11, 75х6,8- R 2 1/2</v>
      </c>
      <c r="F2374" s="139" t="s">
        <v>58</v>
      </c>
      <c r="G2374" s="217"/>
      <c r="H2374" s="175" t="str">
        <f>IFERROR(VLOOKUP(D2374,'ВИС-2025'!$E$17:$L$4285,7,0),"")</f>
        <v>по запросу</v>
      </c>
      <c r="I2374" s="175" t="str">
        <f t="shared" si="376"/>
        <v/>
      </c>
      <c r="J2374" s="175" t="str">
        <f t="shared" si="377"/>
        <v/>
      </c>
      <c r="K2374" s="175" t="str">
        <f t="shared" si="378"/>
        <v/>
      </c>
      <c r="L2374" s="175" t="str">
        <f t="shared" si="379"/>
        <v/>
      </c>
      <c r="M2374" s="175" t="str">
        <f t="shared" si="380"/>
        <v/>
      </c>
      <c r="N2374" s="387"/>
    </row>
    <row r="2375" spans="2:14" s="288" customFormat="1">
      <c r="B2375" s="453" t="s">
        <v>27</v>
      </c>
      <c r="C2375" s="139" t="s">
        <v>2476</v>
      </c>
      <c r="D2375" s="102">
        <v>12675911001</v>
      </c>
      <c r="E2375" s="391" t="str">
        <f>IFERROR(VLOOKUP(D2375,'ВИС-2025'!$E$17:$I$3751,3,0),"")</f>
        <v xml:space="preserve">Переходник с наружной резьбой SDR 11, 90х8,2- R 3 </v>
      </c>
      <c r="F2375" s="139" t="s">
        <v>58</v>
      </c>
      <c r="G2375" s="217"/>
      <c r="H2375" s="175" t="str">
        <f>IFERROR(VLOOKUP(D2375,'ВИС-2025'!$E$17:$L$4285,7,0),"")</f>
        <v>по запросу</v>
      </c>
      <c r="I2375" s="175" t="str">
        <f t="shared" si="376"/>
        <v/>
      </c>
      <c r="J2375" s="175" t="str">
        <f t="shared" si="377"/>
        <v/>
      </c>
      <c r="K2375" s="175" t="str">
        <f t="shared" si="378"/>
        <v/>
      </c>
      <c r="L2375" s="175" t="str">
        <f t="shared" si="379"/>
        <v/>
      </c>
      <c r="M2375" s="175" t="str">
        <f t="shared" si="380"/>
        <v/>
      </c>
      <c r="N2375" s="387"/>
    </row>
    <row r="2376" spans="2:14" s="288" customFormat="1">
      <c r="B2376" s="453" t="s">
        <v>27</v>
      </c>
      <c r="C2376" s="139" t="s">
        <v>2476</v>
      </c>
      <c r="D2376" s="102">
        <v>12676011001</v>
      </c>
      <c r="E2376" s="391" t="str">
        <f>IFERROR(VLOOKUP(D2376,'ВИС-2025'!$E$17:$I$3751,3,0),"")</f>
        <v xml:space="preserve">Переходник с наружной резьбой SDR 11, 110х10,0- R 4 </v>
      </c>
      <c r="F2376" s="139" t="s">
        <v>58</v>
      </c>
      <c r="G2376" s="217"/>
      <c r="H2376" s="175" t="str">
        <f>IFERROR(VLOOKUP(D2376,'ВИС-2025'!$E$17:$L$4285,7,0),"")</f>
        <v>по запросу</v>
      </c>
      <c r="I2376" s="175" t="str">
        <f t="shared" si="376"/>
        <v/>
      </c>
      <c r="J2376" s="175" t="str">
        <f t="shared" si="377"/>
        <v/>
      </c>
      <c r="K2376" s="175" t="str">
        <f t="shared" si="378"/>
        <v/>
      </c>
      <c r="L2376" s="175" t="str">
        <f t="shared" si="379"/>
        <v/>
      </c>
      <c r="M2376" s="175" t="str">
        <f t="shared" si="380"/>
        <v/>
      </c>
      <c r="N2376" s="387"/>
    </row>
    <row r="2377" spans="2:14" s="288" customFormat="1">
      <c r="B2377" s="453" t="s">
        <v>27</v>
      </c>
      <c r="C2377" s="139" t="s">
        <v>2476</v>
      </c>
      <c r="D2377" s="102">
        <v>12352391001</v>
      </c>
      <c r="E2377" s="391" t="str">
        <f>IFERROR(VLOOKUP(D2377,'ВИС-2025'!$E$17:$I$3751,3,0),"")</f>
        <v>Переходник с наружной резьбой SDR 11, 125х11,4- R 5</v>
      </c>
      <c r="F2377" s="139" t="s">
        <v>58</v>
      </c>
      <c r="G2377" s="217"/>
      <c r="H2377" s="175" t="str">
        <f>IFERROR(VLOOKUP(D2377,'ВИС-2025'!$E$17:$L$4285,7,0),"")</f>
        <v>по запросу</v>
      </c>
      <c r="I2377" s="175" t="str">
        <f t="shared" si="376"/>
        <v/>
      </c>
      <c r="J2377" s="175" t="str">
        <f t="shared" si="377"/>
        <v/>
      </c>
      <c r="K2377" s="175" t="str">
        <f t="shared" si="378"/>
        <v/>
      </c>
      <c r="L2377" s="175" t="str">
        <f t="shared" si="379"/>
        <v/>
      </c>
      <c r="M2377" s="175" t="str">
        <f t="shared" si="380"/>
        <v/>
      </c>
      <c r="N2377" s="387"/>
    </row>
    <row r="2378" spans="2:14">
      <c r="B2378" s="90"/>
      <c r="C2378" s="136"/>
      <c r="D2378" s="69"/>
      <c r="E2378" s="185"/>
      <c r="F2378" s="136"/>
      <c r="G2378" s="207"/>
      <c r="H2378" s="97" t="str">
        <f>IFERROR(VLOOKUP(D2378,'ВИС-2025'!$E$17:$L$4285,7,0),"")</f>
        <v/>
      </c>
      <c r="I2378" s="97" t="str">
        <f t="shared" si="376"/>
        <v/>
      </c>
      <c r="J2378" s="97" t="str">
        <f t="shared" si="377"/>
        <v/>
      </c>
      <c r="K2378" s="97" t="str">
        <f t="shared" si="378"/>
        <v/>
      </c>
      <c r="L2378" s="97" t="str">
        <f t="shared" si="379"/>
        <v/>
      </c>
      <c r="M2378" s="97" t="str">
        <f t="shared" si="380"/>
        <v/>
      </c>
      <c r="N2378" s="387"/>
    </row>
    <row r="2379" spans="2:14" s="288" customFormat="1">
      <c r="B2379" s="453"/>
      <c r="C2379" s="139" t="s">
        <v>2476</v>
      </c>
      <c r="D2379" s="102">
        <v>13800911001</v>
      </c>
      <c r="E2379" s="391" t="str">
        <f>IFERROR(VLOOKUP(D2379,'ВИС-2025'!$E$17:$I$3751,3,0),"")</f>
        <v>Заглушка 3/4"</v>
      </c>
      <c r="F2379" s="139" t="s">
        <v>58</v>
      </c>
      <c r="G2379" s="217"/>
      <c r="H2379" s="175" t="str">
        <f>IFERROR(VLOOKUP(D2379,'ВИС-2025'!$E$17:$L$4285,7,0),"")</f>
        <v>по запросу</v>
      </c>
      <c r="I2379" s="175" t="str">
        <f t="shared" si="376"/>
        <v/>
      </c>
      <c r="J2379" s="175" t="str">
        <f t="shared" si="377"/>
        <v/>
      </c>
      <c r="K2379" s="175" t="str">
        <f t="shared" si="378"/>
        <v/>
      </c>
      <c r="L2379" s="175" t="str">
        <f t="shared" si="379"/>
        <v/>
      </c>
      <c r="M2379" s="175" t="str">
        <f t="shared" si="380"/>
        <v/>
      </c>
      <c r="N2379" s="387"/>
    </row>
    <row r="2380" spans="2:14" s="288" customFormat="1">
      <c r="B2380" s="453"/>
      <c r="C2380" s="139" t="s">
        <v>2476</v>
      </c>
      <c r="D2380" s="102">
        <v>13800941001</v>
      </c>
      <c r="E2380" s="391" t="str">
        <f>IFERROR(VLOOKUP(D2380,'ВИС-2025'!$E$17:$I$3751,3,0),"")</f>
        <v>Заглушка 1 1/4"</v>
      </c>
      <c r="F2380" s="139" t="s">
        <v>58</v>
      </c>
      <c r="G2380" s="217"/>
      <c r="H2380" s="175" t="str">
        <f>IFERROR(VLOOKUP(D2380,'ВИС-2025'!$E$17:$L$4285,7,0),"")</f>
        <v>по запросу</v>
      </c>
      <c r="I2380" s="175" t="str">
        <f t="shared" si="376"/>
        <v/>
      </c>
      <c r="J2380" s="175" t="str">
        <f t="shared" si="377"/>
        <v/>
      </c>
      <c r="K2380" s="175" t="str">
        <f t="shared" si="378"/>
        <v/>
      </c>
      <c r="L2380" s="175" t="str">
        <f t="shared" si="379"/>
        <v/>
      </c>
      <c r="M2380" s="175" t="str">
        <f t="shared" si="380"/>
        <v/>
      </c>
      <c r="N2380" s="387"/>
    </row>
    <row r="2381" spans="2:14" s="288" customFormat="1">
      <c r="B2381" s="453"/>
      <c r="C2381" s="139" t="s">
        <v>2476</v>
      </c>
      <c r="D2381" s="102">
        <v>13800951001</v>
      </c>
      <c r="E2381" s="391" t="str">
        <f>IFERROR(VLOOKUP(D2381,'ВИС-2025'!$E$17:$I$3751,3,0),"")</f>
        <v>Заглушка 1 1/2"</v>
      </c>
      <c r="F2381" s="139" t="s">
        <v>58</v>
      </c>
      <c r="G2381" s="217"/>
      <c r="H2381" s="175" t="str">
        <f>IFERROR(VLOOKUP(D2381,'ВИС-2025'!$E$17:$L$4285,7,0),"")</f>
        <v>по запросу</v>
      </c>
      <c r="I2381" s="175" t="str">
        <f t="shared" si="376"/>
        <v/>
      </c>
      <c r="J2381" s="175" t="str">
        <f t="shared" si="377"/>
        <v/>
      </c>
      <c r="K2381" s="175" t="str">
        <f t="shared" si="378"/>
        <v/>
      </c>
      <c r="L2381" s="175" t="str">
        <f t="shared" si="379"/>
        <v/>
      </c>
      <c r="M2381" s="175" t="str">
        <f t="shared" si="380"/>
        <v/>
      </c>
      <c r="N2381" s="387"/>
    </row>
    <row r="2382" spans="2:14" s="288" customFormat="1">
      <c r="B2382" s="453"/>
      <c r="C2382" s="139" t="s">
        <v>2476</v>
      </c>
      <c r="D2382" s="102">
        <v>13800931001</v>
      </c>
      <c r="E2382" s="391" t="str">
        <f>IFERROR(VLOOKUP(D2382,'ВИС-2025'!$E$17:$I$3751,3,0),"")</f>
        <v>Заглушка 1"</v>
      </c>
      <c r="F2382" s="139" t="s">
        <v>58</v>
      </c>
      <c r="G2382" s="217"/>
      <c r="H2382" s="175" t="str">
        <f>IFERROR(VLOOKUP(D2382,'ВИС-2025'!$E$17:$L$4285,7,0),"")</f>
        <v>по запросу</v>
      </c>
      <c r="I2382" s="175" t="str">
        <f t="shared" si="376"/>
        <v/>
      </c>
      <c r="J2382" s="175" t="str">
        <f t="shared" si="377"/>
        <v/>
      </c>
      <c r="K2382" s="175" t="str">
        <f t="shared" si="378"/>
        <v/>
      </c>
      <c r="L2382" s="175" t="str">
        <f t="shared" si="379"/>
        <v/>
      </c>
      <c r="M2382" s="175" t="str">
        <f t="shared" si="380"/>
        <v/>
      </c>
      <c r="N2382" s="387"/>
    </row>
    <row r="2383" spans="2:14" s="288" customFormat="1">
      <c r="B2383" s="453"/>
      <c r="C2383" s="139" t="s">
        <v>2476</v>
      </c>
      <c r="D2383" s="102">
        <v>13800961001</v>
      </c>
      <c r="E2383" s="391" t="str">
        <f>IFERROR(VLOOKUP(D2383,'ВИС-2025'!$E$17:$I$3751,3,0),"")</f>
        <v>Заглушка 2"</v>
      </c>
      <c r="F2383" s="139" t="s">
        <v>58</v>
      </c>
      <c r="G2383" s="217"/>
      <c r="H2383" s="175" t="str">
        <f>IFERROR(VLOOKUP(D2383,'ВИС-2025'!$E$17:$L$4285,7,0),"")</f>
        <v>по запросу</v>
      </c>
      <c r="I2383" s="175" t="str">
        <f t="shared" si="376"/>
        <v/>
      </c>
      <c r="J2383" s="175" t="str">
        <f t="shared" si="377"/>
        <v/>
      </c>
      <c r="K2383" s="175" t="str">
        <f t="shared" si="378"/>
        <v/>
      </c>
      <c r="L2383" s="175" t="str">
        <f t="shared" si="379"/>
        <v/>
      </c>
      <c r="M2383" s="175" t="str">
        <f t="shared" si="380"/>
        <v/>
      </c>
      <c r="N2383" s="387"/>
    </row>
    <row r="2384" spans="2:14" s="288" customFormat="1">
      <c r="B2384" s="453"/>
      <c r="C2384" s="139" t="s">
        <v>2476</v>
      </c>
      <c r="D2384" s="102">
        <v>13800971001</v>
      </c>
      <c r="E2384" s="391" t="str">
        <f>IFERROR(VLOOKUP(D2384,'ВИС-2025'!$E$17:$I$3751,3,0),"")</f>
        <v>Заглушка 2 1/2"</v>
      </c>
      <c r="F2384" s="139" t="s">
        <v>58</v>
      </c>
      <c r="G2384" s="217"/>
      <c r="H2384" s="175" t="str">
        <f>IFERROR(VLOOKUP(D2384,'ВИС-2025'!$E$17:$L$4285,7,0),"")</f>
        <v>по запросу</v>
      </c>
      <c r="I2384" s="175" t="str">
        <f t="shared" si="376"/>
        <v/>
      </c>
      <c r="J2384" s="175" t="str">
        <f t="shared" si="377"/>
        <v/>
      </c>
      <c r="K2384" s="175" t="str">
        <f t="shared" si="378"/>
        <v/>
      </c>
      <c r="L2384" s="175" t="str">
        <f t="shared" si="379"/>
        <v/>
      </c>
      <c r="M2384" s="175" t="str">
        <f t="shared" si="380"/>
        <v/>
      </c>
      <c r="N2384" s="387"/>
    </row>
    <row r="2385" spans="2:14">
      <c r="B2385" s="90"/>
      <c r="C2385" s="136"/>
      <c r="D2385" s="69"/>
      <c r="E2385" s="185"/>
      <c r="F2385" s="136"/>
      <c r="G2385" s="207"/>
      <c r="H2385" s="97" t="str">
        <f>IFERROR(VLOOKUP(D2385,'ВИС-2025'!$E$17:$L$4285,7,0),"")</f>
        <v/>
      </c>
      <c r="I2385" s="97" t="str">
        <f t="shared" si="376"/>
        <v/>
      </c>
      <c r="J2385" s="97" t="str">
        <f t="shared" si="377"/>
        <v/>
      </c>
      <c r="K2385" s="97" t="str">
        <f t="shared" si="378"/>
        <v/>
      </c>
      <c r="L2385" s="97" t="str">
        <f t="shared" si="379"/>
        <v/>
      </c>
      <c r="M2385" s="97" t="str">
        <f t="shared" si="380"/>
        <v/>
      </c>
      <c r="N2385" s="387"/>
    </row>
    <row r="2386" spans="2:14" s="288" customFormat="1">
      <c r="B2386" s="453"/>
      <c r="C2386" s="139" t="s">
        <v>2476</v>
      </c>
      <c r="D2386" s="102">
        <v>13106811001</v>
      </c>
      <c r="E2386" s="391" t="str">
        <f>IFERROR(VLOOKUP(D2386,'ВИС-2025'!$E$17:$I$3751,3,0),"")</f>
        <v>Резьбозажимное соединение 25х2,3 на 3/4“</v>
      </c>
      <c r="F2386" s="139" t="s">
        <v>58</v>
      </c>
      <c r="G2386" s="217"/>
      <c r="H2386" s="175" t="str">
        <f>IFERROR(VLOOKUP(D2386,'ВИС-2025'!$E$17:$L$4285,7,0),"")</f>
        <v>по запросу</v>
      </c>
      <c r="I2386" s="175" t="str">
        <f t="shared" si="376"/>
        <v/>
      </c>
      <c r="J2386" s="175" t="str">
        <f t="shared" si="377"/>
        <v/>
      </c>
      <c r="K2386" s="175" t="str">
        <f t="shared" si="378"/>
        <v/>
      </c>
      <c r="L2386" s="175" t="str">
        <f t="shared" si="379"/>
        <v/>
      </c>
      <c r="M2386" s="175" t="str">
        <f t="shared" si="380"/>
        <v/>
      </c>
      <c r="N2386" s="387"/>
    </row>
    <row r="2387" spans="2:14" s="288" customFormat="1">
      <c r="B2387" s="453"/>
      <c r="C2387" s="139" t="s">
        <v>2476</v>
      </c>
      <c r="D2387" s="102">
        <v>12870831001</v>
      </c>
      <c r="E2387" s="391" t="str">
        <f>IFERROR(VLOOKUP(D2387,'ВИС-2025'!$E$17:$I$3751,3,0),"")</f>
        <v>Резьбозажимное соединение 32х2,9 на 1 “</v>
      </c>
      <c r="F2387" s="139" t="s">
        <v>58</v>
      </c>
      <c r="G2387" s="217"/>
      <c r="H2387" s="175" t="str">
        <f>IFERROR(VLOOKUP(D2387,'ВИС-2025'!$E$17:$L$4285,7,0),"")</f>
        <v>по запросу</v>
      </c>
      <c r="I2387" s="175" t="str">
        <f t="shared" si="376"/>
        <v/>
      </c>
      <c r="J2387" s="175" t="str">
        <f t="shared" si="377"/>
        <v/>
      </c>
      <c r="K2387" s="175" t="str">
        <f t="shared" si="378"/>
        <v/>
      </c>
      <c r="L2387" s="175" t="str">
        <f t="shared" si="379"/>
        <v/>
      </c>
      <c r="M2387" s="175" t="str">
        <f t="shared" si="380"/>
        <v/>
      </c>
      <c r="N2387" s="387"/>
    </row>
    <row r="2388" spans="2:14" s="288" customFormat="1">
      <c r="B2388" s="453"/>
      <c r="C2388" s="139" t="s">
        <v>2476</v>
      </c>
      <c r="D2388" s="102">
        <v>11312771001</v>
      </c>
      <c r="E2388" s="391" t="str">
        <f>IFERROR(VLOOKUP(D2388,'ВИС-2025'!$E$17:$I$3751,3,0),"")</f>
        <v>Резьбозажимное соединение 40х3,6 на 1 1/4“</v>
      </c>
      <c r="F2388" s="139" t="s">
        <v>58</v>
      </c>
      <c r="G2388" s="217"/>
      <c r="H2388" s="175" t="str">
        <f>IFERROR(VLOOKUP(D2388,'ВИС-2025'!$E$17:$L$4285,7,0),"")</f>
        <v>по запросу</v>
      </c>
      <c r="I2388" s="175" t="str">
        <f t="shared" si="376"/>
        <v/>
      </c>
      <c r="J2388" s="175" t="str">
        <f t="shared" si="377"/>
        <v/>
      </c>
      <c r="K2388" s="175" t="str">
        <f t="shared" si="378"/>
        <v/>
      </c>
      <c r="L2388" s="175" t="str">
        <f t="shared" si="379"/>
        <v/>
      </c>
      <c r="M2388" s="175" t="str">
        <f t="shared" si="380"/>
        <v/>
      </c>
      <c r="N2388" s="387"/>
    </row>
    <row r="2389" spans="2:14" s="288" customFormat="1">
      <c r="B2389" s="453"/>
      <c r="C2389" s="139" t="s">
        <v>2476</v>
      </c>
      <c r="D2389" s="102">
        <v>13555341001</v>
      </c>
      <c r="E2389" s="391" t="str">
        <f>IFERROR(VLOOKUP(D2389,'ВИС-2025'!$E$17:$I$3751,3,0),"")</f>
        <v>Резьбозажимное соединение 50х4,6 на 1 1/2 “</v>
      </c>
      <c r="F2389" s="139" t="s">
        <v>58</v>
      </c>
      <c r="G2389" s="217"/>
      <c r="H2389" s="175" t="str">
        <f>IFERROR(VLOOKUP(D2389,'ВИС-2025'!$E$17:$L$4285,7,0),"")</f>
        <v>по запросу</v>
      </c>
      <c r="I2389" s="175" t="str">
        <f t="shared" si="376"/>
        <v/>
      </c>
      <c r="J2389" s="175" t="str">
        <f t="shared" si="377"/>
        <v/>
      </c>
      <c r="K2389" s="175" t="str">
        <f t="shared" si="378"/>
        <v/>
      </c>
      <c r="L2389" s="175" t="str">
        <f t="shared" si="379"/>
        <v/>
      </c>
      <c r="M2389" s="175" t="str">
        <f t="shared" si="380"/>
        <v/>
      </c>
      <c r="N2389" s="387"/>
    </row>
    <row r="2390" spans="2:14">
      <c r="B2390" s="90"/>
      <c r="C2390" s="136"/>
      <c r="D2390" s="69"/>
      <c r="E2390" s="185"/>
      <c r="F2390" s="136"/>
      <c r="G2390" s="207"/>
      <c r="H2390" s="97" t="str">
        <f>IFERROR(VLOOKUP(D2390,'ВИС-2025'!$E$17:$L$4285,7,0),"")</f>
        <v/>
      </c>
      <c r="I2390" s="97" t="str">
        <f t="shared" si="376"/>
        <v/>
      </c>
      <c r="J2390" s="97" t="str">
        <f t="shared" si="377"/>
        <v/>
      </c>
      <c r="K2390" s="97" t="str">
        <f t="shared" si="378"/>
        <v/>
      </c>
      <c r="L2390" s="97" t="str">
        <f t="shared" si="379"/>
        <v/>
      </c>
      <c r="M2390" s="97" t="str">
        <f t="shared" si="380"/>
        <v/>
      </c>
      <c r="N2390" s="387"/>
    </row>
    <row r="2391" spans="2:14" s="288" customFormat="1">
      <c r="B2391" s="453" t="s">
        <v>27</v>
      </c>
      <c r="C2391" s="139" t="s">
        <v>2476</v>
      </c>
      <c r="D2391" s="102">
        <v>11690991001</v>
      </c>
      <c r="E2391" s="391" t="str">
        <f>IFERROR(VLOOKUP(D2391,'ВИС-2025'!$E$17:$I$3751,3,0),"")</f>
        <v>Переходник с внутренней резьбой SDR 11, 20х1,9- Rp 1/2 LX</v>
      </c>
      <c r="F2391" s="202" t="s">
        <v>58</v>
      </c>
      <c r="G2391" s="204"/>
      <c r="H2391" s="352" t="str">
        <f>IFERROR(VLOOKUP(D2391,'ВИС-2025'!$E$17:$L$4285,7,0),"")</f>
        <v>по запросу</v>
      </c>
      <c r="I2391" s="352" t="str">
        <f t="shared" si="376"/>
        <v/>
      </c>
      <c r="J2391" s="352" t="str">
        <f t="shared" si="377"/>
        <v/>
      </c>
      <c r="K2391" s="352" t="str">
        <f t="shared" si="378"/>
        <v/>
      </c>
      <c r="L2391" s="352" t="str">
        <f t="shared" si="379"/>
        <v/>
      </c>
      <c r="M2391" s="352" t="str">
        <f t="shared" si="380"/>
        <v/>
      </c>
      <c r="N2391" s="387"/>
    </row>
    <row r="2392" spans="2:14" s="288" customFormat="1">
      <c r="B2392" s="453" t="s">
        <v>27</v>
      </c>
      <c r="C2392" s="139" t="s">
        <v>2476</v>
      </c>
      <c r="D2392" s="102">
        <v>11691001001</v>
      </c>
      <c r="E2392" s="391" t="str">
        <f>IFERROR(VLOOKUP(D2392,'ВИС-2025'!$E$17:$I$3751,3,0),"")</f>
        <v>Переходник с внутренней резьбой SDR 11, 20х1,9- Rp 3/4 LX</v>
      </c>
      <c r="F2392" s="202" t="s">
        <v>58</v>
      </c>
      <c r="G2392" s="204"/>
      <c r="H2392" s="352" t="str">
        <f>IFERROR(VLOOKUP(D2392,'ВИС-2025'!$E$17:$L$4285,7,0),"")</f>
        <v>по запросу</v>
      </c>
      <c r="I2392" s="352" t="str">
        <f t="shared" si="376"/>
        <v/>
      </c>
      <c r="J2392" s="352" t="str">
        <f t="shared" si="377"/>
        <v/>
      </c>
      <c r="K2392" s="352" t="str">
        <f t="shared" si="378"/>
        <v/>
      </c>
      <c r="L2392" s="352" t="str">
        <f t="shared" si="379"/>
        <v/>
      </c>
      <c r="M2392" s="352" t="str">
        <f t="shared" si="380"/>
        <v/>
      </c>
      <c r="N2392" s="387"/>
    </row>
    <row r="2393" spans="2:14" s="288" customFormat="1">
      <c r="B2393" s="453" t="s">
        <v>27</v>
      </c>
      <c r="C2393" s="139" t="s">
        <v>2476</v>
      </c>
      <c r="D2393" s="102">
        <v>11691071001</v>
      </c>
      <c r="E2393" s="391" t="str">
        <f>IFERROR(VLOOKUP(D2393,'ВИС-2025'!$E$17:$I$3751,3,0),"")</f>
        <v>Переходник с внутренней резьбой SDR 11, 25х2,3- Rp 3/4 LX</v>
      </c>
      <c r="F2393" s="139" t="s">
        <v>58</v>
      </c>
      <c r="G2393" s="217"/>
      <c r="H2393" s="175" t="str">
        <f>IFERROR(VLOOKUP(D2393,'ВИС-2025'!$E$17:$L$4285,7,0),"")</f>
        <v>по запросу</v>
      </c>
      <c r="I2393" s="175" t="str">
        <f t="shared" ref="I2393:I2453" si="381">IFERROR(H2393*G2393,"")</f>
        <v/>
      </c>
      <c r="J2393" s="175" t="str">
        <f t="shared" ref="J2393:J2453" si="382">IFERROR((IF(H2393="","",H2393-H2393*$D$7)),"")</f>
        <v/>
      </c>
      <c r="K2393" s="175" t="str">
        <f t="shared" ref="K2393:K2453" si="383">IFERROR(J2393*G2393, "")</f>
        <v/>
      </c>
      <c r="L2393" s="175" t="str">
        <f t="shared" ref="L2393:L2453" si="384">IFERROR(J2393*$D$8, "")</f>
        <v/>
      </c>
      <c r="M2393" s="175" t="str">
        <f t="shared" ref="M2393:M2453" si="385">IFERROR(L2393*G2393, "")</f>
        <v/>
      </c>
      <c r="N2393" s="387"/>
    </row>
    <row r="2394" spans="2:14" s="288" customFormat="1">
      <c r="B2394" s="453" t="s">
        <v>27</v>
      </c>
      <c r="C2394" s="139" t="s">
        <v>2476</v>
      </c>
      <c r="D2394" s="102">
        <v>11691061001</v>
      </c>
      <c r="E2394" s="391" t="str">
        <f>IFERROR(VLOOKUP(D2394,'ВИС-2025'!$E$17:$I$3751,3,0),"")</f>
        <v>Переходник с внутренней резьбой SDR 11, 25х2,3- Rp 1 LX</v>
      </c>
      <c r="F2394" s="139" t="s">
        <v>58</v>
      </c>
      <c r="G2394" s="217"/>
      <c r="H2394" s="175" t="str">
        <f>IFERROR(VLOOKUP(D2394,'ВИС-2025'!$E$17:$L$4285,7,0),"")</f>
        <v>по запросу</v>
      </c>
      <c r="I2394" s="175" t="str">
        <f t="shared" si="381"/>
        <v/>
      </c>
      <c r="J2394" s="175" t="str">
        <f t="shared" si="382"/>
        <v/>
      </c>
      <c r="K2394" s="175" t="str">
        <f t="shared" si="383"/>
        <v/>
      </c>
      <c r="L2394" s="175" t="str">
        <f t="shared" si="384"/>
        <v/>
      </c>
      <c r="M2394" s="175" t="str">
        <f t="shared" si="385"/>
        <v/>
      </c>
      <c r="N2394" s="387"/>
    </row>
    <row r="2395" spans="2:14" s="288" customFormat="1">
      <c r="B2395" s="453" t="s">
        <v>27</v>
      </c>
      <c r="C2395" s="139" t="s">
        <v>2476</v>
      </c>
      <c r="D2395" s="102">
        <v>11691101001</v>
      </c>
      <c r="E2395" s="391" t="str">
        <f>IFERROR(VLOOKUP(D2395,'ВИС-2025'!$E$17:$I$3751,3,0),"")</f>
        <v>Переходник с внутренней резьбой SDR 11, 32x2,9- Rp1 LX</v>
      </c>
      <c r="F2395" s="139" t="s">
        <v>58</v>
      </c>
      <c r="G2395" s="217"/>
      <c r="H2395" s="175" t="str">
        <f>IFERROR(VLOOKUP(D2395,'ВИС-2025'!$E$17:$L$4285,7,0),"")</f>
        <v>по запросу</v>
      </c>
      <c r="I2395" s="175" t="str">
        <f t="shared" si="381"/>
        <v/>
      </c>
      <c r="J2395" s="175" t="str">
        <f t="shared" si="382"/>
        <v/>
      </c>
      <c r="K2395" s="175" t="str">
        <f t="shared" si="383"/>
        <v/>
      </c>
      <c r="L2395" s="175" t="str">
        <f t="shared" si="384"/>
        <v/>
      </c>
      <c r="M2395" s="175" t="str">
        <f t="shared" si="385"/>
        <v/>
      </c>
      <c r="N2395" s="387"/>
    </row>
    <row r="2396" spans="2:14">
      <c r="B2396" s="90"/>
      <c r="C2396" s="136"/>
      <c r="D2396" s="69"/>
      <c r="E2396" s="185"/>
      <c r="F2396" s="136"/>
      <c r="G2396" s="207"/>
      <c r="H2396" s="97" t="str">
        <f>IFERROR(VLOOKUP(D2396,'ВИС-2025'!$E$17:$L$4285,7,0),"")</f>
        <v/>
      </c>
      <c r="I2396" s="97" t="str">
        <f t="shared" si="381"/>
        <v/>
      </c>
      <c r="J2396" s="97" t="str">
        <f t="shared" si="382"/>
        <v/>
      </c>
      <c r="K2396" s="97" t="str">
        <f t="shared" si="383"/>
        <v/>
      </c>
      <c r="L2396" s="97" t="str">
        <f t="shared" si="384"/>
        <v/>
      </c>
      <c r="M2396" s="97" t="str">
        <f t="shared" si="385"/>
        <v/>
      </c>
      <c r="N2396" s="387"/>
    </row>
    <row r="2397" spans="2:14" s="288" customFormat="1">
      <c r="B2397" s="453" t="s">
        <v>27</v>
      </c>
      <c r="C2397" s="139" t="s">
        <v>2476</v>
      </c>
      <c r="D2397" s="102">
        <v>12671611001</v>
      </c>
      <c r="E2397" s="391" t="str">
        <f>IFERROR(VLOOKUP(D2397,'ВИС-2025'!$E$17:$I$3751,3,0),"")</f>
        <v>Переход на сварное соединение SDR 11, 25х2,3-26,9х2,3</v>
      </c>
      <c r="F2397" s="139" t="s">
        <v>58</v>
      </c>
      <c r="G2397" s="217"/>
      <c r="H2397" s="175" t="str">
        <f>IFERROR(VLOOKUP(D2397,'ВИС-2025'!$E$17:$L$4285,7,0),"")</f>
        <v>по запросу</v>
      </c>
      <c r="I2397" s="175" t="str">
        <f t="shared" si="381"/>
        <v/>
      </c>
      <c r="J2397" s="175" t="str">
        <f t="shared" si="382"/>
        <v/>
      </c>
      <c r="K2397" s="175" t="str">
        <f t="shared" si="383"/>
        <v/>
      </c>
      <c r="L2397" s="175" t="str">
        <f t="shared" si="384"/>
        <v/>
      </c>
      <c r="M2397" s="175" t="str">
        <f t="shared" si="385"/>
        <v/>
      </c>
      <c r="N2397" s="387"/>
    </row>
    <row r="2398" spans="2:14" s="288" customFormat="1">
      <c r="B2398" s="453" t="s">
        <v>27</v>
      </c>
      <c r="C2398" s="139" t="s">
        <v>2476</v>
      </c>
      <c r="D2398" s="102">
        <v>12671811001</v>
      </c>
      <c r="E2398" s="391" t="str">
        <f>IFERROR(VLOOKUP(D2398,'ВИС-2025'!$E$17:$I$3751,3,0),"")</f>
        <v>Переход на сварное соединение SDR 11, 32х2,3-26,9х2,3</v>
      </c>
      <c r="F2398" s="139" t="s">
        <v>58</v>
      </c>
      <c r="G2398" s="217"/>
      <c r="H2398" s="175" t="str">
        <f>IFERROR(VLOOKUP(D2398,'ВИС-2025'!$E$17:$L$4285,7,0),"")</f>
        <v>по запросу</v>
      </c>
      <c r="I2398" s="175" t="str">
        <f t="shared" si="381"/>
        <v/>
      </c>
      <c r="J2398" s="175" t="str">
        <f t="shared" si="382"/>
        <v/>
      </c>
      <c r="K2398" s="175" t="str">
        <f t="shared" si="383"/>
        <v/>
      </c>
      <c r="L2398" s="175" t="str">
        <f t="shared" si="384"/>
        <v/>
      </c>
      <c r="M2398" s="175" t="str">
        <f t="shared" si="385"/>
        <v/>
      </c>
      <c r="N2398" s="387"/>
    </row>
    <row r="2399" spans="2:14" s="288" customFormat="1">
      <c r="B2399" s="453" t="s">
        <v>27</v>
      </c>
      <c r="C2399" s="139" t="s">
        <v>2476</v>
      </c>
      <c r="D2399" s="102">
        <v>12672011001</v>
      </c>
      <c r="E2399" s="391" t="str">
        <f>IFERROR(VLOOKUP(D2399,'ВИС-2025'!$E$17:$I$3751,3,0),"")</f>
        <v>Переход на сварное соединение SDR 11, 40х3,7-42,4х2,6</v>
      </c>
      <c r="F2399" s="139" t="s">
        <v>58</v>
      </c>
      <c r="G2399" s="217"/>
      <c r="H2399" s="175" t="str">
        <f>IFERROR(VLOOKUP(D2399,'ВИС-2025'!$E$17:$L$4285,7,0),"")</f>
        <v>по запросу</v>
      </c>
      <c r="I2399" s="175" t="str">
        <f t="shared" si="381"/>
        <v/>
      </c>
      <c r="J2399" s="175" t="str">
        <f t="shared" si="382"/>
        <v/>
      </c>
      <c r="K2399" s="175" t="str">
        <f t="shared" si="383"/>
        <v/>
      </c>
      <c r="L2399" s="175" t="str">
        <f t="shared" si="384"/>
        <v/>
      </c>
      <c r="M2399" s="175" t="str">
        <f t="shared" si="385"/>
        <v/>
      </c>
      <c r="N2399" s="387"/>
    </row>
    <row r="2400" spans="2:14" s="288" customFormat="1">
      <c r="B2400" s="453" t="s">
        <v>27</v>
      </c>
      <c r="C2400" s="139" t="s">
        <v>2476</v>
      </c>
      <c r="D2400" s="102">
        <v>12672211001</v>
      </c>
      <c r="E2400" s="391" t="str">
        <f>IFERROR(VLOOKUP(D2400,'ВИС-2025'!$E$17:$I$3751,3,0),"")</f>
        <v>Переход на сварное соединение SDR 11, 50х4,6-48,3х2,6</v>
      </c>
      <c r="F2400" s="139" t="s">
        <v>58</v>
      </c>
      <c r="G2400" s="217"/>
      <c r="H2400" s="175" t="str">
        <f>IFERROR(VLOOKUP(D2400,'ВИС-2025'!$E$17:$L$4285,7,0),"")</f>
        <v>по запросу</v>
      </c>
      <c r="I2400" s="175" t="str">
        <f t="shared" si="381"/>
        <v/>
      </c>
      <c r="J2400" s="175" t="str">
        <f t="shared" si="382"/>
        <v/>
      </c>
      <c r="K2400" s="175" t="str">
        <f t="shared" si="383"/>
        <v/>
      </c>
      <c r="L2400" s="175" t="str">
        <f t="shared" si="384"/>
        <v/>
      </c>
      <c r="M2400" s="175" t="str">
        <f t="shared" si="385"/>
        <v/>
      </c>
      <c r="N2400" s="387"/>
    </row>
    <row r="2401" spans="2:14" s="288" customFormat="1">
      <c r="B2401" s="453" t="s">
        <v>27</v>
      </c>
      <c r="C2401" s="139" t="s">
        <v>2476</v>
      </c>
      <c r="D2401" s="102">
        <v>12672411001</v>
      </c>
      <c r="E2401" s="391" t="str">
        <f>IFERROR(VLOOKUP(D2401,'ВИС-2025'!$E$17:$I$3751,3,0),"")</f>
        <v>Переход на сварное соединение SDR 11, 63х5,7-60,3х2,9</v>
      </c>
      <c r="F2401" s="139" t="s">
        <v>58</v>
      </c>
      <c r="G2401" s="217"/>
      <c r="H2401" s="175" t="str">
        <f>IFERROR(VLOOKUP(D2401,'ВИС-2025'!$E$17:$L$4285,7,0),"")</f>
        <v>по запросу</v>
      </c>
      <c r="I2401" s="175" t="str">
        <f t="shared" si="381"/>
        <v/>
      </c>
      <c r="J2401" s="175" t="str">
        <f t="shared" si="382"/>
        <v/>
      </c>
      <c r="K2401" s="175" t="str">
        <f t="shared" si="383"/>
        <v/>
      </c>
      <c r="L2401" s="175" t="str">
        <f t="shared" si="384"/>
        <v/>
      </c>
      <c r="M2401" s="175" t="str">
        <f t="shared" si="385"/>
        <v/>
      </c>
      <c r="N2401" s="387"/>
    </row>
    <row r="2402" spans="2:14" s="288" customFormat="1">
      <c r="B2402" s="453" t="s">
        <v>27</v>
      </c>
      <c r="C2402" s="139" t="s">
        <v>2476</v>
      </c>
      <c r="D2402" s="102">
        <v>12672611001</v>
      </c>
      <c r="E2402" s="391" t="str">
        <f>IFERROR(VLOOKUP(D2402,'ВИС-2025'!$E$17:$I$3751,3,0),"")</f>
        <v>Переход на сварное соединение SDR 11, 75х6,8-76,1х2,9</v>
      </c>
      <c r="F2402" s="139" t="s">
        <v>58</v>
      </c>
      <c r="G2402" s="217"/>
      <c r="H2402" s="175" t="str">
        <f>IFERROR(VLOOKUP(D2402,'ВИС-2025'!$E$17:$L$4285,7,0),"")</f>
        <v>по запросу</v>
      </c>
      <c r="I2402" s="175" t="str">
        <f t="shared" si="381"/>
        <v/>
      </c>
      <c r="J2402" s="175" t="str">
        <f t="shared" si="382"/>
        <v/>
      </c>
      <c r="K2402" s="175" t="str">
        <f t="shared" si="383"/>
        <v/>
      </c>
      <c r="L2402" s="175" t="str">
        <f t="shared" si="384"/>
        <v/>
      </c>
      <c r="M2402" s="175" t="str">
        <f t="shared" si="385"/>
        <v/>
      </c>
      <c r="N2402" s="387"/>
    </row>
    <row r="2403" spans="2:14" s="288" customFormat="1">
      <c r="B2403" s="453" t="s">
        <v>27</v>
      </c>
      <c r="C2403" s="139" t="s">
        <v>2476</v>
      </c>
      <c r="D2403" s="102">
        <v>12672811001</v>
      </c>
      <c r="E2403" s="391" t="str">
        <f>IFERROR(VLOOKUP(D2403,'ВИС-2025'!$E$17:$I$3751,3,0),"")</f>
        <v>Переход на сварное соединение SDR 11, 98х8,2-88,9х3,2</v>
      </c>
      <c r="F2403" s="139" t="s">
        <v>58</v>
      </c>
      <c r="G2403" s="217"/>
      <c r="H2403" s="175" t="str">
        <f>IFERROR(VLOOKUP(D2403,'ВИС-2025'!$E$17:$L$4285,7,0),"")</f>
        <v>по запросу</v>
      </c>
      <c r="I2403" s="175" t="str">
        <f t="shared" si="381"/>
        <v/>
      </c>
      <c r="J2403" s="175" t="str">
        <f t="shared" si="382"/>
        <v/>
      </c>
      <c r="K2403" s="175" t="str">
        <f t="shared" si="383"/>
        <v/>
      </c>
      <c r="L2403" s="175" t="str">
        <f t="shared" si="384"/>
        <v/>
      </c>
      <c r="M2403" s="175" t="str">
        <f t="shared" si="385"/>
        <v/>
      </c>
      <c r="N2403" s="387"/>
    </row>
    <row r="2404" spans="2:14" s="288" customFormat="1">
      <c r="B2404" s="453" t="s">
        <v>27</v>
      </c>
      <c r="C2404" s="139" t="s">
        <v>2476</v>
      </c>
      <c r="D2404" s="102">
        <v>12673011001</v>
      </c>
      <c r="E2404" s="391" t="str">
        <f>IFERROR(VLOOKUP(D2404,'ВИС-2025'!$E$17:$I$3751,3,0),"")</f>
        <v>Переход на сварное соединение SDR 11, 110х10,0-114,3х3,6</v>
      </c>
      <c r="F2404" s="139" t="s">
        <v>58</v>
      </c>
      <c r="G2404" s="217"/>
      <c r="H2404" s="175" t="str">
        <f>IFERROR(VLOOKUP(D2404,'ВИС-2025'!$E$17:$L$4285,7,0),"")</f>
        <v>по запросу</v>
      </c>
      <c r="I2404" s="175" t="str">
        <f t="shared" si="381"/>
        <v/>
      </c>
      <c r="J2404" s="175" t="str">
        <f t="shared" si="382"/>
        <v/>
      </c>
      <c r="K2404" s="175" t="str">
        <f t="shared" si="383"/>
        <v/>
      </c>
      <c r="L2404" s="175" t="str">
        <f t="shared" si="384"/>
        <v/>
      </c>
      <c r="M2404" s="175" t="str">
        <f t="shared" si="385"/>
        <v/>
      </c>
      <c r="N2404" s="387"/>
    </row>
    <row r="2405" spans="2:14" s="288" customFormat="1">
      <c r="B2405" s="453" t="s">
        <v>27</v>
      </c>
      <c r="C2405" s="139" t="s">
        <v>2476</v>
      </c>
      <c r="D2405" s="102">
        <v>12062531001</v>
      </c>
      <c r="E2405" s="391" t="str">
        <f>IFERROR(VLOOKUP(D2405,'ВИС-2025'!$E$17:$I$3751,3,0),"")</f>
        <v>Переход на сварное соединение SDR 11, 140x12,7-139,7x3,6</v>
      </c>
      <c r="F2405" s="139" t="s">
        <v>58</v>
      </c>
      <c r="G2405" s="217"/>
      <c r="H2405" s="175" t="str">
        <f>IFERROR(VLOOKUP(D2405,'ВИС-2025'!$E$17:$L$4285,7,0),"")</f>
        <v>по запросу</v>
      </c>
      <c r="I2405" s="175" t="str">
        <f t="shared" si="381"/>
        <v/>
      </c>
      <c r="J2405" s="175" t="str">
        <f t="shared" si="382"/>
        <v/>
      </c>
      <c r="K2405" s="175" t="str">
        <f t="shared" si="383"/>
        <v/>
      </c>
      <c r="L2405" s="175" t="str">
        <f t="shared" si="384"/>
        <v/>
      </c>
      <c r="M2405" s="175" t="str">
        <f t="shared" si="385"/>
        <v/>
      </c>
      <c r="N2405" s="387"/>
    </row>
    <row r="2406" spans="2:14" s="288" customFormat="1">
      <c r="B2406" s="453" t="s">
        <v>27</v>
      </c>
      <c r="C2406" s="139" t="s">
        <v>2476</v>
      </c>
      <c r="D2406" s="102">
        <v>12352091001</v>
      </c>
      <c r="E2406" s="391" t="str">
        <f>IFERROR(VLOOKUP(D2406,'ВИС-2025'!$E$17:$I$3751,3,0),"")</f>
        <v>Переход на сварное соединение SDR 11, 125х11,4-139,7х3,6</v>
      </c>
      <c r="F2406" s="139" t="s">
        <v>58</v>
      </c>
      <c r="G2406" s="217"/>
      <c r="H2406" s="175" t="str">
        <f>IFERROR(VLOOKUP(D2406,'ВИС-2025'!$E$17:$L$4285,7,0),"")</f>
        <v>по запросу</v>
      </c>
      <c r="I2406" s="175" t="str">
        <f t="shared" si="381"/>
        <v/>
      </c>
      <c r="J2406" s="175" t="str">
        <f t="shared" si="382"/>
        <v/>
      </c>
      <c r="K2406" s="175" t="str">
        <f t="shared" si="383"/>
        <v/>
      </c>
      <c r="L2406" s="175" t="str">
        <f t="shared" si="384"/>
        <v/>
      </c>
      <c r="M2406" s="175" t="str">
        <f t="shared" si="385"/>
        <v/>
      </c>
      <c r="N2406" s="387"/>
    </row>
    <row r="2407" spans="2:14" s="288" customFormat="1">
      <c r="B2407" s="453" t="s">
        <v>27</v>
      </c>
      <c r="C2407" s="139" t="s">
        <v>2476</v>
      </c>
      <c r="D2407" s="102">
        <v>12316261001</v>
      </c>
      <c r="E2407" s="391" t="str">
        <f>IFERROR(VLOOKUP(D2407,'ВИС-2025'!$E$17:$I$3751,3,0),"")</f>
        <v>Переход на сварное соединение SDR 11, 160х14,6-168,3х4,1</v>
      </c>
      <c r="F2407" s="139" t="s">
        <v>58</v>
      </c>
      <c r="G2407" s="217"/>
      <c r="H2407" s="175" t="str">
        <f>IFERROR(VLOOKUP(D2407,'ВИС-2025'!$E$17:$L$4285,7,0),"")</f>
        <v>по запросу</v>
      </c>
      <c r="I2407" s="175" t="str">
        <f t="shared" si="381"/>
        <v/>
      </c>
      <c r="J2407" s="175" t="str">
        <f t="shared" si="382"/>
        <v/>
      </c>
      <c r="K2407" s="175" t="str">
        <f t="shared" si="383"/>
        <v/>
      </c>
      <c r="L2407" s="175" t="str">
        <f t="shared" si="384"/>
        <v/>
      </c>
      <c r="M2407" s="175" t="str">
        <f t="shared" si="385"/>
        <v/>
      </c>
      <c r="N2407" s="387"/>
    </row>
    <row r="2408" spans="2:14">
      <c r="B2408" s="90"/>
      <c r="C2408" s="136"/>
      <c r="D2408" s="69"/>
      <c r="E2408" s="185"/>
      <c r="F2408" s="136"/>
      <c r="G2408" s="207"/>
      <c r="H2408" s="97" t="str">
        <f>IFERROR(VLOOKUP(D2408,'ВИС-2025'!$E$17:$L$4285,7,0),"")</f>
        <v/>
      </c>
      <c r="I2408" s="97" t="str">
        <f t="shared" si="381"/>
        <v/>
      </c>
      <c r="J2408" s="97" t="str">
        <f t="shared" si="382"/>
        <v/>
      </c>
      <c r="K2408" s="97" t="str">
        <f t="shared" si="383"/>
        <v/>
      </c>
      <c r="L2408" s="97" t="str">
        <f t="shared" si="384"/>
        <v/>
      </c>
      <c r="M2408" s="97" t="str">
        <f t="shared" si="385"/>
        <v/>
      </c>
      <c r="N2408" s="387"/>
    </row>
    <row r="2409" spans="2:14" s="288" customFormat="1">
      <c r="B2409" s="453" t="s">
        <v>27</v>
      </c>
      <c r="C2409" s="139" t="s">
        <v>2476</v>
      </c>
      <c r="D2409" s="102">
        <v>11691381001</v>
      </c>
      <c r="E2409" s="391" t="str">
        <f>IFERROR(VLOOKUP(D2409,'ВИС-2025'!$E$17:$I$3751,3,0),"")</f>
        <v xml:space="preserve">Угольник-переходник с наружной резьбой SDR 11 20-R 1/2 </v>
      </c>
      <c r="F2409" s="202" t="s">
        <v>58</v>
      </c>
      <c r="G2409" s="204"/>
      <c r="H2409" s="352" t="str">
        <f>IFERROR(VLOOKUP(D2409,'ВИС-2025'!$E$17:$L$4285,7,0),"")</f>
        <v>по запросу</v>
      </c>
      <c r="I2409" s="352" t="str">
        <f t="shared" si="381"/>
        <v/>
      </c>
      <c r="J2409" s="352" t="str">
        <f t="shared" si="382"/>
        <v/>
      </c>
      <c r="K2409" s="352" t="str">
        <f t="shared" si="383"/>
        <v/>
      </c>
      <c r="L2409" s="352" t="str">
        <f t="shared" si="384"/>
        <v/>
      </c>
      <c r="M2409" s="352" t="str">
        <f t="shared" si="385"/>
        <v/>
      </c>
      <c r="N2409" s="387"/>
    </row>
    <row r="2410" spans="2:14" s="288" customFormat="1">
      <c r="B2410" s="453" t="s">
        <v>27</v>
      </c>
      <c r="C2410" s="139" t="s">
        <v>2476</v>
      </c>
      <c r="D2410" s="102">
        <v>11691391001</v>
      </c>
      <c r="E2410" s="391" t="str">
        <f>IFERROR(VLOOKUP(D2410,'ВИС-2025'!$E$17:$I$3751,3,0),"")</f>
        <v xml:space="preserve">Угольник-переходник с наружной резьбой SDR 11 20-R 3/4 </v>
      </c>
      <c r="F2410" s="202" t="s">
        <v>58</v>
      </c>
      <c r="G2410" s="204"/>
      <c r="H2410" s="352" t="str">
        <f>IFERROR(VLOOKUP(D2410,'ВИС-2025'!$E$17:$L$4285,7,0),"")</f>
        <v>по запросу</v>
      </c>
      <c r="I2410" s="352" t="str">
        <f t="shared" si="381"/>
        <v/>
      </c>
      <c r="J2410" s="352" t="str">
        <f t="shared" si="382"/>
        <v/>
      </c>
      <c r="K2410" s="352" t="str">
        <f t="shared" si="383"/>
        <v/>
      </c>
      <c r="L2410" s="352" t="str">
        <f t="shared" si="384"/>
        <v/>
      </c>
      <c r="M2410" s="352" t="str">
        <f t="shared" si="385"/>
        <v/>
      </c>
      <c r="N2410" s="387"/>
    </row>
    <row r="2411" spans="2:14" s="288" customFormat="1">
      <c r="B2411" s="453" t="s">
        <v>27</v>
      </c>
      <c r="C2411" s="139" t="s">
        <v>2476</v>
      </c>
      <c r="D2411" s="102">
        <v>11691401001</v>
      </c>
      <c r="E2411" s="391" t="str">
        <f>IFERROR(VLOOKUP(D2411,'ВИС-2025'!$E$17:$I$3751,3,0),"")</f>
        <v xml:space="preserve">Угольник-переходник с наружной резьбой SDR 11 25-R 3/4 </v>
      </c>
      <c r="F2411" s="139" t="s">
        <v>58</v>
      </c>
      <c r="G2411" s="217"/>
      <c r="H2411" s="175" t="str">
        <f>IFERROR(VLOOKUP(D2411,'ВИС-2025'!$E$17:$L$4285,7,0),"")</f>
        <v>по запросу</v>
      </c>
      <c r="I2411" s="175" t="str">
        <f t="shared" si="381"/>
        <v/>
      </c>
      <c r="J2411" s="175" t="str">
        <f t="shared" si="382"/>
        <v/>
      </c>
      <c r="K2411" s="175" t="str">
        <f t="shared" si="383"/>
        <v/>
      </c>
      <c r="L2411" s="175" t="str">
        <f t="shared" si="384"/>
        <v/>
      </c>
      <c r="M2411" s="175" t="str">
        <f t="shared" si="385"/>
        <v/>
      </c>
      <c r="N2411" s="387"/>
    </row>
    <row r="2412" spans="2:14" s="288" customFormat="1">
      <c r="B2412" s="453" t="s">
        <v>27</v>
      </c>
      <c r="C2412" s="139" t="s">
        <v>2476</v>
      </c>
      <c r="D2412" s="102">
        <v>11690261001</v>
      </c>
      <c r="E2412" s="391" t="str">
        <f>IFERROR(VLOOKUP(D2412,'ВИС-2025'!$E$17:$I$3751,3,0),"")</f>
        <v>Угольник-переходник с наружной резьбой SDR 11 32-R 1</v>
      </c>
      <c r="F2412" s="202" t="s">
        <v>58</v>
      </c>
      <c r="G2412" s="204"/>
      <c r="H2412" s="352" t="str">
        <f>IFERROR(VLOOKUP(D2412,'ВИС-2025'!$E$17:$L$4285,7,0),"")</f>
        <v>по запросу</v>
      </c>
      <c r="I2412" s="352" t="str">
        <f t="shared" si="381"/>
        <v/>
      </c>
      <c r="J2412" s="352" t="str">
        <f t="shared" si="382"/>
        <v/>
      </c>
      <c r="K2412" s="352" t="str">
        <f t="shared" si="383"/>
        <v/>
      </c>
      <c r="L2412" s="352" t="str">
        <f t="shared" si="384"/>
        <v/>
      </c>
      <c r="M2412" s="352" t="str">
        <f t="shared" si="385"/>
        <v/>
      </c>
      <c r="N2412" s="387"/>
    </row>
    <row r="2413" spans="2:14">
      <c r="B2413" s="90"/>
      <c r="C2413" s="136"/>
      <c r="D2413" s="69"/>
      <c r="E2413" s="185"/>
      <c r="F2413" s="170"/>
      <c r="G2413" s="199"/>
      <c r="H2413" s="351" t="str">
        <f>IFERROR(VLOOKUP(D2413,'ВИС-2025'!$E$17:$L$4285,7,0),"")</f>
        <v/>
      </c>
      <c r="I2413" s="351" t="str">
        <f t="shared" si="381"/>
        <v/>
      </c>
      <c r="J2413" s="351" t="str">
        <f t="shared" si="382"/>
        <v/>
      </c>
      <c r="K2413" s="351" t="str">
        <f t="shared" si="383"/>
        <v/>
      </c>
      <c r="L2413" s="351" t="str">
        <f t="shared" si="384"/>
        <v/>
      </c>
      <c r="M2413" s="351" t="str">
        <f t="shared" si="385"/>
        <v/>
      </c>
      <c r="N2413" s="387"/>
    </row>
    <row r="2414" spans="2:14">
      <c r="B2414" s="69"/>
      <c r="C2414" s="143" t="s">
        <v>2476</v>
      </c>
      <c r="D2414" s="115"/>
      <c r="E2414" s="184" t="s">
        <v>2747</v>
      </c>
      <c r="F2414" s="155"/>
      <c r="G2414" s="129"/>
      <c r="H2414" s="348" t="str">
        <f>IFERROR(VLOOKUP(D2414,'ВИС-2025'!$E$17:$L$4285,7,0),"")</f>
        <v/>
      </c>
      <c r="I2414" s="348" t="str">
        <f t="shared" si="381"/>
        <v/>
      </c>
      <c r="J2414" s="348" t="str">
        <f t="shared" si="382"/>
        <v/>
      </c>
      <c r="K2414" s="348" t="str">
        <f t="shared" si="383"/>
        <v/>
      </c>
      <c r="L2414" s="348" t="str">
        <f t="shared" si="384"/>
        <v/>
      </c>
      <c r="M2414" s="348" t="str">
        <f t="shared" si="385"/>
        <v/>
      </c>
      <c r="N2414" s="387"/>
    </row>
    <row r="2415" spans="2:14" s="288" customFormat="1" ht="25.5">
      <c r="B2415" s="453"/>
      <c r="C2415" s="139" t="s">
        <v>2476</v>
      </c>
      <c r="D2415" s="102">
        <v>13532851001</v>
      </c>
      <c r="E2415" s="391" t="str">
        <f>IFERROR(VLOOKUP(D2415,'ВИС-2025'!$E$17:$I$3751,3,0),"")</f>
        <v>Запорная арматура для ввода трубы RTX UNO 25 со штуцерами под монтажные гильзы</v>
      </c>
      <c r="F2415" s="139" t="s">
        <v>58</v>
      </c>
      <c r="G2415" s="217"/>
      <c r="H2415" s="175" t="str">
        <f>IFERROR(VLOOKUP(D2415,'ВИС-2025'!$E$17:$L$4285,7,0),"")</f>
        <v>по запросу</v>
      </c>
      <c r="I2415" s="175" t="str">
        <f t="shared" si="381"/>
        <v/>
      </c>
      <c r="J2415" s="175" t="str">
        <f t="shared" si="382"/>
        <v/>
      </c>
      <c r="K2415" s="175" t="str">
        <f t="shared" si="383"/>
        <v/>
      </c>
      <c r="L2415" s="175" t="str">
        <f t="shared" si="384"/>
        <v/>
      </c>
      <c r="M2415" s="175" t="str">
        <f t="shared" si="385"/>
        <v/>
      </c>
      <c r="N2415" s="387"/>
    </row>
    <row r="2416" spans="2:14" s="288" customFormat="1" ht="25.5">
      <c r="B2416" s="453"/>
      <c r="C2416" s="139" t="s">
        <v>2476</v>
      </c>
      <c r="D2416" s="102">
        <v>13529261001</v>
      </c>
      <c r="E2416" s="391" t="str">
        <f>IFERROR(VLOOKUP(D2416,'ВИС-2025'!$E$17:$I$3751,3,0),"")</f>
        <v>Запорная арматура для ввода трубы RTX UNO 32 со штуцерами под монтажные гильзы</v>
      </c>
      <c r="F2416" s="139" t="s">
        <v>58</v>
      </c>
      <c r="G2416" s="217"/>
      <c r="H2416" s="175" t="str">
        <f>IFERROR(VLOOKUP(D2416,'ВИС-2025'!$E$17:$L$4285,7,0),"")</f>
        <v>по запросу</v>
      </c>
      <c r="I2416" s="175" t="str">
        <f t="shared" si="381"/>
        <v/>
      </c>
      <c r="J2416" s="175" t="str">
        <f t="shared" si="382"/>
        <v/>
      </c>
      <c r="K2416" s="175" t="str">
        <f t="shared" si="383"/>
        <v/>
      </c>
      <c r="L2416" s="175" t="str">
        <f t="shared" si="384"/>
        <v/>
      </c>
      <c r="M2416" s="175" t="str">
        <f t="shared" si="385"/>
        <v/>
      </c>
      <c r="N2416" s="387"/>
    </row>
    <row r="2417" spans="2:14" s="288" customFormat="1" ht="25.5">
      <c r="B2417" s="453"/>
      <c r="C2417" s="139" t="s">
        <v>2476</v>
      </c>
      <c r="D2417" s="102">
        <v>13529271001</v>
      </c>
      <c r="E2417" s="391" t="str">
        <f>IFERROR(VLOOKUP(D2417,'ВИС-2025'!$E$17:$I$3751,3,0),"")</f>
        <v>Запорная арматура для ввода трубы RTX UNO 40 со штуцерами под монтажные гильзы</v>
      </c>
      <c r="F2417" s="139" t="s">
        <v>58</v>
      </c>
      <c r="G2417" s="217"/>
      <c r="H2417" s="175" t="str">
        <f>IFERROR(VLOOKUP(D2417,'ВИС-2025'!$E$17:$L$4285,7,0),"")</f>
        <v>по запросу</v>
      </c>
      <c r="I2417" s="175" t="str">
        <f t="shared" si="381"/>
        <v/>
      </c>
      <c r="J2417" s="175" t="str">
        <f t="shared" si="382"/>
        <v/>
      </c>
      <c r="K2417" s="175" t="str">
        <f t="shared" si="383"/>
        <v/>
      </c>
      <c r="L2417" s="175" t="str">
        <f t="shared" si="384"/>
        <v/>
      </c>
      <c r="M2417" s="175" t="str">
        <f t="shared" si="385"/>
        <v/>
      </c>
      <c r="N2417" s="387"/>
    </row>
    <row r="2418" spans="2:14" s="288" customFormat="1" ht="25.5">
      <c r="B2418" s="453"/>
      <c r="C2418" s="139" t="s">
        <v>2476</v>
      </c>
      <c r="D2418" s="102">
        <v>13529371001</v>
      </c>
      <c r="E2418" s="391" t="str">
        <f>IFERROR(VLOOKUP(D2418,'ВИС-2025'!$E$17:$I$3751,3,0),"")</f>
        <v>Запорная арматура для ввода трубы RTX UNO 50 со штуцерами под монтажные гильзы</v>
      </c>
      <c r="F2418" s="139" t="s">
        <v>58</v>
      </c>
      <c r="G2418" s="217"/>
      <c r="H2418" s="175" t="str">
        <f>IFERROR(VLOOKUP(D2418,'ВИС-2025'!$E$17:$L$4285,7,0),"")</f>
        <v>по запросу</v>
      </c>
      <c r="I2418" s="175" t="str">
        <f t="shared" si="381"/>
        <v/>
      </c>
      <c r="J2418" s="175" t="str">
        <f t="shared" si="382"/>
        <v/>
      </c>
      <c r="K2418" s="175" t="str">
        <f t="shared" si="383"/>
        <v/>
      </c>
      <c r="L2418" s="175" t="str">
        <f t="shared" si="384"/>
        <v/>
      </c>
      <c r="M2418" s="175" t="str">
        <f t="shared" si="385"/>
        <v/>
      </c>
      <c r="N2418" s="387"/>
    </row>
    <row r="2419" spans="2:14" s="288" customFormat="1" ht="25.5">
      <c r="B2419" s="453"/>
      <c r="C2419" s="139" t="s">
        <v>2476</v>
      </c>
      <c r="D2419" s="102">
        <v>13529281001</v>
      </c>
      <c r="E2419" s="391" t="str">
        <f>IFERROR(VLOOKUP(D2419,'ВИС-2025'!$E$17:$I$3751,3,0),"")</f>
        <v>Запорная арматура для ввода трубы RTX UNO 63 со штуцерами под монтажные гильзы</v>
      </c>
      <c r="F2419" s="139" t="s">
        <v>58</v>
      </c>
      <c r="G2419" s="217"/>
      <c r="H2419" s="175" t="str">
        <f>IFERROR(VLOOKUP(D2419,'ВИС-2025'!$E$17:$L$4285,7,0),"")</f>
        <v>по запросу</v>
      </c>
      <c r="I2419" s="175" t="str">
        <f t="shared" si="381"/>
        <v/>
      </c>
      <c r="J2419" s="175" t="str">
        <f t="shared" si="382"/>
        <v/>
      </c>
      <c r="K2419" s="175" t="str">
        <f t="shared" si="383"/>
        <v/>
      </c>
      <c r="L2419" s="175" t="str">
        <f t="shared" si="384"/>
        <v/>
      </c>
      <c r="M2419" s="175" t="str">
        <f t="shared" si="385"/>
        <v/>
      </c>
      <c r="N2419" s="387"/>
    </row>
    <row r="2420" spans="2:14" s="288" customFormat="1" ht="25.5">
      <c r="B2420" s="453"/>
      <c r="C2420" s="139" t="s">
        <v>2476</v>
      </c>
      <c r="D2420" s="102">
        <v>13529191001</v>
      </c>
      <c r="E2420" s="391" t="str">
        <f>IFERROR(VLOOKUP(D2420,'ВИС-2025'!$E$17:$I$3751,3,0),"")</f>
        <v>Запорная арматура для ввода трубы RTX UNO 75 со штуцерами под монтажные гильзы</v>
      </c>
      <c r="F2420" s="139" t="s">
        <v>58</v>
      </c>
      <c r="G2420" s="217"/>
      <c r="H2420" s="175" t="str">
        <f>IFERROR(VLOOKUP(D2420,'ВИС-2025'!$E$17:$L$4285,7,0),"")</f>
        <v>по запросу</v>
      </c>
      <c r="I2420" s="175" t="str">
        <f t="shared" si="381"/>
        <v/>
      </c>
      <c r="J2420" s="175" t="str">
        <f t="shared" si="382"/>
        <v/>
      </c>
      <c r="K2420" s="175" t="str">
        <f t="shared" si="383"/>
        <v/>
      </c>
      <c r="L2420" s="175" t="str">
        <f t="shared" si="384"/>
        <v/>
      </c>
      <c r="M2420" s="175" t="str">
        <f t="shared" si="385"/>
        <v/>
      </c>
      <c r="N2420" s="387"/>
    </row>
    <row r="2421" spans="2:14" s="288" customFormat="1" ht="25.5">
      <c r="B2421" s="453"/>
      <c r="C2421" s="139" t="s">
        <v>2476</v>
      </c>
      <c r="D2421" s="102">
        <v>13529241001</v>
      </c>
      <c r="E2421" s="391" t="str">
        <f>IFERROR(VLOOKUP(D2421,'ВИС-2025'!$E$17:$I$3751,3,0),"")</f>
        <v>Запорная арматура для ввода трубы RTX UNO 50 со штуцерами под монтажные гильзы</v>
      </c>
      <c r="F2421" s="139" t="s">
        <v>58</v>
      </c>
      <c r="G2421" s="217"/>
      <c r="H2421" s="175" t="str">
        <f>IFERROR(VLOOKUP(D2421,'ВИС-2025'!$E$17:$L$4285,7,0),"")</f>
        <v>по запросу</v>
      </c>
      <c r="I2421" s="175" t="str">
        <f t="shared" si="381"/>
        <v/>
      </c>
      <c r="J2421" s="175" t="str">
        <f t="shared" si="382"/>
        <v/>
      </c>
      <c r="K2421" s="175" t="str">
        <f t="shared" si="383"/>
        <v/>
      </c>
      <c r="L2421" s="175" t="str">
        <f t="shared" si="384"/>
        <v/>
      </c>
      <c r="M2421" s="175" t="str">
        <f t="shared" si="385"/>
        <v/>
      </c>
      <c r="N2421" s="387"/>
    </row>
    <row r="2422" spans="2:14" s="288" customFormat="1" ht="25.5">
      <c r="B2422" s="453"/>
      <c r="C2422" s="139" t="s">
        <v>2476</v>
      </c>
      <c r="D2422" s="102">
        <v>13529751001</v>
      </c>
      <c r="E2422" s="391" t="str">
        <f>IFERROR(VLOOKUP(D2422,'ВИС-2025'!$E$17:$I$3751,3,0),"")</f>
        <v>Запорная арматура для ввода трубы RTX UNO 63 со штуцерами под монтажные гильзы</v>
      </c>
      <c r="F2422" s="139" t="s">
        <v>58</v>
      </c>
      <c r="G2422" s="217"/>
      <c r="H2422" s="175" t="str">
        <f>IFERROR(VLOOKUP(D2422,'ВИС-2025'!$E$17:$L$4285,7,0),"")</f>
        <v>по запросу</v>
      </c>
      <c r="I2422" s="175" t="str">
        <f t="shared" si="381"/>
        <v/>
      </c>
      <c r="J2422" s="175" t="str">
        <f t="shared" si="382"/>
        <v/>
      </c>
      <c r="K2422" s="175" t="str">
        <f t="shared" si="383"/>
        <v/>
      </c>
      <c r="L2422" s="175" t="str">
        <f t="shared" si="384"/>
        <v/>
      </c>
      <c r="M2422" s="175" t="str">
        <f t="shared" si="385"/>
        <v/>
      </c>
      <c r="N2422" s="387"/>
    </row>
    <row r="2423" spans="2:14" s="288" customFormat="1" ht="25.5">
      <c r="B2423" s="453"/>
      <c r="C2423" s="139" t="s">
        <v>2476</v>
      </c>
      <c r="D2423" s="102">
        <v>13529231001</v>
      </c>
      <c r="E2423" s="391" t="str">
        <f>IFERROR(VLOOKUP(D2423,'ВИС-2025'!$E$17:$I$3751,3,0),"")</f>
        <v>Запорная арматура для ввода трубы RTX UNO 75 со штуцерами под монтажные гильзы</v>
      </c>
      <c r="F2423" s="139" t="s">
        <v>58</v>
      </c>
      <c r="G2423" s="217"/>
      <c r="H2423" s="175" t="str">
        <f>IFERROR(VLOOKUP(D2423,'ВИС-2025'!$E$17:$L$4285,7,0),"")</f>
        <v>по запросу</v>
      </c>
      <c r="I2423" s="175" t="str">
        <f t="shared" si="381"/>
        <v/>
      </c>
      <c r="J2423" s="175" t="str">
        <f t="shared" si="382"/>
        <v/>
      </c>
      <c r="K2423" s="175" t="str">
        <f t="shared" si="383"/>
        <v/>
      </c>
      <c r="L2423" s="175" t="str">
        <f t="shared" si="384"/>
        <v/>
      </c>
      <c r="M2423" s="175" t="str">
        <f t="shared" si="385"/>
        <v/>
      </c>
      <c r="N2423" s="387"/>
    </row>
    <row r="2424" spans="2:14">
      <c r="B2424" s="90"/>
      <c r="C2424" s="136"/>
      <c r="D2424" s="69"/>
      <c r="E2424" s="185"/>
      <c r="F2424" s="136"/>
      <c r="G2424" s="207"/>
      <c r="H2424" s="97" t="str">
        <f>IFERROR(VLOOKUP(D2424,'ВИС-2025'!$E$17:$L$4285,7,0),"")</f>
        <v/>
      </c>
      <c r="I2424" s="97" t="str">
        <f t="shared" si="381"/>
        <v/>
      </c>
      <c r="J2424" s="97" t="str">
        <f t="shared" si="382"/>
        <v/>
      </c>
      <c r="K2424" s="97" t="str">
        <f t="shared" si="383"/>
        <v/>
      </c>
      <c r="L2424" s="97" t="str">
        <f t="shared" si="384"/>
        <v/>
      </c>
      <c r="M2424" s="97" t="str">
        <f t="shared" si="385"/>
        <v/>
      </c>
      <c r="N2424" s="387"/>
    </row>
    <row r="2425" spans="2:14" s="288" customFormat="1" ht="25.5">
      <c r="B2425" s="453"/>
      <c r="C2425" s="139" t="s">
        <v>2476</v>
      </c>
      <c r="D2425" s="102">
        <v>13532951001</v>
      </c>
      <c r="E2425" s="391" t="str">
        <f>IFERROR(VLOOKUP(D2425,'ВИС-2025'!$E$17:$I$3751,3,0),"")</f>
        <v>Запорная арматура для ввода трубы RTX DUO 25 со штуцерами под монтажные гильзы</v>
      </c>
      <c r="F2425" s="139" t="s">
        <v>58</v>
      </c>
      <c r="G2425" s="217"/>
      <c r="H2425" s="175" t="str">
        <f>IFERROR(VLOOKUP(D2425,'ВИС-2025'!$E$17:$L$4285,7,0),"")</f>
        <v>по запросу</v>
      </c>
      <c r="I2425" s="175" t="str">
        <f t="shared" si="381"/>
        <v/>
      </c>
      <c r="J2425" s="175" t="str">
        <f t="shared" si="382"/>
        <v/>
      </c>
      <c r="K2425" s="175" t="str">
        <f t="shared" si="383"/>
        <v/>
      </c>
      <c r="L2425" s="175" t="str">
        <f t="shared" si="384"/>
        <v/>
      </c>
      <c r="M2425" s="175" t="str">
        <f t="shared" si="385"/>
        <v/>
      </c>
      <c r="N2425" s="387"/>
    </row>
    <row r="2426" spans="2:14" s="288" customFormat="1" ht="25.5">
      <c r="B2426" s="453"/>
      <c r="C2426" s="139" t="s">
        <v>2476</v>
      </c>
      <c r="D2426" s="102">
        <v>13533051001</v>
      </c>
      <c r="E2426" s="391" t="str">
        <f>IFERROR(VLOOKUP(D2426,'ВИС-2025'!$E$17:$I$3751,3,0),"")</f>
        <v>Запорная арматура для ввода трубы RTX DUO 32 со штуцерами под монтажные гильзы</v>
      </c>
      <c r="F2426" s="139" t="s">
        <v>58</v>
      </c>
      <c r="G2426" s="217"/>
      <c r="H2426" s="175" t="str">
        <f>IFERROR(VLOOKUP(D2426,'ВИС-2025'!$E$17:$L$4285,7,0),"")</f>
        <v>по запросу</v>
      </c>
      <c r="I2426" s="175" t="str">
        <f t="shared" si="381"/>
        <v/>
      </c>
      <c r="J2426" s="175" t="str">
        <f t="shared" si="382"/>
        <v/>
      </c>
      <c r="K2426" s="175" t="str">
        <f t="shared" si="383"/>
        <v/>
      </c>
      <c r="L2426" s="175" t="str">
        <f t="shared" si="384"/>
        <v/>
      </c>
      <c r="M2426" s="175" t="str">
        <f t="shared" si="385"/>
        <v/>
      </c>
      <c r="N2426" s="387"/>
    </row>
    <row r="2427" spans="2:14" s="288" customFormat="1" ht="25.5">
      <c r="B2427" s="453"/>
      <c r="C2427" s="139" t="s">
        <v>2476</v>
      </c>
      <c r="D2427" s="102">
        <v>13533151001</v>
      </c>
      <c r="E2427" s="391" t="str">
        <f>IFERROR(VLOOKUP(D2427,'ВИС-2025'!$E$17:$I$3751,3,0),"")</f>
        <v>Запорная арматура для ввода трубы RTX DUO 40 со штуцерами под монтажные гильзы</v>
      </c>
      <c r="F2427" s="139" t="s">
        <v>58</v>
      </c>
      <c r="G2427" s="217"/>
      <c r="H2427" s="175" t="str">
        <f>IFERROR(VLOOKUP(D2427,'ВИС-2025'!$E$17:$L$4285,7,0),"")</f>
        <v>по запросу</v>
      </c>
      <c r="I2427" s="175" t="str">
        <f t="shared" si="381"/>
        <v/>
      </c>
      <c r="J2427" s="175" t="str">
        <f t="shared" si="382"/>
        <v/>
      </c>
      <c r="K2427" s="175" t="str">
        <f t="shared" si="383"/>
        <v/>
      </c>
      <c r="L2427" s="175" t="str">
        <f t="shared" si="384"/>
        <v/>
      </c>
      <c r="M2427" s="175" t="str">
        <f t="shared" si="385"/>
        <v/>
      </c>
      <c r="N2427" s="387"/>
    </row>
    <row r="2428" spans="2:14" s="288" customFormat="1" ht="25.5">
      <c r="B2428" s="453"/>
      <c r="C2428" s="139" t="s">
        <v>2476</v>
      </c>
      <c r="D2428" s="102">
        <v>13533251001</v>
      </c>
      <c r="E2428" s="391" t="str">
        <f>IFERROR(VLOOKUP(D2428,'ВИС-2025'!$E$17:$I$3751,3,0),"")</f>
        <v>Запорная арматура для ввода трубы RTX DUO 50 со штуцерами под монтажные гильзы</v>
      </c>
      <c r="F2428" s="139" t="s">
        <v>58</v>
      </c>
      <c r="G2428" s="217"/>
      <c r="H2428" s="175" t="str">
        <f>IFERROR(VLOOKUP(D2428,'ВИС-2025'!$E$17:$L$4285,7,0),"")</f>
        <v>по запросу</v>
      </c>
      <c r="I2428" s="175" t="str">
        <f t="shared" si="381"/>
        <v/>
      </c>
      <c r="J2428" s="175" t="str">
        <f t="shared" si="382"/>
        <v/>
      </c>
      <c r="K2428" s="175" t="str">
        <f t="shared" si="383"/>
        <v/>
      </c>
      <c r="L2428" s="175" t="str">
        <f t="shared" si="384"/>
        <v/>
      </c>
      <c r="M2428" s="175" t="str">
        <f t="shared" si="385"/>
        <v/>
      </c>
      <c r="N2428" s="387"/>
    </row>
    <row r="2429" spans="2:14" s="288" customFormat="1" ht="25.5">
      <c r="B2429" s="453"/>
      <c r="C2429" s="139" t="s">
        <v>2476</v>
      </c>
      <c r="D2429" s="102">
        <v>13533351001</v>
      </c>
      <c r="E2429" s="391" t="str">
        <f>IFERROR(VLOOKUP(D2429,'ВИС-2025'!$E$17:$I$3751,3,0),"")</f>
        <v>Запорная арматура для ввода трубы RTX DUO 63 со штуцерами под монтажные гильзы</v>
      </c>
      <c r="F2429" s="139" t="s">
        <v>58</v>
      </c>
      <c r="G2429" s="217"/>
      <c r="H2429" s="175" t="str">
        <f>IFERROR(VLOOKUP(D2429,'ВИС-2025'!$E$17:$L$4285,7,0),"")</f>
        <v>по запросу</v>
      </c>
      <c r="I2429" s="175" t="str">
        <f t="shared" si="381"/>
        <v/>
      </c>
      <c r="J2429" s="175" t="str">
        <f t="shared" si="382"/>
        <v/>
      </c>
      <c r="K2429" s="175" t="str">
        <f t="shared" si="383"/>
        <v/>
      </c>
      <c r="L2429" s="175" t="str">
        <f t="shared" si="384"/>
        <v/>
      </c>
      <c r="M2429" s="175" t="str">
        <f t="shared" si="385"/>
        <v/>
      </c>
      <c r="N2429" s="387"/>
    </row>
    <row r="2430" spans="2:14" s="288" customFormat="1" ht="25.5">
      <c r="B2430" s="453"/>
      <c r="C2430" s="139" t="s">
        <v>2476</v>
      </c>
      <c r="D2430" s="102">
        <v>13576001001</v>
      </c>
      <c r="E2430" s="391" t="str">
        <f>IFERROR(VLOOKUP(D2430,'ВИС-2025'!$E$17:$I$3751,3,0),"")</f>
        <v>Запорная арматура для ввода трубы RTX DUO 75 со штуцерами под монтажные гильзы</v>
      </c>
      <c r="F2430" s="139" t="s">
        <v>58</v>
      </c>
      <c r="G2430" s="217"/>
      <c r="H2430" s="175" t="str">
        <f>IFERROR(VLOOKUP(D2430,'ВИС-2025'!$E$17:$L$4285,7,0),"")</f>
        <v>по запросу</v>
      </c>
      <c r="I2430" s="175" t="str">
        <f t="shared" si="381"/>
        <v/>
      </c>
      <c r="J2430" s="175" t="str">
        <f t="shared" si="382"/>
        <v/>
      </c>
      <c r="K2430" s="175" t="str">
        <f t="shared" si="383"/>
        <v/>
      </c>
      <c r="L2430" s="175" t="str">
        <f t="shared" si="384"/>
        <v/>
      </c>
      <c r="M2430" s="175" t="str">
        <f t="shared" si="385"/>
        <v/>
      </c>
      <c r="N2430" s="387"/>
    </row>
    <row r="2431" spans="2:14">
      <c r="B2431" s="90"/>
      <c r="C2431" s="136"/>
      <c r="D2431" s="69"/>
      <c r="E2431" s="185"/>
      <c r="F2431" s="136"/>
      <c r="G2431" s="207"/>
      <c r="H2431" s="97" t="str">
        <f>IFERROR(VLOOKUP(D2431,'ВИС-2025'!$E$17:$L$4285,7,0),"")</f>
        <v/>
      </c>
      <c r="I2431" s="97" t="str">
        <f t="shared" si="381"/>
        <v/>
      </c>
      <c r="J2431" s="97" t="str">
        <f t="shared" si="382"/>
        <v/>
      </c>
      <c r="K2431" s="97" t="str">
        <f t="shared" si="383"/>
        <v/>
      </c>
      <c r="L2431" s="97" t="str">
        <f t="shared" si="384"/>
        <v/>
      </c>
      <c r="M2431" s="97" t="str">
        <f t="shared" si="385"/>
        <v/>
      </c>
      <c r="N2431" s="387"/>
    </row>
    <row r="2432" spans="2:14">
      <c r="B2432" s="69"/>
      <c r="C2432" s="143" t="s">
        <v>2476</v>
      </c>
      <c r="D2432" s="194"/>
      <c r="E2432" s="184" t="s">
        <v>2760</v>
      </c>
      <c r="F2432" s="193"/>
      <c r="G2432" s="205"/>
      <c r="H2432" s="295" t="str">
        <f>IFERROR(VLOOKUP(D2432,'ВИС-2025'!$E$17:$L$4285,7,0),"")</f>
        <v/>
      </c>
      <c r="I2432" s="295" t="str">
        <f t="shared" si="381"/>
        <v/>
      </c>
      <c r="J2432" s="295" t="str">
        <f t="shared" si="382"/>
        <v/>
      </c>
      <c r="K2432" s="295" t="str">
        <f t="shared" si="383"/>
        <v/>
      </c>
      <c r="L2432" s="295" t="str">
        <f t="shared" si="384"/>
        <v/>
      </c>
      <c r="M2432" s="295" t="str">
        <f t="shared" si="385"/>
        <v/>
      </c>
      <c r="N2432" s="387"/>
    </row>
    <row r="2433" spans="2:14" s="288" customFormat="1">
      <c r="B2433" s="453" t="s">
        <v>27</v>
      </c>
      <c r="C2433" s="139" t="s">
        <v>2476</v>
      </c>
      <c r="D2433" s="102">
        <v>12331431001</v>
      </c>
      <c r="E2433" s="391" t="str">
        <f>IFERROR(VLOOKUP(D2433,'ВИС-2025'!$E$17:$I$3751,3,0),"")</f>
        <v>Шаровой кран со штуцерами под надвижную гильзу 20x1,9 - 20x1,9</v>
      </c>
      <c r="F2433" s="139" t="s">
        <v>58</v>
      </c>
      <c r="G2433" s="217"/>
      <c r="H2433" s="175" t="str">
        <f>IFERROR(VLOOKUP(D2433,'ВИС-2025'!$E$17:$L$4285,7,0),"")</f>
        <v>по запросу</v>
      </c>
      <c r="I2433" s="175" t="str">
        <f t="shared" si="381"/>
        <v/>
      </c>
      <c r="J2433" s="175" t="str">
        <f t="shared" si="382"/>
        <v/>
      </c>
      <c r="K2433" s="175" t="str">
        <f t="shared" si="383"/>
        <v/>
      </c>
      <c r="L2433" s="175" t="str">
        <f t="shared" si="384"/>
        <v/>
      </c>
      <c r="M2433" s="175" t="str">
        <f t="shared" si="385"/>
        <v/>
      </c>
      <c r="N2433" s="387"/>
    </row>
    <row r="2434" spans="2:14" s="288" customFormat="1">
      <c r="B2434" s="453" t="s">
        <v>27</v>
      </c>
      <c r="C2434" s="139" t="s">
        <v>2476</v>
      </c>
      <c r="D2434" s="102">
        <v>11601621001</v>
      </c>
      <c r="E2434" s="391" t="str">
        <f>IFERROR(VLOOKUP(D2434,'ВИС-2025'!$E$17:$I$3751,3,0),"")</f>
        <v>Шаровой кран со штуцерами под надвижную гильзу 25x2,3 - 25x2,3</v>
      </c>
      <c r="F2434" s="139" t="s">
        <v>58</v>
      </c>
      <c r="G2434" s="217"/>
      <c r="H2434" s="175" t="str">
        <f>IFERROR(VLOOKUP(D2434,'ВИС-2025'!$E$17:$L$4285,7,0),"")</f>
        <v>по запросу</v>
      </c>
      <c r="I2434" s="175" t="str">
        <f t="shared" si="381"/>
        <v/>
      </c>
      <c r="J2434" s="175" t="str">
        <f t="shared" si="382"/>
        <v/>
      </c>
      <c r="K2434" s="175" t="str">
        <f t="shared" si="383"/>
        <v/>
      </c>
      <c r="L2434" s="175" t="str">
        <f t="shared" si="384"/>
        <v/>
      </c>
      <c r="M2434" s="175" t="str">
        <f t="shared" si="385"/>
        <v/>
      </c>
      <c r="N2434" s="387"/>
    </row>
    <row r="2435" spans="2:14" s="288" customFormat="1">
      <c r="B2435" s="453" t="s">
        <v>27</v>
      </c>
      <c r="C2435" s="139" t="s">
        <v>2476</v>
      </c>
      <c r="D2435" s="102">
        <v>12331831001</v>
      </c>
      <c r="E2435" s="391" t="str">
        <f>IFERROR(VLOOKUP(D2435,'ВИС-2025'!$E$17:$I$3751,3,0),"")</f>
        <v>Шаровой кран со штуцерами под надвижную гильзу 32x2,9 - 32x2,9</v>
      </c>
      <c r="F2435" s="139" t="s">
        <v>58</v>
      </c>
      <c r="G2435" s="217"/>
      <c r="H2435" s="175" t="str">
        <f>IFERROR(VLOOKUP(D2435,'ВИС-2025'!$E$17:$L$4285,7,0),"")</f>
        <v>по запросу</v>
      </c>
      <c r="I2435" s="175" t="str">
        <f t="shared" si="381"/>
        <v/>
      </c>
      <c r="J2435" s="175" t="str">
        <f t="shared" si="382"/>
        <v/>
      </c>
      <c r="K2435" s="175" t="str">
        <f t="shared" si="383"/>
        <v/>
      </c>
      <c r="L2435" s="175" t="str">
        <f t="shared" si="384"/>
        <v/>
      </c>
      <c r="M2435" s="175" t="str">
        <f t="shared" si="385"/>
        <v/>
      </c>
      <c r="N2435" s="387"/>
    </row>
    <row r="2436" spans="2:14" s="288" customFormat="1">
      <c r="B2436" s="453" t="s">
        <v>27</v>
      </c>
      <c r="C2436" s="139" t="s">
        <v>2476</v>
      </c>
      <c r="D2436" s="102">
        <v>12332131001</v>
      </c>
      <c r="E2436" s="391" t="str">
        <f>IFERROR(VLOOKUP(D2436,'ВИС-2025'!$E$17:$I$3751,3,0),"")</f>
        <v>Шаровой кран со штуцерами под надвижную гильзу 40x3,7 - 40x3,7</v>
      </c>
      <c r="F2436" s="139" t="s">
        <v>58</v>
      </c>
      <c r="G2436" s="217"/>
      <c r="H2436" s="175" t="str">
        <f>IFERROR(VLOOKUP(D2436,'ВИС-2025'!$E$17:$L$4285,7,0),"")</f>
        <v>по запросу</v>
      </c>
      <c r="I2436" s="175" t="str">
        <f t="shared" si="381"/>
        <v/>
      </c>
      <c r="J2436" s="175" t="str">
        <f t="shared" si="382"/>
        <v/>
      </c>
      <c r="K2436" s="175" t="str">
        <f t="shared" si="383"/>
        <v/>
      </c>
      <c r="L2436" s="175" t="str">
        <f t="shared" si="384"/>
        <v/>
      </c>
      <c r="M2436" s="175" t="str">
        <f t="shared" si="385"/>
        <v/>
      </c>
      <c r="N2436" s="387"/>
    </row>
    <row r="2437" spans="2:14" s="288" customFormat="1">
      <c r="B2437" s="453" t="s">
        <v>27</v>
      </c>
      <c r="C2437" s="139" t="s">
        <v>2476</v>
      </c>
      <c r="D2437" s="102">
        <v>11602121001</v>
      </c>
      <c r="E2437" s="391" t="str">
        <f>IFERROR(VLOOKUP(D2437,'ВИС-2025'!$E$17:$I$3751,3,0),"")</f>
        <v>Шаровой кран со штуцерами под надвижную гильзу 50x4,6 - 50x4,6</v>
      </c>
      <c r="F2437" s="139" t="s">
        <v>58</v>
      </c>
      <c r="G2437" s="217"/>
      <c r="H2437" s="175" t="str">
        <f>IFERROR(VLOOKUP(D2437,'ВИС-2025'!$E$17:$L$4285,7,0),"")</f>
        <v>по запросу</v>
      </c>
      <c r="I2437" s="175" t="str">
        <f t="shared" si="381"/>
        <v/>
      </c>
      <c r="J2437" s="175" t="str">
        <f t="shared" si="382"/>
        <v/>
      </c>
      <c r="K2437" s="175" t="str">
        <f t="shared" si="383"/>
        <v/>
      </c>
      <c r="L2437" s="175" t="str">
        <f t="shared" si="384"/>
        <v/>
      </c>
      <c r="M2437" s="175" t="str">
        <f t="shared" si="385"/>
        <v/>
      </c>
      <c r="N2437" s="387"/>
    </row>
    <row r="2438" spans="2:14" s="288" customFormat="1">
      <c r="B2438" s="453" t="s">
        <v>27</v>
      </c>
      <c r="C2438" s="139" t="s">
        <v>2476</v>
      </c>
      <c r="D2438" s="102">
        <v>11602221001</v>
      </c>
      <c r="E2438" s="391" t="str">
        <f>IFERROR(VLOOKUP(D2438,'ВИС-2025'!$E$17:$I$3751,3,0),"")</f>
        <v>Шаровой кран со штуцерами под надвижную гильзу 63x5,8 - 63x5,8</v>
      </c>
      <c r="F2438" s="139" t="s">
        <v>58</v>
      </c>
      <c r="G2438" s="217"/>
      <c r="H2438" s="175" t="str">
        <f>IFERROR(VLOOKUP(D2438,'ВИС-2025'!$E$17:$L$4285,7,0),"")</f>
        <v>по запросу</v>
      </c>
      <c r="I2438" s="175" t="str">
        <f t="shared" si="381"/>
        <v/>
      </c>
      <c r="J2438" s="175" t="str">
        <f t="shared" si="382"/>
        <v/>
      </c>
      <c r="K2438" s="175" t="str">
        <f t="shared" si="383"/>
        <v/>
      </c>
      <c r="L2438" s="175" t="str">
        <f t="shared" si="384"/>
        <v/>
      </c>
      <c r="M2438" s="175" t="str">
        <f t="shared" si="385"/>
        <v/>
      </c>
      <c r="N2438" s="387"/>
    </row>
    <row r="2439" spans="2:14" s="288" customFormat="1">
      <c r="B2439" s="453" t="s">
        <v>27</v>
      </c>
      <c r="C2439" s="139" t="s">
        <v>2476</v>
      </c>
      <c r="D2439" s="102">
        <v>12331531001</v>
      </c>
      <c r="E2439" s="391" t="str">
        <f>IFERROR(VLOOKUP(D2439,'ВИС-2025'!$E$17:$I$3751,3,0),"")</f>
        <v>Шаровой кран со штуцером под гильзу и нар. резьбой, 220х1,9-R 3/4</v>
      </c>
      <c r="F2439" s="139" t="s">
        <v>58</v>
      </c>
      <c r="G2439" s="217"/>
      <c r="H2439" s="175" t="str">
        <f>IFERROR(VLOOKUP(D2439,'ВИС-2025'!$E$17:$L$4285,7,0),"")</f>
        <v>по запросу</v>
      </c>
      <c r="I2439" s="175" t="str">
        <f t="shared" si="381"/>
        <v/>
      </c>
      <c r="J2439" s="175" t="str">
        <f t="shared" si="382"/>
        <v/>
      </c>
      <c r="K2439" s="175" t="str">
        <f t="shared" si="383"/>
        <v/>
      </c>
      <c r="L2439" s="175" t="str">
        <f t="shared" si="384"/>
        <v/>
      </c>
      <c r="M2439" s="175" t="str">
        <f t="shared" si="385"/>
        <v/>
      </c>
      <c r="N2439" s="387"/>
    </row>
    <row r="2440" spans="2:14" s="288" customFormat="1">
      <c r="B2440" s="453" t="s">
        <v>27</v>
      </c>
      <c r="C2440" s="139" t="s">
        <v>2476</v>
      </c>
      <c r="D2440" s="102">
        <v>11601721001</v>
      </c>
      <c r="E2440" s="391" t="str">
        <f>IFERROR(VLOOKUP(D2440,'ВИС-2025'!$E$17:$I$3751,3,0),"")</f>
        <v>Шаровой кран со штуцером под гильзу и нар. резьбой, 25x2,3-R 1</v>
      </c>
      <c r="F2440" s="139" t="s">
        <v>58</v>
      </c>
      <c r="G2440" s="204"/>
      <c r="H2440" s="175" t="str">
        <f>IFERROR(VLOOKUP(D2440,'ВИС-2025'!$E$17:$L$4285,7,0),"")</f>
        <v>по запросу</v>
      </c>
      <c r="I2440" s="175" t="str">
        <f t="shared" si="381"/>
        <v/>
      </c>
      <c r="J2440" s="175" t="str">
        <f t="shared" si="382"/>
        <v/>
      </c>
      <c r="K2440" s="175" t="str">
        <f t="shared" si="383"/>
        <v/>
      </c>
      <c r="L2440" s="175" t="str">
        <f t="shared" si="384"/>
        <v/>
      </c>
      <c r="M2440" s="175" t="str">
        <f t="shared" si="385"/>
        <v/>
      </c>
      <c r="N2440" s="387"/>
    </row>
    <row r="2441" spans="2:14" s="288" customFormat="1">
      <c r="B2441" s="453" t="s">
        <v>27</v>
      </c>
      <c r="C2441" s="139" t="s">
        <v>2476</v>
      </c>
      <c r="D2441" s="102">
        <v>11601921001</v>
      </c>
      <c r="E2441" s="391" t="str">
        <f>IFERROR(VLOOKUP(D2441,'ВИС-2025'!$E$17:$I$3751,3,0),"")</f>
        <v>Шаровой кран со штуцером под гильзу и нар. резьбой, 32x2,9-R 1</v>
      </c>
      <c r="F2441" s="139" t="s">
        <v>58</v>
      </c>
      <c r="G2441" s="204"/>
      <c r="H2441" s="175" t="str">
        <f>IFERROR(VLOOKUP(D2441,'ВИС-2025'!$E$17:$L$4285,7,0),"")</f>
        <v>по запросу</v>
      </c>
      <c r="I2441" s="175" t="str">
        <f t="shared" si="381"/>
        <v/>
      </c>
      <c r="J2441" s="175" t="str">
        <f t="shared" si="382"/>
        <v/>
      </c>
      <c r="K2441" s="175" t="str">
        <f t="shared" si="383"/>
        <v/>
      </c>
      <c r="L2441" s="175" t="str">
        <f t="shared" si="384"/>
        <v/>
      </c>
      <c r="M2441" s="175" t="str">
        <f t="shared" si="385"/>
        <v/>
      </c>
      <c r="N2441" s="387"/>
    </row>
    <row r="2442" spans="2:14">
      <c r="B2442" s="90"/>
      <c r="C2442" s="136"/>
      <c r="D2442" s="69"/>
      <c r="E2442" s="185"/>
      <c r="F2442" s="136"/>
      <c r="G2442" s="199"/>
      <c r="H2442" s="97" t="str">
        <f>IFERROR(VLOOKUP(D2442,'ВИС-2025'!$E$17:$L$4285,7,0),"")</f>
        <v/>
      </c>
      <c r="I2442" s="97" t="str">
        <f t="shared" si="381"/>
        <v/>
      </c>
      <c r="J2442" s="97" t="str">
        <f t="shared" si="382"/>
        <v/>
      </c>
      <c r="K2442" s="97" t="str">
        <f t="shared" si="383"/>
        <v/>
      </c>
      <c r="L2442" s="97" t="str">
        <f t="shared" si="384"/>
        <v/>
      </c>
      <c r="M2442" s="97" t="str">
        <f t="shared" si="385"/>
        <v/>
      </c>
      <c r="N2442" s="387"/>
    </row>
    <row r="2443" spans="2:14">
      <c r="B2443" s="69"/>
      <c r="C2443" s="143" t="s">
        <v>2476</v>
      </c>
      <c r="D2443" s="194"/>
      <c r="E2443" s="184" t="s">
        <v>2761</v>
      </c>
      <c r="F2443" s="193"/>
      <c r="G2443" s="205"/>
      <c r="H2443" s="295" t="str">
        <f>IFERROR(VLOOKUP(D2443,'ВИС-2025'!$E$17:$L$4285,7,0),"")</f>
        <v/>
      </c>
      <c r="I2443" s="295" t="str">
        <f t="shared" si="381"/>
        <v/>
      </c>
      <c r="J2443" s="295" t="str">
        <f t="shared" si="382"/>
        <v/>
      </c>
      <c r="K2443" s="295" t="str">
        <f t="shared" si="383"/>
        <v/>
      </c>
      <c r="L2443" s="295" t="str">
        <f t="shared" si="384"/>
        <v/>
      </c>
      <c r="M2443" s="295" t="str">
        <f t="shared" si="385"/>
        <v/>
      </c>
      <c r="N2443" s="387"/>
    </row>
    <row r="2444" spans="2:14" s="288" customFormat="1">
      <c r="B2444" s="453" t="s">
        <v>27</v>
      </c>
      <c r="C2444" s="139" t="s">
        <v>2476</v>
      </c>
      <c r="D2444" s="102">
        <v>12033911001</v>
      </c>
      <c r="E2444" s="391" t="str">
        <f>IFERROR(VLOOKUP(D2444,'ВИС-2025'!$E$17:$I$3751,3,0),"")</f>
        <v>FUSAPEX Электросварная муфта 50</v>
      </c>
      <c r="F2444" s="202" t="s">
        <v>58</v>
      </c>
      <c r="G2444" s="204"/>
      <c r="H2444" s="352" t="str">
        <f>IFERROR(VLOOKUP(D2444,'ВИС-2025'!$E$17:$L$4285,7,0),"")</f>
        <v>по запросу</v>
      </c>
      <c r="I2444" s="352" t="str">
        <f t="shared" si="381"/>
        <v/>
      </c>
      <c r="J2444" s="352" t="str">
        <f t="shared" si="382"/>
        <v/>
      </c>
      <c r="K2444" s="352" t="str">
        <f t="shared" si="383"/>
        <v/>
      </c>
      <c r="L2444" s="352" t="str">
        <f t="shared" si="384"/>
        <v/>
      </c>
      <c r="M2444" s="352" t="str">
        <f t="shared" si="385"/>
        <v/>
      </c>
      <c r="N2444" s="387"/>
    </row>
    <row r="2445" spans="2:14" s="288" customFormat="1">
      <c r="B2445" s="453" t="s">
        <v>27</v>
      </c>
      <c r="C2445" s="139" t="s">
        <v>2476</v>
      </c>
      <c r="D2445" s="102">
        <v>12033931001</v>
      </c>
      <c r="E2445" s="391" t="str">
        <f>IFERROR(VLOOKUP(D2445,'ВИС-2025'!$E$17:$I$3751,3,0),"")</f>
        <v>FUSAPEX Электросварная муфта 63</v>
      </c>
      <c r="F2445" s="202" t="s">
        <v>58</v>
      </c>
      <c r="G2445" s="204"/>
      <c r="H2445" s="352" t="str">
        <f>IFERROR(VLOOKUP(D2445,'ВИС-2025'!$E$17:$L$4285,7,0),"")</f>
        <v>по запросу</v>
      </c>
      <c r="I2445" s="352" t="str">
        <f t="shared" si="381"/>
        <v/>
      </c>
      <c r="J2445" s="352" t="str">
        <f t="shared" si="382"/>
        <v/>
      </c>
      <c r="K2445" s="352" t="str">
        <f t="shared" si="383"/>
        <v/>
      </c>
      <c r="L2445" s="352" t="str">
        <f t="shared" si="384"/>
        <v/>
      </c>
      <c r="M2445" s="352" t="str">
        <f t="shared" si="385"/>
        <v/>
      </c>
      <c r="N2445" s="387"/>
    </row>
    <row r="2446" spans="2:14" s="288" customFormat="1">
      <c r="B2446" s="453" t="s">
        <v>27</v>
      </c>
      <c r="C2446" s="139" t="s">
        <v>2476</v>
      </c>
      <c r="D2446" s="102">
        <v>12219541001</v>
      </c>
      <c r="E2446" s="391" t="str">
        <f>IFERROR(VLOOKUP(D2446,'ВИС-2025'!$E$17:$I$3751,3,0),"")</f>
        <v>FUSAPEX Электросварная муфта 75</v>
      </c>
      <c r="F2446" s="202" t="s">
        <v>58</v>
      </c>
      <c r="G2446" s="204"/>
      <c r="H2446" s="352" t="str">
        <f>IFERROR(VLOOKUP(D2446,'ВИС-2025'!$E$17:$L$4285,7,0),"")</f>
        <v>по запросу</v>
      </c>
      <c r="I2446" s="352" t="str">
        <f t="shared" si="381"/>
        <v/>
      </c>
      <c r="J2446" s="352" t="str">
        <f t="shared" si="382"/>
        <v/>
      </c>
      <c r="K2446" s="352" t="str">
        <f t="shared" si="383"/>
        <v/>
      </c>
      <c r="L2446" s="352" t="str">
        <f t="shared" si="384"/>
        <v/>
      </c>
      <c r="M2446" s="352" t="str">
        <f t="shared" si="385"/>
        <v/>
      </c>
      <c r="N2446" s="387"/>
    </row>
    <row r="2447" spans="2:14" s="288" customFormat="1">
      <c r="B2447" s="453" t="s">
        <v>27</v>
      </c>
      <c r="C2447" s="139" t="s">
        <v>2476</v>
      </c>
      <c r="D2447" s="102">
        <v>12219551001</v>
      </c>
      <c r="E2447" s="391" t="str">
        <f>IFERROR(VLOOKUP(D2447,'ВИС-2025'!$E$17:$I$3751,3,0),"")</f>
        <v>FUSAPEX Электросварная муфта 90</v>
      </c>
      <c r="F2447" s="202" t="s">
        <v>58</v>
      </c>
      <c r="G2447" s="204"/>
      <c r="H2447" s="352" t="str">
        <f>IFERROR(VLOOKUP(D2447,'ВИС-2025'!$E$17:$L$4285,7,0),"")</f>
        <v>по запросу</v>
      </c>
      <c r="I2447" s="352" t="str">
        <f t="shared" si="381"/>
        <v/>
      </c>
      <c r="J2447" s="352" t="str">
        <f t="shared" si="382"/>
        <v/>
      </c>
      <c r="K2447" s="352" t="str">
        <f t="shared" si="383"/>
        <v/>
      </c>
      <c r="L2447" s="352" t="str">
        <f t="shared" si="384"/>
        <v/>
      </c>
      <c r="M2447" s="352" t="str">
        <f t="shared" si="385"/>
        <v/>
      </c>
      <c r="N2447" s="387"/>
    </row>
    <row r="2448" spans="2:14">
      <c r="B2448" s="90"/>
      <c r="C2448" s="136"/>
      <c r="D2448" s="69"/>
      <c r="E2448" s="185"/>
      <c r="F2448" s="170"/>
      <c r="G2448" s="199"/>
      <c r="H2448" s="351" t="str">
        <f>IFERROR(VLOOKUP(D2448,'ВИС-2025'!$E$17:$L$4285,7,0),"")</f>
        <v/>
      </c>
      <c r="I2448" s="351" t="str">
        <f t="shared" si="381"/>
        <v/>
      </c>
      <c r="J2448" s="351" t="str">
        <f t="shared" si="382"/>
        <v/>
      </c>
      <c r="K2448" s="351" t="str">
        <f t="shared" si="383"/>
        <v/>
      </c>
      <c r="L2448" s="351" t="str">
        <f t="shared" si="384"/>
        <v/>
      </c>
      <c r="M2448" s="351" t="str">
        <f t="shared" si="385"/>
        <v/>
      </c>
      <c r="N2448" s="387"/>
    </row>
    <row r="2449" spans="2:14" s="288" customFormat="1">
      <c r="B2449" s="453" t="s">
        <v>27</v>
      </c>
      <c r="C2449" s="139" t="s">
        <v>2476</v>
      </c>
      <c r="D2449" s="102">
        <v>12143981001</v>
      </c>
      <c r="E2449" s="391" t="str">
        <f>IFERROR(VLOOKUP(D2449,'ВИС-2025'!$E$17:$I$3751,3,0),"")</f>
        <v>FUSAPEX Электросварной переходник SDR 11 63-50</v>
      </c>
      <c r="F2449" s="202" t="s">
        <v>58</v>
      </c>
      <c r="G2449" s="204"/>
      <c r="H2449" s="352" t="str">
        <f>IFERROR(VLOOKUP(D2449,'ВИС-2025'!$E$17:$L$4285,7,0),"")</f>
        <v>по запросу</v>
      </c>
      <c r="I2449" s="352" t="str">
        <f t="shared" si="381"/>
        <v/>
      </c>
      <c r="J2449" s="352" t="str">
        <f t="shared" si="382"/>
        <v/>
      </c>
      <c r="K2449" s="352" t="str">
        <f t="shared" si="383"/>
        <v/>
      </c>
      <c r="L2449" s="352" t="str">
        <f t="shared" si="384"/>
        <v/>
      </c>
      <c r="M2449" s="352" t="str">
        <f t="shared" si="385"/>
        <v/>
      </c>
      <c r="N2449" s="387"/>
    </row>
    <row r="2450" spans="2:14" s="288" customFormat="1">
      <c r="B2450" s="453" t="s">
        <v>27</v>
      </c>
      <c r="C2450" s="139" t="s">
        <v>2476</v>
      </c>
      <c r="D2450" s="102">
        <v>12143991001</v>
      </c>
      <c r="E2450" s="391" t="str">
        <f>IFERROR(VLOOKUP(D2450,'ВИС-2025'!$E$17:$I$3751,3,0),"")</f>
        <v>FUSAPEX Электросварной переходник SDR 11 75-50</v>
      </c>
      <c r="F2450" s="202" t="s">
        <v>58</v>
      </c>
      <c r="G2450" s="204"/>
      <c r="H2450" s="352" t="str">
        <f>IFERROR(VLOOKUP(D2450,'ВИС-2025'!$E$17:$L$4285,7,0),"")</f>
        <v>по запросу</v>
      </c>
      <c r="I2450" s="352" t="str">
        <f t="shared" si="381"/>
        <v/>
      </c>
      <c r="J2450" s="352" t="str">
        <f t="shared" si="382"/>
        <v/>
      </c>
      <c r="K2450" s="352" t="str">
        <f t="shared" si="383"/>
        <v/>
      </c>
      <c r="L2450" s="352" t="str">
        <f t="shared" si="384"/>
        <v/>
      </c>
      <c r="M2450" s="352" t="str">
        <f t="shared" si="385"/>
        <v/>
      </c>
      <c r="N2450" s="387"/>
    </row>
    <row r="2451" spans="2:14" s="288" customFormat="1">
      <c r="B2451" s="453" t="s">
        <v>27</v>
      </c>
      <c r="C2451" s="139" t="s">
        <v>2476</v>
      </c>
      <c r="D2451" s="102">
        <v>12144011001</v>
      </c>
      <c r="E2451" s="391" t="str">
        <f>IFERROR(VLOOKUP(D2451,'ВИС-2025'!$E$17:$I$3751,3,0),"")</f>
        <v>FUSAPEX Электросварной переходник SDR 11 75-63</v>
      </c>
      <c r="F2451" s="202" t="s">
        <v>58</v>
      </c>
      <c r="G2451" s="204"/>
      <c r="H2451" s="352" t="str">
        <f>IFERROR(VLOOKUP(D2451,'ВИС-2025'!$E$17:$L$4285,7,0),"")</f>
        <v>по запросу</v>
      </c>
      <c r="I2451" s="352" t="str">
        <f t="shared" si="381"/>
        <v/>
      </c>
      <c r="J2451" s="352" t="str">
        <f t="shared" si="382"/>
        <v/>
      </c>
      <c r="K2451" s="352" t="str">
        <f t="shared" si="383"/>
        <v/>
      </c>
      <c r="L2451" s="352" t="str">
        <f t="shared" si="384"/>
        <v/>
      </c>
      <c r="M2451" s="352" t="str">
        <f t="shared" si="385"/>
        <v/>
      </c>
      <c r="N2451" s="387"/>
    </row>
    <row r="2452" spans="2:14" s="288" customFormat="1">
      <c r="B2452" s="453" t="s">
        <v>27</v>
      </c>
      <c r="C2452" s="139" t="s">
        <v>2476</v>
      </c>
      <c r="D2452" s="102">
        <v>12144021001</v>
      </c>
      <c r="E2452" s="391" t="str">
        <f>IFERROR(VLOOKUP(D2452,'ВИС-2025'!$E$17:$I$3751,3,0),"")</f>
        <v>FUSAPEX Электросварной переходник SDR 11 90-50</v>
      </c>
      <c r="F2452" s="202" t="s">
        <v>58</v>
      </c>
      <c r="G2452" s="204"/>
      <c r="H2452" s="352" t="str">
        <f>IFERROR(VLOOKUP(D2452,'ВИС-2025'!$E$17:$L$4285,7,0),"")</f>
        <v>по запросу</v>
      </c>
      <c r="I2452" s="352" t="str">
        <f t="shared" si="381"/>
        <v/>
      </c>
      <c r="J2452" s="352" t="str">
        <f t="shared" si="382"/>
        <v/>
      </c>
      <c r="K2452" s="352" t="str">
        <f t="shared" si="383"/>
        <v/>
      </c>
      <c r="L2452" s="352" t="str">
        <f t="shared" si="384"/>
        <v/>
      </c>
      <c r="M2452" s="352" t="str">
        <f t="shared" si="385"/>
        <v/>
      </c>
      <c r="N2452" s="387"/>
    </row>
    <row r="2453" spans="2:14" s="288" customFormat="1">
      <c r="B2453" s="453" t="s">
        <v>27</v>
      </c>
      <c r="C2453" s="139" t="s">
        <v>2476</v>
      </c>
      <c r="D2453" s="102">
        <v>12144031001</v>
      </c>
      <c r="E2453" s="391" t="str">
        <f>IFERROR(VLOOKUP(D2453,'ВИС-2025'!$E$17:$I$3751,3,0),"")</f>
        <v>FUSAPEX Электросварной переходник SDR 11 90-63</v>
      </c>
      <c r="F2453" s="202" t="s">
        <v>58</v>
      </c>
      <c r="G2453" s="204"/>
      <c r="H2453" s="352" t="str">
        <f>IFERROR(VLOOKUP(D2453,'ВИС-2025'!$E$17:$L$4285,7,0),"")</f>
        <v>по запросу</v>
      </c>
      <c r="I2453" s="352" t="str">
        <f t="shared" si="381"/>
        <v/>
      </c>
      <c r="J2453" s="352" t="str">
        <f t="shared" si="382"/>
        <v/>
      </c>
      <c r="K2453" s="352" t="str">
        <f t="shared" si="383"/>
        <v/>
      </c>
      <c r="L2453" s="352" t="str">
        <f t="shared" si="384"/>
        <v/>
      </c>
      <c r="M2453" s="352" t="str">
        <f t="shared" si="385"/>
        <v/>
      </c>
      <c r="N2453" s="387"/>
    </row>
    <row r="2454" spans="2:14" s="288" customFormat="1">
      <c r="B2454" s="453" t="s">
        <v>27</v>
      </c>
      <c r="C2454" s="139" t="s">
        <v>2476</v>
      </c>
      <c r="D2454" s="102">
        <v>12036041001</v>
      </c>
      <c r="E2454" s="391" t="str">
        <f>IFERROR(VLOOKUP(D2454,'ВИС-2025'!$E$17:$I$3751,3,0),"")</f>
        <v>FUSAPEX Электросварной переходник SDR 11 90-75</v>
      </c>
      <c r="F2454" s="202" t="s">
        <v>58</v>
      </c>
      <c r="G2454" s="204"/>
      <c r="H2454" s="352" t="str">
        <f>IFERROR(VLOOKUP(D2454,'ВИС-2025'!$E$17:$L$4285,7,0),"")</f>
        <v>по запросу</v>
      </c>
      <c r="I2454" s="352" t="str">
        <f t="shared" ref="I2454:I2516" si="386">IFERROR(H2454*G2454,"")</f>
        <v/>
      </c>
      <c r="J2454" s="352" t="str">
        <f t="shared" ref="J2454:J2516" si="387">IFERROR((IF(H2454="","",H2454-H2454*$D$7)),"")</f>
        <v/>
      </c>
      <c r="K2454" s="352" t="str">
        <f t="shared" ref="K2454:K2516" si="388">IFERROR(J2454*G2454, "")</f>
        <v/>
      </c>
      <c r="L2454" s="352" t="str">
        <f t="shared" ref="L2454:L2516" si="389">IFERROR(J2454*$D$8, "")</f>
        <v/>
      </c>
      <c r="M2454" s="352" t="str">
        <f t="shared" ref="M2454:M2516" si="390">IFERROR(L2454*G2454, "")</f>
        <v/>
      </c>
      <c r="N2454" s="387"/>
    </row>
    <row r="2455" spans="2:14" s="288" customFormat="1">
      <c r="B2455" s="453" t="s">
        <v>27</v>
      </c>
      <c r="C2455" s="139" t="s">
        <v>2476</v>
      </c>
      <c r="D2455" s="102">
        <v>12144051001</v>
      </c>
      <c r="E2455" s="391" t="str">
        <f>IFERROR(VLOOKUP(D2455,'ВИС-2025'!$E$17:$I$3751,3,0),"")</f>
        <v>FUSAPEX Электросварной переходник SDR 11 110-50</v>
      </c>
      <c r="F2455" s="202" t="s">
        <v>58</v>
      </c>
      <c r="G2455" s="204"/>
      <c r="H2455" s="352" t="str">
        <f>IFERROR(VLOOKUP(D2455,'ВИС-2025'!$E$17:$L$4285,7,0),"")</f>
        <v>по запросу</v>
      </c>
      <c r="I2455" s="352" t="str">
        <f t="shared" si="386"/>
        <v/>
      </c>
      <c r="J2455" s="352" t="str">
        <f t="shared" si="387"/>
        <v/>
      </c>
      <c r="K2455" s="352" t="str">
        <f t="shared" si="388"/>
        <v/>
      </c>
      <c r="L2455" s="352" t="str">
        <f t="shared" si="389"/>
        <v/>
      </c>
      <c r="M2455" s="352" t="str">
        <f t="shared" si="390"/>
        <v/>
      </c>
      <c r="N2455" s="387"/>
    </row>
    <row r="2456" spans="2:14" s="288" customFormat="1">
      <c r="B2456" s="453" t="s">
        <v>27</v>
      </c>
      <c r="C2456" s="139" t="s">
        <v>2476</v>
      </c>
      <c r="D2456" s="102">
        <v>12144061001</v>
      </c>
      <c r="E2456" s="391" t="str">
        <f>IFERROR(VLOOKUP(D2456,'ВИС-2025'!$E$17:$I$3751,3,0),"")</f>
        <v>FUSAPEX Электросварной переходник SDR 11 110-63</v>
      </c>
      <c r="F2456" s="202" t="s">
        <v>58</v>
      </c>
      <c r="G2456" s="204"/>
      <c r="H2456" s="352" t="str">
        <f>IFERROR(VLOOKUP(D2456,'ВИС-2025'!$E$17:$L$4285,7,0),"")</f>
        <v>по запросу</v>
      </c>
      <c r="I2456" s="352" t="str">
        <f t="shared" si="386"/>
        <v/>
      </c>
      <c r="J2456" s="352" t="str">
        <f t="shared" si="387"/>
        <v/>
      </c>
      <c r="K2456" s="352" t="str">
        <f t="shared" si="388"/>
        <v/>
      </c>
      <c r="L2456" s="352" t="str">
        <f t="shared" si="389"/>
        <v/>
      </c>
      <c r="M2456" s="352" t="str">
        <f t="shared" si="390"/>
        <v/>
      </c>
      <c r="N2456" s="387"/>
    </row>
    <row r="2457" spans="2:14" s="288" customFormat="1">
      <c r="B2457" s="453" t="s">
        <v>27</v>
      </c>
      <c r="C2457" s="139" t="s">
        <v>2476</v>
      </c>
      <c r="D2457" s="102">
        <v>12036051001</v>
      </c>
      <c r="E2457" s="391" t="str">
        <f>IFERROR(VLOOKUP(D2457,'ВИС-2025'!$E$17:$I$3751,3,0),"")</f>
        <v>FUSAPEX Электросварной переходник SDR 11 110-75</v>
      </c>
      <c r="F2457" s="202" t="s">
        <v>58</v>
      </c>
      <c r="G2457" s="204"/>
      <c r="H2457" s="352" t="str">
        <f>IFERROR(VLOOKUP(D2457,'ВИС-2025'!$E$17:$L$4285,7,0),"")</f>
        <v>по запросу</v>
      </c>
      <c r="I2457" s="352" t="str">
        <f t="shared" si="386"/>
        <v/>
      </c>
      <c r="J2457" s="352" t="str">
        <f t="shared" si="387"/>
        <v/>
      </c>
      <c r="K2457" s="352" t="str">
        <f t="shared" si="388"/>
        <v/>
      </c>
      <c r="L2457" s="352" t="str">
        <f t="shared" si="389"/>
        <v/>
      </c>
      <c r="M2457" s="352" t="str">
        <f t="shared" si="390"/>
        <v/>
      </c>
      <c r="N2457" s="387"/>
    </row>
    <row r="2458" spans="2:14" s="288" customFormat="1">
      <c r="B2458" s="453" t="s">
        <v>27</v>
      </c>
      <c r="C2458" s="139" t="s">
        <v>2476</v>
      </c>
      <c r="D2458" s="102">
        <v>12036071001</v>
      </c>
      <c r="E2458" s="391" t="str">
        <f>IFERROR(VLOOKUP(D2458,'ВИС-2025'!$E$17:$I$3751,3,0),"")</f>
        <v>FUSAPEX Электросварной переходник SDR 11 110-90</v>
      </c>
      <c r="F2458" s="202" t="s">
        <v>58</v>
      </c>
      <c r="G2458" s="204"/>
      <c r="H2458" s="352" t="str">
        <f>IFERROR(VLOOKUP(D2458,'ВИС-2025'!$E$17:$L$4285,7,0),"")</f>
        <v>по запросу</v>
      </c>
      <c r="I2458" s="352" t="str">
        <f t="shared" si="386"/>
        <v/>
      </c>
      <c r="J2458" s="352" t="str">
        <f t="shared" si="387"/>
        <v/>
      </c>
      <c r="K2458" s="352" t="str">
        <f t="shared" si="388"/>
        <v/>
      </c>
      <c r="L2458" s="352" t="str">
        <f t="shared" si="389"/>
        <v/>
      </c>
      <c r="M2458" s="352" t="str">
        <f t="shared" si="390"/>
        <v/>
      </c>
      <c r="N2458" s="387"/>
    </row>
    <row r="2459" spans="2:14" s="288" customFormat="1">
      <c r="B2459" s="453" t="s">
        <v>27</v>
      </c>
      <c r="C2459" s="139" t="s">
        <v>2476</v>
      </c>
      <c r="D2459" s="102">
        <v>12144071001</v>
      </c>
      <c r="E2459" s="391" t="str">
        <f>IFERROR(VLOOKUP(D2459,'ВИС-2025'!$E$17:$I$3751,3,0),"")</f>
        <v>FUSAPEX Электросварной переходник SDR 11 125-50</v>
      </c>
      <c r="F2459" s="202" t="s">
        <v>58</v>
      </c>
      <c r="G2459" s="204"/>
      <c r="H2459" s="352" t="str">
        <f>IFERROR(VLOOKUP(D2459,'ВИС-2025'!$E$17:$L$4285,7,0),"")</f>
        <v>по запросу</v>
      </c>
      <c r="I2459" s="352" t="str">
        <f t="shared" si="386"/>
        <v/>
      </c>
      <c r="J2459" s="352" t="str">
        <f t="shared" si="387"/>
        <v/>
      </c>
      <c r="K2459" s="352" t="str">
        <f t="shared" si="388"/>
        <v/>
      </c>
      <c r="L2459" s="352" t="str">
        <f t="shared" si="389"/>
        <v/>
      </c>
      <c r="M2459" s="352" t="str">
        <f t="shared" si="390"/>
        <v/>
      </c>
      <c r="N2459" s="387"/>
    </row>
    <row r="2460" spans="2:14" s="288" customFormat="1">
      <c r="B2460" s="453" t="s">
        <v>27</v>
      </c>
      <c r="C2460" s="139" t="s">
        <v>2476</v>
      </c>
      <c r="D2460" s="102">
        <v>12144081001</v>
      </c>
      <c r="E2460" s="391" t="str">
        <f>IFERROR(VLOOKUP(D2460,'ВИС-2025'!$E$17:$I$3751,3,0),"")</f>
        <v>FUSAPEX Электросварной переходник SDR 11 125-63</v>
      </c>
      <c r="F2460" s="202" t="s">
        <v>58</v>
      </c>
      <c r="G2460" s="204"/>
      <c r="H2460" s="352" t="str">
        <f>IFERROR(VLOOKUP(D2460,'ВИС-2025'!$E$17:$L$4285,7,0),"")</f>
        <v>по запросу</v>
      </c>
      <c r="I2460" s="352" t="str">
        <f t="shared" si="386"/>
        <v/>
      </c>
      <c r="J2460" s="352" t="str">
        <f t="shared" si="387"/>
        <v/>
      </c>
      <c r="K2460" s="352" t="str">
        <f t="shared" si="388"/>
        <v/>
      </c>
      <c r="L2460" s="352" t="str">
        <f t="shared" si="389"/>
        <v/>
      </c>
      <c r="M2460" s="352" t="str">
        <f t="shared" si="390"/>
        <v/>
      </c>
      <c r="N2460" s="387"/>
    </row>
    <row r="2461" spans="2:14" s="288" customFormat="1">
      <c r="B2461" s="453" t="s">
        <v>27</v>
      </c>
      <c r="C2461" s="139" t="s">
        <v>2476</v>
      </c>
      <c r="D2461" s="102">
        <v>12036081001</v>
      </c>
      <c r="E2461" s="391" t="str">
        <f>IFERROR(VLOOKUP(D2461,'ВИС-2025'!$E$17:$I$3751,3,0),"")</f>
        <v>FUSAPEX Электросварной переходник SDR 11 125-75</v>
      </c>
      <c r="F2461" s="202" t="s">
        <v>58</v>
      </c>
      <c r="G2461" s="204"/>
      <c r="H2461" s="352" t="str">
        <f>IFERROR(VLOOKUP(D2461,'ВИС-2025'!$E$17:$L$4285,7,0),"")</f>
        <v>по запросу</v>
      </c>
      <c r="I2461" s="352" t="str">
        <f t="shared" si="386"/>
        <v/>
      </c>
      <c r="J2461" s="352" t="str">
        <f t="shared" si="387"/>
        <v/>
      </c>
      <c r="K2461" s="352" t="str">
        <f t="shared" si="388"/>
        <v/>
      </c>
      <c r="L2461" s="352" t="str">
        <f t="shared" si="389"/>
        <v/>
      </c>
      <c r="M2461" s="352" t="str">
        <f t="shared" si="390"/>
        <v/>
      </c>
      <c r="N2461" s="387"/>
    </row>
    <row r="2462" spans="2:14" s="288" customFormat="1">
      <c r="B2462" s="453" t="s">
        <v>27</v>
      </c>
      <c r="C2462" s="139" t="s">
        <v>2476</v>
      </c>
      <c r="D2462" s="102">
        <v>12036111001</v>
      </c>
      <c r="E2462" s="391" t="str">
        <f>IFERROR(VLOOKUP(D2462,'ВИС-2025'!$E$17:$I$3751,3,0),"")</f>
        <v>FUSAPEX Электросварной переходник SDR 11 125-90</v>
      </c>
      <c r="F2462" s="202" t="s">
        <v>58</v>
      </c>
      <c r="G2462" s="204"/>
      <c r="H2462" s="352" t="str">
        <f>IFERROR(VLOOKUP(D2462,'ВИС-2025'!$E$17:$L$4285,7,0),"")</f>
        <v>по запросу</v>
      </c>
      <c r="I2462" s="352" t="str">
        <f t="shared" si="386"/>
        <v/>
      </c>
      <c r="J2462" s="352" t="str">
        <f t="shared" si="387"/>
        <v/>
      </c>
      <c r="K2462" s="352" t="str">
        <f t="shared" si="388"/>
        <v/>
      </c>
      <c r="L2462" s="352" t="str">
        <f t="shared" si="389"/>
        <v/>
      </c>
      <c r="M2462" s="352" t="str">
        <f t="shared" si="390"/>
        <v/>
      </c>
      <c r="N2462" s="387"/>
    </row>
    <row r="2463" spans="2:14" s="288" customFormat="1">
      <c r="B2463" s="453" t="s">
        <v>27</v>
      </c>
      <c r="C2463" s="139" t="s">
        <v>2476</v>
      </c>
      <c r="D2463" s="102">
        <v>12036141001</v>
      </c>
      <c r="E2463" s="391" t="str">
        <f>IFERROR(VLOOKUP(D2463,'ВИС-2025'!$E$17:$I$3751,3,0),"")</f>
        <v>FUSAPEX Электросварной переходник SDR 11 125-110</v>
      </c>
      <c r="F2463" s="202" t="s">
        <v>58</v>
      </c>
      <c r="G2463" s="204"/>
      <c r="H2463" s="352" t="str">
        <f>IFERROR(VLOOKUP(D2463,'ВИС-2025'!$E$17:$L$4285,7,0),"")</f>
        <v>по запросу</v>
      </c>
      <c r="I2463" s="352" t="str">
        <f t="shared" si="386"/>
        <v/>
      </c>
      <c r="J2463" s="352" t="str">
        <f t="shared" si="387"/>
        <v/>
      </c>
      <c r="K2463" s="352" t="str">
        <f t="shared" si="388"/>
        <v/>
      </c>
      <c r="L2463" s="352" t="str">
        <f t="shared" si="389"/>
        <v/>
      </c>
      <c r="M2463" s="352" t="str">
        <f t="shared" si="390"/>
        <v/>
      </c>
      <c r="N2463" s="387"/>
    </row>
    <row r="2464" spans="2:14" s="288" customFormat="1">
      <c r="B2464" s="453" t="s">
        <v>27</v>
      </c>
      <c r="C2464" s="139" t="s">
        <v>2476</v>
      </c>
      <c r="D2464" s="102">
        <v>12036151001</v>
      </c>
      <c r="E2464" s="391" t="str">
        <f>IFERROR(VLOOKUP(D2464,'ВИС-2025'!$E$17:$I$3751,3,0),"")</f>
        <v>FUSAPEX Электросварной переходник SDR 11 160-75</v>
      </c>
      <c r="F2464" s="202" t="s">
        <v>58</v>
      </c>
      <c r="G2464" s="204"/>
      <c r="H2464" s="352" t="str">
        <f>IFERROR(VLOOKUP(D2464,'ВИС-2025'!$E$17:$L$4285,7,0),"")</f>
        <v>по запросу</v>
      </c>
      <c r="I2464" s="352" t="str">
        <f t="shared" si="386"/>
        <v/>
      </c>
      <c r="J2464" s="352" t="str">
        <f t="shared" si="387"/>
        <v/>
      </c>
      <c r="K2464" s="352" t="str">
        <f t="shared" si="388"/>
        <v/>
      </c>
      <c r="L2464" s="352" t="str">
        <f t="shared" si="389"/>
        <v/>
      </c>
      <c r="M2464" s="352" t="str">
        <f t="shared" si="390"/>
        <v/>
      </c>
      <c r="N2464" s="387"/>
    </row>
    <row r="2465" spans="2:14" s="288" customFormat="1">
      <c r="B2465" s="453" t="s">
        <v>27</v>
      </c>
      <c r="C2465" s="139" t="s">
        <v>2476</v>
      </c>
      <c r="D2465" s="102">
        <v>12036161001</v>
      </c>
      <c r="E2465" s="391" t="str">
        <f>IFERROR(VLOOKUP(D2465,'ВИС-2025'!$E$17:$I$3751,3,0),"")</f>
        <v>FUSAPEX Электросварной переходник SDR 11 160-90</v>
      </c>
      <c r="F2465" s="202" t="s">
        <v>58</v>
      </c>
      <c r="G2465" s="204"/>
      <c r="H2465" s="352" t="str">
        <f>IFERROR(VLOOKUP(D2465,'ВИС-2025'!$E$17:$L$4285,7,0),"")</f>
        <v>по запросу</v>
      </c>
      <c r="I2465" s="352" t="str">
        <f t="shared" si="386"/>
        <v/>
      </c>
      <c r="J2465" s="352" t="str">
        <f t="shared" si="387"/>
        <v/>
      </c>
      <c r="K2465" s="352" t="str">
        <f t="shared" si="388"/>
        <v/>
      </c>
      <c r="L2465" s="352" t="str">
        <f t="shared" si="389"/>
        <v/>
      </c>
      <c r="M2465" s="352" t="str">
        <f t="shared" si="390"/>
        <v/>
      </c>
      <c r="N2465" s="387"/>
    </row>
    <row r="2466" spans="2:14" s="288" customFormat="1">
      <c r="B2466" s="453" t="s">
        <v>27</v>
      </c>
      <c r="C2466" s="139" t="s">
        <v>2476</v>
      </c>
      <c r="D2466" s="102">
        <v>12036171001</v>
      </c>
      <c r="E2466" s="391" t="str">
        <f>IFERROR(VLOOKUP(D2466,'ВИС-2025'!$E$17:$I$3751,3,0),"")</f>
        <v>FUSAPEX Электросварной переходник SDR 11 160-110</v>
      </c>
      <c r="F2466" s="202" t="s">
        <v>58</v>
      </c>
      <c r="G2466" s="204"/>
      <c r="H2466" s="352" t="str">
        <f>IFERROR(VLOOKUP(D2466,'ВИС-2025'!$E$17:$L$4285,7,0),"")</f>
        <v>по запросу</v>
      </c>
      <c r="I2466" s="352" t="str">
        <f t="shared" si="386"/>
        <v/>
      </c>
      <c r="J2466" s="352" t="str">
        <f t="shared" si="387"/>
        <v/>
      </c>
      <c r="K2466" s="352" t="str">
        <f t="shared" si="388"/>
        <v/>
      </c>
      <c r="L2466" s="352" t="str">
        <f t="shared" si="389"/>
        <v/>
      </c>
      <c r="M2466" s="352" t="str">
        <f t="shared" si="390"/>
        <v/>
      </c>
      <c r="N2466" s="387"/>
    </row>
    <row r="2467" spans="2:14" s="288" customFormat="1">
      <c r="B2467" s="453" t="s">
        <v>27</v>
      </c>
      <c r="C2467" s="139" t="s">
        <v>2476</v>
      </c>
      <c r="D2467" s="102">
        <v>12036181001</v>
      </c>
      <c r="E2467" s="391" t="str">
        <f>IFERROR(VLOOKUP(D2467,'ВИС-2025'!$E$17:$I$3751,3,0),"")</f>
        <v>FUSAPEX Электросварной переходник SDR 11 160-125</v>
      </c>
      <c r="F2467" s="202" t="s">
        <v>58</v>
      </c>
      <c r="G2467" s="204"/>
      <c r="H2467" s="352" t="str">
        <f>IFERROR(VLOOKUP(D2467,'ВИС-2025'!$E$17:$L$4285,7,0),"")</f>
        <v>по запросу</v>
      </c>
      <c r="I2467" s="352" t="str">
        <f t="shared" si="386"/>
        <v/>
      </c>
      <c r="J2467" s="352" t="str">
        <f t="shared" si="387"/>
        <v/>
      </c>
      <c r="K2467" s="352" t="str">
        <f t="shared" si="388"/>
        <v/>
      </c>
      <c r="L2467" s="352" t="str">
        <f t="shared" si="389"/>
        <v/>
      </c>
      <c r="M2467" s="352" t="str">
        <f t="shared" si="390"/>
        <v/>
      </c>
      <c r="N2467" s="387"/>
    </row>
    <row r="2468" spans="2:14">
      <c r="B2468" s="90"/>
      <c r="C2468" s="136"/>
      <c r="D2468" s="69"/>
      <c r="E2468" s="185"/>
      <c r="F2468" s="170"/>
      <c r="G2468" s="199"/>
      <c r="H2468" s="351" t="str">
        <f>IFERROR(VLOOKUP(D2468,'ВИС-2025'!$E$17:$L$4285,7,0),"")</f>
        <v/>
      </c>
      <c r="I2468" s="351" t="str">
        <f t="shared" si="386"/>
        <v/>
      </c>
      <c r="J2468" s="351" t="str">
        <f t="shared" si="387"/>
        <v/>
      </c>
      <c r="K2468" s="351" t="str">
        <f t="shared" si="388"/>
        <v/>
      </c>
      <c r="L2468" s="351" t="str">
        <f t="shared" si="389"/>
        <v/>
      </c>
      <c r="M2468" s="351" t="str">
        <f t="shared" si="390"/>
        <v/>
      </c>
      <c r="N2468" s="387"/>
    </row>
    <row r="2469" spans="2:14" s="288" customFormat="1">
      <c r="B2469" s="453" t="s">
        <v>27</v>
      </c>
      <c r="C2469" s="139" t="s">
        <v>2476</v>
      </c>
      <c r="D2469" s="102">
        <v>12085231001</v>
      </c>
      <c r="E2469" s="391" t="str">
        <f>IFERROR(VLOOKUP(D2469,'ВИС-2025'!$E$17:$I$3751,3,0),"")</f>
        <v>FUSAPEX Эл.-сварная муфта с наружн.резьбой из латуни 50 - R 1 1/2"</v>
      </c>
      <c r="F2469" s="202" t="s">
        <v>58</v>
      </c>
      <c r="G2469" s="204"/>
      <c r="H2469" s="352" t="str">
        <f>IFERROR(VLOOKUP(D2469,'ВИС-2025'!$E$17:$L$4285,7,0),"")</f>
        <v>по запросу</v>
      </c>
      <c r="I2469" s="352" t="str">
        <f t="shared" si="386"/>
        <v/>
      </c>
      <c r="J2469" s="352" t="str">
        <f t="shared" si="387"/>
        <v/>
      </c>
      <c r="K2469" s="352" t="str">
        <f t="shared" si="388"/>
        <v/>
      </c>
      <c r="L2469" s="352" t="str">
        <f t="shared" si="389"/>
        <v/>
      </c>
      <c r="M2469" s="352" t="str">
        <f t="shared" si="390"/>
        <v/>
      </c>
      <c r="N2469" s="387"/>
    </row>
    <row r="2470" spans="2:14" s="288" customFormat="1">
      <c r="B2470" s="453" t="s">
        <v>27</v>
      </c>
      <c r="C2470" s="139" t="s">
        <v>2476</v>
      </c>
      <c r="D2470" s="102">
        <v>12085241001</v>
      </c>
      <c r="E2470" s="391" t="str">
        <f>IFERROR(VLOOKUP(D2470,'ВИС-2025'!$E$17:$I$3751,3,0),"")</f>
        <v>FUSAPEX Эл.-сварная муфта с наружн.резьбой из латуни 63 - R 2"</v>
      </c>
      <c r="F2470" s="202" t="s">
        <v>58</v>
      </c>
      <c r="G2470" s="204"/>
      <c r="H2470" s="352" t="str">
        <f>IFERROR(VLOOKUP(D2470,'ВИС-2025'!$E$17:$L$4285,7,0),"")</f>
        <v>по запросу</v>
      </c>
      <c r="I2470" s="352" t="str">
        <f t="shared" si="386"/>
        <v/>
      </c>
      <c r="J2470" s="352" t="str">
        <f t="shared" si="387"/>
        <v/>
      </c>
      <c r="K2470" s="352" t="str">
        <f t="shared" si="388"/>
        <v/>
      </c>
      <c r="L2470" s="352" t="str">
        <f t="shared" si="389"/>
        <v/>
      </c>
      <c r="M2470" s="352" t="str">
        <f t="shared" si="390"/>
        <v/>
      </c>
      <c r="N2470" s="387"/>
    </row>
    <row r="2471" spans="2:14" s="288" customFormat="1">
      <c r="B2471" s="453" t="s">
        <v>27</v>
      </c>
      <c r="C2471" s="139" t="s">
        <v>2476</v>
      </c>
      <c r="D2471" s="102">
        <v>12887151001</v>
      </c>
      <c r="E2471" s="391" t="str">
        <f>IFERROR(VLOOKUP(D2471,'ВИС-2025'!$E$17:$I$3751,3,0),"")</f>
        <v>FUSAPEX Эл.-сварная муфта с наружн.резьбой из латуни 75 - R 2 1/2"</v>
      </c>
      <c r="F2471" s="202" t="s">
        <v>58</v>
      </c>
      <c r="G2471" s="204"/>
      <c r="H2471" s="352" t="str">
        <f>IFERROR(VLOOKUP(D2471,'ВИС-2025'!$E$17:$L$4285,7,0),"")</f>
        <v>по запросу</v>
      </c>
      <c r="I2471" s="352" t="str">
        <f t="shared" si="386"/>
        <v/>
      </c>
      <c r="J2471" s="352" t="str">
        <f t="shared" si="387"/>
        <v/>
      </c>
      <c r="K2471" s="352" t="str">
        <f t="shared" si="388"/>
        <v/>
      </c>
      <c r="L2471" s="352" t="str">
        <f t="shared" si="389"/>
        <v/>
      </c>
      <c r="M2471" s="352" t="str">
        <f t="shared" si="390"/>
        <v/>
      </c>
      <c r="N2471" s="387"/>
    </row>
    <row r="2472" spans="2:14">
      <c r="B2472" s="90"/>
      <c r="C2472" s="136"/>
      <c r="D2472" s="69"/>
      <c r="E2472" s="185"/>
      <c r="F2472" s="170"/>
      <c r="G2472" s="199"/>
      <c r="H2472" s="351" t="str">
        <f>IFERROR(VLOOKUP(D2472,'ВИС-2025'!$E$17:$L$4285,7,0),"")</f>
        <v/>
      </c>
      <c r="I2472" s="351" t="str">
        <f t="shared" si="386"/>
        <v/>
      </c>
      <c r="J2472" s="351" t="str">
        <f t="shared" si="387"/>
        <v/>
      </c>
      <c r="K2472" s="351" t="str">
        <f t="shared" si="388"/>
        <v/>
      </c>
      <c r="L2472" s="351" t="str">
        <f t="shared" si="389"/>
        <v/>
      </c>
      <c r="M2472" s="351" t="str">
        <f t="shared" si="390"/>
        <v/>
      </c>
      <c r="N2472" s="387"/>
    </row>
    <row r="2473" spans="2:14" s="288" customFormat="1">
      <c r="B2473" s="453" t="s">
        <v>27</v>
      </c>
      <c r="C2473" s="139" t="s">
        <v>2476</v>
      </c>
      <c r="D2473" s="102">
        <v>11055791001</v>
      </c>
      <c r="E2473" s="391" t="str">
        <f>IFERROR(VLOOKUP(D2473,'ВИС-2025'!$E$17:$I$3751,3,0),"")</f>
        <v>FUSAPEX Фланцевый переходник SDR 11 50/40</v>
      </c>
      <c r="F2473" s="202" t="s">
        <v>58</v>
      </c>
      <c r="G2473" s="204"/>
      <c r="H2473" s="352" t="str">
        <f>IFERROR(VLOOKUP(D2473,'ВИС-2025'!$E$17:$L$4285,7,0),"")</f>
        <v>по запросу</v>
      </c>
      <c r="I2473" s="352" t="str">
        <f t="shared" si="386"/>
        <v/>
      </c>
      <c r="J2473" s="352" t="str">
        <f t="shared" si="387"/>
        <v/>
      </c>
      <c r="K2473" s="352" t="str">
        <f t="shared" si="388"/>
        <v/>
      </c>
      <c r="L2473" s="352" t="str">
        <f t="shared" si="389"/>
        <v/>
      </c>
      <c r="M2473" s="352" t="str">
        <f t="shared" si="390"/>
        <v/>
      </c>
      <c r="N2473" s="387"/>
    </row>
    <row r="2474" spans="2:14" s="288" customFormat="1">
      <c r="B2474" s="453" t="s">
        <v>27</v>
      </c>
      <c r="C2474" s="139" t="s">
        <v>2476</v>
      </c>
      <c r="D2474" s="102">
        <v>11022841001</v>
      </c>
      <c r="E2474" s="391" t="str">
        <f>IFERROR(VLOOKUP(D2474,'ВИС-2025'!$E$17:$I$3751,3,0),"")</f>
        <v>FUSAPEX Фланцевый переходник SDR 11 63/50</v>
      </c>
      <c r="F2474" s="202" t="s">
        <v>58</v>
      </c>
      <c r="G2474" s="204"/>
      <c r="H2474" s="352" t="str">
        <f>IFERROR(VLOOKUP(D2474,'ВИС-2025'!$E$17:$L$4285,7,0),"")</f>
        <v>по запросу</v>
      </c>
      <c r="I2474" s="352" t="str">
        <f t="shared" si="386"/>
        <v/>
      </c>
      <c r="J2474" s="352" t="str">
        <f t="shared" si="387"/>
        <v/>
      </c>
      <c r="K2474" s="352" t="str">
        <f t="shared" si="388"/>
        <v/>
      </c>
      <c r="L2474" s="352" t="str">
        <f t="shared" si="389"/>
        <v/>
      </c>
      <c r="M2474" s="352" t="str">
        <f t="shared" si="390"/>
        <v/>
      </c>
      <c r="N2474" s="387"/>
    </row>
    <row r="2475" spans="2:14" s="288" customFormat="1">
      <c r="B2475" s="453" t="s">
        <v>27</v>
      </c>
      <c r="C2475" s="139" t="s">
        <v>2476</v>
      </c>
      <c r="D2475" s="102">
        <v>12031281001</v>
      </c>
      <c r="E2475" s="391" t="str">
        <f>IFERROR(VLOOKUP(D2475,'ВИС-2025'!$E$17:$I$3751,3,0),"")</f>
        <v>FUSAPEX Фланцевый переходник SDR 11 75/65</v>
      </c>
      <c r="F2475" s="202" t="s">
        <v>58</v>
      </c>
      <c r="G2475" s="204"/>
      <c r="H2475" s="352" t="str">
        <f>IFERROR(VLOOKUP(D2475,'ВИС-2025'!$E$17:$L$4285,7,0),"")</f>
        <v>по запросу</v>
      </c>
      <c r="I2475" s="352" t="str">
        <f t="shared" si="386"/>
        <v/>
      </c>
      <c r="J2475" s="352" t="str">
        <f t="shared" si="387"/>
        <v/>
      </c>
      <c r="K2475" s="352" t="str">
        <f t="shared" si="388"/>
        <v/>
      </c>
      <c r="L2475" s="352" t="str">
        <f t="shared" si="389"/>
        <v/>
      </c>
      <c r="M2475" s="352" t="str">
        <f t="shared" si="390"/>
        <v/>
      </c>
      <c r="N2475" s="387"/>
    </row>
    <row r="2476" spans="2:14" s="288" customFormat="1">
      <c r="B2476" s="453" t="s">
        <v>27</v>
      </c>
      <c r="C2476" s="139" t="s">
        <v>2476</v>
      </c>
      <c r="D2476" s="102">
        <v>12299981001</v>
      </c>
      <c r="E2476" s="391" t="str">
        <f>IFERROR(VLOOKUP(D2476,'ВИС-2025'!$E$17:$I$3751,3,0),"")</f>
        <v>FUSAPEX Фланцевый переходник SDR 11 90/80</v>
      </c>
      <c r="F2476" s="202" t="s">
        <v>58</v>
      </c>
      <c r="G2476" s="204"/>
      <c r="H2476" s="352" t="str">
        <f>IFERROR(VLOOKUP(D2476,'ВИС-2025'!$E$17:$L$4285,7,0),"")</f>
        <v>по запросу</v>
      </c>
      <c r="I2476" s="352" t="str">
        <f t="shared" si="386"/>
        <v/>
      </c>
      <c r="J2476" s="352" t="str">
        <f t="shared" si="387"/>
        <v/>
      </c>
      <c r="K2476" s="352" t="str">
        <f t="shared" si="388"/>
        <v/>
      </c>
      <c r="L2476" s="352" t="str">
        <f t="shared" si="389"/>
        <v/>
      </c>
      <c r="M2476" s="352" t="str">
        <f t="shared" si="390"/>
        <v/>
      </c>
      <c r="N2476" s="387"/>
    </row>
    <row r="2477" spans="2:14" s="288" customFormat="1">
      <c r="B2477" s="453" t="s">
        <v>27</v>
      </c>
      <c r="C2477" s="139" t="s">
        <v>2476</v>
      </c>
      <c r="D2477" s="102">
        <v>12299991001</v>
      </c>
      <c r="E2477" s="391" t="str">
        <f>IFERROR(VLOOKUP(D2477,'ВИС-2025'!$E$17:$I$3751,3,0),"")</f>
        <v>FUSAPEX Фланцевый переходник SDR 11 110/100</v>
      </c>
      <c r="F2477" s="202" t="s">
        <v>58</v>
      </c>
      <c r="G2477" s="204"/>
      <c r="H2477" s="352" t="str">
        <f>IFERROR(VLOOKUP(D2477,'ВИС-2025'!$E$17:$L$4285,7,0),"")</f>
        <v>по запросу</v>
      </c>
      <c r="I2477" s="352" t="str">
        <f t="shared" si="386"/>
        <v/>
      </c>
      <c r="J2477" s="352" t="str">
        <f t="shared" si="387"/>
        <v/>
      </c>
      <c r="K2477" s="352" t="str">
        <f t="shared" si="388"/>
        <v/>
      </c>
      <c r="L2477" s="352" t="str">
        <f t="shared" si="389"/>
        <v/>
      </c>
      <c r="M2477" s="352" t="str">
        <f t="shared" si="390"/>
        <v/>
      </c>
      <c r="N2477" s="387"/>
    </row>
    <row r="2478" spans="2:14" s="288" customFormat="1">
      <c r="B2478" s="453" t="s">
        <v>27</v>
      </c>
      <c r="C2478" s="139" t="s">
        <v>2476</v>
      </c>
      <c r="D2478" s="102">
        <v>12887131001</v>
      </c>
      <c r="E2478" s="391" t="str">
        <f>IFERROR(VLOOKUP(D2478,'ВИС-2025'!$E$17:$I$3751,3,0),"")</f>
        <v>FUSAPEX Фланцевый переходник SDR 11 125/100</v>
      </c>
      <c r="F2478" s="202" t="s">
        <v>58</v>
      </c>
      <c r="G2478" s="204"/>
      <c r="H2478" s="352" t="str">
        <f>IFERROR(VLOOKUP(D2478,'ВИС-2025'!$E$17:$L$4285,7,0),"")</f>
        <v>по запросу</v>
      </c>
      <c r="I2478" s="352" t="str">
        <f t="shared" si="386"/>
        <v/>
      </c>
      <c r="J2478" s="352" t="str">
        <f t="shared" si="387"/>
        <v/>
      </c>
      <c r="K2478" s="352" t="str">
        <f t="shared" si="388"/>
        <v/>
      </c>
      <c r="L2478" s="352" t="str">
        <f t="shared" si="389"/>
        <v/>
      </c>
      <c r="M2478" s="352" t="str">
        <f t="shared" si="390"/>
        <v/>
      </c>
      <c r="N2478" s="387"/>
    </row>
    <row r="2479" spans="2:14">
      <c r="B2479" s="90"/>
      <c r="C2479" s="136"/>
      <c r="D2479" s="69"/>
      <c r="E2479" s="185"/>
      <c r="F2479" s="170"/>
      <c r="G2479" s="199"/>
      <c r="H2479" s="351" t="str">
        <f>IFERROR(VLOOKUP(D2479,'ВИС-2025'!$E$17:$L$4285,7,0),"")</f>
        <v/>
      </c>
      <c r="I2479" s="351" t="str">
        <f t="shared" si="386"/>
        <v/>
      </c>
      <c r="J2479" s="351" t="str">
        <f t="shared" si="387"/>
        <v/>
      </c>
      <c r="K2479" s="351" t="str">
        <f t="shared" si="388"/>
        <v/>
      </c>
      <c r="L2479" s="351" t="str">
        <f t="shared" si="389"/>
        <v/>
      </c>
      <c r="M2479" s="351" t="str">
        <f t="shared" si="390"/>
        <v/>
      </c>
      <c r="N2479" s="387"/>
    </row>
    <row r="2480" spans="2:14" s="288" customFormat="1">
      <c r="B2480" s="453" t="s">
        <v>27</v>
      </c>
      <c r="C2480" s="139" t="s">
        <v>2476</v>
      </c>
      <c r="D2480" s="102">
        <v>12052581001</v>
      </c>
      <c r="E2480" s="391" t="str">
        <f>IFERROR(VLOOKUP(D2480,'ВИС-2025'!$E$17:$I$3751,3,0),"")</f>
        <v>Профиль-уплотнение из EPDM 50/40</v>
      </c>
      <c r="F2480" s="202" t="s">
        <v>58</v>
      </c>
      <c r="G2480" s="204"/>
      <c r="H2480" s="352" t="str">
        <f>IFERROR(VLOOKUP(D2480,'ВИС-2025'!$E$17:$L$4285,7,0),"")</f>
        <v>по запросу</v>
      </c>
      <c r="I2480" s="352" t="str">
        <f t="shared" si="386"/>
        <v/>
      </c>
      <c r="J2480" s="352" t="str">
        <f t="shared" si="387"/>
        <v/>
      </c>
      <c r="K2480" s="352" t="str">
        <f t="shared" si="388"/>
        <v/>
      </c>
      <c r="L2480" s="352" t="str">
        <f t="shared" si="389"/>
        <v/>
      </c>
      <c r="M2480" s="352" t="str">
        <f t="shared" si="390"/>
        <v/>
      </c>
      <c r="N2480" s="387"/>
    </row>
    <row r="2481" spans="2:14" s="288" customFormat="1">
      <c r="B2481" s="453" t="s">
        <v>27</v>
      </c>
      <c r="C2481" s="139" t="s">
        <v>2476</v>
      </c>
      <c r="D2481" s="102">
        <v>12052631001</v>
      </c>
      <c r="E2481" s="391" t="str">
        <f>IFERROR(VLOOKUP(D2481,'ВИС-2025'!$E$17:$I$3751,3,0),"")</f>
        <v>Профиль-уплотнение из EPDM 63/50</v>
      </c>
      <c r="F2481" s="202" t="s">
        <v>58</v>
      </c>
      <c r="G2481" s="204"/>
      <c r="H2481" s="352" t="str">
        <f>IFERROR(VLOOKUP(D2481,'ВИС-2025'!$E$17:$L$4285,7,0),"")</f>
        <v>по запросу</v>
      </c>
      <c r="I2481" s="352" t="str">
        <f t="shared" si="386"/>
        <v/>
      </c>
      <c r="J2481" s="352" t="str">
        <f t="shared" si="387"/>
        <v/>
      </c>
      <c r="K2481" s="352" t="str">
        <f t="shared" si="388"/>
        <v/>
      </c>
      <c r="L2481" s="352" t="str">
        <f t="shared" si="389"/>
        <v/>
      </c>
      <c r="M2481" s="352" t="str">
        <f t="shared" si="390"/>
        <v/>
      </c>
      <c r="N2481" s="387"/>
    </row>
    <row r="2482" spans="2:14" s="288" customFormat="1">
      <c r="B2482" s="453" t="s">
        <v>27</v>
      </c>
      <c r="C2482" s="139" t="s">
        <v>2476</v>
      </c>
      <c r="D2482" s="102">
        <v>12052651001</v>
      </c>
      <c r="E2482" s="391" t="str">
        <f>IFERROR(VLOOKUP(D2482,'ВИС-2025'!$E$17:$I$3751,3,0),"")</f>
        <v>Профиль-уплотнение из EPDM 75/65</v>
      </c>
      <c r="F2482" s="202" t="s">
        <v>58</v>
      </c>
      <c r="G2482" s="204"/>
      <c r="H2482" s="352" t="str">
        <f>IFERROR(VLOOKUP(D2482,'ВИС-2025'!$E$17:$L$4285,7,0),"")</f>
        <v>по запросу</v>
      </c>
      <c r="I2482" s="352" t="str">
        <f t="shared" si="386"/>
        <v/>
      </c>
      <c r="J2482" s="352" t="str">
        <f t="shared" si="387"/>
        <v/>
      </c>
      <c r="K2482" s="352" t="str">
        <f t="shared" si="388"/>
        <v/>
      </c>
      <c r="L2482" s="352" t="str">
        <f t="shared" si="389"/>
        <v/>
      </c>
      <c r="M2482" s="352" t="str">
        <f t="shared" si="390"/>
        <v/>
      </c>
      <c r="N2482" s="387"/>
    </row>
    <row r="2483" spans="2:14" s="288" customFormat="1">
      <c r="B2483" s="453" t="s">
        <v>27</v>
      </c>
      <c r="C2483" s="139" t="s">
        <v>2476</v>
      </c>
      <c r="D2483" s="102">
        <v>12052661001</v>
      </c>
      <c r="E2483" s="391" t="str">
        <f>IFERROR(VLOOKUP(D2483,'ВИС-2025'!$E$17:$I$3751,3,0),"")</f>
        <v>Профиль-уплотнение из EPDM 90/80</v>
      </c>
      <c r="F2483" s="202" t="s">
        <v>58</v>
      </c>
      <c r="G2483" s="204"/>
      <c r="H2483" s="352" t="str">
        <f>IFERROR(VLOOKUP(D2483,'ВИС-2025'!$E$17:$L$4285,7,0),"")</f>
        <v>по запросу</v>
      </c>
      <c r="I2483" s="352" t="str">
        <f t="shared" si="386"/>
        <v/>
      </c>
      <c r="J2483" s="352" t="str">
        <f t="shared" si="387"/>
        <v/>
      </c>
      <c r="K2483" s="352" t="str">
        <f t="shared" si="388"/>
        <v/>
      </c>
      <c r="L2483" s="352" t="str">
        <f t="shared" si="389"/>
        <v/>
      </c>
      <c r="M2483" s="352" t="str">
        <f t="shared" si="390"/>
        <v/>
      </c>
      <c r="N2483" s="387"/>
    </row>
    <row r="2484" spans="2:14" s="288" customFormat="1">
      <c r="B2484" s="453" t="s">
        <v>27</v>
      </c>
      <c r="C2484" s="139" t="s">
        <v>2476</v>
      </c>
      <c r="D2484" s="102">
        <v>12052671001</v>
      </c>
      <c r="E2484" s="391" t="str">
        <f>IFERROR(VLOOKUP(D2484,'ВИС-2025'!$E$17:$I$3751,3,0),"")</f>
        <v>Профиль-уплотнение из EPDM 110/100 и 125/100</v>
      </c>
      <c r="F2484" s="202" t="s">
        <v>58</v>
      </c>
      <c r="G2484" s="204"/>
      <c r="H2484" s="352" t="str">
        <f>IFERROR(VLOOKUP(D2484,'ВИС-2025'!$E$17:$L$4285,7,0),"")</f>
        <v>по запросу</v>
      </c>
      <c r="I2484" s="352" t="str">
        <f t="shared" si="386"/>
        <v/>
      </c>
      <c r="J2484" s="352" t="str">
        <f t="shared" si="387"/>
        <v/>
      </c>
      <c r="K2484" s="352" t="str">
        <f t="shared" si="388"/>
        <v/>
      </c>
      <c r="L2484" s="352" t="str">
        <f t="shared" si="389"/>
        <v/>
      </c>
      <c r="M2484" s="352" t="str">
        <f t="shared" si="390"/>
        <v/>
      </c>
      <c r="N2484" s="387"/>
    </row>
    <row r="2485" spans="2:14">
      <c r="B2485" s="90"/>
      <c r="C2485" s="136"/>
      <c r="D2485" s="69"/>
      <c r="E2485" s="185"/>
      <c r="F2485" s="170"/>
      <c r="G2485" s="199"/>
      <c r="H2485" s="351" t="str">
        <f>IFERROR(VLOOKUP(D2485,'ВИС-2025'!$E$17:$L$4285,7,0),"")</f>
        <v/>
      </c>
      <c r="I2485" s="351" t="str">
        <f t="shared" si="386"/>
        <v/>
      </c>
      <c r="J2485" s="351" t="str">
        <f t="shared" si="387"/>
        <v/>
      </c>
      <c r="K2485" s="351" t="str">
        <f t="shared" si="388"/>
        <v/>
      </c>
      <c r="L2485" s="351" t="str">
        <f t="shared" si="389"/>
        <v/>
      </c>
      <c r="M2485" s="351" t="str">
        <f t="shared" si="390"/>
        <v/>
      </c>
      <c r="N2485" s="387"/>
    </row>
    <row r="2486" spans="2:14" s="288" customFormat="1">
      <c r="B2486" s="453" t="s">
        <v>27</v>
      </c>
      <c r="C2486" s="139" t="s">
        <v>2476</v>
      </c>
      <c r="D2486" s="102">
        <v>12895091001</v>
      </c>
      <c r="E2486" s="391" t="str">
        <f>IFERROR(VLOOKUP(D2486,'ВИС-2025'!$E$17:$I$3751,3,0),"")</f>
        <v>FUSAPEX Электросварной угольник 90 град. 75</v>
      </c>
      <c r="F2486" s="202" t="s">
        <v>58</v>
      </c>
      <c r="G2486" s="204"/>
      <c r="H2486" s="352" t="str">
        <f>IFERROR(VLOOKUP(D2486,'ВИС-2025'!$E$17:$L$4285,7,0),"")</f>
        <v>по запросу</v>
      </c>
      <c r="I2486" s="352" t="str">
        <f t="shared" si="386"/>
        <v/>
      </c>
      <c r="J2486" s="352" t="str">
        <f t="shared" si="387"/>
        <v/>
      </c>
      <c r="K2486" s="352" t="str">
        <f t="shared" si="388"/>
        <v/>
      </c>
      <c r="L2486" s="352" t="str">
        <f t="shared" si="389"/>
        <v/>
      </c>
      <c r="M2486" s="352" t="str">
        <f t="shared" si="390"/>
        <v/>
      </c>
      <c r="N2486" s="387"/>
    </row>
    <row r="2487" spans="2:14" s="288" customFormat="1">
      <c r="B2487" s="453" t="s">
        <v>27</v>
      </c>
      <c r="C2487" s="139" t="s">
        <v>2476</v>
      </c>
      <c r="D2487" s="102">
        <v>12895111001</v>
      </c>
      <c r="E2487" s="391" t="str">
        <f>IFERROR(VLOOKUP(D2487,'ВИС-2025'!$E$17:$I$3751,3,0),"")</f>
        <v>FUSAPEX Электросварной угольник 90 град. 90</v>
      </c>
      <c r="F2487" s="202" t="s">
        <v>58</v>
      </c>
      <c r="G2487" s="204"/>
      <c r="H2487" s="352" t="str">
        <f>IFERROR(VLOOKUP(D2487,'ВИС-2025'!$E$17:$L$4285,7,0),"")</f>
        <v>по запросу</v>
      </c>
      <c r="I2487" s="352" t="str">
        <f t="shared" si="386"/>
        <v/>
      </c>
      <c r="J2487" s="352" t="str">
        <f t="shared" si="387"/>
        <v/>
      </c>
      <c r="K2487" s="352" t="str">
        <f t="shared" si="388"/>
        <v/>
      </c>
      <c r="L2487" s="352" t="str">
        <f t="shared" si="389"/>
        <v/>
      </c>
      <c r="M2487" s="352" t="str">
        <f t="shared" si="390"/>
        <v/>
      </c>
      <c r="N2487" s="387"/>
    </row>
    <row r="2488" spans="2:14" s="288" customFormat="1">
      <c r="B2488" s="453" t="s">
        <v>27</v>
      </c>
      <c r="C2488" s="139" t="s">
        <v>2476</v>
      </c>
      <c r="D2488" s="102">
        <v>12895141001</v>
      </c>
      <c r="E2488" s="391" t="str">
        <f>IFERROR(VLOOKUP(D2488,'ВИС-2025'!$E$17:$I$3751,3,0),"")</f>
        <v>FUSAPEX Электросварной угольник 90 град. 110</v>
      </c>
      <c r="F2488" s="202" t="s">
        <v>58</v>
      </c>
      <c r="G2488" s="204"/>
      <c r="H2488" s="352" t="str">
        <f>IFERROR(VLOOKUP(D2488,'ВИС-2025'!$E$17:$L$4285,7,0),"")</f>
        <v>по запросу</v>
      </c>
      <c r="I2488" s="352" t="str">
        <f t="shared" si="386"/>
        <v/>
      </c>
      <c r="J2488" s="352" t="str">
        <f t="shared" si="387"/>
        <v/>
      </c>
      <c r="K2488" s="352" t="str">
        <f t="shared" si="388"/>
        <v/>
      </c>
      <c r="L2488" s="352" t="str">
        <f t="shared" si="389"/>
        <v/>
      </c>
      <c r="M2488" s="352" t="str">
        <f t="shared" si="390"/>
        <v/>
      </c>
      <c r="N2488" s="387"/>
    </row>
    <row r="2489" spans="2:14">
      <c r="B2489" s="90"/>
      <c r="C2489" s="136"/>
      <c r="D2489" s="69"/>
      <c r="E2489" s="185"/>
      <c r="F2489" s="170"/>
      <c r="G2489" s="199"/>
      <c r="H2489" s="351" t="str">
        <f>IFERROR(VLOOKUP(D2489,'ВИС-2025'!$E$17:$L$4285,7,0),"")</f>
        <v/>
      </c>
      <c r="I2489" s="351" t="str">
        <f t="shared" si="386"/>
        <v/>
      </c>
      <c r="J2489" s="351" t="str">
        <f t="shared" si="387"/>
        <v/>
      </c>
      <c r="K2489" s="351" t="str">
        <f t="shared" si="388"/>
        <v/>
      </c>
      <c r="L2489" s="351" t="str">
        <f t="shared" si="389"/>
        <v/>
      </c>
      <c r="M2489" s="351" t="str">
        <f t="shared" si="390"/>
        <v/>
      </c>
      <c r="N2489" s="387"/>
    </row>
    <row r="2490" spans="2:14" s="288" customFormat="1">
      <c r="B2490" s="453" t="s">
        <v>27</v>
      </c>
      <c r="C2490" s="139" t="s">
        <v>2476</v>
      </c>
      <c r="D2490" s="102">
        <v>12064291001</v>
      </c>
      <c r="E2490" s="391" t="str">
        <f>IFERROR(VLOOKUP(D2490,'ВИС-2025'!$E$17:$I$3751,3,0),"")</f>
        <v>FUSAPEX Электросварной тройник для труб SDR 11 50-50-50</v>
      </c>
      <c r="F2490" s="202" t="s">
        <v>58</v>
      </c>
      <c r="G2490" s="204"/>
      <c r="H2490" s="352" t="str">
        <f>IFERROR(VLOOKUP(D2490,'ВИС-2025'!$E$17:$L$4285,7,0),"")</f>
        <v>по запросу</v>
      </c>
      <c r="I2490" s="352" t="str">
        <f t="shared" si="386"/>
        <v/>
      </c>
      <c r="J2490" s="352" t="str">
        <f t="shared" si="387"/>
        <v/>
      </c>
      <c r="K2490" s="352" t="str">
        <f t="shared" si="388"/>
        <v/>
      </c>
      <c r="L2490" s="352" t="str">
        <f t="shared" si="389"/>
        <v/>
      </c>
      <c r="M2490" s="352" t="str">
        <f t="shared" si="390"/>
        <v/>
      </c>
      <c r="N2490" s="387"/>
    </row>
    <row r="2491" spans="2:14" s="288" customFormat="1">
      <c r="B2491" s="453" t="s">
        <v>27</v>
      </c>
      <c r="C2491" s="139" t="s">
        <v>2476</v>
      </c>
      <c r="D2491" s="102">
        <v>12064331001</v>
      </c>
      <c r="E2491" s="391" t="str">
        <f>IFERROR(VLOOKUP(D2491,'ВИС-2025'!$E$17:$I$3751,3,0),"")</f>
        <v>FUSAPEX Электросварной тройник для труб SDR 11 63-63-63</v>
      </c>
      <c r="F2491" s="202" t="s">
        <v>58</v>
      </c>
      <c r="G2491" s="204"/>
      <c r="H2491" s="352" t="str">
        <f>IFERROR(VLOOKUP(D2491,'ВИС-2025'!$E$17:$L$4285,7,0),"")</f>
        <v>по запросу</v>
      </c>
      <c r="I2491" s="352" t="str">
        <f t="shared" si="386"/>
        <v/>
      </c>
      <c r="J2491" s="352" t="str">
        <f t="shared" si="387"/>
        <v/>
      </c>
      <c r="K2491" s="352" t="str">
        <f t="shared" si="388"/>
        <v/>
      </c>
      <c r="L2491" s="352" t="str">
        <f t="shared" si="389"/>
        <v/>
      </c>
      <c r="M2491" s="352" t="str">
        <f t="shared" si="390"/>
        <v/>
      </c>
      <c r="N2491" s="387"/>
    </row>
    <row r="2492" spans="2:14" s="288" customFormat="1">
      <c r="B2492" s="453" t="s">
        <v>27</v>
      </c>
      <c r="C2492" s="139" t="s">
        <v>2476</v>
      </c>
      <c r="D2492" s="102">
        <v>12064351001</v>
      </c>
      <c r="E2492" s="391" t="str">
        <f>IFERROR(VLOOKUP(D2492,'ВИС-2025'!$E$17:$I$3751,3,0),"")</f>
        <v>FUSAPEX Электросварной тройник для труб SDR 11 75-75-75</v>
      </c>
      <c r="F2492" s="202" t="s">
        <v>58</v>
      </c>
      <c r="G2492" s="204"/>
      <c r="H2492" s="352" t="str">
        <f>IFERROR(VLOOKUP(D2492,'ВИС-2025'!$E$17:$L$4285,7,0),"")</f>
        <v>по запросу</v>
      </c>
      <c r="I2492" s="352" t="str">
        <f t="shared" si="386"/>
        <v/>
      </c>
      <c r="J2492" s="352" t="str">
        <f t="shared" si="387"/>
        <v/>
      </c>
      <c r="K2492" s="352" t="str">
        <f t="shared" si="388"/>
        <v/>
      </c>
      <c r="L2492" s="352" t="str">
        <f t="shared" si="389"/>
        <v/>
      </c>
      <c r="M2492" s="352" t="str">
        <f t="shared" si="390"/>
        <v/>
      </c>
      <c r="N2492" s="387"/>
    </row>
    <row r="2493" spans="2:14" s="288" customFormat="1">
      <c r="B2493" s="453" t="s">
        <v>27</v>
      </c>
      <c r="C2493" s="139" t="s">
        <v>2476</v>
      </c>
      <c r="D2493" s="102">
        <v>12064371001</v>
      </c>
      <c r="E2493" s="391" t="str">
        <f>IFERROR(VLOOKUP(D2493,'ВИС-2025'!$E$17:$I$3751,3,0),"")</f>
        <v>FUSAPEX Электросварной тройник для труб SDR 11 90-90-90</v>
      </c>
      <c r="F2493" s="202" t="s">
        <v>58</v>
      </c>
      <c r="G2493" s="204"/>
      <c r="H2493" s="352" t="str">
        <f>IFERROR(VLOOKUP(D2493,'ВИС-2025'!$E$17:$L$4285,7,0),"")</f>
        <v>по запросу</v>
      </c>
      <c r="I2493" s="352" t="str">
        <f t="shared" si="386"/>
        <v/>
      </c>
      <c r="J2493" s="352" t="str">
        <f t="shared" si="387"/>
        <v/>
      </c>
      <c r="K2493" s="352" t="str">
        <f t="shared" si="388"/>
        <v/>
      </c>
      <c r="L2493" s="352" t="str">
        <f t="shared" si="389"/>
        <v/>
      </c>
      <c r="M2493" s="352" t="str">
        <f t="shared" si="390"/>
        <v/>
      </c>
      <c r="N2493" s="387"/>
    </row>
    <row r="2494" spans="2:14" s="288" customFormat="1">
      <c r="B2494" s="453" t="s">
        <v>27</v>
      </c>
      <c r="C2494" s="139" t="s">
        <v>2476</v>
      </c>
      <c r="D2494" s="102">
        <v>12064381001</v>
      </c>
      <c r="E2494" s="391" t="str">
        <f>IFERROR(VLOOKUP(D2494,'ВИС-2025'!$E$17:$I$3751,3,0),"")</f>
        <v>FUSAPEX Электросварной тройник для труб SDR 11 110-110-110</v>
      </c>
      <c r="F2494" s="202" t="s">
        <v>58</v>
      </c>
      <c r="G2494" s="204"/>
      <c r="H2494" s="352" t="str">
        <f>IFERROR(VLOOKUP(D2494,'ВИС-2025'!$E$17:$L$4285,7,0),"")</f>
        <v>по запросу</v>
      </c>
      <c r="I2494" s="352" t="str">
        <f t="shared" si="386"/>
        <v/>
      </c>
      <c r="J2494" s="352" t="str">
        <f t="shared" si="387"/>
        <v/>
      </c>
      <c r="K2494" s="352" t="str">
        <f t="shared" si="388"/>
        <v/>
      </c>
      <c r="L2494" s="352" t="str">
        <f t="shared" si="389"/>
        <v/>
      </c>
      <c r="M2494" s="352" t="str">
        <f t="shared" si="390"/>
        <v/>
      </c>
      <c r="N2494" s="387"/>
    </row>
    <row r="2495" spans="2:14" s="288" customFormat="1">
      <c r="B2495" s="453" t="s">
        <v>27</v>
      </c>
      <c r="C2495" s="139" t="s">
        <v>2476</v>
      </c>
      <c r="D2495" s="102">
        <v>12064391001</v>
      </c>
      <c r="E2495" s="391" t="str">
        <f>IFERROR(VLOOKUP(D2495,'ВИС-2025'!$E$17:$I$3751,3,0),"")</f>
        <v>FUSAPEX Электросварной тройник для труб SDR 11 125-125-125</v>
      </c>
      <c r="F2495" s="202" t="s">
        <v>58</v>
      </c>
      <c r="G2495" s="204"/>
      <c r="H2495" s="352" t="str">
        <f>IFERROR(VLOOKUP(D2495,'ВИС-2025'!$E$17:$L$4285,7,0),"")</f>
        <v>по запросу</v>
      </c>
      <c r="I2495" s="352" t="str">
        <f t="shared" si="386"/>
        <v/>
      </c>
      <c r="J2495" s="352" t="str">
        <f t="shared" si="387"/>
        <v/>
      </c>
      <c r="K2495" s="352" t="str">
        <f t="shared" si="388"/>
        <v/>
      </c>
      <c r="L2495" s="352" t="str">
        <f t="shared" si="389"/>
        <v/>
      </c>
      <c r="M2495" s="352" t="str">
        <f t="shared" si="390"/>
        <v/>
      </c>
      <c r="N2495" s="387"/>
    </row>
    <row r="2496" spans="2:14">
      <c r="B2496" s="90"/>
      <c r="C2496" s="136"/>
      <c r="D2496" s="69"/>
      <c r="E2496" s="185"/>
      <c r="F2496" s="170"/>
      <c r="G2496" s="199"/>
      <c r="H2496" s="351" t="str">
        <f>IFERROR(VLOOKUP(D2496,'ВИС-2025'!$E$17:$L$4285,7,0),"")</f>
        <v/>
      </c>
      <c r="I2496" s="351" t="str">
        <f t="shared" si="386"/>
        <v/>
      </c>
      <c r="J2496" s="351" t="str">
        <f t="shared" si="387"/>
        <v/>
      </c>
      <c r="K2496" s="351" t="str">
        <f t="shared" si="388"/>
        <v/>
      </c>
      <c r="L2496" s="351" t="str">
        <f t="shared" si="389"/>
        <v/>
      </c>
      <c r="M2496" s="351" t="str">
        <f t="shared" si="390"/>
        <v/>
      </c>
      <c r="N2496" s="387"/>
    </row>
    <row r="2497" spans="2:14">
      <c r="B2497" s="69"/>
      <c r="C2497" s="143" t="s">
        <v>2476</v>
      </c>
      <c r="D2497" s="115"/>
      <c r="E2497" s="184" t="s">
        <v>2762</v>
      </c>
      <c r="F2497" s="155"/>
      <c r="G2497" s="129"/>
      <c r="H2497" s="348" t="str">
        <f>IFERROR(VLOOKUP(D2497,'ВИС-2025'!$E$17:$L$4285,7,0),"")</f>
        <v/>
      </c>
      <c r="I2497" s="348" t="str">
        <f t="shared" si="386"/>
        <v/>
      </c>
      <c r="J2497" s="348" t="str">
        <f t="shared" si="387"/>
        <v/>
      </c>
      <c r="K2497" s="348" t="str">
        <f t="shared" si="388"/>
        <v/>
      </c>
      <c r="L2497" s="348" t="str">
        <f t="shared" si="389"/>
        <v/>
      </c>
      <c r="M2497" s="348" t="str">
        <f t="shared" si="390"/>
        <v/>
      </c>
      <c r="N2497" s="387"/>
    </row>
    <row r="2498" spans="2:14">
      <c r="B2498" s="69"/>
      <c r="C2498" s="143" t="s">
        <v>2476</v>
      </c>
      <c r="D2498" s="115"/>
      <c r="E2498" s="184" t="s">
        <v>2763</v>
      </c>
      <c r="F2498" s="155"/>
      <c r="G2498" s="129"/>
      <c r="H2498" s="355" t="str">
        <f>IFERROR(VLOOKUP(D2498,'ВИС-2025'!$E$17:$L$4285,7,0),"")</f>
        <v/>
      </c>
      <c r="I2498" s="355" t="str">
        <f t="shared" si="386"/>
        <v/>
      </c>
      <c r="J2498" s="355" t="str">
        <f t="shared" si="387"/>
        <v/>
      </c>
      <c r="K2498" s="355" t="str">
        <f t="shared" si="388"/>
        <v/>
      </c>
      <c r="L2498" s="355" t="str">
        <f t="shared" si="389"/>
        <v/>
      </c>
      <c r="M2498" s="355" t="str">
        <f t="shared" si="390"/>
        <v/>
      </c>
      <c r="N2498" s="387"/>
    </row>
    <row r="2499" spans="2:14">
      <c r="B2499" s="69"/>
      <c r="C2499" s="143" t="s">
        <v>2476</v>
      </c>
      <c r="D2499" s="115"/>
      <c r="E2499" s="184" t="s">
        <v>2764</v>
      </c>
      <c r="F2499" s="155"/>
      <c r="G2499" s="129"/>
      <c r="H2499" s="348" t="str">
        <f>IFERROR(VLOOKUP(D2499,'ВИС-2025'!$E$17:$L$4285,7,0),"")</f>
        <v/>
      </c>
      <c r="I2499" s="348" t="str">
        <f t="shared" si="386"/>
        <v/>
      </c>
      <c r="J2499" s="348" t="str">
        <f t="shared" si="387"/>
        <v/>
      </c>
      <c r="K2499" s="348" t="str">
        <f t="shared" si="388"/>
        <v/>
      </c>
      <c r="L2499" s="348" t="str">
        <f t="shared" si="389"/>
        <v/>
      </c>
      <c r="M2499" s="348" t="str">
        <f t="shared" si="390"/>
        <v/>
      </c>
      <c r="N2499" s="387"/>
    </row>
    <row r="2500" spans="2:14" s="288" customFormat="1">
      <c r="B2500" s="453"/>
      <c r="C2500" s="139" t="s">
        <v>2476</v>
      </c>
      <c r="D2500" s="102">
        <v>12861141001</v>
      </c>
      <c r="E2500" s="391" t="str">
        <f>IFERROR(VLOOKUP(D2500,'ВИС-2025'!$E$17:$I$3751,3,0),"")</f>
        <v>Tруба RAUTHERMEX UNO серия 2 SDR 7,4 20/76</v>
      </c>
      <c r="F2500" s="202" t="s">
        <v>29</v>
      </c>
      <c r="G2500" s="217"/>
      <c r="H2500" s="352" t="str">
        <f>IFERROR(VLOOKUP(D2500,'ВИС-2025'!$E$17:$L$4285,7,0),"")</f>
        <v>по запросу</v>
      </c>
      <c r="I2500" s="352" t="str">
        <f t="shared" si="386"/>
        <v/>
      </c>
      <c r="J2500" s="352" t="str">
        <f t="shared" si="387"/>
        <v/>
      </c>
      <c r="K2500" s="352" t="str">
        <f t="shared" si="388"/>
        <v/>
      </c>
      <c r="L2500" s="352" t="str">
        <f t="shared" si="389"/>
        <v/>
      </c>
      <c r="M2500" s="352" t="str">
        <f t="shared" si="390"/>
        <v/>
      </c>
      <c r="N2500" s="387"/>
    </row>
    <row r="2501" spans="2:14" s="288" customFormat="1">
      <c r="B2501" s="453"/>
      <c r="C2501" s="139" t="s">
        <v>2476</v>
      </c>
      <c r="D2501" s="102">
        <v>12861241001</v>
      </c>
      <c r="E2501" s="391" t="str">
        <f>IFERROR(VLOOKUP(D2501,'ВИС-2025'!$E$17:$I$3751,3,0),"")</f>
        <v>Tруба RAUTHERMEX UNO серия 2 SDR 7,4 25/76</v>
      </c>
      <c r="F2501" s="202" t="s">
        <v>29</v>
      </c>
      <c r="G2501" s="217"/>
      <c r="H2501" s="352" t="str">
        <f>IFERROR(VLOOKUP(D2501,'ВИС-2025'!$E$17:$L$4285,7,0),"")</f>
        <v>по запросу</v>
      </c>
      <c r="I2501" s="352" t="str">
        <f t="shared" si="386"/>
        <v/>
      </c>
      <c r="J2501" s="352" t="str">
        <f t="shared" si="387"/>
        <v/>
      </c>
      <c r="K2501" s="352" t="str">
        <f t="shared" si="388"/>
        <v/>
      </c>
      <c r="L2501" s="352" t="str">
        <f t="shared" si="389"/>
        <v/>
      </c>
      <c r="M2501" s="352" t="str">
        <f t="shared" si="390"/>
        <v/>
      </c>
      <c r="N2501" s="387"/>
    </row>
    <row r="2502" spans="2:14" s="288" customFormat="1">
      <c r="B2502" s="453"/>
      <c r="C2502" s="139" t="s">
        <v>2476</v>
      </c>
      <c r="D2502" s="102">
        <v>12861341001</v>
      </c>
      <c r="E2502" s="391" t="str">
        <f>IFERROR(VLOOKUP(D2502,'ВИС-2025'!$E$17:$I$3751,3,0),"")</f>
        <v>Tруба RAUTHERMEX UNO серия 2 SDR 7,4 32/76</v>
      </c>
      <c r="F2502" s="202" t="s">
        <v>29</v>
      </c>
      <c r="G2502" s="217"/>
      <c r="H2502" s="352" t="str">
        <f>IFERROR(VLOOKUP(D2502,'ВИС-2025'!$E$17:$L$4285,7,0),"")</f>
        <v>по запросу</v>
      </c>
      <c r="I2502" s="352" t="str">
        <f t="shared" si="386"/>
        <v/>
      </c>
      <c r="J2502" s="352" t="str">
        <f t="shared" si="387"/>
        <v/>
      </c>
      <c r="K2502" s="352" t="str">
        <f t="shared" si="388"/>
        <v/>
      </c>
      <c r="L2502" s="352" t="str">
        <f t="shared" si="389"/>
        <v/>
      </c>
      <c r="M2502" s="352" t="str">
        <f t="shared" si="390"/>
        <v/>
      </c>
      <c r="N2502" s="387"/>
    </row>
    <row r="2503" spans="2:14" s="288" customFormat="1">
      <c r="B2503" s="453"/>
      <c r="C2503" s="139" t="s">
        <v>2476</v>
      </c>
      <c r="D2503" s="102">
        <v>12861441001</v>
      </c>
      <c r="E2503" s="391" t="str">
        <f>IFERROR(VLOOKUP(D2503,'ВИС-2025'!$E$17:$I$3751,3,0),"")</f>
        <v>Tруба RAUTHERMEX UNO серия 2 SDR 7,4 40/91</v>
      </c>
      <c r="F2503" s="202" t="s">
        <v>29</v>
      </c>
      <c r="G2503" s="217"/>
      <c r="H2503" s="352" t="str">
        <f>IFERROR(VLOOKUP(D2503,'ВИС-2025'!$E$17:$L$4285,7,0),"")</f>
        <v>по запросу</v>
      </c>
      <c r="I2503" s="352" t="str">
        <f t="shared" si="386"/>
        <v/>
      </c>
      <c r="J2503" s="352" t="str">
        <f t="shared" si="387"/>
        <v/>
      </c>
      <c r="K2503" s="352" t="str">
        <f t="shared" si="388"/>
        <v/>
      </c>
      <c r="L2503" s="352" t="str">
        <f t="shared" si="389"/>
        <v/>
      </c>
      <c r="M2503" s="352" t="str">
        <f t="shared" si="390"/>
        <v/>
      </c>
      <c r="N2503" s="387"/>
    </row>
    <row r="2504" spans="2:14" s="288" customFormat="1">
      <c r="B2504" s="453"/>
      <c r="C2504" s="139" t="s">
        <v>2476</v>
      </c>
      <c r="D2504" s="102">
        <v>12861541001</v>
      </c>
      <c r="E2504" s="391" t="str">
        <f>IFERROR(VLOOKUP(D2504,'ВИС-2025'!$E$17:$I$3751,3,0),"")</f>
        <v>Tруба RAUTHERMEX UNO серия 2 SDR 7,4 50/111</v>
      </c>
      <c r="F2504" s="202" t="s">
        <v>29</v>
      </c>
      <c r="G2504" s="217"/>
      <c r="H2504" s="352" t="str">
        <f>IFERROR(VLOOKUP(D2504,'ВИС-2025'!$E$17:$L$4285,7,0),"")</f>
        <v>по запросу</v>
      </c>
      <c r="I2504" s="352" t="str">
        <f t="shared" si="386"/>
        <v/>
      </c>
      <c r="J2504" s="352" t="str">
        <f t="shared" si="387"/>
        <v/>
      </c>
      <c r="K2504" s="352" t="str">
        <f t="shared" si="388"/>
        <v/>
      </c>
      <c r="L2504" s="352" t="str">
        <f t="shared" si="389"/>
        <v/>
      </c>
      <c r="M2504" s="352" t="str">
        <f t="shared" si="390"/>
        <v/>
      </c>
      <c r="N2504" s="387"/>
    </row>
    <row r="2505" spans="2:14" s="288" customFormat="1">
      <c r="B2505" s="453"/>
      <c r="C2505" s="139" t="s">
        <v>2476</v>
      </c>
      <c r="D2505" s="102">
        <v>12861641001</v>
      </c>
      <c r="E2505" s="391" t="str">
        <f>IFERROR(VLOOKUP(D2505,'ВИС-2025'!$E$17:$I$3751,3,0),"")</f>
        <v>Tруба RAUTHERMEX UNO серия 2 SDR 7,4 63/126</v>
      </c>
      <c r="F2505" s="202" t="s">
        <v>29</v>
      </c>
      <c r="G2505" s="217"/>
      <c r="H2505" s="352" t="str">
        <f>IFERROR(VLOOKUP(D2505,'ВИС-2025'!$E$17:$L$4285,7,0),"")</f>
        <v>по запросу</v>
      </c>
      <c r="I2505" s="352" t="str">
        <f t="shared" si="386"/>
        <v/>
      </c>
      <c r="J2505" s="352" t="str">
        <f t="shared" si="387"/>
        <v/>
      </c>
      <c r="K2505" s="352" t="str">
        <f t="shared" si="388"/>
        <v/>
      </c>
      <c r="L2505" s="352" t="str">
        <f t="shared" si="389"/>
        <v/>
      </c>
      <c r="M2505" s="352" t="str">
        <f t="shared" si="390"/>
        <v/>
      </c>
      <c r="N2505" s="387"/>
    </row>
    <row r="2506" spans="2:14">
      <c r="B2506" s="90"/>
      <c r="C2506" s="136"/>
      <c r="D2506" s="69"/>
      <c r="E2506" s="185"/>
      <c r="F2506" s="170"/>
      <c r="G2506" s="207"/>
      <c r="H2506" s="351" t="str">
        <f>IFERROR(VLOOKUP(D2506,'ВИС-2025'!$E$17:$L$4285,7,0),"")</f>
        <v/>
      </c>
      <c r="I2506" s="351" t="str">
        <f t="shared" si="386"/>
        <v/>
      </c>
      <c r="J2506" s="351" t="str">
        <f t="shared" si="387"/>
        <v/>
      </c>
      <c r="K2506" s="351" t="str">
        <f t="shared" si="388"/>
        <v/>
      </c>
      <c r="L2506" s="351" t="str">
        <f t="shared" si="389"/>
        <v/>
      </c>
      <c r="M2506" s="351" t="str">
        <f t="shared" si="390"/>
        <v/>
      </c>
      <c r="N2506" s="387"/>
    </row>
    <row r="2507" spans="2:14">
      <c r="B2507" s="69"/>
      <c r="C2507" s="143" t="s">
        <v>2476</v>
      </c>
      <c r="D2507" s="115"/>
      <c r="E2507" s="184" t="s">
        <v>2771</v>
      </c>
      <c r="F2507" s="155"/>
      <c r="G2507" s="129"/>
      <c r="H2507" s="348" t="str">
        <f>IFERROR(VLOOKUP(D2507,'ВИС-2025'!$E$17:$L$4285,7,0),"")</f>
        <v/>
      </c>
      <c r="I2507" s="348" t="str">
        <f t="shared" si="386"/>
        <v/>
      </c>
      <c r="J2507" s="348" t="str">
        <f t="shared" si="387"/>
        <v/>
      </c>
      <c r="K2507" s="348" t="str">
        <f t="shared" si="388"/>
        <v/>
      </c>
      <c r="L2507" s="348" t="str">
        <f t="shared" si="389"/>
        <v/>
      </c>
      <c r="M2507" s="348" t="str">
        <f t="shared" si="390"/>
        <v/>
      </c>
      <c r="N2507" s="387"/>
    </row>
    <row r="2508" spans="2:14" s="288" customFormat="1">
      <c r="B2508" s="453"/>
      <c r="C2508" s="139" t="s">
        <v>2476</v>
      </c>
      <c r="D2508" s="102">
        <v>12861741001</v>
      </c>
      <c r="E2508" s="391" t="str">
        <f>IFERROR(VLOOKUP(D2508,'ВИС-2025'!$E$17:$I$3751,3,0),"")</f>
        <v>Tруба RAUTHERMEX DUO серия 2 25+20/91</v>
      </c>
      <c r="F2508" s="202" t="s">
        <v>29</v>
      </c>
      <c r="G2508" s="217"/>
      <c r="H2508" s="352" t="str">
        <f>IFERROR(VLOOKUP(D2508,'ВИС-2025'!$E$17:$L$4285,7,0),"")</f>
        <v>по запросу</v>
      </c>
      <c r="I2508" s="352" t="str">
        <f t="shared" si="386"/>
        <v/>
      </c>
      <c r="J2508" s="352" t="str">
        <f t="shared" si="387"/>
        <v/>
      </c>
      <c r="K2508" s="352" t="str">
        <f t="shared" si="388"/>
        <v/>
      </c>
      <c r="L2508" s="352" t="str">
        <f t="shared" si="389"/>
        <v/>
      </c>
      <c r="M2508" s="352" t="str">
        <f t="shared" si="390"/>
        <v/>
      </c>
      <c r="N2508" s="387"/>
    </row>
    <row r="2509" spans="2:14" s="288" customFormat="1">
      <c r="B2509" s="453"/>
      <c r="C2509" s="139" t="s">
        <v>2476</v>
      </c>
      <c r="D2509" s="102">
        <v>12861841001</v>
      </c>
      <c r="E2509" s="391" t="str">
        <f>IFERROR(VLOOKUP(D2509,'ВИС-2025'!$E$17:$I$3751,3,0),"")</f>
        <v>Tруба RAUTHERMEX DUO серия 2 32+20/111</v>
      </c>
      <c r="F2509" s="202" t="s">
        <v>29</v>
      </c>
      <c r="G2509" s="217"/>
      <c r="H2509" s="352" t="str">
        <f>IFERROR(VLOOKUP(D2509,'ВИС-2025'!$E$17:$L$4285,7,0),"")</f>
        <v>по запросу</v>
      </c>
      <c r="I2509" s="352" t="str">
        <f t="shared" si="386"/>
        <v/>
      </c>
      <c r="J2509" s="352" t="str">
        <f t="shared" si="387"/>
        <v/>
      </c>
      <c r="K2509" s="352" t="str">
        <f t="shared" si="388"/>
        <v/>
      </c>
      <c r="L2509" s="352" t="str">
        <f t="shared" si="389"/>
        <v/>
      </c>
      <c r="M2509" s="352" t="str">
        <f t="shared" si="390"/>
        <v/>
      </c>
      <c r="N2509" s="387"/>
    </row>
    <row r="2510" spans="2:14" s="288" customFormat="1">
      <c r="B2510" s="453"/>
      <c r="C2510" s="139" t="s">
        <v>2476</v>
      </c>
      <c r="D2510" s="102">
        <v>12861941001</v>
      </c>
      <c r="E2510" s="391" t="str">
        <f>IFERROR(VLOOKUP(D2510,'ВИС-2025'!$E$17:$I$3751,3,0),"")</f>
        <v>Tруба RAUTHERMEX DUO серия 2 40+25/126</v>
      </c>
      <c r="F2510" s="202" t="s">
        <v>29</v>
      </c>
      <c r="G2510" s="217"/>
      <c r="H2510" s="352" t="str">
        <f>IFERROR(VLOOKUP(D2510,'ВИС-2025'!$E$17:$L$4285,7,0),"")</f>
        <v>по запросу</v>
      </c>
      <c r="I2510" s="352" t="str">
        <f t="shared" si="386"/>
        <v/>
      </c>
      <c r="J2510" s="352" t="str">
        <f t="shared" si="387"/>
        <v/>
      </c>
      <c r="K2510" s="352" t="str">
        <f t="shared" si="388"/>
        <v/>
      </c>
      <c r="L2510" s="352" t="str">
        <f t="shared" si="389"/>
        <v/>
      </c>
      <c r="M2510" s="352" t="str">
        <f t="shared" si="390"/>
        <v/>
      </c>
      <c r="N2510" s="387"/>
    </row>
    <row r="2511" spans="2:14" s="288" customFormat="1">
      <c r="B2511" s="453"/>
      <c r="C2511" s="139" t="s">
        <v>2476</v>
      </c>
      <c r="D2511" s="102">
        <v>12862041001</v>
      </c>
      <c r="E2511" s="391" t="str">
        <f>IFERROR(VLOOKUP(D2511,'ВИС-2025'!$E$17:$I$3751,3,0),"")</f>
        <v>Tруба RAUTHERMEX DUO серия 2 50+32/140</v>
      </c>
      <c r="F2511" s="202" t="s">
        <v>29</v>
      </c>
      <c r="G2511" s="217"/>
      <c r="H2511" s="352" t="str">
        <f>IFERROR(VLOOKUP(D2511,'ВИС-2025'!$E$17:$L$4285,7,0),"")</f>
        <v>по запросу</v>
      </c>
      <c r="I2511" s="352" t="str">
        <f t="shared" si="386"/>
        <v/>
      </c>
      <c r="J2511" s="352" t="str">
        <f t="shared" si="387"/>
        <v/>
      </c>
      <c r="K2511" s="352" t="str">
        <f t="shared" si="388"/>
        <v/>
      </c>
      <c r="L2511" s="352" t="str">
        <f t="shared" si="389"/>
        <v/>
      </c>
      <c r="M2511" s="352" t="str">
        <f t="shared" si="390"/>
        <v/>
      </c>
      <c r="N2511" s="387"/>
    </row>
    <row r="2512" spans="2:14">
      <c r="B2512" s="90"/>
      <c r="C2512" s="136"/>
      <c r="D2512" s="69"/>
      <c r="E2512" s="185"/>
      <c r="F2512" s="170"/>
      <c r="G2512" s="207"/>
      <c r="H2512" s="351" t="str">
        <f>IFERROR(VLOOKUP(D2512,'ВИС-2025'!$E$17:$L$4285,7,0),"")</f>
        <v/>
      </c>
      <c r="I2512" s="351" t="str">
        <f t="shared" si="386"/>
        <v/>
      </c>
      <c r="J2512" s="351" t="str">
        <f t="shared" si="387"/>
        <v/>
      </c>
      <c r="K2512" s="351" t="str">
        <f t="shared" si="388"/>
        <v/>
      </c>
      <c r="L2512" s="351" t="str">
        <f t="shared" si="389"/>
        <v/>
      </c>
      <c r="M2512" s="351" t="str">
        <f t="shared" si="390"/>
        <v/>
      </c>
      <c r="N2512" s="387"/>
    </row>
    <row r="2513" spans="2:14">
      <c r="B2513" s="69"/>
      <c r="C2513" s="143" t="s">
        <v>2476</v>
      </c>
      <c r="D2513" s="115"/>
      <c r="E2513" s="184" t="s">
        <v>2776</v>
      </c>
      <c r="F2513" s="155"/>
      <c r="G2513" s="129"/>
      <c r="H2513" s="348" t="str">
        <f>IFERROR(VLOOKUP(D2513,'ВИС-2025'!$E$17:$L$4285,7,0),"")</f>
        <v/>
      </c>
      <c r="I2513" s="348" t="str">
        <f t="shared" si="386"/>
        <v/>
      </c>
      <c r="J2513" s="348" t="str">
        <f t="shared" si="387"/>
        <v/>
      </c>
      <c r="K2513" s="348" t="str">
        <f t="shared" si="388"/>
        <v/>
      </c>
      <c r="L2513" s="348" t="str">
        <f t="shared" si="389"/>
        <v/>
      </c>
      <c r="M2513" s="348" t="str">
        <f t="shared" si="390"/>
        <v/>
      </c>
      <c r="N2513" s="387"/>
    </row>
    <row r="2514" spans="2:14" s="288" customFormat="1">
      <c r="B2514" s="453"/>
      <c r="C2514" s="139" t="s">
        <v>2476</v>
      </c>
      <c r="D2514" s="102">
        <v>12227241001</v>
      </c>
      <c r="E2514" s="391" t="str">
        <f>IFERROR(VLOOKUP(D2514,'ВИС-2025'!$E$17:$I$3751,3,0),"")</f>
        <v>Ввод в здание угловой RAUTHERMEX UNO серия 2 SDR 7,4 20/76</v>
      </c>
      <c r="F2514" s="103" t="s">
        <v>58</v>
      </c>
      <c r="G2514" s="217"/>
      <c r="H2514" s="107" t="str">
        <f>IFERROR(VLOOKUP(D2514,'ВИС-2025'!$E$17:$L$4285,7,0),"")</f>
        <v>по запросу</v>
      </c>
      <c r="I2514" s="107" t="str">
        <f t="shared" si="386"/>
        <v/>
      </c>
      <c r="J2514" s="107" t="str">
        <f t="shared" si="387"/>
        <v/>
      </c>
      <c r="K2514" s="107" t="str">
        <f t="shared" si="388"/>
        <v/>
      </c>
      <c r="L2514" s="107" t="str">
        <f t="shared" si="389"/>
        <v/>
      </c>
      <c r="M2514" s="107" t="str">
        <f t="shared" si="390"/>
        <v/>
      </c>
      <c r="N2514" s="387"/>
    </row>
    <row r="2515" spans="2:14" s="288" customFormat="1">
      <c r="B2515" s="453"/>
      <c r="C2515" s="139" t="s">
        <v>2476</v>
      </c>
      <c r="D2515" s="102">
        <v>12227341001</v>
      </c>
      <c r="E2515" s="391" t="str">
        <f>IFERROR(VLOOKUP(D2515,'ВИС-2025'!$E$17:$I$3751,3,0),"")</f>
        <v>Ввод в здание угловой RAUTHERMEX UNO серия 2 SDR 7,4 25/76</v>
      </c>
      <c r="F2515" s="103" t="s">
        <v>58</v>
      </c>
      <c r="G2515" s="217"/>
      <c r="H2515" s="107" t="str">
        <f>IFERROR(VLOOKUP(D2515,'ВИС-2025'!$E$17:$L$4285,7,0),"")</f>
        <v>по запросу</v>
      </c>
      <c r="I2515" s="107" t="str">
        <f t="shared" si="386"/>
        <v/>
      </c>
      <c r="J2515" s="107" t="str">
        <f t="shared" si="387"/>
        <v/>
      </c>
      <c r="K2515" s="107" t="str">
        <f t="shared" si="388"/>
        <v/>
      </c>
      <c r="L2515" s="107" t="str">
        <f t="shared" si="389"/>
        <v/>
      </c>
      <c r="M2515" s="107" t="str">
        <f t="shared" si="390"/>
        <v/>
      </c>
      <c r="N2515" s="387"/>
    </row>
    <row r="2516" spans="2:14" s="288" customFormat="1">
      <c r="B2516" s="453"/>
      <c r="C2516" s="139" t="s">
        <v>2476</v>
      </c>
      <c r="D2516" s="102">
        <v>12401541001</v>
      </c>
      <c r="E2516" s="391" t="str">
        <f>IFERROR(VLOOKUP(D2516,'ВИС-2025'!$E$17:$I$3751,3,0),"")</f>
        <v>Ввод в здание угловой RAUTHERMEX UNO серия 2 SDR 7,4 32/76</v>
      </c>
      <c r="F2516" s="103" t="s">
        <v>58</v>
      </c>
      <c r="G2516" s="217"/>
      <c r="H2516" s="107" t="str">
        <f>IFERROR(VLOOKUP(D2516,'ВИС-2025'!$E$17:$L$4285,7,0),"")</f>
        <v>по запросу</v>
      </c>
      <c r="I2516" s="107" t="str">
        <f t="shared" si="386"/>
        <v/>
      </c>
      <c r="J2516" s="107" t="str">
        <f t="shared" si="387"/>
        <v/>
      </c>
      <c r="K2516" s="107" t="str">
        <f t="shared" si="388"/>
        <v/>
      </c>
      <c r="L2516" s="107" t="str">
        <f t="shared" si="389"/>
        <v/>
      </c>
      <c r="M2516" s="107" t="str">
        <f t="shared" si="390"/>
        <v/>
      </c>
      <c r="N2516" s="387"/>
    </row>
    <row r="2517" spans="2:14" s="288" customFormat="1">
      <c r="B2517" s="453"/>
      <c r="C2517" s="139" t="s">
        <v>2476</v>
      </c>
      <c r="D2517" s="102">
        <v>12401641001</v>
      </c>
      <c r="E2517" s="391" t="str">
        <f>IFERROR(VLOOKUP(D2517,'ВИС-2025'!$E$17:$I$3751,3,0),"")</f>
        <v>Ввод в здание угловой RAUTHERMEX UNO серия 2 SDR 7,4 40/91</v>
      </c>
      <c r="F2517" s="103" t="s">
        <v>58</v>
      </c>
      <c r="G2517" s="217"/>
      <c r="H2517" s="107" t="str">
        <f>IFERROR(VLOOKUP(D2517,'ВИС-2025'!$E$17:$L$4285,7,0),"")</f>
        <v>по запросу</v>
      </c>
      <c r="I2517" s="107" t="str">
        <f t="shared" ref="I2517:I2580" si="391">IFERROR(H2517*G2517,"")</f>
        <v/>
      </c>
      <c r="J2517" s="107" t="str">
        <f t="shared" ref="J2517:J2580" si="392">IFERROR((IF(H2517="","",H2517-H2517*$D$7)),"")</f>
        <v/>
      </c>
      <c r="K2517" s="107" t="str">
        <f t="shared" ref="K2517:K2580" si="393">IFERROR(J2517*G2517, "")</f>
        <v/>
      </c>
      <c r="L2517" s="107" t="str">
        <f t="shared" ref="L2517:L2580" si="394">IFERROR(J2517*$D$8, "")</f>
        <v/>
      </c>
      <c r="M2517" s="107" t="str">
        <f t="shared" ref="M2517:M2580" si="395">IFERROR(L2517*G2517, "")</f>
        <v/>
      </c>
      <c r="N2517" s="387"/>
    </row>
    <row r="2518" spans="2:14" s="288" customFormat="1">
      <c r="B2518" s="453"/>
      <c r="C2518" s="139" t="s">
        <v>2476</v>
      </c>
      <c r="D2518" s="102">
        <v>12401741001</v>
      </c>
      <c r="E2518" s="391" t="str">
        <f>IFERROR(VLOOKUP(D2518,'ВИС-2025'!$E$17:$I$3751,3,0),"")</f>
        <v>Ввод в здание угловой RAUTHERMEX UNO серия 2 SDR 7,4 50/111</v>
      </c>
      <c r="F2518" s="103" t="s">
        <v>58</v>
      </c>
      <c r="G2518" s="217"/>
      <c r="H2518" s="107" t="str">
        <f>IFERROR(VLOOKUP(D2518,'ВИС-2025'!$E$17:$L$4285,7,0),"")</f>
        <v>по запросу</v>
      </c>
      <c r="I2518" s="107" t="str">
        <f t="shared" si="391"/>
        <v/>
      </c>
      <c r="J2518" s="107" t="str">
        <f t="shared" si="392"/>
        <v/>
      </c>
      <c r="K2518" s="107" t="str">
        <f t="shared" si="393"/>
        <v/>
      </c>
      <c r="L2518" s="107" t="str">
        <f t="shared" si="394"/>
        <v/>
      </c>
      <c r="M2518" s="107" t="str">
        <f t="shared" si="395"/>
        <v/>
      </c>
      <c r="N2518" s="387"/>
    </row>
    <row r="2519" spans="2:14" s="288" customFormat="1">
      <c r="B2519" s="453"/>
      <c r="C2519" s="139" t="s">
        <v>2476</v>
      </c>
      <c r="D2519" s="102">
        <v>12401841001</v>
      </c>
      <c r="E2519" s="391" t="str">
        <f>IFERROR(VLOOKUP(D2519,'ВИС-2025'!$E$17:$I$3751,3,0),"")</f>
        <v>Ввод в здание угловой RAUTHERMEX UNO серия 2 SDR 7,4 63/126</v>
      </c>
      <c r="F2519" s="103" t="s">
        <v>58</v>
      </c>
      <c r="G2519" s="217"/>
      <c r="H2519" s="107" t="str">
        <f>IFERROR(VLOOKUP(D2519,'ВИС-2025'!$E$17:$L$4285,7,0),"")</f>
        <v>по запросу</v>
      </c>
      <c r="I2519" s="107" t="str">
        <f t="shared" si="391"/>
        <v/>
      </c>
      <c r="J2519" s="107" t="str">
        <f t="shared" si="392"/>
        <v/>
      </c>
      <c r="K2519" s="107" t="str">
        <f t="shared" si="393"/>
        <v/>
      </c>
      <c r="L2519" s="107" t="str">
        <f t="shared" si="394"/>
        <v/>
      </c>
      <c r="M2519" s="107" t="str">
        <f t="shared" si="395"/>
        <v/>
      </c>
      <c r="N2519" s="387"/>
    </row>
    <row r="2520" spans="2:14">
      <c r="B2520" s="90"/>
      <c r="C2520" s="136"/>
      <c r="D2520" s="69"/>
      <c r="E2520" s="185"/>
      <c r="F2520" s="71"/>
      <c r="G2520" s="207"/>
      <c r="H2520" s="74" t="str">
        <f>IFERROR(VLOOKUP(D2520,'ВИС-2025'!$E$17:$L$4285,7,0),"")</f>
        <v/>
      </c>
      <c r="I2520" s="74" t="str">
        <f t="shared" si="391"/>
        <v/>
      </c>
      <c r="J2520" s="74" t="str">
        <f t="shared" si="392"/>
        <v/>
      </c>
      <c r="K2520" s="74" t="str">
        <f t="shared" si="393"/>
        <v/>
      </c>
      <c r="L2520" s="74" t="str">
        <f t="shared" si="394"/>
        <v/>
      </c>
      <c r="M2520" s="74" t="str">
        <f t="shared" si="395"/>
        <v/>
      </c>
      <c r="N2520" s="387"/>
    </row>
    <row r="2521" spans="2:14">
      <c r="B2521" s="69"/>
      <c r="C2521" s="143" t="s">
        <v>2476</v>
      </c>
      <c r="D2521" s="115"/>
      <c r="E2521" s="184" t="s">
        <v>2783</v>
      </c>
      <c r="F2521" s="155"/>
      <c r="G2521" s="129"/>
      <c r="H2521" s="348" t="str">
        <f>IFERROR(VLOOKUP(D2521,'ВИС-2025'!$E$17:$L$4285,7,0),"")</f>
        <v/>
      </c>
      <c r="I2521" s="348" t="str">
        <f t="shared" si="391"/>
        <v/>
      </c>
      <c r="J2521" s="348" t="str">
        <f t="shared" si="392"/>
        <v/>
      </c>
      <c r="K2521" s="348" t="str">
        <f t="shared" si="393"/>
        <v/>
      </c>
      <c r="L2521" s="348" t="str">
        <f t="shared" si="394"/>
        <v/>
      </c>
      <c r="M2521" s="348" t="str">
        <f t="shared" si="395"/>
        <v/>
      </c>
      <c r="N2521" s="387"/>
    </row>
    <row r="2522" spans="2:14" s="288" customFormat="1">
      <c r="B2522" s="453"/>
      <c r="C2522" s="139" t="s">
        <v>2476</v>
      </c>
      <c r="D2522" s="102">
        <v>12227441001</v>
      </c>
      <c r="E2522" s="391" t="str">
        <f>IFERROR(VLOOKUP(D2522,'ВИС-2025'!$E$17:$I$3751,3,0),"")</f>
        <v>Ввод в здание угловой RAUTHERMEX DUO серия 2 SDR 7,4 25+20/91</v>
      </c>
      <c r="F2522" s="103" t="s">
        <v>58</v>
      </c>
      <c r="G2522" s="217"/>
      <c r="H2522" s="107" t="str">
        <f>IFERROR(VLOOKUP(D2522,'ВИС-2025'!$E$17:$L$4285,7,0),"")</f>
        <v>по запросу</v>
      </c>
      <c r="I2522" s="107" t="str">
        <f t="shared" si="391"/>
        <v/>
      </c>
      <c r="J2522" s="107" t="str">
        <f t="shared" si="392"/>
        <v/>
      </c>
      <c r="K2522" s="107" t="str">
        <f t="shared" si="393"/>
        <v/>
      </c>
      <c r="L2522" s="107" t="str">
        <f t="shared" si="394"/>
        <v/>
      </c>
      <c r="M2522" s="107" t="str">
        <f t="shared" si="395"/>
        <v/>
      </c>
      <c r="N2522" s="387"/>
    </row>
    <row r="2523" spans="2:14" s="288" customFormat="1">
      <c r="B2523" s="453"/>
      <c r="C2523" s="139" t="s">
        <v>2476</v>
      </c>
      <c r="D2523" s="102">
        <v>12227541001</v>
      </c>
      <c r="E2523" s="391" t="str">
        <f>IFERROR(VLOOKUP(D2523,'ВИС-2025'!$E$17:$I$3751,3,0),"")</f>
        <v>Ввод в здание угловой RAUTHERMEX DUO серия 2 SDR 7,4 32+20/111</v>
      </c>
      <c r="F2523" s="103" t="s">
        <v>58</v>
      </c>
      <c r="G2523" s="217"/>
      <c r="H2523" s="107" t="str">
        <f>IFERROR(VLOOKUP(D2523,'ВИС-2025'!$E$17:$L$4285,7,0),"")</f>
        <v>по запросу</v>
      </c>
      <c r="I2523" s="107" t="str">
        <f t="shared" si="391"/>
        <v/>
      </c>
      <c r="J2523" s="107" t="str">
        <f t="shared" si="392"/>
        <v/>
      </c>
      <c r="K2523" s="107" t="str">
        <f t="shared" si="393"/>
        <v/>
      </c>
      <c r="L2523" s="107" t="str">
        <f t="shared" si="394"/>
        <v/>
      </c>
      <c r="M2523" s="107" t="str">
        <f t="shared" si="395"/>
        <v/>
      </c>
      <c r="N2523" s="387"/>
    </row>
    <row r="2524" spans="2:14" s="288" customFormat="1">
      <c r="B2524" s="453"/>
      <c r="C2524" s="139" t="s">
        <v>2476</v>
      </c>
      <c r="D2524" s="102">
        <v>12227641001</v>
      </c>
      <c r="E2524" s="391" t="str">
        <f>IFERROR(VLOOKUP(D2524,'ВИС-2025'!$E$17:$I$3751,3,0),"")</f>
        <v>Ввод в здание угловой RAUTHERMEX DUO серия 2 SDR 7,4 40+25/126</v>
      </c>
      <c r="F2524" s="103" t="s">
        <v>58</v>
      </c>
      <c r="G2524" s="217"/>
      <c r="H2524" s="107" t="str">
        <f>IFERROR(VLOOKUP(D2524,'ВИС-2025'!$E$17:$L$4285,7,0),"")</f>
        <v>по запросу</v>
      </c>
      <c r="I2524" s="107" t="str">
        <f t="shared" si="391"/>
        <v/>
      </c>
      <c r="J2524" s="107" t="str">
        <f t="shared" si="392"/>
        <v/>
      </c>
      <c r="K2524" s="107" t="str">
        <f t="shared" si="393"/>
        <v/>
      </c>
      <c r="L2524" s="107" t="str">
        <f t="shared" si="394"/>
        <v/>
      </c>
      <c r="M2524" s="107" t="str">
        <f t="shared" si="395"/>
        <v/>
      </c>
      <c r="N2524" s="387"/>
    </row>
    <row r="2525" spans="2:14" s="288" customFormat="1">
      <c r="B2525" s="453"/>
      <c r="C2525" s="139" t="s">
        <v>2476</v>
      </c>
      <c r="D2525" s="102">
        <v>12403041001</v>
      </c>
      <c r="E2525" s="391" t="str">
        <f>IFERROR(VLOOKUP(D2525,'ВИС-2025'!$E$17:$I$3751,3,0),"")</f>
        <v>Ввод в здание угловой RAUTHERMEX DUO серия 2 SDR 7,4 50+32/126</v>
      </c>
      <c r="F2525" s="103" t="s">
        <v>58</v>
      </c>
      <c r="G2525" s="217"/>
      <c r="H2525" s="107" t="str">
        <f>IFERROR(VLOOKUP(D2525,'ВИС-2025'!$E$17:$L$4285,7,0),"")</f>
        <v>по запросу</v>
      </c>
      <c r="I2525" s="107" t="str">
        <f t="shared" si="391"/>
        <v/>
      </c>
      <c r="J2525" s="107" t="str">
        <f t="shared" si="392"/>
        <v/>
      </c>
      <c r="K2525" s="107" t="str">
        <f t="shared" si="393"/>
        <v/>
      </c>
      <c r="L2525" s="107" t="str">
        <f t="shared" si="394"/>
        <v/>
      </c>
      <c r="M2525" s="107" t="str">
        <f t="shared" si="395"/>
        <v/>
      </c>
      <c r="N2525" s="387"/>
    </row>
    <row r="2526" spans="2:14">
      <c r="B2526" s="90"/>
      <c r="C2526" s="136"/>
      <c r="D2526" s="69"/>
      <c r="E2526" s="185"/>
      <c r="F2526" s="71"/>
      <c r="G2526" s="207"/>
      <c r="H2526" s="74" t="str">
        <f>IFERROR(VLOOKUP(D2526,'ВИС-2025'!$E$17:$L$4285,7,0),"")</f>
        <v/>
      </c>
      <c r="I2526" s="74" t="str">
        <f t="shared" si="391"/>
        <v/>
      </c>
      <c r="J2526" s="74" t="str">
        <f t="shared" si="392"/>
        <v/>
      </c>
      <c r="K2526" s="74" t="str">
        <f t="shared" si="393"/>
        <v/>
      </c>
      <c r="L2526" s="74" t="str">
        <f t="shared" si="394"/>
        <v/>
      </c>
      <c r="M2526" s="74" t="str">
        <f t="shared" si="395"/>
        <v/>
      </c>
      <c r="N2526" s="387"/>
    </row>
    <row r="2527" spans="2:14">
      <c r="B2527" s="69"/>
      <c r="C2527" s="143" t="s">
        <v>2476</v>
      </c>
      <c r="D2527" s="115"/>
      <c r="E2527" s="184" t="s">
        <v>2788</v>
      </c>
      <c r="F2527" s="155"/>
      <c r="G2527" s="129"/>
      <c r="H2527" s="348" t="str">
        <f>IFERROR(VLOOKUP(D2527,'ВИС-2025'!$E$17:$L$4285,7,0),"")</f>
        <v/>
      </c>
      <c r="I2527" s="348" t="str">
        <f t="shared" si="391"/>
        <v/>
      </c>
      <c r="J2527" s="348" t="str">
        <f t="shared" si="392"/>
        <v/>
      </c>
      <c r="K2527" s="348" t="str">
        <f t="shared" si="393"/>
        <v/>
      </c>
      <c r="L2527" s="348" t="str">
        <f t="shared" si="394"/>
        <v/>
      </c>
      <c r="M2527" s="348" t="str">
        <f t="shared" si="395"/>
        <v/>
      </c>
      <c r="N2527" s="387"/>
    </row>
    <row r="2528" spans="2:14" s="288" customFormat="1">
      <c r="B2528" s="453"/>
      <c r="C2528" s="139" t="s">
        <v>2476</v>
      </c>
      <c r="D2528" s="102">
        <v>14501021001</v>
      </c>
      <c r="E2528" s="391" t="str">
        <f>IFERROR(VLOOKUP(D2528,'ВИС-2025'!$E$17:$I$3751,3,0),"")</f>
        <v>Tруба RAUTHERMEX STRONG DUO SDR 7,4 25+25/111</v>
      </c>
      <c r="F2528" s="202" t="s">
        <v>29</v>
      </c>
      <c r="G2528" s="217"/>
      <c r="H2528" s="352" t="str">
        <f>IFERROR(VLOOKUP(D2528,'ВИС-2025'!$E$17:$L$4285,7,0),"")</f>
        <v>по запросу</v>
      </c>
      <c r="I2528" s="352" t="str">
        <f t="shared" si="391"/>
        <v/>
      </c>
      <c r="J2528" s="352" t="str">
        <f t="shared" si="392"/>
        <v/>
      </c>
      <c r="K2528" s="352" t="str">
        <f t="shared" si="393"/>
        <v/>
      </c>
      <c r="L2528" s="352" t="str">
        <f t="shared" si="394"/>
        <v/>
      </c>
      <c r="M2528" s="352" t="str">
        <f t="shared" si="395"/>
        <v/>
      </c>
      <c r="N2528" s="387"/>
    </row>
    <row r="2529" spans="2:14" s="288" customFormat="1">
      <c r="B2529" s="453"/>
      <c r="C2529" s="139" t="s">
        <v>2476</v>
      </c>
      <c r="D2529" s="102">
        <v>14500941001</v>
      </c>
      <c r="E2529" s="391" t="str">
        <f>IFERROR(VLOOKUP(D2529,'ВИС-2025'!$E$17:$I$3751,3,0),"")</f>
        <v>Tруба RAUTHERMEX STRONG DUO SDR 7,4 25+25/126</v>
      </c>
      <c r="F2529" s="202" t="s">
        <v>29</v>
      </c>
      <c r="G2529" s="217"/>
      <c r="H2529" s="352" t="str">
        <f>IFERROR(VLOOKUP(D2529,'ВИС-2025'!$E$17:$L$4285,7,0),"")</f>
        <v>по запросу</v>
      </c>
      <c r="I2529" s="352" t="str">
        <f t="shared" si="391"/>
        <v/>
      </c>
      <c r="J2529" s="352" t="str">
        <f t="shared" si="392"/>
        <v/>
      </c>
      <c r="K2529" s="352" t="str">
        <f t="shared" si="393"/>
        <v/>
      </c>
      <c r="L2529" s="352" t="str">
        <f t="shared" si="394"/>
        <v/>
      </c>
      <c r="M2529" s="352" t="str">
        <f t="shared" si="395"/>
        <v/>
      </c>
      <c r="N2529" s="387"/>
    </row>
    <row r="2530" spans="2:14" s="288" customFormat="1">
      <c r="B2530" s="453"/>
      <c r="C2530" s="139" t="s">
        <v>2476</v>
      </c>
      <c r="D2530" s="102">
        <v>14501031001</v>
      </c>
      <c r="E2530" s="391" t="str">
        <f>IFERROR(VLOOKUP(D2530,'ВИС-2025'!$E$17:$I$3751,3,0),"")</f>
        <v>Tруба RAUTHERMEX STRONG DUO SDR 7,4 32+32/111</v>
      </c>
      <c r="F2530" s="202" t="s">
        <v>29</v>
      </c>
      <c r="G2530" s="217"/>
      <c r="H2530" s="352" t="str">
        <f>IFERROR(VLOOKUP(D2530,'ВИС-2025'!$E$17:$L$4285,7,0),"")</f>
        <v>по запросу</v>
      </c>
      <c r="I2530" s="352" t="str">
        <f t="shared" si="391"/>
        <v/>
      </c>
      <c r="J2530" s="352" t="str">
        <f t="shared" si="392"/>
        <v/>
      </c>
      <c r="K2530" s="352" t="str">
        <f t="shared" si="393"/>
        <v/>
      </c>
      <c r="L2530" s="352" t="str">
        <f t="shared" si="394"/>
        <v/>
      </c>
      <c r="M2530" s="352" t="str">
        <f t="shared" si="395"/>
        <v/>
      </c>
      <c r="N2530" s="387"/>
    </row>
    <row r="2531" spans="2:14" s="288" customFormat="1">
      <c r="B2531" s="453"/>
      <c r="C2531" s="139" t="s">
        <v>2476</v>
      </c>
      <c r="D2531" s="102">
        <v>14501071001</v>
      </c>
      <c r="E2531" s="391" t="str">
        <f>IFERROR(VLOOKUP(D2531,'ВИС-2025'!$E$17:$I$3751,3,0),"")</f>
        <v>Tруба RAUTHERMEX STRONG DUO SDR 7,4 32+32/126</v>
      </c>
      <c r="F2531" s="202" t="s">
        <v>29</v>
      </c>
      <c r="G2531" s="217"/>
      <c r="H2531" s="352" t="str">
        <f>IFERROR(VLOOKUP(D2531,'ВИС-2025'!$E$17:$L$4285,7,0),"")</f>
        <v>по запросу</v>
      </c>
      <c r="I2531" s="352" t="str">
        <f t="shared" si="391"/>
        <v/>
      </c>
      <c r="J2531" s="352" t="str">
        <f t="shared" si="392"/>
        <v/>
      </c>
      <c r="K2531" s="352" t="str">
        <f t="shared" si="393"/>
        <v/>
      </c>
      <c r="L2531" s="352" t="str">
        <f t="shared" si="394"/>
        <v/>
      </c>
      <c r="M2531" s="352" t="str">
        <f t="shared" si="395"/>
        <v/>
      </c>
      <c r="N2531" s="387"/>
    </row>
    <row r="2532" spans="2:14" s="288" customFormat="1">
      <c r="B2532" s="453"/>
      <c r="C2532" s="139" t="s">
        <v>2476</v>
      </c>
      <c r="D2532" s="102">
        <v>14500951001</v>
      </c>
      <c r="E2532" s="391" t="str">
        <f>IFERROR(VLOOKUP(D2532,'ВИС-2025'!$E$17:$I$3751,3,0),"")</f>
        <v>Tруба RAUTHERMEX STRONG DUO SDR 7,4 32+32/142</v>
      </c>
      <c r="F2532" s="202" t="s">
        <v>29</v>
      </c>
      <c r="G2532" s="217"/>
      <c r="H2532" s="352" t="str">
        <f>IFERROR(VLOOKUP(D2532,'ВИС-2025'!$E$17:$L$4285,7,0),"")</f>
        <v>по запросу</v>
      </c>
      <c r="I2532" s="352" t="str">
        <f t="shared" si="391"/>
        <v/>
      </c>
      <c r="J2532" s="352" t="str">
        <f t="shared" si="392"/>
        <v/>
      </c>
      <c r="K2532" s="352" t="str">
        <f t="shared" si="393"/>
        <v/>
      </c>
      <c r="L2532" s="352" t="str">
        <f t="shared" si="394"/>
        <v/>
      </c>
      <c r="M2532" s="352" t="str">
        <f t="shared" si="395"/>
        <v/>
      </c>
      <c r="N2532" s="387"/>
    </row>
    <row r="2533" spans="2:14" s="288" customFormat="1">
      <c r="B2533" s="453"/>
      <c r="C2533" s="139" t="s">
        <v>2476</v>
      </c>
      <c r="D2533" s="102">
        <v>14501041001</v>
      </c>
      <c r="E2533" s="391" t="str">
        <f>IFERROR(VLOOKUP(D2533,'ВИС-2025'!$E$17:$I$3751,3,0),"")</f>
        <v>Tруба RAUTHERMEX STRONG DUO SDR 7,4 40+40/126</v>
      </c>
      <c r="F2533" s="202" t="s">
        <v>29</v>
      </c>
      <c r="G2533" s="217"/>
      <c r="H2533" s="352" t="str">
        <f>IFERROR(VLOOKUP(D2533,'ВИС-2025'!$E$17:$L$4285,7,0),"")</f>
        <v>по запросу</v>
      </c>
      <c r="I2533" s="352" t="str">
        <f t="shared" si="391"/>
        <v/>
      </c>
      <c r="J2533" s="352" t="str">
        <f t="shared" si="392"/>
        <v/>
      </c>
      <c r="K2533" s="352" t="str">
        <f t="shared" si="393"/>
        <v/>
      </c>
      <c r="L2533" s="352" t="str">
        <f t="shared" si="394"/>
        <v/>
      </c>
      <c r="M2533" s="352" t="str">
        <f t="shared" si="395"/>
        <v/>
      </c>
      <c r="N2533" s="387"/>
    </row>
    <row r="2534" spans="2:14" s="288" customFormat="1">
      <c r="B2534" s="453"/>
      <c r="C2534" s="139" t="s">
        <v>2476</v>
      </c>
      <c r="D2534" s="102">
        <v>14501081001</v>
      </c>
      <c r="E2534" s="391" t="str">
        <f>IFERROR(VLOOKUP(D2534,'ВИС-2025'!$E$17:$I$3751,3,0),"")</f>
        <v>Tруба RAUTHERMEX STRONG DUO SDR 7,4 40+40/142</v>
      </c>
      <c r="F2534" s="202" t="s">
        <v>29</v>
      </c>
      <c r="G2534" s="217"/>
      <c r="H2534" s="352" t="str">
        <f>IFERROR(VLOOKUP(D2534,'ВИС-2025'!$E$17:$L$4285,7,0),"")</f>
        <v>по запросу</v>
      </c>
      <c r="I2534" s="352" t="str">
        <f t="shared" si="391"/>
        <v/>
      </c>
      <c r="J2534" s="352" t="str">
        <f t="shared" si="392"/>
        <v/>
      </c>
      <c r="K2534" s="352" t="str">
        <f t="shared" si="393"/>
        <v/>
      </c>
      <c r="L2534" s="352" t="str">
        <f t="shared" si="394"/>
        <v/>
      </c>
      <c r="M2534" s="352" t="str">
        <f t="shared" si="395"/>
        <v/>
      </c>
      <c r="N2534" s="387"/>
    </row>
    <row r="2535" spans="2:14" s="288" customFormat="1">
      <c r="B2535" s="453"/>
      <c r="C2535" s="139" t="s">
        <v>2476</v>
      </c>
      <c r="D2535" s="102">
        <v>14500961001</v>
      </c>
      <c r="E2535" s="391" t="str">
        <f>IFERROR(VLOOKUP(D2535,'ВИС-2025'!$E$17:$I$3751,3,0),"")</f>
        <v>Tруба RAUTHERMEX STRONG DUO SDR 7,4 40+40/162</v>
      </c>
      <c r="F2535" s="202" t="s">
        <v>29</v>
      </c>
      <c r="G2535" s="217"/>
      <c r="H2535" s="352" t="str">
        <f>IFERROR(VLOOKUP(D2535,'ВИС-2025'!$E$17:$L$4285,7,0),"")</f>
        <v>по запросу</v>
      </c>
      <c r="I2535" s="352" t="str">
        <f t="shared" si="391"/>
        <v/>
      </c>
      <c r="J2535" s="352" t="str">
        <f t="shared" si="392"/>
        <v/>
      </c>
      <c r="K2535" s="352" t="str">
        <f t="shared" si="393"/>
        <v/>
      </c>
      <c r="L2535" s="352" t="str">
        <f t="shared" si="394"/>
        <v/>
      </c>
      <c r="M2535" s="352" t="str">
        <f t="shared" si="395"/>
        <v/>
      </c>
      <c r="N2535" s="387"/>
    </row>
    <row r="2536" spans="2:14" s="288" customFormat="1">
      <c r="B2536" s="453"/>
      <c r="C2536" s="139" t="s">
        <v>2476</v>
      </c>
      <c r="D2536" s="102">
        <v>14501051001</v>
      </c>
      <c r="E2536" s="391" t="str">
        <f>IFERROR(VLOOKUP(D2536,'ВИС-2025'!$E$17:$I$3751,3,0),"")</f>
        <v>Tруба RAUTHERMEX STRONG DUO SDR 7,4 50+50/162</v>
      </c>
      <c r="F2536" s="202" t="s">
        <v>29</v>
      </c>
      <c r="G2536" s="217"/>
      <c r="H2536" s="352" t="str">
        <f>IFERROR(VLOOKUP(D2536,'ВИС-2025'!$E$17:$L$4285,7,0),"")</f>
        <v>по запросу</v>
      </c>
      <c r="I2536" s="352" t="str">
        <f t="shared" si="391"/>
        <v/>
      </c>
      <c r="J2536" s="352" t="str">
        <f t="shared" si="392"/>
        <v/>
      </c>
      <c r="K2536" s="352" t="str">
        <f t="shared" si="393"/>
        <v/>
      </c>
      <c r="L2536" s="352" t="str">
        <f t="shared" si="394"/>
        <v/>
      </c>
      <c r="M2536" s="352" t="str">
        <f t="shared" si="395"/>
        <v/>
      </c>
      <c r="N2536" s="387"/>
    </row>
    <row r="2537" spans="2:14" s="288" customFormat="1">
      <c r="B2537" s="453"/>
      <c r="C2537" s="139" t="s">
        <v>2476</v>
      </c>
      <c r="D2537" s="102">
        <v>14500991001</v>
      </c>
      <c r="E2537" s="391" t="str">
        <f>IFERROR(VLOOKUP(D2537,'ВИС-2025'!$E$17:$I$3751,3,0),"")</f>
        <v>Tруба RAUTHERMEX STRONG DUO SDR 7,4 50+50/182</v>
      </c>
      <c r="F2537" s="202" t="s">
        <v>29</v>
      </c>
      <c r="G2537" s="217"/>
      <c r="H2537" s="352" t="str">
        <f>IFERROR(VLOOKUP(D2537,'ВИС-2025'!$E$17:$L$4285,7,0),"")</f>
        <v>по запросу</v>
      </c>
      <c r="I2537" s="352" t="str">
        <f t="shared" si="391"/>
        <v/>
      </c>
      <c r="J2537" s="352" t="str">
        <f t="shared" si="392"/>
        <v/>
      </c>
      <c r="K2537" s="352" t="str">
        <f t="shared" si="393"/>
        <v/>
      </c>
      <c r="L2537" s="352" t="str">
        <f t="shared" si="394"/>
        <v/>
      </c>
      <c r="M2537" s="352" t="str">
        <f t="shared" si="395"/>
        <v/>
      </c>
      <c r="N2537" s="387"/>
    </row>
    <row r="2538" spans="2:14" s="288" customFormat="1">
      <c r="B2538" s="453"/>
      <c r="C2538" s="139" t="s">
        <v>2476</v>
      </c>
      <c r="D2538" s="102">
        <v>14500971001</v>
      </c>
      <c r="E2538" s="391" t="str">
        <f>IFERROR(VLOOKUP(D2538,'ВИС-2025'!$E$17:$I$3751,3,0),"")</f>
        <v>Tруба RAUTHERMEX STRONG DUO SDR 7,4 50+50/202</v>
      </c>
      <c r="F2538" s="202" t="s">
        <v>29</v>
      </c>
      <c r="G2538" s="217"/>
      <c r="H2538" s="352" t="str">
        <f>IFERROR(VLOOKUP(D2538,'ВИС-2025'!$E$17:$L$4285,7,0),"")</f>
        <v>по запросу</v>
      </c>
      <c r="I2538" s="352" t="str">
        <f t="shared" si="391"/>
        <v/>
      </c>
      <c r="J2538" s="352" t="str">
        <f t="shared" si="392"/>
        <v/>
      </c>
      <c r="K2538" s="352" t="str">
        <f t="shared" si="393"/>
        <v/>
      </c>
      <c r="L2538" s="352" t="str">
        <f t="shared" si="394"/>
        <v/>
      </c>
      <c r="M2538" s="352" t="str">
        <f t="shared" si="395"/>
        <v/>
      </c>
      <c r="N2538" s="387"/>
    </row>
    <row r="2539" spans="2:14" s="288" customFormat="1">
      <c r="B2539" s="453"/>
      <c r="C2539" s="139" t="s">
        <v>2476</v>
      </c>
      <c r="D2539" s="102">
        <v>14501061001</v>
      </c>
      <c r="E2539" s="391" t="str">
        <f>IFERROR(VLOOKUP(D2539,'ВИС-2025'!$E$17:$I$3751,3,0),"")</f>
        <v>Tруба RAUTHERMEX STRONG DUO SDR 7,4 63+63/182</v>
      </c>
      <c r="F2539" s="202" t="s">
        <v>29</v>
      </c>
      <c r="G2539" s="217"/>
      <c r="H2539" s="352" t="str">
        <f>IFERROR(VLOOKUP(D2539,'ВИС-2025'!$E$17:$L$4285,7,0),"")</f>
        <v>по запросу</v>
      </c>
      <c r="I2539" s="352" t="str">
        <f t="shared" si="391"/>
        <v/>
      </c>
      <c r="J2539" s="352" t="str">
        <f t="shared" si="392"/>
        <v/>
      </c>
      <c r="K2539" s="352" t="str">
        <f t="shared" si="393"/>
        <v/>
      </c>
      <c r="L2539" s="352" t="str">
        <f t="shared" si="394"/>
        <v/>
      </c>
      <c r="M2539" s="352" t="str">
        <f t="shared" si="395"/>
        <v/>
      </c>
      <c r="N2539" s="387"/>
    </row>
    <row r="2540" spans="2:14" s="288" customFormat="1">
      <c r="B2540" s="453"/>
      <c r="C2540" s="139" t="s">
        <v>2476</v>
      </c>
      <c r="D2540" s="102">
        <v>14500981001</v>
      </c>
      <c r="E2540" s="391" t="str">
        <f>IFERROR(VLOOKUP(D2540,'ВИС-2025'!$E$17:$I$3751,3,0),"")</f>
        <v>Tруба RAUTHERMEX STRONG DUO SDR 7,4 63+63/202</v>
      </c>
      <c r="F2540" s="202" t="s">
        <v>29</v>
      </c>
      <c r="G2540" s="217"/>
      <c r="H2540" s="352" t="str">
        <f>IFERROR(VLOOKUP(D2540,'ВИС-2025'!$E$17:$L$4285,7,0),"")</f>
        <v>по запросу</v>
      </c>
      <c r="I2540" s="352" t="str">
        <f t="shared" si="391"/>
        <v/>
      </c>
      <c r="J2540" s="352" t="str">
        <f t="shared" si="392"/>
        <v/>
      </c>
      <c r="K2540" s="352" t="str">
        <f t="shared" si="393"/>
        <v/>
      </c>
      <c r="L2540" s="352" t="str">
        <f t="shared" si="394"/>
        <v/>
      </c>
      <c r="M2540" s="352" t="str">
        <f t="shared" si="395"/>
        <v/>
      </c>
      <c r="N2540" s="387"/>
    </row>
    <row r="2541" spans="2:14">
      <c r="B2541" s="90"/>
      <c r="C2541" s="136"/>
      <c r="D2541" s="69"/>
      <c r="E2541" s="185"/>
      <c r="F2541" s="170"/>
      <c r="G2541" s="207"/>
      <c r="H2541" s="351" t="str">
        <f>IFERROR(VLOOKUP(D2541,'ВИС-2025'!$E$17:$L$4285,7,0),"")</f>
        <v/>
      </c>
      <c r="I2541" s="351" t="str">
        <f t="shared" si="391"/>
        <v/>
      </c>
      <c r="J2541" s="351" t="str">
        <f t="shared" si="392"/>
        <v/>
      </c>
      <c r="K2541" s="351" t="str">
        <f t="shared" si="393"/>
        <v/>
      </c>
      <c r="L2541" s="351" t="str">
        <f t="shared" si="394"/>
        <v/>
      </c>
      <c r="M2541" s="351" t="str">
        <f t="shared" si="395"/>
        <v/>
      </c>
      <c r="N2541" s="387"/>
    </row>
    <row r="2542" spans="2:14">
      <c r="B2542" s="69"/>
      <c r="C2542" s="143" t="s">
        <v>2476</v>
      </c>
      <c r="D2542" s="115"/>
      <c r="E2542" s="184" t="s">
        <v>2802</v>
      </c>
      <c r="F2542" s="155"/>
      <c r="G2542" s="129"/>
      <c r="H2542" s="348" t="str">
        <f>IFERROR(VLOOKUP(D2542,'ВИС-2025'!$E$17:$L$4285,7,0),"")</f>
        <v/>
      </c>
      <c r="I2542" s="348" t="str">
        <f t="shared" si="391"/>
        <v/>
      </c>
      <c r="J2542" s="348" t="str">
        <f t="shared" si="392"/>
        <v/>
      </c>
      <c r="K2542" s="348" t="str">
        <f t="shared" si="393"/>
        <v/>
      </c>
      <c r="L2542" s="348" t="str">
        <f t="shared" si="394"/>
        <v/>
      </c>
      <c r="M2542" s="348" t="str">
        <f t="shared" si="395"/>
        <v/>
      </c>
      <c r="N2542" s="387"/>
    </row>
    <row r="2543" spans="2:14" s="288" customFormat="1">
      <c r="B2543" s="453" t="s">
        <v>27</v>
      </c>
      <c r="C2543" s="139" t="s">
        <v>2476</v>
      </c>
      <c r="D2543" s="102">
        <v>12596151002</v>
      </c>
      <c r="E2543" s="391" t="str">
        <f>IFERROR(VLOOKUP(D2543,'ВИС-2025'!$E$17:$I$3751,3,0),"")</f>
        <v>Монтажная гильза 20х2,8</v>
      </c>
      <c r="F2543" s="139" t="s">
        <v>58</v>
      </c>
      <c r="G2543" s="217"/>
      <c r="H2543" s="175" t="str">
        <f>IFERROR(VLOOKUP(D2543,'ВИС-2025'!$E$17:$L$4285,7,0),"")</f>
        <v>по запросу</v>
      </c>
      <c r="I2543" s="175" t="str">
        <f t="shared" si="391"/>
        <v/>
      </c>
      <c r="J2543" s="175" t="str">
        <f t="shared" si="392"/>
        <v/>
      </c>
      <c r="K2543" s="175" t="str">
        <f t="shared" si="393"/>
        <v/>
      </c>
      <c r="L2543" s="175" t="str">
        <f t="shared" si="394"/>
        <v/>
      </c>
      <c r="M2543" s="175" t="str">
        <f t="shared" si="395"/>
        <v/>
      </c>
      <c r="N2543" s="387"/>
    </row>
    <row r="2544" spans="2:14" s="288" customFormat="1">
      <c r="B2544" s="453"/>
      <c r="C2544" s="139" t="s">
        <v>2476</v>
      </c>
      <c r="D2544" s="102">
        <v>12596251002</v>
      </c>
      <c r="E2544" s="391" t="str">
        <f>IFERROR(VLOOKUP(D2544,'ВИС-2025'!$E$17:$I$3751,3,0),"")</f>
        <v>Монтажная гильза 25x3,5</v>
      </c>
      <c r="F2544" s="139" t="s">
        <v>58</v>
      </c>
      <c r="G2544" s="217"/>
      <c r="H2544" s="175" t="str">
        <f>IFERROR(VLOOKUP(D2544,'ВИС-2025'!$E$17:$L$4285,7,0),"")</f>
        <v>по запросу</v>
      </c>
      <c r="I2544" s="175" t="str">
        <f t="shared" si="391"/>
        <v/>
      </c>
      <c r="J2544" s="175" t="str">
        <f t="shared" si="392"/>
        <v/>
      </c>
      <c r="K2544" s="175" t="str">
        <f t="shared" si="393"/>
        <v/>
      </c>
      <c r="L2544" s="175" t="str">
        <f t="shared" si="394"/>
        <v/>
      </c>
      <c r="M2544" s="175" t="str">
        <f t="shared" si="395"/>
        <v/>
      </c>
      <c r="N2544" s="387"/>
    </row>
    <row r="2545" spans="2:14" s="288" customFormat="1">
      <c r="B2545" s="453" t="s">
        <v>27</v>
      </c>
      <c r="C2545" s="139" t="s">
        <v>2476</v>
      </c>
      <c r="D2545" s="102">
        <v>11371661001</v>
      </c>
      <c r="E2545" s="391" t="str">
        <f>IFERROR(VLOOKUP(D2545,'ВИС-2025'!$E$17:$I$3751,3,0),"")</f>
        <v>Монтажная гильза 32х4,4</v>
      </c>
      <c r="F2545" s="139" t="s">
        <v>58</v>
      </c>
      <c r="G2545" s="217"/>
      <c r="H2545" s="175" t="str">
        <f>IFERROR(VLOOKUP(D2545,'ВИС-2025'!$E$17:$L$4285,7,0),"")</f>
        <v>по запросу</v>
      </c>
      <c r="I2545" s="175" t="str">
        <f t="shared" si="391"/>
        <v/>
      </c>
      <c r="J2545" s="175" t="str">
        <f t="shared" si="392"/>
        <v/>
      </c>
      <c r="K2545" s="175" t="str">
        <f t="shared" si="393"/>
        <v/>
      </c>
      <c r="L2545" s="175" t="str">
        <f t="shared" si="394"/>
        <v/>
      </c>
      <c r="M2545" s="175" t="str">
        <f t="shared" si="395"/>
        <v/>
      </c>
      <c r="N2545" s="387"/>
    </row>
    <row r="2546" spans="2:14" s="288" customFormat="1">
      <c r="B2546" s="453" t="s">
        <v>27</v>
      </c>
      <c r="C2546" s="139" t="s">
        <v>2476</v>
      </c>
      <c r="D2546" s="102">
        <v>11372961001</v>
      </c>
      <c r="E2546" s="391" t="str">
        <f>IFERROR(VLOOKUP(D2546,'ВИС-2025'!$E$17:$I$3751,3,0),"")</f>
        <v>Монтажная гильза 40х5,5</v>
      </c>
      <c r="F2546" s="139" t="s">
        <v>58</v>
      </c>
      <c r="G2546" s="217"/>
      <c r="H2546" s="175" t="str">
        <f>IFERROR(VLOOKUP(D2546,'ВИС-2025'!$E$17:$L$4285,7,0),"")</f>
        <v>по запросу</v>
      </c>
      <c r="I2546" s="175" t="str">
        <f t="shared" si="391"/>
        <v/>
      </c>
      <c r="J2546" s="175" t="str">
        <f t="shared" si="392"/>
        <v/>
      </c>
      <c r="K2546" s="175" t="str">
        <f t="shared" si="393"/>
        <v/>
      </c>
      <c r="L2546" s="175" t="str">
        <f t="shared" si="394"/>
        <v/>
      </c>
      <c r="M2546" s="175" t="str">
        <f t="shared" si="395"/>
        <v/>
      </c>
      <c r="N2546" s="387"/>
    </row>
    <row r="2547" spans="2:14" s="287" customFormat="1">
      <c r="B2547" s="422" t="s">
        <v>65</v>
      </c>
      <c r="C2547" s="136" t="s">
        <v>2476</v>
      </c>
      <c r="D2547" s="69">
        <v>11397711002</v>
      </c>
      <c r="E2547" s="392" t="str">
        <f>IFERROR(VLOOKUP(D2547,'ВИС-2025'!$E$17:$I$3751,3,0),"")</f>
        <v>Монтажная гильза 50 MX</v>
      </c>
      <c r="F2547" s="136" t="s">
        <v>58</v>
      </c>
      <c r="G2547" s="207"/>
      <c r="H2547" s="97">
        <f>IFERROR(VLOOKUP(D2547,'ВИС-2025'!$E$17:$L$4285,8,0),"")</f>
        <v>15.17</v>
      </c>
      <c r="I2547" s="97">
        <f t="shared" si="391"/>
        <v>0</v>
      </c>
      <c r="J2547" s="97">
        <f t="shared" si="392"/>
        <v>15.17</v>
      </c>
      <c r="K2547" s="97">
        <f t="shared" si="393"/>
        <v>0</v>
      </c>
      <c r="L2547" s="97">
        <f t="shared" si="394"/>
        <v>0</v>
      </c>
      <c r="M2547" s="97">
        <f t="shared" si="395"/>
        <v>0</v>
      </c>
      <c r="N2547" s="387"/>
    </row>
    <row r="2548" spans="2:14" s="287" customFormat="1">
      <c r="B2548" s="422" t="s">
        <v>65</v>
      </c>
      <c r="C2548" s="136" t="s">
        <v>2476</v>
      </c>
      <c r="D2548" s="69">
        <v>11397811002</v>
      </c>
      <c r="E2548" s="392" t="str">
        <f>IFERROR(VLOOKUP(D2548,'ВИС-2025'!$E$17:$I$3751,3,0),"")</f>
        <v>Монтажная гильза 63 MX</v>
      </c>
      <c r="F2548" s="136" t="s">
        <v>58</v>
      </c>
      <c r="G2548" s="207"/>
      <c r="H2548" s="97">
        <f>IFERROR(VLOOKUP(D2548,'ВИС-2025'!$E$17:$L$4285,8,0),"")</f>
        <v>28.99</v>
      </c>
      <c r="I2548" s="97">
        <f t="shared" si="391"/>
        <v>0</v>
      </c>
      <c r="J2548" s="97">
        <f t="shared" si="392"/>
        <v>28.99</v>
      </c>
      <c r="K2548" s="97">
        <f t="shared" si="393"/>
        <v>0</v>
      </c>
      <c r="L2548" s="97">
        <f t="shared" si="394"/>
        <v>0</v>
      </c>
      <c r="M2548" s="97">
        <f t="shared" si="395"/>
        <v>0</v>
      </c>
      <c r="N2548" s="387"/>
    </row>
    <row r="2549" spans="2:14">
      <c r="B2549" s="90"/>
      <c r="C2549" s="136"/>
      <c r="D2549" s="69"/>
      <c r="E2549" s="185"/>
      <c r="F2549" s="136"/>
      <c r="G2549" s="207"/>
      <c r="H2549" s="97" t="str">
        <f>IFERROR(VLOOKUP(D2549,'ВИС-2025'!$E$17:$L$4285,7,0),"")</f>
        <v/>
      </c>
      <c r="I2549" s="97" t="str">
        <f t="shared" si="391"/>
        <v/>
      </c>
      <c r="J2549" s="97" t="str">
        <f t="shared" si="392"/>
        <v/>
      </c>
      <c r="K2549" s="97" t="str">
        <f t="shared" si="393"/>
        <v/>
      </c>
      <c r="L2549" s="97" t="str">
        <f t="shared" si="394"/>
        <v/>
      </c>
      <c r="M2549" s="97" t="str">
        <f t="shared" si="395"/>
        <v/>
      </c>
      <c r="N2549" s="387"/>
    </row>
    <row r="2550" spans="2:14" s="288" customFormat="1">
      <c r="B2550" s="453" t="s">
        <v>27</v>
      </c>
      <c r="C2550" s="139" t="s">
        <v>2476</v>
      </c>
      <c r="D2550" s="446">
        <v>13129701001</v>
      </c>
      <c r="E2550" s="391" t="str">
        <f>IFERROR(VLOOKUP(D2550,'ВИС-2025'!$E$17:$I$3751,3,0),"")</f>
        <v>Муфта соединительная равнопроходная 20х2,8</v>
      </c>
      <c r="F2550" s="139" t="s">
        <v>58</v>
      </c>
      <c r="G2550" s="217"/>
      <c r="H2550" s="175" t="str">
        <f>IFERROR(VLOOKUP(D2550,'ВИС-2025'!$E$17:$L$4285,7,0),"")</f>
        <v>по запросу</v>
      </c>
      <c r="I2550" s="175" t="str">
        <f t="shared" si="391"/>
        <v/>
      </c>
      <c r="J2550" s="175" t="str">
        <f t="shared" si="392"/>
        <v/>
      </c>
      <c r="K2550" s="175" t="str">
        <f t="shared" si="393"/>
        <v/>
      </c>
      <c r="L2550" s="175" t="str">
        <f t="shared" si="394"/>
        <v/>
      </c>
      <c r="M2550" s="175" t="str">
        <f t="shared" si="395"/>
        <v/>
      </c>
      <c r="N2550" s="387"/>
    </row>
    <row r="2551" spans="2:14" s="288" customFormat="1">
      <c r="B2551" s="453" t="s">
        <v>27</v>
      </c>
      <c r="C2551" s="139" t="s">
        <v>2476</v>
      </c>
      <c r="D2551" s="102">
        <v>13129711001</v>
      </c>
      <c r="E2551" s="391" t="str">
        <f>IFERROR(VLOOKUP(D2551,'ВИС-2025'!$E$17:$I$3751,3,0),"")</f>
        <v>Муфта соединительная равнопроходная 25х3,5</v>
      </c>
      <c r="F2551" s="139" t="s">
        <v>58</v>
      </c>
      <c r="G2551" s="217"/>
      <c r="H2551" s="175" t="str">
        <f>IFERROR(VLOOKUP(D2551,'ВИС-2025'!$E$17:$L$4285,7,0),"")</f>
        <v>по запросу</v>
      </c>
      <c r="I2551" s="175" t="str">
        <f t="shared" si="391"/>
        <v/>
      </c>
      <c r="J2551" s="175" t="str">
        <f t="shared" si="392"/>
        <v/>
      </c>
      <c r="K2551" s="175" t="str">
        <f t="shared" si="393"/>
        <v/>
      </c>
      <c r="L2551" s="175" t="str">
        <f t="shared" si="394"/>
        <v/>
      </c>
      <c r="M2551" s="175" t="str">
        <f t="shared" si="395"/>
        <v/>
      </c>
      <c r="N2551" s="387"/>
    </row>
    <row r="2552" spans="2:14" s="288" customFormat="1">
      <c r="B2552" s="453" t="s">
        <v>27</v>
      </c>
      <c r="C2552" s="139" t="s">
        <v>2476</v>
      </c>
      <c r="D2552" s="102">
        <v>13129731001</v>
      </c>
      <c r="E2552" s="391" t="str">
        <f>IFERROR(VLOOKUP(D2552,'ВИС-2025'!$E$17:$I$3751,3,0),"")</f>
        <v>Муфта соединительная равнопроходная 32х4,4</v>
      </c>
      <c r="F2552" s="139" t="s">
        <v>58</v>
      </c>
      <c r="G2552" s="217"/>
      <c r="H2552" s="175" t="str">
        <f>IFERROR(VLOOKUP(D2552,'ВИС-2025'!$E$17:$L$4285,7,0),"")</f>
        <v>по запросу</v>
      </c>
      <c r="I2552" s="175" t="str">
        <f t="shared" si="391"/>
        <v/>
      </c>
      <c r="J2552" s="175" t="str">
        <f t="shared" si="392"/>
        <v/>
      </c>
      <c r="K2552" s="175" t="str">
        <f t="shared" si="393"/>
        <v/>
      </c>
      <c r="L2552" s="175" t="str">
        <f t="shared" si="394"/>
        <v/>
      </c>
      <c r="M2552" s="175" t="str">
        <f t="shared" si="395"/>
        <v/>
      </c>
      <c r="N2552" s="387"/>
    </row>
    <row r="2553" spans="2:14" s="288" customFormat="1">
      <c r="B2553" s="453" t="s">
        <v>27</v>
      </c>
      <c r="C2553" s="139" t="s">
        <v>2476</v>
      </c>
      <c r="D2553" s="446">
        <v>13129721001</v>
      </c>
      <c r="E2553" s="391" t="str">
        <f>IFERROR(VLOOKUP(D2553,'ВИС-2025'!$E$17:$I$3751,3,0),"")</f>
        <v>Муфта соединительная равнопроходная 40х5,5</v>
      </c>
      <c r="F2553" s="139" t="s">
        <v>58</v>
      </c>
      <c r="G2553" s="217"/>
      <c r="H2553" s="175" t="str">
        <f>IFERROR(VLOOKUP(D2553,'ВИС-2025'!$E$17:$L$4285,7,0),"")</f>
        <v>по запросу</v>
      </c>
      <c r="I2553" s="175" t="str">
        <f t="shared" si="391"/>
        <v/>
      </c>
      <c r="J2553" s="175" t="str">
        <f t="shared" si="392"/>
        <v/>
      </c>
      <c r="K2553" s="175" t="str">
        <f t="shared" si="393"/>
        <v/>
      </c>
      <c r="L2553" s="175" t="str">
        <f t="shared" si="394"/>
        <v/>
      </c>
      <c r="M2553" s="175" t="str">
        <f t="shared" si="395"/>
        <v/>
      </c>
      <c r="N2553" s="387"/>
    </row>
    <row r="2554" spans="2:14" s="287" customFormat="1">
      <c r="B2554" s="422" t="s">
        <v>65</v>
      </c>
      <c r="C2554" s="136" t="s">
        <v>2476</v>
      </c>
      <c r="D2554" s="69">
        <v>14563021001</v>
      </c>
      <c r="E2554" s="392" t="str">
        <f>IFERROR(VLOOKUP(D2554,'ВИС-2025'!$E$17:$I$3751,3,0),"")</f>
        <v>Муфта соединительная равнопроходная 50 RX+</v>
      </c>
      <c r="F2554" s="136" t="s">
        <v>58</v>
      </c>
      <c r="G2554" s="207"/>
      <c r="H2554" s="97">
        <f>IFERROR(VLOOKUP(D2554,'ВИС-2025'!$E$17:$L$4285,8,0),"")</f>
        <v>82.3</v>
      </c>
      <c r="I2554" s="97">
        <f t="shared" si="391"/>
        <v>0</v>
      </c>
      <c r="J2554" s="97">
        <f t="shared" si="392"/>
        <v>82.3</v>
      </c>
      <c r="K2554" s="97">
        <f t="shared" si="393"/>
        <v>0</v>
      </c>
      <c r="L2554" s="97">
        <f t="shared" si="394"/>
        <v>0</v>
      </c>
      <c r="M2554" s="97">
        <f t="shared" si="395"/>
        <v>0</v>
      </c>
      <c r="N2554" s="387"/>
    </row>
    <row r="2555" spans="2:14" s="287" customFormat="1">
      <c r="B2555" s="422" t="s">
        <v>65</v>
      </c>
      <c r="C2555" s="136" t="s">
        <v>2476</v>
      </c>
      <c r="D2555" s="69">
        <v>14563031001</v>
      </c>
      <c r="E2555" s="392" t="str">
        <f>IFERROR(VLOOKUP(D2555,'ВИС-2025'!$E$17:$I$3751,3,0),"")</f>
        <v>Муфта соединительная равнопроходная 63 RX +</v>
      </c>
      <c r="F2555" s="136" t="s">
        <v>58</v>
      </c>
      <c r="G2555" s="207"/>
      <c r="H2555" s="97">
        <f>IFERROR(VLOOKUP(D2555,'ВИС-2025'!$E$17:$L$4285,8,0),"")</f>
        <v>127.43</v>
      </c>
      <c r="I2555" s="97">
        <f t="shared" si="391"/>
        <v>0</v>
      </c>
      <c r="J2555" s="97">
        <f t="shared" si="392"/>
        <v>127.43</v>
      </c>
      <c r="K2555" s="97">
        <f t="shared" si="393"/>
        <v>0</v>
      </c>
      <c r="L2555" s="97">
        <f t="shared" si="394"/>
        <v>0</v>
      </c>
      <c r="M2555" s="97">
        <f t="shared" si="395"/>
        <v>0</v>
      </c>
      <c r="N2555" s="387"/>
    </row>
    <row r="2556" spans="2:14">
      <c r="B2556" s="90"/>
      <c r="C2556" s="136"/>
      <c r="D2556" s="69"/>
      <c r="E2556" s="185"/>
      <c r="F2556" s="136"/>
      <c r="G2556" s="207"/>
      <c r="H2556" s="97" t="str">
        <f>IFERROR(VLOOKUP(D2556,'ВИС-2025'!$E$17:$L$4285,7,0),"")</f>
        <v/>
      </c>
      <c r="I2556" s="97" t="str">
        <f t="shared" si="391"/>
        <v/>
      </c>
      <c r="J2556" s="97" t="str">
        <f t="shared" si="392"/>
        <v/>
      </c>
      <c r="K2556" s="97" t="str">
        <f t="shared" si="393"/>
        <v/>
      </c>
      <c r="L2556" s="97" t="str">
        <f t="shared" si="394"/>
        <v/>
      </c>
      <c r="M2556" s="97" t="str">
        <f t="shared" si="395"/>
        <v/>
      </c>
      <c r="N2556" s="387"/>
    </row>
    <row r="2557" spans="2:14" s="288" customFormat="1">
      <c r="B2557" s="453" t="s">
        <v>27</v>
      </c>
      <c r="C2557" s="139" t="s">
        <v>2476</v>
      </c>
      <c r="D2557" s="102">
        <v>13129771001</v>
      </c>
      <c r="E2557" s="391" t="str">
        <f>IFERROR(VLOOKUP(D2557,'ВИС-2025'!$E$17:$I$3751,3,0),"")</f>
        <v>Муфта соединительная переходная 25х3,5 - 20х2,8</v>
      </c>
      <c r="F2557" s="139" t="s">
        <v>58</v>
      </c>
      <c r="G2557" s="217"/>
      <c r="H2557" s="175" t="str">
        <f>IFERROR(VLOOKUP(D2557,'ВИС-2025'!$E$17:$L$4285,7,0),"")</f>
        <v>по запросу</v>
      </c>
      <c r="I2557" s="175" t="str">
        <f t="shared" si="391"/>
        <v/>
      </c>
      <c r="J2557" s="175" t="str">
        <f t="shared" si="392"/>
        <v/>
      </c>
      <c r="K2557" s="175" t="str">
        <f t="shared" si="393"/>
        <v/>
      </c>
      <c r="L2557" s="175" t="str">
        <f t="shared" si="394"/>
        <v/>
      </c>
      <c r="M2557" s="175" t="str">
        <f t="shared" si="395"/>
        <v/>
      </c>
      <c r="N2557" s="387"/>
    </row>
    <row r="2558" spans="2:14" s="288" customFormat="1">
      <c r="B2558" s="453" t="s">
        <v>27</v>
      </c>
      <c r="C2558" s="139" t="s">
        <v>2476</v>
      </c>
      <c r="D2558" s="102">
        <v>13129781001</v>
      </c>
      <c r="E2558" s="391" t="str">
        <f>IFERROR(VLOOKUP(D2558,'ВИС-2025'!$E$17:$I$3751,3,0),"")</f>
        <v>Муфта соединительная переходная 32х4,4 - 25х3,5</v>
      </c>
      <c r="F2558" s="139" t="s">
        <v>58</v>
      </c>
      <c r="G2558" s="217"/>
      <c r="H2558" s="175" t="str">
        <f>IFERROR(VLOOKUP(D2558,'ВИС-2025'!$E$17:$L$4285,7,0),"")</f>
        <v>по запросу</v>
      </c>
      <c r="I2558" s="175" t="str">
        <f t="shared" si="391"/>
        <v/>
      </c>
      <c r="J2558" s="175" t="str">
        <f t="shared" si="392"/>
        <v/>
      </c>
      <c r="K2558" s="175" t="str">
        <f t="shared" si="393"/>
        <v/>
      </c>
      <c r="L2558" s="175" t="str">
        <f t="shared" si="394"/>
        <v/>
      </c>
      <c r="M2558" s="175" t="str">
        <f t="shared" si="395"/>
        <v/>
      </c>
      <c r="N2558" s="387"/>
    </row>
    <row r="2559" spans="2:14" s="288" customFormat="1">
      <c r="B2559" s="453" t="s">
        <v>27</v>
      </c>
      <c r="C2559" s="139" t="s">
        <v>2476</v>
      </c>
      <c r="D2559" s="102">
        <v>13129811001</v>
      </c>
      <c r="E2559" s="391" t="str">
        <f>IFERROR(VLOOKUP(D2559,'ВИС-2025'!$E$17:$I$3751,3,0),"")</f>
        <v>Муфта соединительная переходная 40х5,5 - 25х4,4</v>
      </c>
      <c r="F2559" s="139" t="s">
        <v>58</v>
      </c>
      <c r="G2559" s="217"/>
      <c r="H2559" s="175" t="str">
        <f>IFERROR(VLOOKUP(D2559,'ВИС-2025'!$E$17:$L$4285,7,0),"")</f>
        <v>по запросу</v>
      </c>
      <c r="I2559" s="175" t="str">
        <f t="shared" si="391"/>
        <v/>
      </c>
      <c r="J2559" s="175" t="str">
        <f t="shared" si="392"/>
        <v/>
      </c>
      <c r="K2559" s="175" t="str">
        <f t="shared" si="393"/>
        <v/>
      </c>
      <c r="L2559" s="175" t="str">
        <f t="shared" si="394"/>
        <v/>
      </c>
      <c r="M2559" s="175" t="str">
        <f t="shared" si="395"/>
        <v/>
      </c>
      <c r="N2559" s="387"/>
    </row>
    <row r="2560" spans="2:14" s="287" customFormat="1">
      <c r="B2560" s="422" t="s">
        <v>65</v>
      </c>
      <c r="C2560" s="136" t="s">
        <v>2476</v>
      </c>
      <c r="D2560" s="69">
        <v>14563951001</v>
      </c>
      <c r="E2560" s="392" t="str">
        <f>IFERROR(VLOOKUP(D2560,'ВИС-2025'!$E$17:$I$3751,3,0),"")</f>
        <v>Муфта соединительная переходная 40-25 RX+</v>
      </c>
      <c r="F2560" s="136" t="s">
        <v>58</v>
      </c>
      <c r="G2560" s="207"/>
      <c r="H2560" s="97">
        <f>IFERROR(VLOOKUP(D2560,'ВИС-2025'!$E$17:$L$4285,8,0),"")</f>
        <v>60.2</v>
      </c>
      <c r="I2560" s="97">
        <f t="shared" si="391"/>
        <v>0</v>
      </c>
      <c r="J2560" s="97">
        <f t="shared" si="392"/>
        <v>60.2</v>
      </c>
      <c r="K2560" s="97">
        <f t="shared" si="393"/>
        <v>0</v>
      </c>
      <c r="L2560" s="97">
        <f t="shared" si="394"/>
        <v>0</v>
      </c>
      <c r="M2560" s="97">
        <f t="shared" si="395"/>
        <v>0</v>
      </c>
      <c r="N2560" s="387"/>
    </row>
    <row r="2561" spans="2:14" s="288" customFormat="1">
      <c r="B2561" s="453" t="s">
        <v>27</v>
      </c>
      <c r="C2561" s="139" t="s">
        <v>2476</v>
      </c>
      <c r="D2561" s="102">
        <v>13129801001</v>
      </c>
      <c r="E2561" s="391" t="str">
        <f>IFERROR(VLOOKUP(D2561,'ВИС-2025'!$E$17:$I$3751,3,0),"")</f>
        <v>Муфта соединительная переходная 40х5,5 - 32х4,4</v>
      </c>
      <c r="F2561" s="139" t="s">
        <v>58</v>
      </c>
      <c r="G2561" s="217"/>
      <c r="H2561" s="175" t="str">
        <f>IFERROR(VLOOKUP(D2561,'ВИС-2025'!$E$17:$L$4285,7,0),"")</f>
        <v>по запросу</v>
      </c>
      <c r="I2561" s="175" t="str">
        <f t="shared" si="391"/>
        <v/>
      </c>
      <c r="J2561" s="175" t="str">
        <f t="shared" si="392"/>
        <v/>
      </c>
      <c r="K2561" s="175" t="str">
        <f t="shared" si="393"/>
        <v/>
      </c>
      <c r="L2561" s="175" t="str">
        <f t="shared" si="394"/>
        <v/>
      </c>
      <c r="M2561" s="175" t="str">
        <f t="shared" si="395"/>
        <v/>
      </c>
      <c r="N2561" s="387"/>
    </row>
    <row r="2562" spans="2:14" s="287" customFormat="1">
      <c r="B2562" s="69" t="s">
        <v>65</v>
      </c>
      <c r="C2562" s="136" t="s">
        <v>2476</v>
      </c>
      <c r="D2562" s="69">
        <v>14563041001</v>
      </c>
      <c r="E2562" s="392" t="str">
        <f>IFERROR(VLOOKUP(D2562,'ВИС-2025'!$E$17:$I$3751,3,0),"")</f>
        <v>Муфта соединительная переходная 50-32 RX+</v>
      </c>
      <c r="F2562" s="136" t="s">
        <v>58</v>
      </c>
      <c r="G2562" s="207"/>
      <c r="H2562" s="97">
        <f>IFERROR(VLOOKUP(D2562,'ВИС-2025'!$E$17:$L$4285,8,0),"")</f>
        <v>96.17</v>
      </c>
      <c r="I2562" s="97">
        <f t="shared" si="391"/>
        <v>0</v>
      </c>
      <c r="J2562" s="97">
        <f t="shared" si="392"/>
        <v>96.17</v>
      </c>
      <c r="K2562" s="97">
        <f t="shared" si="393"/>
        <v>0</v>
      </c>
      <c r="L2562" s="97">
        <f t="shared" si="394"/>
        <v>0</v>
      </c>
      <c r="M2562" s="97">
        <f t="shared" si="395"/>
        <v>0</v>
      </c>
      <c r="N2562" s="387"/>
    </row>
    <row r="2563" spans="2:14" s="287" customFormat="1">
      <c r="B2563" s="422" t="s">
        <v>65</v>
      </c>
      <c r="C2563" s="136" t="s">
        <v>2476</v>
      </c>
      <c r="D2563" s="69">
        <v>14563051001</v>
      </c>
      <c r="E2563" s="392" t="str">
        <f>IFERROR(VLOOKUP(D2563,'ВИС-2025'!$E$17:$I$3751,3,0),"")</f>
        <v>Муфта соединительная переходная 50-40 RX+</v>
      </c>
      <c r="F2563" s="136" t="s">
        <v>58</v>
      </c>
      <c r="G2563" s="207"/>
      <c r="H2563" s="97">
        <f>IFERROR(VLOOKUP(D2563,'ВИС-2025'!$E$17:$L$4285,8,0),"")</f>
        <v>87.32</v>
      </c>
      <c r="I2563" s="97">
        <f t="shared" si="391"/>
        <v>0</v>
      </c>
      <c r="J2563" s="97">
        <f t="shared" si="392"/>
        <v>87.32</v>
      </c>
      <c r="K2563" s="97">
        <f t="shared" si="393"/>
        <v>0</v>
      </c>
      <c r="L2563" s="97">
        <f t="shared" si="394"/>
        <v>0</v>
      </c>
      <c r="M2563" s="97">
        <f t="shared" si="395"/>
        <v>0</v>
      </c>
      <c r="N2563" s="387"/>
    </row>
    <row r="2564" spans="2:14" s="287" customFormat="1">
      <c r="B2564" s="422" t="s">
        <v>65</v>
      </c>
      <c r="C2564" s="136" t="s">
        <v>2476</v>
      </c>
      <c r="D2564" s="69">
        <v>14563061001</v>
      </c>
      <c r="E2564" s="392" t="str">
        <f>IFERROR(VLOOKUP(D2564,'ВИС-2025'!$E$17:$I$3751,3,0),"")</f>
        <v>Муфта соединительная переходная 63-50 RX+</v>
      </c>
      <c r="F2564" s="136" t="s">
        <v>58</v>
      </c>
      <c r="G2564" s="207"/>
      <c r="H2564" s="97">
        <f>IFERROR(VLOOKUP(D2564,'ВИС-2025'!$E$17:$L$4285,8,0),"")</f>
        <v>118.42</v>
      </c>
      <c r="I2564" s="97">
        <f t="shared" si="391"/>
        <v>0</v>
      </c>
      <c r="J2564" s="97">
        <f t="shared" si="392"/>
        <v>118.42</v>
      </c>
      <c r="K2564" s="97">
        <f t="shared" si="393"/>
        <v>0</v>
      </c>
      <c r="L2564" s="97">
        <f t="shared" si="394"/>
        <v>0</v>
      </c>
      <c r="M2564" s="97">
        <f t="shared" si="395"/>
        <v>0</v>
      </c>
      <c r="N2564" s="387"/>
    </row>
    <row r="2565" spans="2:14">
      <c r="B2565" s="90"/>
      <c r="C2565" s="136"/>
      <c r="D2565" s="69"/>
      <c r="E2565" s="185"/>
      <c r="F2565" s="136"/>
      <c r="G2565" s="207"/>
      <c r="H2565" s="97" t="str">
        <f>IFERROR(VLOOKUP(D2565,'ВИС-2025'!$E$17:$L$4285,7,0),"")</f>
        <v/>
      </c>
      <c r="I2565" s="97" t="str">
        <f t="shared" si="391"/>
        <v/>
      </c>
      <c r="J2565" s="97" t="str">
        <f t="shared" si="392"/>
        <v/>
      </c>
      <c r="K2565" s="97" t="str">
        <f t="shared" si="393"/>
        <v/>
      </c>
      <c r="L2565" s="97" t="str">
        <f t="shared" si="394"/>
        <v/>
      </c>
      <c r="M2565" s="97" t="str">
        <f t="shared" si="395"/>
        <v/>
      </c>
      <c r="N2565" s="387"/>
    </row>
    <row r="2566" spans="2:14" s="288" customFormat="1">
      <c r="B2566" s="453" t="s">
        <v>27</v>
      </c>
      <c r="C2566" s="139" t="s">
        <v>2476</v>
      </c>
      <c r="D2566" s="102">
        <v>13129491001</v>
      </c>
      <c r="E2566" s="391" t="str">
        <f>IFERROR(VLOOKUP(D2566,'ВИС-2025'!$E$17:$I$3751,3,0),"")</f>
        <v>Тройник равнопроходный 20х2,8</v>
      </c>
      <c r="F2566" s="139" t="s">
        <v>58</v>
      </c>
      <c r="G2566" s="217"/>
      <c r="H2566" s="175" t="str">
        <f>IFERROR(VLOOKUP(D2566,'ВИС-2025'!$E$17:$L$4285,7,0),"")</f>
        <v>по запросу</v>
      </c>
      <c r="I2566" s="175" t="str">
        <f t="shared" si="391"/>
        <v/>
      </c>
      <c r="J2566" s="175" t="str">
        <f t="shared" si="392"/>
        <v/>
      </c>
      <c r="K2566" s="175" t="str">
        <f t="shared" si="393"/>
        <v/>
      </c>
      <c r="L2566" s="175" t="str">
        <f t="shared" si="394"/>
        <v/>
      </c>
      <c r="M2566" s="175" t="str">
        <f t="shared" si="395"/>
        <v/>
      </c>
      <c r="N2566" s="387"/>
    </row>
    <row r="2567" spans="2:14" s="288" customFormat="1">
      <c r="B2567" s="453" t="s">
        <v>27</v>
      </c>
      <c r="C2567" s="139" t="s">
        <v>2476</v>
      </c>
      <c r="D2567" s="102">
        <v>13129511001</v>
      </c>
      <c r="E2567" s="391" t="str">
        <f>IFERROR(VLOOKUP(D2567,'ВИС-2025'!$E$17:$I$3751,3,0),"")</f>
        <v>Тройник равнопроходный 25х3,5</v>
      </c>
      <c r="F2567" s="139" t="s">
        <v>58</v>
      </c>
      <c r="G2567" s="217"/>
      <c r="H2567" s="175" t="str">
        <f>IFERROR(VLOOKUP(D2567,'ВИС-2025'!$E$17:$L$4285,7,0),"")</f>
        <v>по запросу</v>
      </c>
      <c r="I2567" s="175" t="str">
        <f t="shared" si="391"/>
        <v/>
      </c>
      <c r="J2567" s="175" t="str">
        <f t="shared" si="392"/>
        <v/>
      </c>
      <c r="K2567" s="175" t="str">
        <f t="shared" si="393"/>
        <v/>
      </c>
      <c r="L2567" s="175" t="str">
        <f t="shared" si="394"/>
        <v/>
      </c>
      <c r="M2567" s="175" t="str">
        <f t="shared" si="395"/>
        <v/>
      </c>
      <c r="N2567" s="387"/>
    </row>
    <row r="2568" spans="2:14" s="288" customFormat="1">
      <c r="B2568" s="453" t="s">
        <v>27</v>
      </c>
      <c r="C2568" s="139" t="s">
        <v>2476</v>
      </c>
      <c r="D2568" s="102">
        <v>13129521001</v>
      </c>
      <c r="E2568" s="391" t="str">
        <f>IFERROR(VLOOKUP(D2568,'ВИС-2025'!$E$17:$I$3751,3,0),"")</f>
        <v>Тройник равнопроходный 32х4,4</v>
      </c>
      <c r="F2568" s="139" t="s">
        <v>58</v>
      </c>
      <c r="G2568" s="217"/>
      <c r="H2568" s="175" t="str">
        <f>IFERROR(VLOOKUP(D2568,'ВИС-2025'!$E$17:$L$4285,7,0),"")</f>
        <v>по запросу</v>
      </c>
      <c r="I2568" s="175" t="str">
        <f t="shared" si="391"/>
        <v/>
      </c>
      <c r="J2568" s="175" t="str">
        <f t="shared" si="392"/>
        <v/>
      </c>
      <c r="K2568" s="175" t="str">
        <f t="shared" si="393"/>
        <v/>
      </c>
      <c r="L2568" s="175" t="str">
        <f t="shared" si="394"/>
        <v/>
      </c>
      <c r="M2568" s="175" t="str">
        <f t="shared" si="395"/>
        <v/>
      </c>
      <c r="N2568" s="387"/>
    </row>
    <row r="2569" spans="2:14" s="288" customFormat="1">
      <c r="B2569" s="453" t="s">
        <v>27</v>
      </c>
      <c r="C2569" s="139" t="s">
        <v>2476</v>
      </c>
      <c r="D2569" s="102">
        <v>13129531001</v>
      </c>
      <c r="E2569" s="391" t="str">
        <f>IFERROR(VLOOKUP(D2569,'ВИС-2025'!$E$17:$I$3751,3,0),"")</f>
        <v>Тройник равнопроходный 40х5,5</v>
      </c>
      <c r="F2569" s="139" t="s">
        <v>58</v>
      </c>
      <c r="G2569" s="217"/>
      <c r="H2569" s="175" t="str">
        <f>IFERROR(VLOOKUP(D2569,'ВИС-2025'!$E$17:$L$4285,7,0),"")</f>
        <v>по запросу</v>
      </c>
      <c r="I2569" s="175" t="str">
        <f t="shared" si="391"/>
        <v/>
      </c>
      <c r="J2569" s="175" t="str">
        <f t="shared" si="392"/>
        <v/>
      </c>
      <c r="K2569" s="175" t="str">
        <f t="shared" si="393"/>
        <v/>
      </c>
      <c r="L2569" s="175" t="str">
        <f t="shared" si="394"/>
        <v/>
      </c>
      <c r="M2569" s="175" t="str">
        <f t="shared" si="395"/>
        <v/>
      </c>
      <c r="N2569" s="387"/>
    </row>
    <row r="2570" spans="2:14" s="287" customFormat="1">
      <c r="B2570" s="422" t="s">
        <v>65</v>
      </c>
      <c r="C2570" s="136" t="s">
        <v>2476</v>
      </c>
      <c r="D2570" s="69">
        <v>14562801001</v>
      </c>
      <c r="E2570" s="392" t="str">
        <f>IFERROR(VLOOKUP(D2570,'ВИС-2025'!$E$17:$I$3751,3,0),"")</f>
        <v>Тройник равнопроходный 50-50-50 RX+</v>
      </c>
      <c r="F2570" s="136" t="s">
        <v>58</v>
      </c>
      <c r="G2570" s="207"/>
      <c r="H2570" s="97">
        <f>IFERROR(VLOOKUP(D2570,'ВИС-2025'!$E$17:$L$4285,8,0),"")</f>
        <v>200.83</v>
      </c>
      <c r="I2570" s="97">
        <f t="shared" si="391"/>
        <v>0</v>
      </c>
      <c r="J2570" s="97">
        <f t="shared" si="392"/>
        <v>200.83</v>
      </c>
      <c r="K2570" s="97">
        <f t="shared" si="393"/>
        <v>0</v>
      </c>
      <c r="L2570" s="97">
        <f t="shared" si="394"/>
        <v>0</v>
      </c>
      <c r="M2570" s="97">
        <f t="shared" si="395"/>
        <v>0</v>
      </c>
      <c r="N2570" s="387"/>
    </row>
    <row r="2571" spans="2:14" s="287" customFormat="1">
      <c r="B2571" s="422" t="s">
        <v>65</v>
      </c>
      <c r="C2571" s="136" t="s">
        <v>2476</v>
      </c>
      <c r="D2571" s="69">
        <v>14562811001</v>
      </c>
      <c r="E2571" s="392" t="str">
        <f>IFERROR(VLOOKUP(D2571,'ВИС-2025'!$E$17:$I$3751,3,0),"")</f>
        <v>Тройник равнопроходный 63-63-63 RX+</v>
      </c>
      <c r="F2571" s="136" t="s">
        <v>58</v>
      </c>
      <c r="G2571" s="207"/>
      <c r="H2571" s="97">
        <f>IFERROR(VLOOKUP(D2571,'ВИС-2025'!$E$17:$L$4285,8,0),"")</f>
        <v>312.19</v>
      </c>
      <c r="I2571" s="97">
        <f t="shared" si="391"/>
        <v>0</v>
      </c>
      <c r="J2571" s="97">
        <f t="shared" si="392"/>
        <v>312.19</v>
      </c>
      <c r="K2571" s="97">
        <f t="shared" si="393"/>
        <v>0</v>
      </c>
      <c r="L2571" s="97">
        <f t="shared" si="394"/>
        <v>0</v>
      </c>
      <c r="M2571" s="97">
        <f t="shared" si="395"/>
        <v>0</v>
      </c>
      <c r="N2571" s="387"/>
    </row>
    <row r="2572" spans="2:14">
      <c r="B2572" s="90"/>
      <c r="C2572" s="136"/>
      <c r="D2572" s="69"/>
      <c r="E2572" s="185"/>
      <c r="F2572" s="136"/>
      <c r="G2572" s="207"/>
      <c r="H2572" s="97" t="str">
        <f>IFERROR(VLOOKUP(D2572,'ВИС-2025'!$E$17:$L$4285,7,0),"")</f>
        <v/>
      </c>
      <c r="I2572" s="97" t="str">
        <f t="shared" si="391"/>
        <v/>
      </c>
      <c r="J2572" s="97" t="str">
        <f t="shared" si="392"/>
        <v/>
      </c>
      <c r="K2572" s="97" t="str">
        <f t="shared" si="393"/>
        <v/>
      </c>
      <c r="L2572" s="97" t="str">
        <f t="shared" si="394"/>
        <v/>
      </c>
      <c r="M2572" s="97" t="str">
        <f t="shared" si="395"/>
        <v/>
      </c>
      <c r="N2572" s="387"/>
    </row>
    <row r="2573" spans="2:14" s="288" customFormat="1">
      <c r="B2573" s="453" t="s">
        <v>27</v>
      </c>
      <c r="C2573" s="139" t="s">
        <v>2476</v>
      </c>
      <c r="D2573" s="102">
        <v>13129581001</v>
      </c>
      <c r="E2573" s="391" t="str">
        <f>IFERROR(VLOOKUP(D2573,'ВИС-2025'!$E$17:$I$3751,3,0),"")</f>
        <v>Тройник с уменьшенным боковым проходом 25-20-25</v>
      </c>
      <c r="F2573" s="139" t="s">
        <v>58</v>
      </c>
      <c r="G2573" s="217"/>
      <c r="H2573" s="175" t="str">
        <f>IFERROR(VLOOKUP(D2573,'ВИС-2025'!$E$17:$L$4285,7,0),"")</f>
        <v>по запросу</v>
      </c>
      <c r="I2573" s="175" t="str">
        <f t="shared" si="391"/>
        <v/>
      </c>
      <c r="J2573" s="175" t="str">
        <f t="shared" si="392"/>
        <v/>
      </c>
      <c r="K2573" s="175" t="str">
        <f t="shared" si="393"/>
        <v/>
      </c>
      <c r="L2573" s="175" t="str">
        <f t="shared" si="394"/>
        <v/>
      </c>
      <c r="M2573" s="175" t="str">
        <f t="shared" si="395"/>
        <v/>
      </c>
      <c r="N2573" s="387"/>
    </row>
    <row r="2574" spans="2:14" s="288" customFormat="1">
      <c r="B2574" s="453" t="s">
        <v>27</v>
      </c>
      <c r="C2574" s="139" t="s">
        <v>2476</v>
      </c>
      <c r="D2574" s="102">
        <v>11680541001</v>
      </c>
      <c r="E2574" s="391" t="str">
        <f>IFERROR(VLOOKUP(D2574,'ВИС-2025'!$E$17:$I$3751,3,0),"")</f>
        <v>Тройник с уменьшенным боковым проходом 32-20-32</v>
      </c>
      <c r="F2574" s="139" t="s">
        <v>58</v>
      </c>
      <c r="G2574" s="217"/>
      <c r="H2574" s="175" t="str">
        <f>IFERROR(VLOOKUP(D2574,'ВИС-2025'!$E$17:$L$4285,7,0),"")</f>
        <v>по запросу</v>
      </c>
      <c r="I2574" s="175" t="str">
        <f t="shared" si="391"/>
        <v/>
      </c>
      <c r="J2574" s="175" t="str">
        <f t="shared" si="392"/>
        <v/>
      </c>
      <c r="K2574" s="175" t="str">
        <f t="shared" si="393"/>
        <v/>
      </c>
      <c r="L2574" s="175" t="str">
        <f t="shared" si="394"/>
        <v/>
      </c>
      <c r="M2574" s="175" t="str">
        <f t="shared" si="395"/>
        <v/>
      </c>
      <c r="N2574" s="387"/>
    </row>
    <row r="2575" spans="2:14" s="288" customFormat="1">
      <c r="B2575" s="453" t="s">
        <v>27</v>
      </c>
      <c r="C2575" s="139" t="s">
        <v>2476</v>
      </c>
      <c r="D2575" s="102">
        <v>13129601001</v>
      </c>
      <c r="E2575" s="391" t="str">
        <f>IFERROR(VLOOKUP(D2575,'ВИС-2025'!$E$17:$I$3751,3,0),"")</f>
        <v>Тройник с уменьшенным боковым проходом 32-25-32</v>
      </c>
      <c r="F2575" s="139" t="s">
        <v>58</v>
      </c>
      <c r="G2575" s="217"/>
      <c r="H2575" s="175" t="str">
        <f>IFERROR(VLOOKUP(D2575,'ВИС-2025'!$E$17:$L$4285,7,0),"")</f>
        <v>по запросу</v>
      </c>
      <c r="I2575" s="175" t="str">
        <f t="shared" si="391"/>
        <v/>
      </c>
      <c r="J2575" s="175" t="str">
        <f t="shared" si="392"/>
        <v/>
      </c>
      <c r="K2575" s="175" t="str">
        <f t="shared" si="393"/>
        <v/>
      </c>
      <c r="L2575" s="175" t="str">
        <f t="shared" si="394"/>
        <v/>
      </c>
      <c r="M2575" s="175" t="str">
        <f t="shared" si="395"/>
        <v/>
      </c>
      <c r="N2575" s="387"/>
    </row>
    <row r="2576" spans="2:14" s="288" customFormat="1">
      <c r="B2576" s="453" t="s">
        <v>27</v>
      </c>
      <c r="C2576" s="139" t="s">
        <v>2476</v>
      </c>
      <c r="D2576" s="102">
        <v>11680641001</v>
      </c>
      <c r="E2576" s="391" t="str">
        <f>IFERROR(VLOOKUP(D2576,'ВИС-2025'!$E$17:$I$3751,3,0),"")</f>
        <v>Тройник с уменьшенным боковым проходом 40-20-40</v>
      </c>
      <c r="F2576" s="139" t="s">
        <v>58</v>
      </c>
      <c r="G2576" s="217"/>
      <c r="H2576" s="175" t="str">
        <f>IFERROR(VLOOKUP(D2576,'ВИС-2025'!$E$17:$L$4285,7,0),"")</f>
        <v>по запросу</v>
      </c>
      <c r="I2576" s="175" t="str">
        <f t="shared" si="391"/>
        <v/>
      </c>
      <c r="J2576" s="175" t="str">
        <f t="shared" si="392"/>
        <v/>
      </c>
      <c r="K2576" s="175" t="str">
        <f t="shared" si="393"/>
        <v/>
      </c>
      <c r="L2576" s="175" t="str">
        <f t="shared" si="394"/>
        <v/>
      </c>
      <c r="M2576" s="175" t="str">
        <f t="shared" si="395"/>
        <v/>
      </c>
      <c r="N2576" s="387"/>
    </row>
    <row r="2577" spans="2:14" s="288" customFormat="1">
      <c r="B2577" s="453" t="s">
        <v>27</v>
      </c>
      <c r="C2577" s="139" t="s">
        <v>2476</v>
      </c>
      <c r="D2577" s="102">
        <v>11680651001</v>
      </c>
      <c r="E2577" s="391" t="str">
        <f>IFERROR(VLOOKUP(D2577,'ВИС-2025'!$E$17:$I$3751,3,0),"")</f>
        <v>Тройник с уменьшенным боковым проходом 40-25-40</v>
      </c>
      <c r="F2577" s="139" t="s">
        <v>58</v>
      </c>
      <c r="G2577" s="217"/>
      <c r="H2577" s="175" t="str">
        <f>IFERROR(VLOOKUP(D2577,'ВИС-2025'!$E$17:$L$4285,7,0),"")</f>
        <v>по запросу</v>
      </c>
      <c r="I2577" s="175" t="str">
        <f t="shared" si="391"/>
        <v/>
      </c>
      <c r="J2577" s="175" t="str">
        <f t="shared" si="392"/>
        <v/>
      </c>
      <c r="K2577" s="175" t="str">
        <f t="shared" si="393"/>
        <v/>
      </c>
      <c r="L2577" s="175" t="str">
        <f t="shared" si="394"/>
        <v/>
      </c>
      <c r="M2577" s="175" t="str">
        <f t="shared" si="395"/>
        <v/>
      </c>
      <c r="N2577" s="387"/>
    </row>
    <row r="2578" spans="2:14" s="288" customFormat="1">
      <c r="B2578" s="453" t="s">
        <v>27</v>
      </c>
      <c r="C2578" s="139" t="s">
        <v>2476</v>
      </c>
      <c r="D2578" s="102">
        <v>11680671001</v>
      </c>
      <c r="E2578" s="391" t="str">
        <f>IFERROR(VLOOKUP(D2578,'ВИС-2025'!$E$17:$I$3751,3,0),"")</f>
        <v>Тройник с уменьшенным боковым проходом 40-32-40</v>
      </c>
      <c r="F2578" s="139" t="s">
        <v>58</v>
      </c>
      <c r="G2578" s="217"/>
      <c r="H2578" s="175" t="str">
        <f>IFERROR(VLOOKUP(D2578,'ВИС-2025'!$E$17:$L$4285,7,0),"")</f>
        <v>по запросу</v>
      </c>
      <c r="I2578" s="175" t="str">
        <f t="shared" si="391"/>
        <v/>
      </c>
      <c r="J2578" s="175" t="str">
        <f t="shared" si="392"/>
        <v/>
      </c>
      <c r="K2578" s="175" t="str">
        <f t="shared" si="393"/>
        <v/>
      </c>
      <c r="L2578" s="175" t="str">
        <f t="shared" si="394"/>
        <v/>
      </c>
      <c r="M2578" s="175" t="str">
        <f t="shared" si="395"/>
        <v/>
      </c>
      <c r="N2578" s="387"/>
    </row>
    <row r="2579" spans="2:14" s="287" customFormat="1">
      <c r="B2579" s="422" t="s">
        <v>65</v>
      </c>
      <c r="C2579" s="136" t="s">
        <v>2476</v>
      </c>
      <c r="D2579" s="69">
        <v>14562821001</v>
      </c>
      <c r="E2579" s="392" t="str">
        <f>IFERROR(VLOOKUP(D2579,'ВИС-2025'!$E$17:$I$3751,3,0),"")</f>
        <v>Тройник с уменьшенным боковым проходом 50-20-50 RX+</v>
      </c>
      <c r="F2579" s="71" t="s">
        <v>58</v>
      </c>
      <c r="G2579" s="207"/>
      <c r="H2579" s="97">
        <f>IFERROR(VLOOKUP(D2579,'ВИС-2025'!$E$17:$L$4285,8,0),"")</f>
        <v>79.430000000000007</v>
      </c>
      <c r="I2579" s="74">
        <f t="shared" si="391"/>
        <v>0</v>
      </c>
      <c r="J2579" s="74">
        <f t="shared" si="392"/>
        <v>79.430000000000007</v>
      </c>
      <c r="K2579" s="74">
        <f t="shared" si="393"/>
        <v>0</v>
      </c>
      <c r="L2579" s="74">
        <f t="shared" si="394"/>
        <v>0</v>
      </c>
      <c r="M2579" s="74">
        <f t="shared" si="395"/>
        <v>0</v>
      </c>
      <c r="N2579" s="387"/>
    </row>
    <row r="2580" spans="2:14" s="287" customFormat="1">
      <c r="B2580" s="422" t="s">
        <v>65</v>
      </c>
      <c r="C2580" s="136" t="s">
        <v>2476</v>
      </c>
      <c r="D2580" s="69">
        <v>14562831001</v>
      </c>
      <c r="E2580" s="392" t="str">
        <f>IFERROR(VLOOKUP(D2580,'ВИС-2025'!$E$17:$I$3751,3,0),"")</f>
        <v>Тройник с уменьшенным боковым проходом 50-25-50 RX+</v>
      </c>
      <c r="F2580" s="71" t="s">
        <v>58</v>
      </c>
      <c r="G2580" s="96"/>
      <c r="H2580" s="97">
        <f>IFERROR(VLOOKUP(D2580,'ВИС-2025'!$E$17:$L$4285,8,0),"")</f>
        <v>159.26</v>
      </c>
      <c r="I2580" s="74">
        <f t="shared" si="391"/>
        <v>0</v>
      </c>
      <c r="J2580" s="74">
        <f t="shared" si="392"/>
        <v>159.26</v>
      </c>
      <c r="K2580" s="74">
        <f t="shared" si="393"/>
        <v>0</v>
      </c>
      <c r="L2580" s="74">
        <f t="shared" si="394"/>
        <v>0</v>
      </c>
      <c r="M2580" s="74">
        <f t="shared" si="395"/>
        <v>0</v>
      </c>
      <c r="N2580" s="387"/>
    </row>
    <row r="2581" spans="2:14" s="287" customFormat="1">
      <c r="B2581" s="69" t="s">
        <v>65</v>
      </c>
      <c r="C2581" s="136" t="s">
        <v>2476</v>
      </c>
      <c r="D2581" s="69">
        <v>14562841001</v>
      </c>
      <c r="E2581" s="392" t="str">
        <f>IFERROR(VLOOKUP(D2581,'ВИС-2025'!$E$17:$I$3751,3,0),"")</f>
        <v>Тройник с уменьшенным боковым проходом 50-32-50 RX+</v>
      </c>
      <c r="F2581" s="136" t="s">
        <v>58</v>
      </c>
      <c r="G2581" s="207"/>
      <c r="H2581" s="97">
        <f>IFERROR(VLOOKUP(D2581,'ВИС-2025'!$E$17:$L$4285,8,0),"")</f>
        <v>158.78</v>
      </c>
      <c r="I2581" s="97">
        <f t="shared" ref="I2581:I2642" si="396">IFERROR(H2581*G2581,"")</f>
        <v>0</v>
      </c>
      <c r="J2581" s="97">
        <f t="shared" ref="J2581:J2642" si="397">IFERROR((IF(H2581="","",H2581-H2581*$D$7)),"")</f>
        <v>158.78</v>
      </c>
      <c r="K2581" s="97">
        <f t="shared" ref="K2581:K2642" si="398">IFERROR(J2581*G2581, "")</f>
        <v>0</v>
      </c>
      <c r="L2581" s="97">
        <f t="shared" ref="L2581:L2642" si="399">IFERROR(J2581*$D$8, "")</f>
        <v>0</v>
      </c>
      <c r="M2581" s="97">
        <f t="shared" ref="M2581:M2642" si="400">IFERROR(L2581*G2581, "")</f>
        <v>0</v>
      </c>
      <c r="N2581" s="387"/>
    </row>
    <row r="2582" spans="2:14" s="287" customFormat="1">
      <c r="B2582" s="422" t="s">
        <v>65</v>
      </c>
      <c r="C2582" s="136" t="s">
        <v>2476</v>
      </c>
      <c r="D2582" s="69">
        <v>14562851001</v>
      </c>
      <c r="E2582" s="392" t="str">
        <f>IFERROR(VLOOKUP(D2582,'ВИС-2025'!$E$17:$I$3751,3,0),"")</f>
        <v>Тройник с уменьшенным боковым проходом 50-40-50 RX+</v>
      </c>
      <c r="F2582" s="71" t="s">
        <v>58</v>
      </c>
      <c r="G2582" s="96"/>
      <c r="H2582" s="97">
        <f>IFERROR(VLOOKUP(D2582,'ВИС-2025'!$E$17:$L$4285,8,0),"")</f>
        <v>175.09</v>
      </c>
      <c r="I2582" s="74">
        <f t="shared" si="396"/>
        <v>0</v>
      </c>
      <c r="J2582" s="74">
        <f t="shared" si="397"/>
        <v>175.09</v>
      </c>
      <c r="K2582" s="74">
        <f t="shared" si="398"/>
        <v>0</v>
      </c>
      <c r="L2582" s="74">
        <f t="shared" si="399"/>
        <v>0</v>
      </c>
      <c r="M2582" s="74">
        <f t="shared" si="400"/>
        <v>0</v>
      </c>
      <c r="N2582" s="387"/>
    </row>
    <row r="2583" spans="2:14" s="287" customFormat="1">
      <c r="B2583" s="69" t="s">
        <v>65</v>
      </c>
      <c r="C2583" s="136" t="s">
        <v>2476</v>
      </c>
      <c r="D2583" s="212">
        <v>14562861001</v>
      </c>
      <c r="E2583" s="392" t="str">
        <f>IFERROR(VLOOKUP(D2583,'ВИС-2025'!$E$17:$I$3751,3,0),"")</f>
        <v>Тройник с уменьшенным боковым проходом 63-25-63 RX+</v>
      </c>
      <c r="F2583" s="71" t="s">
        <v>58</v>
      </c>
      <c r="G2583" s="96"/>
      <c r="H2583" s="97">
        <f>IFERROR(VLOOKUP(D2583,'ВИС-2025'!$E$17:$L$4285,8,0),"")</f>
        <v>174.22</v>
      </c>
      <c r="I2583" s="74">
        <f t="shared" si="396"/>
        <v>0</v>
      </c>
      <c r="J2583" s="74">
        <f t="shared" si="397"/>
        <v>174.22</v>
      </c>
      <c r="K2583" s="74">
        <f t="shared" si="398"/>
        <v>0</v>
      </c>
      <c r="L2583" s="74">
        <f t="shared" si="399"/>
        <v>0</v>
      </c>
      <c r="M2583" s="74">
        <f t="shared" si="400"/>
        <v>0</v>
      </c>
      <c r="N2583" s="387"/>
    </row>
    <row r="2584" spans="2:14" s="287" customFormat="1">
      <c r="B2584" s="422" t="s">
        <v>65</v>
      </c>
      <c r="C2584" s="136" t="s">
        <v>2476</v>
      </c>
      <c r="D2584" s="69">
        <v>14562871001</v>
      </c>
      <c r="E2584" s="392" t="str">
        <f>IFERROR(VLOOKUP(D2584,'ВИС-2025'!$E$17:$I$3751,3,0),"")</f>
        <v>Тройник с уменьшенным боковым проходом 63-32-63 RX+</v>
      </c>
      <c r="F2584" s="136" t="s">
        <v>58</v>
      </c>
      <c r="G2584" s="207"/>
      <c r="H2584" s="97">
        <f>IFERROR(VLOOKUP(D2584,'ВИС-2025'!$E$17:$L$4285,8,0),"")</f>
        <v>197.12</v>
      </c>
      <c r="I2584" s="97">
        <f t="shared" si="396"/>
        <v>0</v>
      </c>
      <c r="J2584" s="97">
        <f t="shared" si="397"/>
        <v>197.12</v>
      </c>
      <c r="K2584" s="97">
        <f t="shared" si="398"/>
        <v>0</v>
      </c>
      <c r="L2584" s="97">
        <f t="shared" si="399"/>
        <v>0</v>
      </c>
      <c r="M2584" s="97">
        <f t="shared" si="400"/>
        <v>0</v>
      </c>
      <c r="N2584" s="387"/>
    </row>
    <row r="2585" spans="2:14" s="287" customFormat="1">
      <c r="B2585" s="69" t="s">
        <v>65</v>
      </c>
      <c r="C2585" s="136" t="s">
        <v>2476</v>
      </c>
      <c r="D2585" s="212">
        <v>14562881001</v>
      </c>
      <c r="E2585" s="392" t="str">
        <f>IFERROR(VLOOKUP(D2585,'ВИС-2025'!$E$17:$I$3751,3,0),"")</f>
        <v>Тройник с уменьшенным боковым проходом 63-40-63 RX+</v>
      </c>
      <c r="F2585" s="136" t="s">
        <v>58</v>
      </c>
      <c r="G2585" s="207"/>
      <c r="H2585" s="97">
        <f>IFERROR(VLOOKUP(D2585,'ВИС-2025'!$E$17:$L$4285,8,0),"")</f>
        <v>241.15</v>
      </c>
      <c r="I2585" s="97">
        <f t="shared" si="396"/>
        <v>0</v>
      </c>
      <c r="J2585" s="97">
        <f t="shared" si="397"/>
        <v>241.15</v>
      </c>
      <c r="K2585" s="97">
        <f t="shared" si="398"/>
        <v>0</v>
      </c>
      <c r="L2585" s="97">
        <f t="shared" si="399"/>
        <v>0</v>
      </c>
      <c r="M2585" s="97">
        <f t="shared" si="400"/>
        <v>0</v>
      </c>
      <c r="N2585" s="387"/>
    </row>
    <row r="2586" spans="2:14" s="287" customFormat="1">
      <c r="B2586" s="69" t="s">
        <v>65</v>
      </c>
      <c r="C2586" s="136" t="s">
        <v>2476</v>
      </c>
      <c r="D2586" s="212">
        <v>14562891001</v>
      </c>
      <c r="E2586" s="392" t="str">
        <f>IFERROR(VLOOKUP(D2586,'ВИС-2025'!$E$17:$I$3751,3,0),"")</f>
        <v>Тройник с уменьшенным боковым проходом 63-50-63 RX+</v>
      </c>
      <c r="F2586" s="136" t="s">
        <v>58</v>
      </c>
      <c r="G2586" s="207"/>
      <c r="H2586" s="97">
        <f>IFERROR(VLOOKUP(D2586,'ВИС-2025'!$E$17:$L$4285,8,0),"")</f>
        <v>248.26</v>
      </c>
      <c r="I2586" s="97">
        <f t="shared" si="396"/>
        <v>0</v>
      </c>
      <c r="J2586" s="97">
        <f t="shared" si="397"/>
        <v>248.26</v>
      </c>
      <c r="K2586" s="97">
        <f t="shared" si="398"/>
        <v>0</v>
      </c>
      <c r="L2586" s="97">
        <f t="shared" si="399"/>
        <v>0</v>
      </c>
      <c r="M2586" s="97">
        <f t="shared" si="400"/>
        <v>0</v>
      </c>
      <c r="N2586" s="387"/>
    </row>
    <row r="2587" spans="2:14" s="288" customFormat="1">
      <c r="B2587" s="453" t="s">
        <v>27</v>
      </c>
      <c r="C2587" s="139" t="s">
        <v>2476</v>
      </c>
      <c r="D2587" s="102">
        <v>13129641001</v>
      </c>
      <c r="E2587" s="391" t="str">
        <f>IFERROR(VLOOKUP(D2587,'ВИС-2025'!$E$17:$I$3751,3,0),"")</f>
        <v>Тройник 25-25-20</v>
      </c>
      <c r="F2587" s="139" t="s">
        <v>58</v>
      </c>
      <c r="G2587" s="217"/>
      <c r="H2587" s="175" t="str">
        <f>IFERROR(VLOOKUP(D2587,'ВИС-2025'!$E$17:$L$4285,7,0),"")</f>
        <v>по запросу</v>
      </c>
      <c r="I2587" s="175" t="str">
        <f t="shared" si="396"/>
        <v/>
      </c>
      <c r="J2587" s="175" t="str">
        <f t="shared" si="397"/>
        <v/>
      </c>
      <c r="K2587" s="175" t="str">
        <f t="shared" si="398"/>
        <v/>
      </c>
      <c r="L2587" s="175" t="str">
        <f t="shared" si="399"/>
        <v/>
      </c>
      <c r="M2587" s="175" t="str">
        <f t="shared" si="400"/>
        <v/>
      </c>
      <c r="N2587" s="387"/>
    </row>
    <row r="2588" spans="2:14" s="288" customFormat="1">
      <c r="B2588" s="453" t="s">
        <v>27</v>
      </c>
      <c r="C2588" s="139" t="s">
        <v>2476</v>
      </c>
      <c r="D2588" s="102">
        <v>11680591001</v>
      </c>
      <c r="E2588" s="391" t="str">
        <f>IFERROR(VLOOKUP(D2588,'ВИС-2025'!$E$17:$I$3751,3,0),"")</f>
        <v>Тройник 32-32-25</v>
      </c>
      <c r="F2588" s="139" t="s">
        <v>58</v>
      </c>
      <c r="G2588" s="217"/>
      <c r="H2588" s="175" t="str">
        <f>IFERROR(VLOOKUP(D2588,'ВИС-2025'!$E$17:$L$4285,7,0),"")</f>
        <v>по запросу</v>
      </c>
      <c r="I2588" s="175" t="str">
        <f t="shared" si="396"/>
        <v/>
      </c>
      <c r="J2588" s="175" t="str">
        <f t="shared" si="397"/>
        <v/>
      </c>
      <c r="K2588" s="175" t="str">
        <f t="shared" si="398"/>
        <v/>
      </c>
      <c r="L2588" s="175" t="str">
        <f t="shared" si="399"/>
        <v/>
      </c>
      <c r="M2588" s="175" t="str">
        <f t="shared" si="400"/>
        <v/>
      </c>
      <c r="N2588" s="387"/>
    </row>
    <row r="2589" spans="2:14">
      <c r="B2589" s="90"/>
      <c r="C2589" s="136"/>
      <c r="D2589" s="69"/>
      <c r="E2589" s="185"/>
      <c r="F2589" s="136"/>
      <c r="G2589" s="207"/>
      <c r="H2589" s="97" t="str">
        <f>IFERROR(VLOOKUP(D2589,'ВИС-2025'!$E$17:$L$4285,7,0),"")</f>
        <v/>
      </c>
      <c r="I2589" s="97" t="str">
        <f t="shared" si="396"/>
        <v/>
      </c>
      <c r="J2589" s="97" t="str">
        <f t="shared" si="397"/>
        <v/>
      </c>
      <c r="K2589" s="97" t="str">
        <f t="shared" si="398"/>
        <v/>
      </c>
      <c r="L2589" s="97" t="str">
        <f t="shared" si="399"/>
        <v/>
      </c>
      <c r="M2589" s="97" t="str">
        <f t="shared" si="400"/>
        <v/>
      </c>
      <c r="N2589" s="387"/>
    </row>
    <row r="2590" spans="2:14" s="288" customFormat="1">
      <c r="B2590" s="453" t="s">
        <v>27</v>
      </c>
      <c r="C2590" s="139" t="s">
        <v>2476</v>
      </c>
      <c r="D2590" s="446">
        <v>13129651001</v>
      </c>
      <c r="E2590" s="391" t="str">
        <f>IFERROR(VLOOKUP(D2590,'ВИС-2025'!$E$17:$I$3751,3,0),"")</f>
        <v>Тройник 25-20-20</v>
      </c>
      <c r="F2590" s="139" t="s">
        <v>58</v>
      </c>
      <c r="G2590" s="217"/>
      <c r="H2590" s="175" t="str">
        <f>IFERROR(VLOOKUP(D2590,'ВИС-2025'!$E$17:$L$4285,7,0),"")</f>
        <v>по запросу</v>
      </c>
      <c r="I2590" s="175" t="str">
        <f t="shared" si="396"/>
        <v/>
      </c>
      <c r="J2590" s="175" t="str">
        <f t="shared" si="397"/>
        <v/>
      </c>
      <c r="K2590" s="175" t="str">
        <f t="shared" si="398"/>
        <v/>
      </c>
      <c r="L2590" s="175" t="str">
        <f t="shared" si="399"/>
        <v/>
      </c>
      <c r="M2590" s="175" t="str">
        <f t="shared" si="400"/>
        <v/>
      </c>
      <c r="N2590" s="387"/>
    </row>
    <row r="2591" spans="2:14" s="288" customFormat="1">
      <c r="B2591" s="453" t="s">
        <v>27</v>
      </c>
      <c r="C2591" s="139" t="s">
        <v>2476</v>
      </c>
      <c r="D2591" s="219">
        <v>11680531001</v>
      </c>
      <c r="E2591" s="391" t="str">
        <f>IFERROR(VLOOKUP(D2591,'ВИС-2025'!$E$17:$I$3751,3,0),"")</f>
        <v>Тройник 32-20-25</v>
      </c>
      <c r="F2591" s="139" t="s">
        <v>58</v>
      </c>
      <c r="G2591" s="217"/>
      <c r="H2591" s="175" t="str">
        <f>IFERROR(VLOOKUP(D2591,'ВИС-2025'!$E$17:$L$4285,7,0),"")</f>
        <v>по запросу</v>
      </c>
      <c r="I2591" s="175" t="str">
        <f t="shared" si="396"/>
        <v/>
      </c>
      <c r="J2591" s="175" t="str">
        <f t="shared" si="397"/>
        <v/>
      </c>
      <c r="K2591" s="175" t="str">
        <f t="shared" si="398"/>
        <v/>
      </c>
      <c r="L2591" s="175" t="str">
        <f t="shared" si="399"/>
        <v/>
      </c>
      <c r="M2591" s="175" t="str">
        <f t="shared" si="400"/>
        <v/>
      </c>
      <c r="N2591" s="387"/>
    </row>
    <row r="2592" spans="2:14" s="288" customFormat="1">
      <c r="B2592" s="453" t="s">
        <v>27</v>
      </c>
      <c r="C2592" s="139" t="s">
        <v>2476</v>
      </c>
      <c r="D2592" s="446">
        <v>13129661001</v>
      </c>
      <c r="E2592" s="391" t="str">
        <f>IFERROR(VLOOKUP(D2592,'ВИС-2025'!$E$17:$I$3751,3,0),"")</f>
        <v>Тройник 32-25-25</v>
      </c>
      <c r="F2592" s="139" t="s">
        <v>58</v>
      </c>
      <c r="G2592" s="217"/>
      <c r="H2592" s="175" t="str">
        <f>IFERROR(VLOOKUP(D2592,'ВИС-2025'!$E$17:$L$4285,7,0),"")</f>
        <v>по запросу</v>
      </c>
      <c r="I2592" s="175" t="str">
        <f t="shared" si="396"/>
        <v/>
      </c>
      <c r="J2592" s="175" t="str">
        <f t="shared" si="397"/>
        <v/>
      </c>
      <c r="K2592" s="175" t="str">
        <f t="shared" si="398"/>
        <v/>
      </c>
      <c r="L2592" s="175" t="str">
        <f t="shared" si="399"/>
        <v/>
      </c>
      <c r="M2592" s="175" t="str">
        <f t="shared" si="400"/>
        <v/>
      </c>
      <c r="N2592" s="387"/>
    </row>
    <row r="2593" spans="2:14" s="288" customFormat="1">
      <c r="B2593" s="453" t="s">
        <v>27</v>
      </c>
      <c r="C2593" s="139" t="s">
        <v>2476</v>
      </c>
      <c r="D2593" s="102">
        <v>11680661001</v>
      </c>
      <c r="E2593" s="391" t="str">
        <f>IFERROR(VLOOKUP(D2593,'ВИС-2025'!$E$17:$I$3751,3,0),"")</f>
        <v>Тройник 40-32-32</v>
      </c>
      <c r="F2593" s="139" t="s">
        <v>58</v>
      </c>
      <c r="G2593" s="217"/>
      <c r="H2593" s="175" t="str">
        <f>IFERROR(VLOOKUP(D2593,'ВИС-2025'!$E$17:$L$4285,7,0),"")</f>
        <v>по запросу</v>
      </c>
      <c r="I2593" s="175" t="str">
        <f t="shared" si="396"/>
        <v/>
      </c>
      <c r="J2593" s="175" t="str">
        <f t="shared" si="397"/>
        <v/>
      </c>
      <c r="K2593" s="175" t="str">
        <f t="shared" si="398"/>
        <v/>
      </c>
      <c r="L2593" s="175" t="str">
        <f t="shared" si="399"/>
        <v/>
      </c>
      <c r="M2593" s="175" t="str">
        <f t="shared" si="400"/>
        <v/>
      </c>
      <c r="N2593" s="387"/>
    </row>
    <row r="2594" spans="2:14" s="287" customFormat="1">
      <c r="B2594" s="69" t="s">
        <v>65</v>
      </c>
      <c r="C2594" s="136" t="s">
        <v>2476</v>
      </c>
      <c r="D2594" s="69">
        <v>14562901001</v>
      </c>
      <c r="E2594" s="392" t="str">
        <f>IFERROR(VLOOKUP(D2594,'ВИС-2025'!$E$17:$I$3751,3,0),"")</f>
        <v>Тройник с уменьшенным боковым и торцевым проходами 50-32-40 RX+</v>
      </c>
      <c r="F2594" s="136" t="s">
        <v>58</v>
      </c>
      <c r="G2594" s="207"/>
      <c r="H2594" s="97">
        <f>IFERROR(VLOOKUP(D2594,'ВИС-2025'!$E$17:$L$4285,8,0),"")</f>
        <v>177.46</v>
      </c>
      <c r="I2594" s="97">
        <f t="shared" si="396"/>
        <v>0</v>
      </c>
      <c r="J2594" s="97">
        <f t="shared" si="397"/>
        <v>177.46</v>
      </c>
      <c r="K2594" s="97">
        <f t="shared" si="398"/>
        <v>0</v>
      </c>
      <c r="L2594" s="97">
        <f t="shared" si="399"/>
        <v>0</v>
      </c>
      <c r="M2594" s="97">
        <f t="shared" si="400"/>
        <v>0</v>
      </c>
      <c r="N2594" s="387"/>
    </row>
    <row r="2595" spans="2:14">
      <c r="B2595" s="90"/>
      <c r="C2595" s="136"/>
      <c r="D2595" s="69"/>
      <c r="E2595" s="185"/>
      <c r="F2595" s="136"/>
      <c r="G2595" s="207"/>
      <c r="H2595" s="97" t="str">
        <f>IFERROR(VLOOKUP(D2595,'ВИС-2025'!$E$17:$L$4285,7,0),"")</f>
        <v/>
      </c>
      <c r="I2595" s="97" t="str">
        <f t="shared" si="396"/>
        <v/>
      </c>
      <c r="J2595" s="97" t="str">
        <f t="shared" si="397"/>
        <v/>
      </c>
      <c r="K2595" s="97" t="str">
        <f t="shared" si="398"/>
        <v/>
      </c>
      <c r="L2595" s="97" t="str">
        <f t="shared" si="399"/>
        <v/>
      </c>
      <c r="M2595" s="97" t="str">
        <f t="shared" si="400"/>
        <v/>
      </c>
      <c r="N2595" s="387"/>
    </row>
    <row r="2596" spans="2:14" s="288" customFormat="1">
      <c r="B2596" s="453" t="s">
        <v>27</v>
      </c>
      <c r="C2596" s="139" t="s">
        <v>2476</v>
      </c>
      <c r="D2596" s="102">
        <v>11680391001</v>
      </c>
      <c r="E2596" s="391" t="str">
        <f>IFERROR(VLOOKUP(D2596,'ВИС-2025'!$E$17:$I$3751,3,0),"")</f>
        <v>Тройник 20-25-20</v>
      </c>
      <c r="F2596" s="139" t="s">
        <v>58</v>
      </c>
      <c r="G2596" s="217"/>
      <c r="H2596" s="175" t="str">
        <f>IFERROR(VLOOKUP(D2596,'ВИС-2025'!$E$17:$L$4285,7,0),"")</f>
        <v>по запросу</v>
      </c>
      <c r="I2596" s="175" t="str">
        <f t="shared" si="396"/>
        <v/>
      </c>
      <c r="J2596" s="175" t="str">
        <f t="shared" si="397"/>
        <v/>
      </c>
      <c r="K2596" s="175" t="str">
        <f t="shared" si="398"/>
        <v/>
      </c>
      <c r="L2596" s="175" t="str">
        <f t="shared" si="399"/>
        <v/>
      </c>
      <c r="M2596" s="175" t="str">
        <f t="shared" si="400"/>
        <v/>
      </c>
      <c r="N2596" s="387"/>
    </row>
    <row r="2597" spans="2:14">
      <c r="B2597" s="90"/>
      <c r="C2597" s="136"/>
      <c r="D2597" s="69"/>
      <c r="E2597" s="185"/>
      <c r="F2597" s="136"/>
      <c r="G2597" s="207"/>
      <c r="H2597" s="97" t="str">
        <f>IFERROR(VLOOKUP(D2597,'ВИС-2025'!$E$17:$L$4285,7,0),"")</f>
        <v/>
      </c>
      <c r="I2597" s="97" t="str">
        <f t="shared" si="396"/>
        <v/>
      </c>
      <c r="J2597" s="97" t="str">
        <f t="shared" si="397"/>
        <v/>
      </c>
      <c r="K2597" s="97" t="str">
        <f t="shared" si="398"/>
        <v/>
      </c>
      <c r="L2597" s="97" t="str">
        <f t="shared" si="399"/>
        <v/>
      </c>
      <c r="M2597" s="97" t="str">
        <f t="shared" si="400"/>
        <v/>
      </c>
      <c r="N2597" s="387"/>
    </row>
    <row r="2598" spans="2:14" s="287" customFormat="1">
      <c r="B2598" s="422" t="s">
        <v>65</v>
      </c>
      <c r="C2598" s="136" t="s">
        <v>2476</v>
      </c>
      <c r="D2598" s="69">
        <v>14562961001</v>
      </c>
      <c r="E2598" s="392" t="str">
        <f>IFERROR(VLOOKUP(D2598,'ВИС-2025'!$E$17:$I$3751,3,0),"")</f>
        <v>Тройник с внутр. резьбой на боков. проходе 25-Rp 3/4-25 RX+</v>
      </c>
      <c r="F2598" s="136" t="s">
        <v>58</v>
      </c>
      <c r="G2598" s="207"/>
      <c r="H2598" s="97">
        <f>IFERROR(VLOOKUP(D2598,'ВИС-2025'!$E$17:$L$4285,8,0),"")</f>
        <v>27.49</v>
      </c>
      <c r="I2598" s="97">
        <f t="shared" si="396"/>
        <v>0</v>
      </c>
      <c r="J2598" s="97">
        <f t="shared" si="397"/>
        <v>27.49</v>
      </c>
      <c r="K2598" s="97">
        <f t="shared" si="398"/>
        <v>0</v>
      </c>
      <c r="L2598" s="97">
        <f t="shared" si="399"/>
        <v>0</v>
      </c>
      <c r="M2598" s="97">
        <f t="shared" si="400"/>
        <v>0</v>
      </c>
      <c r="N2598" s="387"/>
    </row>
    <row r="2599" spans="2:14" s="287" customFormat="1">
      <c r="B2599" s="69" t="s">
        <v>65</v>
      </c>
      <c r="C2599" s="136" t="s">
        <v>2476</v>
      </c>
      <c r="D2599" s="69">
        <v>14562971001</v>
      </c>
      <c r="E2599" s="392" t="str">
        <f>IFERROR(VLOOKUP(D2599,'ВИС-2025'!$E$17:$I$3751,3,0),"")</f>
        <v>Тройник с внутр. резьбой на боков. проходе 32-Rp 3/4-32 RX+</v>
      </c>
      <c r="F2599" s="136" t="s">
        <v>58</v>
      </c>
      <c r="G2599" s="207"/>
      <c r="H2599" s="97">
        <f>IFERROR(VLOOKUP(D2599,'ВИС-2025'!$E$17:$L$4285,8,0),"")</f>
        <v>61.13</v>
      </c>
      <c r="I2599" s="97">
        <f t="shared" si="396"/>
        <v>0</v>
      </c>
      <c r="J2599" s="97">
        <f t="shared" si="397"/>
        <v>61.13</v>
      </c>
      <c r="K2599" s="97">
        <f t="shared" si="398"/>
        <v>0</v>
      </c>
      <c r="L2599" s="97">
        <f t="shared" si="399"/>
        <v>0</v>
      </c>
      <c r="M2599" s="97">
        <f t="shared" si="400"/>
        <v>0</v>
      </c>
      <c r="N2599" s="387"/>
    </row>
    <row r="2600" spans="2:14" s="288" customFormat="1">
      <c r="B2600" s="453" t="s">
        <v>27</v>
      </c>
      <c r="C2600" s="139" t="s">
        <v>2476</v>
      </c>
      <c r="D2600" s="102">
        <v>14562991001</v>
      </c>
      <c r="E2600" s="391" t="str">
        <f>IFERROR(VLOOKUP(D2600,'ВИС-2025'!$E$17:$I$3751,3,0),"")</f>
        <v>Тройник с внутр. резьбой на боков. проходе 32-Rp 1-32 RX+</v>
      </c>
      <c r="F2600" s="139" t="s">
        <v>58</v>
      </c>
      <c r="G2600" s="217"/>
      <c r="H2600" s="175">
        <f>IFERROR(VLOOKUP(D2600,'ВИС-2025'!$E$17:$L$4285,8,0),"")</f>
        <v>61.13</v>
      </c>
      <c r="I2600" s="175">
        <f t="shared" si="396"/>
        <v>0</v>
      </c>
      <c r="J2600" s="175">
        <f t="shared" si="397"/>
        <v>61.13</v>
      </c>
      <c r="K2600" s="175">
        <f t="shared" si="398"/>
        <v>0</v>
      </c>
      <c r="L2600" s="175">
        <f t="shared" si="399"/>
        <v>0</v>
      </c>
      <c r="M2600" s="175">
        <f t="shared" si="400"/>
        <v>0</v>
      </c>
      <c r="N2600" s="387"/>
    </row>
    <row r="2601" spans="2:14" s="287" customFormat="1">
      <c r="B2601" s="422" t="s">
        <v>65</v>
      </c>
      <c r="C2601" s="136" t="s">
        <v>2476</v>
      </c>
      <c r="D2601" s="212">
        <v>14563001001</v>
      </c>
      <c r="E2601" s="392" t="str">
        <f>IFERROR(VLOOKUP(D2601,'ВИС-2025'!$E$17:$I$3751,3,0),"")</f>
        <v>Тройник с внутр. резьбой на боков. проходе 40-Rp 1-40 RX+</v>
      </c>
      <c r="F2601" s="136" t="s">
        <v>58</v>
      </c>
      <c r="G2601" s="207"/>
      <c r="H2601" s="97">
        <f>IFERROR(VLOOKUP(D2601,'ВИС-2025'!$E$17:$L$4285,8,0),"")</f>
        <v>91.2</v>
      </c>
      <c r="I2601" s="97">
        <f t="shared" si="396"/>
        <v>0</v>
      </c>
      <c r="J2601" s="97">
        <f t="shared" si="397"/>
        <v>91.2</v>
      </c>
      <c r="K2601" s="97">
        <f t="shared" si="398"/>
        <v>0</v>
      </c>
      <c r="L2601" s="97">
        <f t="shared" si="399"/>
        <v>0</v>
      </c>
      <c r="M2601" s="97">
        <f t="shared" si="400"/>
        <v>0</v>
      </c>
      <c r="N2601" s="387"/>
    </row>
    <row r="2602" spans="2:14">
      <c r="B2602" s="90"/>
      <c r="C2602" s="136"/>
      <c r="D2602" s="212"/>
      <c r="E2602" s="185"/>
      <c r="F2602" s="136"/>
      <c r="G2602" s="207"/>
      <c r="H2602" s="97" t="str">
        <f>IFERROR(VLOOKUP(D2602,'ВИС-2025'!$E$17:$L$4285,7,0),"")</f>
        <v/>
      </c>
      <c r="I2602" s="97" t="str">
        <f t="shared" si="396"/>
        <v/>
      </c>
      <c r="J2602" s="97" t="str">
        <f t="shared" si="397"/>
        <v/>
      </c>
      <c r="K2602" s="97" t="str">
        <f t="shared" si="398"/>
        <v/>
      </c>
      <c r="L2602" s="97" t="str">
        <f t="shared" si="399"/>
        <v/>
      </c>
      <c r="M2602" s="97" t="str">
        <f t="shared" si="400"/>
        <v/>
      </c>
      <c r="N2602" s="387"/>
    </row>
    <row r="2603" spans="2:14" s="288" customFormat="1">
      <c r="B2603" s="453" t="s">
        <v>27</v>
      </c>
      <c r="C2603" s="139" t="s">
        <v>2476</v>
      </c>
      <c r="D2603" s="102">
        <v>11680621001</v>
      </c>
      <c r="E2603" s="391" t="str">
        <f>IFERROR(VLOOKUP(D2603,'ВИС-2025'!$E$17:$I$3751,3,0),"")</f>
        <v>Тройник с внутренней резьбой 32х4,4 -Rp 3/4-25</v>
      </c>
      <c r="F2603" s="202" t="s">
        <v>58</v>
      </c>
      <c r="G2603" s="204"/>
      <c r="H2603" s="352" t="str">
        <f>IFERROR(VLOOKUP(D2603,'ВИС-2025'!$E$17:$L$4285,7,0),"")</f>
        <v>по запросу</v>
      </c>
      <c r="I2603" s="352" t="str">
        <f t="shared" si="396"/>
        <v/>
      </c>
      <c r="J2603" s="352" t="str">
        <f t="shared" si="397"/>
        <v/>
      </c>
      <c r="K2603" s="352" t="str">
        <f t="shared" si="398"/>
        <v/>
      </c>
      <c r="L2603" s="352" t="str">
        <f t="shared" si="399"/>
        <v/>
      </c>
      <c r="M2603" s="352" t="str">
        <f t="shared" si="400"/>
        <v/>
      </c>
      <c r="N2603" s="387"/>
    </row>
    <row r="2604" spans="2:14">
      <c r="B2604" s="90"/>
      <c r="C2604" s="136"/>
      <c r="D2604" s="69"/>
      <c r="E2604" s="185"/>
      <c r="F2604" s="170"/>
      <c r="G2604" s="199"/>
      <c r="H2604" s="351" t="str">
        <f>IFERROR(VLOOKUP(D2604,'ВИС-2025'!$E$17:$L$4285,7,0),"")</f>
        <v/>
      </c>
      <c r="I2604" s="351" t="str">
        <f t="shared" si="396"/>
        <v/>
      </c>
      <c r="J2604" s="351" t="str">
        <f t="shared" si="397"/>
        <v/>
      </c>
      <c r="K2604" s="351" t="str">
        <f t="shared" si="398"/>
        <v/>
      </c>
      <c r="L2604" s="351" t="str">
        <f t="shared" si="399"/>
        <v/>
      </c>
      <c r="M2604" s="351" t="str">
        <f t="shared" si="400"/>
        <v/>
      </c>
      <c r="N2604" s="387"/>
    </row>
    <row r="2605" spans="2:14" s="288" customFormat="1">
      <c r="B2605" s="453" t="s">
        <v>27</v>
      </c>
      <c r="C2605" s="139" t="s">
        <v>2476</v>
      </c>
      <c r="D2605" s="102">
        <v>12893491001</v>
      </c>
      <c r="E2605" s="391" t="str">
        <f>IFERROR(VLOOKUP(D2605,'ВИС-2025'!$E$17:$I$3751,3,0),"")</f>
        <v>Переход на сварное соеднинение 25 x 3,5 - 26,9 x 2,3</v>
      </c>
      <c r="F2605" s="202" t="s">
        <v>58</v>
      </c>
      <c r="G2605" s="204"/>
      <c r="H2605" s="352" t="str">
        <f>IFERROR(VLOOKUP(D2605,'ВИС-2025'!$E$17:$L$4285,7,0),"")</f>
        <v>по запросу</v>
      </c>
      <c r="I2605" s="352" t="str">
        <f t="shared" si="396"/>
        <v/>
      </c>
      <c r="J2605" s="352" t="str">
        <f t="shared" si="397"/>
        <v/>
      </c>
      <c r="K2605" s="352" t="str">
        <f t="shared" si="398"/>
        <v/>
      </c>
      <c r="L2605" s="352" t="str">
        <f t="shared" si="399"/>
        <v/>
      </c>
      <c r="M2605" s="352" t="str">
        <f t="shared" si="400"/>
        <v/>
      </c>
      <c r="N2605" s="387"/>
    </row>
    <row r="2606" spans="2:14" s="288" customFormat="1">
      <c r="B2606" s="453" t="s">
        <v>27</v>
      </c>
      <c r="C2606" s="139" t="s">
        <v>2476</v>
      </c>
      <c r="D2606" s="102">
        <v>12677011001</v>
      </c>
      <c r="E2606" s="391" t="str">
        <f>IFERROR(VLOOKUP(D2606,'ВИС-2025'!$E$17:$I$3751,3,0),"")</f>
        <v>Переход на сварное соеднинение 32 x 4,4 - 33,7 x 2,6</v>
      </c>
      <c r="F2606" s="202" t="s">
        <v>58</v>
      </c>
      <c r="G2606" s="204"/>
      <c r="H2606" s="352" t="str">
        <f>IFERROR(VLOOKUP(D2606,'ВИС-2025'!$E$17:$L$4285,7,0),"")</f>
        <v>по запросу</v>
      </c>
      <c r="I2606" s="352" t="str">
        <f t="shared" si="396"/>
        <v/>
      </c>
      <c r="J2606" s="352" t="str">
        <f t="shared" si="397"/>
        <v/>
      </c>
      <c r="K2606" s="352" t="str">
        <f t="shared" si="398"/>
        <v/>
      </c>
      <c r="L2606" s="352" t="str">
        <f t="shared" si="399"/>
        <v/>
      </c>
      <c r="M2606" s="352" t="str">
        <f t="shared" si="400"/>
        <v/>
      </c>
      <c r="N2606" s="387"/>
    </row>
    <row r="2607" spans="2:14" s="288" customFormat="1">
      <c r="B2607" s="453" t="s">
        <v>27</v>
      </c>
      <c r="C2607" s="139" t="s">
        <v>2476</v>
      </c>
      <c r="D2607" s="102">
        <v>12677111001</v>
      </c>
      <c r="E2607" s="391" t="str">
        <f>IFERROR(VLOOKUP(D2607,'ВИС-2025'!$E$17:$I$3751,3,0),"")</f>
        <v>Переход на сварное соеднинение 40 x 5,5 - 42,4 x 2,6</v>
      </c>
      <c r="F2607" s="202" t="s">
        <v>58</v>
      </c>
      <c r="G2607" s="204"/>
      <c r="H2607" s="352" t="str">
        <f>IFERROR(VLOOKUP(D2607,'ВИС-2025'!$E$17:$L$4285,7,0),"")</f>
        <v>по запросу</v>
      </c>
      <c r="I2607" s="352" t="str">
        <f t="shared" si="396"/>
        <v/>
      </c>
      <c r="J2607" s="352" t="str">
        <f t="shared" si="397"/>
        <v/>
      </c>
      <c r="K2607" s="352" t="str">
        <f t="shared" si="398"/>
        <v/>
      </c>
      <c r="L2607" s="352" t="str">
        <f t="shared" si="399"/>
        <v/>
      </c>
      <c r="M2607" s="352" t="str">
        <f t="shared" si="400"/>
        <v/>
      </c>
      <c r="N2607" s="387"/>
    </row>
    <row r="2608" spans="2:14" s="288" customFormat="1">
      <c r="B2608" s="453" t="s">
        <v>27</v>
      </c>
      <c r="C2608" s="139" t="s">
        <v>2476</v>
      </c>
      <c r="D2608" s="102">
        <v>13158271001</v>
      </c>
      <c r="E2608" s="391" t="str">
        <f>IFERROR(VLOOKUP(D2608,'ВИС-2025'!$E$17:$I$3751,3,0),"")</f>
        <v>Переход на сварное соеднинение 50 x 6,9 - 48,3 x 2,6</v>
      </c>
      <c r="F2608" s="202" t="s">
        <v>58</v>
      </c>
      <c r="G2608" s="204"/>
      <c r="H2608" s="352" t="str">
        <f>IFERROR(VLOOKUP(D2608,'ВИС-2025'!$E$17:$L$4285,7,0),"")</f>
        <v>по запросу</v>
      </c>
      <c r="I2608" s="352" t="str">
        <f t="shared" si="396"/>
        <v/>
      </c>
      <c r="J2608" s="352" t="str">
        <f t="shared" si="397"/>
        <v/>
      </c>
      <c r="K2608" s="352" t="str">
        <f t="shared" si="398"/>
        <v/>
      </c>
      <c r="L2608" s="352" t="str">
        <f t="shared" si="399"/>
        <v/>
      </c>
      <c r="M2608" s="352" t="str">
        <f t="shared" si="400"/>
        <v/>
      </c>
      <c r="N2608" s="387"/>
    </row>
    <row r="2609" spans="2:14" s="288" customFormat="1">
      <c r="B2609" s="453" t="s">
        <v>27</v>
      </c>
      <c r="C2609" s="139" t="s">
        <v>2476</v>
      </c>
      <c r="D2609" s="102">
        <v>13158281001</v>
      </c>
      <c r="E2609" s="391" t="str">
        <f>IFERROR(VLOOKUP(D2609,'ВИС-2025'!$E$17:$I$3751,3,0),"")</f>
        <v>Переход на сварное соеднинение 63 x 8,6 - 60,3 x 2,9</v>
      </c>
      <c r="F2609" s="202" t="s">
        <v>58</v>
      </c>
      <c r="G2609" s="204"/>
      <c r="H2609" s="352" t="str">
        <f>IFERROR(VLOOKUP(D2609,'ВИС-2025'!$E$17:$L$4285,7,0),"")</f>
        <v>по запросу</v>
      </c>
      <c r="I2609" s="352" t="str">
        <f t="shared" si="396"/>
        <v/>
      </c>
      <c r="J2609" s="352" t="str">
        <f t="shared" si="397"/>
        <v/>
      </c>
      <c r="K2609" s="352" t="str">
        <f t="shared" si="398"/>
        <v/>
      </c>
      <c r="L2609" s="352" t="str">
        <f t="shared" si="399"/>
        <v/>
      </c>
      <c r="M2609" s="352" t="str">
        <f t="shared" si="400"/>
        <v/>
      </c>
      <c r="N2609" s="387"/>
    </row>
    <row r="2610" spans="2:14">
      <c r="B2610" s="90"/>
      <c r="C2610" s="136"/>
      <c r="D2610" s="69"/>
      <c r="E2610" s="185"/>
      <c r="F2610" s="170"/>
      <c r="G2610" s="199"/>
      <c r="H2610" s="351" t="str">
        <f>IFERROR(VLOOKUP(D2610,'ВИС-2025'!$E$17:$L$4285,7,0),"")</f>
        <v/>
      </c>
      <c r="I2610" s="351" t="str">
        <f t="shared" si="396"/>
        <v/>
      </c>
      <c r="J2610" s="351" t="str">
        <f t="shared" si="397"/>
        <v/>
      </c>
      <c r="K2610" s="351" t="str">
        <f t="shared" si="398"/>
        <v/>
      </c>
      <c r="L2610" s="351" t="str">
        <f t="shared" si="399"/>
        <v/>
      </c>
      <c r="M2610" s="351" t="str">
        <f t="shared" si="400"/>
        <v/>
      </c>
      <c r="N2610" s="387"/>
    </row>
    <row r="2611" spans="2:14" s="287" customFormat="1">
      <c r="B2611" s="69" t="s">
        <v>65</v>
      </c>
      <c r="C2611" s="136" t="s">
        <v>2476</v>
      </c>
      <c r="D2611" s="69">
        <v>14563281001</v>
      </c>
      <c r="E2611" s="392" t="str">
        <f>IFERROR(VLOOKUP(D2611,'ВИС-2025'!$E$17:$I$3751,3,0),"")</f>
        <v>Переходник с внутренней резьбой 20-Rp 1/2 RX+</v>
      </c>
      <c r="F2611" s="136" t="s">
        <v>58</v>
      </c>
      <c r="G2611" s="207"/>
      <c r="H2611" s="97">
        <f>IFERROR(VLOOKUP(D2611,'ВИС-2025'!$E$17:$L$4285,8,0),"")</f>
        <v>13.69</v>
      </c>
      <c r="I2611" s="97">
        <f t="shared" si="396"/>
        <v>0</v>
      </c>
      <c r="J2611" s="97">
        <f t="shared" si="397"/>
        <v>13.69</v>
      </c>
      <c r="K2611" s="97">
        <f t="shared" si="398"/>
        <v>0</v>
      </c>
      <c r="L2611" s="97">
        <f t="shared" si="399"/>
        <v>0</v>
      </c>
      <c r="M2611" s="97">
        <f t="shared" si="400"/>
        <v>0</v>
      </c>
      <c r="N2611" s="387"/>
    </row>
    <row r="2612" spans="2:14" s="287" customFormat="1">
      <c r="B2612" s="69" t="s">
        <v>65</v>
      </c>
      <c r="C2612" s="136" t="s">
        <v>2476</v>
      </c>
      <c r="D2612" s="69">
        <v>14563291001</v>
      </c>
      <c r="E2612" s="392" t="str">
        <f>IFERROR(VLOOKUP(D2612,'ВИС-2025'!$E$17:$I$3751,3,0),"")</f>
        <v>Переходник с внутренней резьбой 20-Rp 3/4 RX+</v>
      </c>
      <c r="F2612" s="136" t="s">
        <v>58</v>
      </c>
      <c r="G2612" s="207"/>
      <c r="H2612" s="97">
        <f>IFERROR(VLOOKUP(D2612,'ВИС-2025'!$E$17:$L$4285,8,0),"")</f>
        <v>13.69</v>
      </c>
      <c r="I2612" s="97">
        <f t="shared" si="396"/>
        <v>0</v>
      </c>
      <c r="J2612" s="97">
        <f t="shared" si="397"/>
        <v>13.69</v>
      </c>
      <c r="K2612" s="97">
        <f t="shared" si="398"/>
        <v>0</v>
      </c>
      <c r="L2612" s="97">
        <f t="shared" si="399"/>
        <v>0</v>
      </c>
      <c r="M2612" s="97">
        <f t="shared" si="400"/>
        <v>0</v>
      </c>
      <c r="N2612" s="387"/>
    </row>
    <row r="2613" spans="2:14" s="287" customFormat="1">
      <c r="B2613" s="422" t="s">
        <v>65</v>
      </c>
      <c r="C2613" s="136" t="s">
        <v>2476</v>
      </c>
      <c r="D2613" s="212">
        <v>14563301001</v>
      </c>
      <c r="E2613" s="392" t="str">
        <f>IFERROR(VLOOKUP(D2613,'ВИС-2025'!$E$17:$I$3751,3,0),"")</f>
        <v>Переходник с внутренней резьбой 25-Rp 1/2 RX+</v>
      </c>
      <c r="F2613" s="136" t="s">
        <v>58</v>
      </c>
      <c r="G2613" s="207"/>
      <c r="H2613" s="97">
        <f>IFERROR(VLOOKUP(D2613,'ВИС-2025'!$E$17:$L$4285,8,0),"")</f>
        <v>18.260000000000002</v>
      </c>
      <c r="I2613" s="97">
        <f t="shared" si="396"/>
        <v>0</v>
      </c>
      <c r="J2613" s="97">
        <f t="shared" si="397"/>
        <v>18.260000000000002</v>
      </c>
      <c r="K2613" s="97">
        <f t="shared" si="398"/>
        <v>0</v>
      </c>
      <c r="L2613" s="97">
        <f t="shared" si="399"/>
        <v>0</v>
      </c>
      <c r="M2613" s="97">
        <f t="shared" si="400"/>
        <v>0</v>
      </c>
      <c r="N2613" s="387"/>
    </row>
    <row r="2614" spans="2:14" s="287" customFormat="1">
      <c r="B2614" s="69" t="s">
        <v>65</v>
      </c>
      <c r="C2614" s="136" t="s">
        <v>2476</v>
      </c>
      <c r="D2614" s="69">
        <v>14563311001</v>
      </c>
      <c r="E2614" s="392" t="str">
        <f>IFERROR(VLOOKUP(D2614,'ВИС-2025'!$E$17:$I$3751,3,0),"")</f>
        <v>Переходник с внутренней резьбой 25-Rp 3/4 RX+</v>
      </c>
      <c r="F2614" s="136" t="s">
        <v>58</v>
      </c>
      <c r="G2614" s="207"/>
      <c r="H2614" s="97">
        <f>IFERROR(VLOOKUP(D2614,'ВИС-2025'!$E$17:$L$4285,8,0),"")</f>
        <v>18.260000000000002</v>
      </c>
      <c r="I2614" s="97">
        <f t="shared" si="396"/>
        <v>0</v>
      </c>
      <c r="J2614" s="97">
        <f t="shared" si="397"/>
        <v>18.260000000000002</v>
      </c>
      <c r="K2614" s="97">
        <f t="shared" si="398"/>
        <v>0</v>
      </c>
      <c r="L2614" s="97">
        <f t="shared" si="399"/>
        <v>0</v>
      </c>
      <c r="M2614" s="97">
        <f t="shared" si="400"/>
        <v>0</v>
      </c>
      <c r="N2614" s="387"/>
    </row>
    <row r="2615" spans="2:14" s="287" customFormat="1">
      <c r="B2615" s="422" t="s">
        <v>65</v>
      </c>
      <c r="C2615" s="136" t="s">
        <v>2476</v>
      </c>
      <c r="D2615" s="69">
        <v>14563321001</v>
      </c>
      <c r="E2615" s="392" t="str">
        <f>IFERROR(VLOOKUP(D2615,'ВИС-2025'!$E$17:$I$3751,3,0),"")</f>
        <v>Переходник с внутренней резьбой 32-Rp 3/4 RX+</v>
      </c>
      <c r="F2615" s="136" t="s">
        <v>58</v>
      </c>
      <c r="G2615" s="207"/>
      <c r="H2615" s="97">
        <f>IFERROR(VLOOKUP(D2615,'ВИС-2025'!$E$17:$L$4285,8,0),"")</f>
        <v>27</v>
      </c>
      <c r="I2615" s="97">
        <f t="shared" si="396"/>
        <v>0</v>
      </c>
      <c r="J2615" s="97">
        <f t="shared" si="397"/>
        <v>27</v>
      </c>
      <c r="K2615" s="97">
        <f t="shared" si="398"/>
        <v>0</v>
      </c>
      <c r="L2615" s="97">
        <f t="shared" si="399"/>
        <v>0</v>
      </c>
      <c r="M2615" s="97">
        <f t="shared" si="400"/>
        <v>0</v>
      </c>
      <c r="N2615" s="387"/>
    </row>
    <row r="2616" spans="2:14" s="287" customFormat="1">
      <c r="B2616" s="69" t="s">
        <v>65</v>
      </c>
      <c r="C2616" s="136" t="s">
        <v>2476</v>
      </c>
      <c r="D2616" s="69">
        <v>14563331001</v>
      </c>
      <c r="E2616" s="392" t="str">
        <f>IFERROR(VLOOKUP(D2616,'ВИС-2025'!$E$17:$I$3751,3,0),"")</f>
        <v>Переходник с внутренней резьбой 32-Rр 1 RX+</v>
      </c>
      <c r="F2616" s="136" t="s">
        <v>58</v>
      </c>
      <c r="G2616" s="207"/>
      <c r="H2616" s="97">
        <f>IFERROR(VLOOKUP(D2616,'ВИС-2025'!$E$17:$L$4285,8,0),"")</f>
        <v>27</v>
      </c>
      <c r="I2616" s="97">
        <f t="shared" si="396"/>
        <v>0</v>
      </c>
      <c r="J2616" s="97">
        <f t="shared" si="397"/>
        <v>27</v>
      </c>
      <c r="K2616" s="97">
        <f t="shared" si="398"/>
        <v>0</v>
      </c>
      <c r="L2616" s="97">
        <f t="shared" si="399"/>
        <v>0</v>
      </c>
      <c r="M2616" s="97">
        <f t="shared" si="400"/>
        <v>0</v>
      </c>
      <c r="N2616" s="387"/>
    </row>
    <row r="2617" spans="2:14" s="287" customFormat="1">
      <c r="B2617" s="422" t="s">
        <v>65</v>
      </c>
      <c r="C2617" s="136" t="s">
        <v>2476</v>
      </c>
      <c r="D2617" s="69">
        <v>14563341001</v>
      </c>
      <c r="E2617" s="392" t="str">
        <f>IFERROR(VLOOKUP(D2617,'ВИС-2025'!$E$17:$I$3751,3,0),"")</f>
        <v>Переходник с внутренней резьбой 40-Rр 1 1/4 RX+</v>
      </c>
      <c r="F2617" s="170" t="s">
        <v>58</v>
      </c>
      <c r="G2617" s="96"/>
      <c r="H2617" s="97">
        <f>IFERROR(VLOOKUP(D2617,'ВИС-2025'!$E$17:$L$4285,8,0),"")</f>
        <v>53.2</v>
      </c>
      <c r="I2617" s="351">
        <f t="shared" si="396"/>
        <v>0</v>
      </c>
      <c r="J2617" s="351">
        <f t="shared" si="397"/>
        <v>53.2</v>
      </c>
      <c r="K2617" s="351">
        <f t="shared" si="398"/>
        <v>0</v>
      </c>
      <c r="L2617" s="351">
        <f t="shared" si="399"/>
        <v>0</v>
      </c>
      <c r="M2617" s="351">
        <f t="shared" si="400"/>
        <v>0</v>
      </c>
      <c r="N2617" s="387"/>
    </row>
    <row r="2618" spans="2:14">
      <c r="B2618" s="90"/>
      <c r="C2618" s="136"/>
      <c r="D2618" s="69"/>
      <c r="E2618" s="185"/>
      <c r="F2618" s="170"/>
      <c r="G2618" s="96"/>
      <c r="H2618" s="97" t="str">
        <f>IFERROR(VLOOKUP(D2618,'ВИС-2025'!$E$17:$L$4285,8,0),"")</f>
        <v/>
      </c>
      <c r="I2618" s="351" t="str">
        <f t="shared" si="396"/>
        <v/>
      </c>
      <c r="J2618" s="351" t="str">
        <f t="shared" si="397"/>
        <v/>
      </c>
      <c r="K2618" s="351" t="str">
        <f t="shared" si="398"/>
        <v/>
      </c>
      <c r="L2618" s="351" t="str">
        <f t="shared" si="399"/>
        <v/>
      </c>
      <c r="M2618" s="351" t="str">
        <f t="shared" si="400"/>
        <v/>
      </c>
      <c r="N2618" s="387"/>
    </row>
    <row r="2619" spans="2:14" s="287" customFormat="1">
      <c r="B2619" s="422" t="s">
        <v>65</v>
      </c>
      <c r="C2619" s="136" t="s">
        <v>2476</v>
      </c>
      <c r="D2619" s="206">
        <v>14563141001</v>
      </c>
      <c r="E2619" s="392" t="str">
        <f>IFERROR(VLOOKUP(D2619,'ВИС-2025'!$E$17:$I$3751,3,0),"")</f>
        <v>Переходник с наружной резьбой 20-R 1/2 RX+</v>
      </c>
      <c r="F2619" s="136" t="s">
        <v>58</v>
      </c>
      <c r="G2619" s="199"/>
      <c r="H2619" s="97">
        <f>IFERROR(VLOOKUP(D2619,'ВИС-2025'!$E$17:$L$4285,8,0),"")</f>
        <v>16.989999999999998</v>
      </c>
      <c r="I2619" s="97">
        <f t="shared" si="396"/>
        <v>0</v>
      </c>
      <c r="J2619" s="97">
        <f t="shared" si="397"/>
        <v>16.989999999999998</v>
      </c>
      <c r="K2619" s="97">
        <f t="shared" si="398"/>
        <v>0</v>
      </c>
      <c r="L2619" s="97">
        <f t="shared" si="399"/>
        <v>0</v>
      </c>
      <c r="M2619" s="97">
        <f t="shared" si="400"/>
        <v>0</v>
      </c>
      <c r="N2619" s="387"/>
    </row>
    <row r="2620" spans="2:14" s="287" customFormat="1">
      <c r="B2620" s="422" t="s">
        <v>65</v>
      </c>
      <c r="C2620" s="136" t="s">
        <v>2476</v>
      </c>
      <c r="D2620" s="206">
        <v>14563151001</v>
      </c>
      <c r="E2620" s="392" t="str">
        <f>IFERROR(VLOOKUP(D2620,'ВИС-2025'!$E$17:$I$3751,3,0),"")</f>
        <v>Переходник с наружной резьбой 20-R 3/4 RX+</v>
      </c>
      <c r="F2620" s="136" t="s">
        <v>58</v>
      </c>
      <c r="G2620" s="187"/>
      <c r="H2620" s="97">
        <f>IFERROR(VLOOKUP(D2620,'ВИС-2025'!$E$17:$L$4285,8,0),"")</f>
        <v>16.989999999999998</v>
      </c>
      <c r="I2620" s="97">
        <f t="shared" si="396"/>
        <v>0</v>
      </c>
      <c r="J2620" s="97">
        <f t="shared" si="397"/>
        <v>16.989999999999998</v>
      </c>
      <c r="K2620" s="97">
        <f t="shared" si="398"/>
        <v>0</v>
      </c>
      <c r="L2620" s="97">
        <f t="shared" si="399"/>
        <v>0</v>
      </c>
      <c r="M2620" s="97">
        <f t="shared" si="400"/>
        <v>0</v>
      </c>
      <c r="N2620" s="387"/>
    </row>
    <row r="2621" spans="2:14" s="287" customFormat="1">
      <c r="B2621" s="69" t="s">
        <v>65</v>
      </c>
      <c r="C2621" s="136" t="s">
        <v>2476</v>
      </c>
      <c r="D2621" s="206">
        <v>14563161001</v>
      </c>
      <c r="E2621" s="392" t="str">
        <f>IFERROR(VLOOKUP(D2621,'ВИС-2025'!$E$17:$I$3751,3,0),"")</f>
        <v>Переходник с наружной резьбой 20-R 1 RX+</v>
      </c>
      <c r="F2621" s="170" t="s">
        <v>58</v>
      </c>
      <c r="G2621" s="187"/>
      <c r="H2621" s="97">
        <f>IFERROR(VLOOKUP(D2621,'ВИС-2025'!$E$17:$L$4285,8,0),"")</f>
        <v>23.59</v>
      </c>
      <c r="I2621" s="351">
        <f t="shared" si="396"/>
        <v>0</v>
      </c>
      <c r="J2621" s="351">
        <f t="shared" si="397"/>
        <v>23.59</v>
      </c>
      <c r="K2621" s="351">
        <f t="shared" si="398"/>
        <v>0</v>
      </c>
      <c r="L2621" s="351">
        <f t="shared" si="399"/>
        <v>0</v>
      </c>
      <c r="M2621" s="351">
        <f t="shared" si="400"/>
        <v>0</v>
      </c>
      <c r="N2621" s="387"/>
    </row>
    <row r="2622" spans="2:14" s="287" customFormat="1">
      <c r="B2622" s="69" t="s">
        <v>65</v>
      </c>
      <c r="C2622" s="136" t="s">
        <v>2476</v>
      </c>
      <c r="D2622" s="206">
        <v>14563171001</v>
      </c>
      <c r="E2622" s="392" t="str">
        <f>IFERROR(VLOOKUP(D2622,'ВИС-2025'!$E$17:$I$3751,3,0),"")</f>
        <v>Переходник с наружной резьбой 25-R 1/2 RX+</v>
      </c>
      <c r="F2622" s="136" t="s">
        <v>58</v>
      </c>
      <c r="G2622" s="207"/>
      <c r="H2622" s="97">
        <f>IFERROR(VLOOKUP(D2622,'ВИС-2025'!$E$17:$L$4285,8,0),"")</f>
        <v>16.989999999999998</v>
      </c>
      <c r="I2622" s="97">
        <f t="shared" si="396"/>
        <v>0</v>
      </c>
      <c r="J2622" s="97">
        <f t="shared" si="397"/>
        <v>16.989999999999998</v>
      </c>
      <c r="K2622" s="97">
        <f t="shared" si="398"/>
        <v>0</v>
      </c>
      <c r="L2622" s="97">
        <f t="shared" si="399"/>
        <v>0</v>
      </c>
      <c r="M2622" s="97">
        <f t="shared" si="400"/>
        <v>0</v>
      </c>
      <c r="N2622" s="387"/>
    </row>
    <row r="2623" spans="2:14" s="287" customFormat="1">
      <c r="B2623" s="69" t="s">
        <v>65</v>
      </c>
      <c r="C2623" s="136" t="s">
        <v>2476</v>
      </c>
      <c r="D2623" s="206">
        <v>14563181001</v>
      </c>
      <c r="E2623" s="392" t="str">
        <f>IFERROR(VLOOKUP(D2623,'ВИС-2025'!$E$17:$I$3751,3,0),"")</f>
        <v>Переходник с наружной резьбой 25-R 3/4 RX+</v>
      </c>
      <c r="F2623" s="136" t="s">
        <v>58</v>
      </c>
      <c r="G2623" s="207"/>
      <c r="H2623" s="97">
        <f>IFERROR(VLOOKUP(D2623,'ВИС-2025'!$E$17:$L$4285,8,0),"")</f>
        <v>20.059999999999999</v>
      </c>
      <c r="I2623" s="97">
        <f t="shared" si="396"/>
        <v>0</v>
      </c>
      <c r="J2623" s="97">
        <f t="shared" si="397"/>
        <v>20.059999999999999</v>
      </c>
      <c r="K2623" s="97">
        <f t="shared" si="398"/>
        <v>0</v>
      </c>
      <c r="L2623" s="97">
        <f t="shared" si="399"/>
        <v>0</v>
      </c>
      <c r="M2623" s="97">
        <f t="shared" si="400"/>
        <v>0</v>
      </c>
      <c r="N2623" s="387"/>
    </row>
    <row r="2624" spans="2:14" s="287" customFormat="1">
      <c r="B2624" s="69" t="s">
        <v>65</v>
      </c>
      <c r="C2624" s="136" t="s">
        <v>2476</v>
      </c>
      <c r="D2624" s="206">
        <v>14563191001</v>
      </c>
      <c r="E2624" s="392" t="str">
        <f>IFERROR(VLOOKUP(D2624,'ВИС-2025'!$E$17:$I$3751,3,0),"")</f>
        <v>Переходник с наружной резьбой 25-R 1 RX+</v>
      </c>
      <c r="F2624" s="136" t="s">
        <v>58</v>
      </c>
      <c r="G2624" s="207"/>
      <c r="H2624" s="97">
        <f>IFERROR(VLOOKUP(D2624,'ВИС-2025'!$E$17:$L$4285,8,0),"")</f>
        <v>16.989999999999998</v>
      </c>
      <c r="I2624" s="97">
        <f t="shared" si="396"/>
        <v>0</v>
      </c>
      <c r="J2624" s="97">
        <f t="shared" si="397"/>
        <v>16.989999999999998</v>
      </c>
      <c r="K2624" s="97">
        <f t="shared" si="398"/>
        <v>0</v>
      </c>
      <c r="L2624" s="97">
        <f t="shared" si="399"/>
        <v>0</v>
      </c>
      <c r="M2624" s="97">
        <f t="shared" si="400"/>
        <v>0</v>
      </c>
      <c r="N2624" s="387"/>
    </row>
    <row r="2625" spans="2:14" s="287" customFormat="1">
      <c r="B2625" s="422" t="s">
        <v>65</v>
      </c>
      <c r="C2625" s="136" t="s">
        <v>2476</v>
      </c>
      <c r="D2625" s="206">
        <v>14563201001</v>
      </c>
      <c r="E2625" s="392" t="str">
        <f>IFERROR(VLOOKUP(D2625,'ВИС-2025'!$E$17:$I$3751,3,0),"")</f>
        <v>Переходник с наружной резьбой 32-R 3/4 RX+</v>
      </c>
      <c r="F2625" s="136" t="s">
        <v>58</v>
      </c>
      <c r="G2625" s="207"/>
      <c r="H2625" s="97">
        <f>IFERROR(VLOOKUP(D2625,'ВИС-2025'!$E$17:$L$4285,8,0),"")</f>
        <v>30.73</v>
      </c>
      <c r="I2625" s="97">
        <f t="shared" si="396"/>
        <v>0</v>
      </c>
      <c r="J2625" s="97">
        <f t="shared" si="397"/>
        <v>30.73</v>
      </c>
      <c r="K2625" s="97">
        <f t="shared" si="398"/>
        <v>0</v>
      </c>
      <c r="L2625" s="97">
        <f t="shared" si="399"/>
        <v>0</v>
      </c>
      <c r="M2625" s="97">
        <f t="shared" si="400"/>
        <v>0</v>
      </c>
      <c r="N2625" s="387"/>
    </row>
    <row r="2626" spans="2:14" s="287" customFormat="1">
      <c r="B2626" s="422" t="s">
        <v>65</v>
      </c>
      <c r="C2626" s="136" t="s">
        <v>2476</v>
      </c>
      <c r="D2626" s="206">
        <v>14563211001</v>
      </c>
      <c r="E2626" s="392" t="str">
        <f>IFERROR(VLOOKUP(D2626,'ВИС-2025'!$E$17:$I$3751,3,0),"")</f>
        <v>Переходник с наружной резьбой 32-R 1 RX+</v>
      </c>
      <c r="F2626" s="136" t="s">
        <v>58</v>
      </c>
      <c r="G2626" s="207"/>
      <c r="H2626" s="97">
        <f>IFERROR(VLOOKUP(D2626,'ВИС-2025'!$E$17:$L$4285,8,0),"")</f>
        <v>30.73</v>
      </c>
      <c r="I2626" s="97">
        <f t="shared" si="396"/>
        <v>0</v>
      </c>
      <c r="J2626" s="97">
        <f t="shared" si="397"/>
        <v>30.73</v>
      </c>
      <c r="K2626" s="97">
        <f t="shared" si="398"/>
        <v>0</v>
      </c>
      <c r="L2626" s="97">
        <f t="shared" si="399"/>
        <v>0</v>
      </c>
      <c r="M2626" s="97">
        <f t="shared" si="400"/>
        <v>0</v>
      </c>
      <c r="N2626" s="387"/>
    </row>
    <row r="2627" spans="2:14" s="287" customFormat="1">
      <c r="B2627" s="422" t="s">
        <v>65</v>
      </c>
      <c r="C2627" s="136" t="s">
        <v>2476</v>
      </c>
      <c r="D2627" s="212">
        <v>14563221001</v>
      </c>
      <c r="E2627" s="392" t="str">
        <f>IFERROR(VLOOKUP(D2627,'ВИС-2025'!$E$17:$I$3751,3,0),"")</f>
        <v>Переходник с наружной резьбой 32-R 1 1/4 RX+</v>
      </c>
      <c r="F2627" s="136" t="s">
        <v>58</v>
      </c>
      <c r="G2627" s="96"/>
      <c r="H2627" s="97">
        <f>IFERROR(VLOOKUP(D2627,'ВИС-2025'!$E$17:$L$4285,8,0),"")</f>
        <v>36.67</v>
      </c>
      <c r="I2627" s="97">
        <f t="shared" si="396"/>
        <v>0</v>
      </c>
      <c r="J2627" s="97">
        <f t="shared" si="397"/>
        <v>36.67</v>
      </c>
      <c r="K2627" s="97">
        <f t="shared" si="398"/>
        <v>0</v>
      </c>
      <c r="L2627" s="97">
        <f t="shared" si="399"/>
        <v>0</v>
      </c>
      <c r="M2627" s="97">
        <f t="shared" si="400"/>
        <v>0</v>
      </c>
      <c r="N2627" s="387"/>
    </row>
    <row r="2628" spans="2:14" s="287" customFormat="1">
      <c r="B2628" s="422" t="s">
        <v>65</v>
      </c>
      <c r="C2628" s="136" t="s">
        <v>2476</v>
      </c>
      <c r="D2628" s="206">
        <v>14563231001</v>
      </c>
      <c r="E2628" s="392" t="str">
        <f>IFERROR(VLOOKUP(D2628,'ВИС-2025'!$E$17:$I$3751,3,0),"")</f>
        <v>Переходник с наружной резьбой 40-R 1 1/4 RX+</v>
      </c>
      <c r="F2628" s="136" t="s">
        <v>58</v>
      </c>
      <c r="G2628" s="207"/>
      <c r="H2628" s="97">
        <f>IFERROR(VLOOKUP(D2628,'ВИС-2025'!$E$17:$L$4285,8,0),"")</f>
        <v>40.42</v>
      </c>
      <c r="I2628" s="97">
        <f t="shared" si="396"/>
        <v>0</v>
      </c>
      <c r="J2628" s="97">
        <f t="shared" si="397"/>
        <v>40.42</v>
      </c>
      <c r="K2628" s="97">
        <f t="shared" si="398"/>
        <v>0</v>
      </c>
      <c r="L2628" s="97">
        <f t="shared" si="399"/>
        <v>0</v>
      </c>
      <c r="M2628" s="97">
        <f t="shared" si="400"/>
        <v>0</v>
      </c>
      <c r="N2628" s="387"/>
    </row>
    <row r="2629" spans="2:14" s="287" customFormat="1">
      <c r="B2629" s="69" t="s">
        <v>65</v>
      </c>
      <c r="C2629" s="136" t="s">
        <v>2476</v>
      </c>
      <c r="D2629" s="212">
        <v>14563241001</v>
      </c>
      <c r="E2629" s="392" t="str">
        <f>IFERROR(VLOOKUP(D2629,'ВИС-2025'!$E$17:$I$3751,3,0),"")</f>
        <v>Переходник с наружной резьбой 50-R 1 1/4 RX+</v>
      </c>
      <c r="F2629" s="136" t="s">
        <v>58</v>
      </c>
      <c r="G2629" s="207"/>
      <c r="H2629" s="97">
        <f>IFERROR(VLOOKUP(D2629,'ВИС-2025'!$E$17:$L$4285,8,0),"")</f>
        <v>66.61</v>
      </c>
      <c r="I2629" s="97">
        <f t="shared" si="396"/>
        <v>0</v>
      </c>
      <c r="J2629" s="97">
        <f t="shared" si="397"/>
        <v>66.61</v>
      </c>
      <c r="K2629" s="97">
        <f t="shared" si="398"/>
        <v>0</v>
      </c>
      <c r="L2629" s="97">
        <f t="shared" si="399"/>
        <v>0</v>
      </c>
      <c r="M2629" s="97">
        <f t="shared" si="400"/>
        <v>0</v>
      </c>
      <c r="N2629" s="387"/>
    </row>
    <row r="2630" spans="2:14" s="287" customFormat="1">
      <c r="B2630" s="69" t="s">
        <v>65</v>
      </c>
      <c r="C2630" s="136" t="s">
        <v>2476</v>
      </c>
      <c r="D2630" s="206">
        <v>14563251001</v>
      </c>
      <c r="E2630" s="392" t="str">
        <f>IFERROR(VLOOKUP(D2630,'ВИС-2025'!$E$17:$I$3751,3,0),"")</f>
        <v>Переходник с наружной резьбой 50-R 1 1/2 RX+</v>
      </c>
      <c r="F2630" s="136" t="s">
        <v>58</v>
      </c>
      <c r="G2630" s="207"/>
      <c r="H2630" s="97">
        <f>IFERROR(VLOOKUP(D2630,'ВИС-2025'!$E$17:$L$4285,8,0),"")</f>
        <v>66.16</v>
      </c>
      <c r="I2630" s="97">
        <f t="shared" si="396"/>
        <v>0</v>
      </c>
      <c r="J2630" s="97">
        <f t="shared" si="397"/>
        <v>66.16</v>
      </c>
      <c r="K2630" s="97">
        <f t="shared" si="398"/>
        <v>0</v>
      </c>
      <c r="L2630" s="97">
        <f t="shared" si="399"/>
        <v>0</v>
      </c>
      <c r="M2630" s="97">
        <f t="shared" si="400"/>
        <v>0</v>
      </c>
      <c r="N2630" s="387"/>
    </row>
    <row r="2631" spans="2:14" s="287" customFormat="1">
      <c r="B2631" s="69" t="s">
        <v>65</v>
      </c>
      <c r="C2631" s="136" t="s">
        <v>2476</v>
      </c>
      <c r="D2631" s="206">
        <v>14563261001</v>
      </c>
      <c r="E2631" s="392" t="str">
        <f>IFERROR(VLOOKUP(D2631,'ВИС-2025'!$E$17:$I$3751,3,0),"")</f>
        <v>Переходник с наружной резьбой 63-R 2 RX+</v>
      </c>
      <c r="F2631" s="136" t="s">
        <v>58</v>
      </c>
      <c r="G2631" s="207"/>
      <c r="H2631" s="97">
        <f>IFERROR(VLOOKUP(D2631,'ВИС-2025'!$E$17:$L$4285,8,0),"")</f>
        <v>99.74</v>
      </c>
      <c r="I2631" s="97">
        <f t="shared" si="396"/>
        <v>0</v>
      </c>
      <c r="J2631" s="97">
        <f t="shared" si="397"/>
        <v>99.74</v>
      </c>
      <c r="K2631" s="97">
        <f t="shared" si="398"/>
        <v>0</v>
      </c>
      <c r="L2631" s="97">
        <f t="shared" si="399"/>
        <v>0</v>
      </c>
      <c r="M2631" s="97">
        <f t="shared" si="400"/>
        <v>0</v>
      </c>
      <c r="N2631" s="387"/>
    </row>
    <row r="2632" spans="2:14">
      <c r="B2632" s="90"/>
      <c r="C2632" s="136"/>
      <c r="D2632" s="206"/>
      <c r="E2632" s="185"/>
      <c r="F2632" s="136"/>
      <c r="G2632" s="207"/>
      <c r="H2632" s="97" t="str">
        <f>IFERROR(VLOOKUP(D2632,'ВИС-2025'!$E$17:$L$4285,7,0),"")</f>
        <v/>
      </c>
      <c r="I2632" s="97" t="str">
        <f t="shared" si="396"/>
        <v/>
      </c>
      <c r="J2632" s="97" t="str">
        <f t="shared" si="397"/>
        <v/>
      </c>
      <c r="K2632" s="97" t="str">
        <f t="shared" si="398"/>
        <v/>
      </c>
      <c r="L2632" s="97" t="str">
        <f t="shared" si="399"/>
        <v/>
      </c>
      <c r="M2632" s="97" t="str">
        <f t="shared" si="400"/>
        <v/>
      </c>
      <c r="N2632" s="387"/>
    </row>
    <row r="2633" spans="2:14" s="288" customFormat="1">
      <c r="B2633" s="453" t="s">
        <v>27</v>
      </c>
      <c r="C2633" s="139" t="s">
        <v>2476</v>
      </c>
      <c r="D2633" s="219">
        <v>11680891001</v>
      </c>
      <c r="E2633" s="391" t="str">
        <f>IFERROR(VLOOKUP(D2633,'ВИС-2025'!$E$17:$I$3751,3,0),"")</f>
        <v>Переходник с накидной гайкой 20x2,8-G 3/4</v>
      </c>
      <c r="F2633" s="139" t="s">
        <v>58</v>
      </c>
      <c r="G2633" s="217"/>
      <c r="H2633" s="175" t="str">
        <f>IFERROR(VLOOKUP(D2633,'ВИС-2025'!$E$17:$L$4285,7,0),"")</f>
        <v>по запросу</v>
      </c>
      <c r="I2633" s="175" t="str">
        <f t="shared" si="396"/>
        <v/>
      </c>
      <c r="J2633" s="175" t="str">
        <f t="shared" si="397"/>
        <v/>
      </c>
      <c r="K2633" s="175" t="str">
        <f t="shared" si="398"/>
        <v/>
      </c>
      <c r="L2633" s="175" t="str">
        <f t="shared" si="399"/>
        <v/>
      </c>
      <c r="M2633" s="175" t="str">
        <f t="shared" si="400"/>
        <v/>
      </c>
      <c r="N2633" s="387"/>
    </row>
    <row r="2634" spans="2:14" s="288" customFormat="1">
      <c r="B2634" s="453" t="s">
        <v>27</v>
      </c>
      <c r="C2634" s="139" t="s">
        <v>2476</v>
      </c>
      <c r="D2634" s="219">
        <v>11680961001</v>
      </c>
      <c r="E2634" s="391" t="str">
        <f>IFERROR(VLOOKUP(D2634,'ВИС-2025'!$E$17:$I$3751,3,0),"")</f>
        <v>Переходник с накидной гайкой 25x3,5-G 3/4</v>
      </c>
      <c r="F2634" s="139" t="s">
        <v>58</v>
      </c>
      <c r="G2634" s="217"/>
      <c r="H2634" s="175" t="str">
        <f>IFERROR(VLOOKUP(D2634,'ВИС-2025'!$E$17:$L$4285,7,0),"")</f>
        <v>по запросу</v>
      </c>
      <c r="I2634" s="175" t="str">
        <f t="shared" si="396"/>
        <v/>
      </c>
      <c r="J2634" s="175" t="str">
        <f t="shared" si="397"/>
        <v/>
      </c>
      <c r="K2634" s="175" t="str">
        <f t="shared" si="398"/>
        <v/>
      </c>
      <c r="L2634" s="175" t="str">
        <f t="shared" si="399"/>
        <v/>
      </c>
      <c r="M2634" s="175" t="str">
        <f t="shared" si="400"/>
        <v/>
      </c>
      <c r="N2634" s="387"/>
    </row>
    <row r="2635" spans="2:14" s="288" customFormat="1">
      <c r="B2635" s="453" t="s">
        <v>27</v>
      </c>
      <c r="C2635" s="139" t="s">
        <v>2476</v>
      </c>
      <c r="D2635" s="219">
        <v>11681031001</v>
      </c>
      <c r="E2635" s="391" t="str">
        <f>IFERROR(VLOOKUP(D2635,'ВИС-2025'!$E$17:$I$3751,3,0),"")</f>
        <v>Переходник с накидной гайкой 32x4,4-G 1</v>
      </c>
      <c r="F2635" s="139" t="s">
        <v>58</v>
      </c>
      <c r="G2635" s="217"/>
      <c r="H2635" s="175" t="str">
        <f>IFERROR(VLOOKUP(D2635,'ВИС-2025'!$E$17:$L$4285,7,0),"")</f>
        <v>по запросу</v>
      </c>
      <c r="I2635" s="175" t="str">
        <f t="shared" si="396"/>
        <v/>
      </c>
      <c r="J2635" s="175" t="str">
        <f t="shared" si="397"/>
        <v/>
      </c>
      <c r="K2635" s="175" t="str">
        <f t="shared" si="398"/>
        <v/>
      </c>
      <c r="L2635" s="175" t="str">
        <f t="shared" si="399"/>
        <v/>
      </c>
      <c r="M2635" s="175" t="str">
        <f t="shared" si="400"/>
        <v/>
      </c>
      <c r="N2635" s="387"/>
    </row>
    <row r="2636" spans="2:14">
      <c r="B2636" s="90"/>
      <c r="C2636" s="136"/>
      <c r="D2636" s="206"/>
      <c r="E2636" s="185"/>
      <c r="F2636" s="136"/>
      <c r="G2636" s="207"/>
      <c r="H2636" s="97" t="str">
        <f>IFERROR(VLOOKUP(D2636,'ВИС-2025'!$E$17:$L$4285,7,0),"")</f>
        <v/>
      </c>
      <c r="I2636" s="97" t="str">
        <f t="shared" si="396"/>
        <v/>
      </c>
      <c r="J2636" s="97" t="str">
        <f t="shared" si="397"/>
        <v/>
      </c>
      <c r="K2636" s="97" t="str">
        <f t="shared" si="398"/>
        <v/>
      </c>
      <c r="L2636" s="97" t="str">
        <f t="shared" si="399"/>
        <v/>
      </c>
      <c r="M2636" s="97" t="str">
        <f t="shared" si="400"/>
        <v/>
      </c>
      <c r="N2636" s="387"/>
    </row>
    <row r="2637" spans="2:14" s="287" customFormat="1">
      <c r="B2637" s="422" t="s">
        <v>65</v>
      </c>
      <c r="C2637" s="136" t="s">
        <v>2476</v>
      </c>
      <c r="D2637" s="206">
        <v>14563481001</v>
      </c>
      <c r="E2637" s="392" t="str">
        <f>IFERROR(VLOOKUP(D2637,'ВИС-2025'!$E$17:$I$3751,3,0),"")</f>
        <v>Угольник-переходник с наружной резьбой 20-R 1/2 RX+</v>
      </c>
      <c r="F2637" s="136" t="s">
        <v>58</v>
      </c>
      <c r="G2637" s="207"/>
      <c r="H2637" s="97">
        <f>IFERROR(VLOOKUP(D2637,'ВИС-2025'!$E$17:$L$4285,8,0),"")</f>
        <v>14.41</v>
      </c>
      <c r="I2637" s="97">
        <f t="shared" si="396"/>
        <v>0</v>
      </c>
      <c r="J2637" s="97">
        <f t="shared" si="397"/>
        <v>14.41</v>
      </c>
      <c r="K2637" s="97">
        <f t="shared" si="398"/>
        <v>0</v>
      </c>
      <c r="L2637" s="97">
        <f t="shared" si="399"/>
        <v>0</v>
      </c>
      <c r="M2637" s="97">
        <f t="shared" si="400"/>
        <v>0</v>
      </c>
      <c r="N2637" s="387"/>
    </row>
    <row r="2638" spans="2:14" s="287" customFormat="1">
      <c r="B2638" s="69" t="s">
        <v>65</v>
      </c>
      <c r="C2638" s="136" t="s">
        <v>2476</v>
      </c>
      <c r="D2638" s="206">
        <v>14563491001</v>
      </c>
      <c r="E2638" s="392" t="str">
        <f>IFERROR(VLOOKUP(D2638,'ВИС-2025'!$E$17:$I$3751,3,0),"")</f>
        <v>Угольник-переходник с наружной резьбой 20-R 3/4 RX+</v>
      </c>
      <c r="F2638" s="71" t="s">
        <v>58</v>
      </c>
      <c r="G2638" s="96"/>
      <c r="H2638" s="97">
        <f>IFERROR(VLOOKUP(D2638,'ВИС-2025'!$E$17:$L$4285,8,0),"")</f>
        <v>14.41</v>
      </c>
      <c r="I2638" s="74">
        <f t="shared" si="396"/>
        <v>0</v>
      </c>
      <c r="J2638" s="74">
        <f t="shared" si="397"/>
        <v>14.41</v>
      </c>
      <c r="K2638" s="74">
        <f t="shared" si="398"/>
        <v>0</v>
      </c>
      <c r="L2638" s="74">
        <f t="shared" si="399"/>
        <v>0</v>
      </c>
      <c r="M2638" s="74">
        <f t="shared" si="400"/>
        <v>0</v>
      </c>
      <c r="N2638" s="387"/>
    </row>
    <row r="2639" spans="2:14" s="287" customFormat="1">
      <c r="B2639" s="69" t="s">
        <v>65</v>
      </c>
      <c r="C2639" s="136" t="s">
        <v>2476</v>
      </c>
      <c r="D2639" s="206">
        <v>14563501001</v>
      </c>
      <c r="E2639" s="392" t="str">
        <f>IFERROR(VLOOKUP(D2639,'ВИС-2025'!$E$17:$I$3751,3,0),"")</f>
        <v>Угольник-переходник с наружной резьбой 25-R 3/4 RX+</v>
      </c>
      <c r="F2639" s="136" t="s">
        <v>58</v>
      </c>
      <c r="G2639" s="207"/>
      <c r="H2639" s="97">
        <f>IFERROR(VLOOKUP(D2639,'ВИС-2025'!$E$17:$L$4285,8,0),"")</f>
        <v>19.899999999999999</v>
      </c>
      <c r="I2639" s="97">
        <f t="shared" si="396"/>
        <v>0</v>
      </c>
      <c r="J2639" s="97">
        <f t="shared" si="397"/>
        <v>19.899999999999999</v>
      </c>
      <c r="K2639" s="97">
        <f t="shared" si="398"/>
        <v>0</v>
      </c>
      <c r="L2639" s="97">
        <f t="shared" si="399"/>
        <v>0</v>
      </c>
      <c r="M2639" s="97">
        <f t="shared" si="400"/>
        <v>0</v>
      </c>
      <c r="N2639" s="387"/>
    </row>
    <row r="2640" spans="2:14" s="288" customFormat="1">
      <c r="B2640" s="453" t="s">
        <v>27</v>
      </c>
      <c r="C2640" s="139" t="s">
        <v>2476</v>
      </c>
      <c r="D2640" s="446">
        <v>14563511001</v>
      </c>
      <c r="E2640" s="391" t="str">
        <f>IFERROR(VLOOKUP(D2640,'ВИС-2025'!$E$17:$I$3751,3,0),"")</f>
        <v>Угольник-переходник с наружной резьбой 32-R 3/4 RX+</v>
      </c>
      <c r="F2640" s="139" t="s">
        <v>58</v>
      </c>
      <c r="G2640" s="217"/>
      <c r="H2640" s="175">
        <f>IFERROR(VLOOKUP(D2640,'ВИС-2025'!$E$17:$L$4285,8,0),"")</f>
        <v>34.549999999999997</v>
      </c>
      <c r="I2640" s="175">
        <f t="shared" si="396"/>
        <v>0</v>
      </c>
      <c r="J2640" s="175">
        <f t="shared" si="397"/>
        <v>34.549999999999997</v>
      </c>
      <c r="K2640" s="175">
        <f t="shared" si="398"/>
        <v>0</v>
      </c>
      <c r="L2640" s="175">
        <f t="shared" si="399"/>
        <v>0</v>
      </c>
      <c r="M2640" s="175">
        <f t="shared" si="400"/>
        <v>0</v>
      </c>
      <c r="N2640" s="387"/>
    </row>
    <row r="2641" spans="2:14" s="287" customFormat="1">
      <c r="B2641" s="69" t="s">
        <v>65</v>
      </c>
      <c r="C2641" s="136" t="s">
        <v>2476</v>
      </c>
      <c r="D2641" s="69">
        <v>14563521001</v>
      </c>
      <c r="E2641" s="392" t="str">
        <f>IFERROR(VLOOKUP(D2641,'ВИС-2025'!$E$17:$I$3751,3,0),"")</f>
        <v>Угольник-переходник с наружной резьбой 32-R 1 RX+</v>
      </c>
      <c r="F2641" s="136" t="s">
        <v>58</v>
      </c>
      <c r="G2641" s="207"/>
      <c r="H2641" s="97">
        <f>IFERROR(VLOOKUP(D2641,'ВИС-2025'!$E$17:$L$4285,8,0),"")</f>
        <v>44.09</v>
      </c>
      <c r="I2641" s="97">
        <f t="shared" si="396"/>
        <v>0</v>
      </c>
      <c r="J2641" s="97">
        <f t="shared" si="397"/>
        <v>44.09</v>
      </c>
      <c r="K2641" s="97">
        <f t="shared" si="398"/>
        <v>0</v>
      </c>
      <c r="L2641" s="97">
        <f t="shared" si="399"/>
        <v>0</v>
      </c>
      <c r="M2641" s="97">
        <f t="shared" si="400"/>
        <v>0</v>
      </c>
      <c r="N2641" s="387"/>
    </row>
    <row r="2642" spans="2:14">
      <c r="B2642" s="90"/>
      <c r="C2642" s="136"/>
      <c r="D2642" s="69"/>
      <c r="E2642" s="185"/>
      <c r="F2642" s="136"/>
      <c r="G2642" s="207"/>
      <c r="H2642" s="97" t="str">
        <f>IFERROR(VLOOKUP(D2642,'ВИС-2025'!$E$17:$L$4285,7,0),"")</f>
        <v/>
      </c>
      <c r="I2642" s="97" t="str">
        <f t="shared" si="396"/>
        <v/>
      </c>
      <c r="J2642" s="97" t="str">
        <f t="shared" si="397"/>
        <v/>
      </c>
      <c r="K2642" s="97" t="str">
        <f t="shared" si="398"/>
        <v/>
      </c>
      <c r="L2642" s="97" t="str">
        <f t="shared" si="399"/>
        <v/>
      </c>
      <c r="M2642" s="97" t="str">
        <f t="shared" si="400"/>
        <v/>
      </c>
      <c r="N2642" s="387"/>
    </row>
    <row r="2643" spans="2:14" s="288" customFormat="1">
      <c r="B2643" s="453" t="s">
        <v>27</v>
      </c>
      <c r="C2643" s="139" t="s">
        <v>2476</v>
      </c>
      <c r="D2643" s="102">
        <v>11681581001</v>
      </c>
      <c r="E2643" s="391" t="str">
        <f>IFERROR(VLOOKUP(D2643,'ВИС-2025'!$E$17:$I$3751,3,0),"")</f>
        <v>Переходник с внутренней резьбой 20х2,8- Rp 1/2</v>
      </c>
      <c r="F2643" s="139" t="s">
        <v>58</v>
      </c>
      <c r="G2643" s="217"/>
      <c r="H2643" s="175" t="str">
        <f>IFERROR(VLOOKUP(D2643,'ВИС-2025'!$E$17:$L$4285,7,0),"")</f>
        <v>по запросу</v>
      </c>
      <c r="I2643" s="175" t="str">
        <f t="shared" ref="I2643:I2706" si="401">IFERROR(H2643*G2643,"")</f>
        <v/>
      </c>
      <c r="J2643" s="175" t="str">
        <f t="shared" ref="J2643:J2706" si="402">IFERROR((IF(H2643="","",H2643-H2643*$D$7)),"")</f>
        <v/>
      </c>
      <c r="K2643" s="175" t="str">
        <f t="shared" ref="K2643:K2706" si="403">IFERROR(J2643*G2643, "")</f>
        <v/>
      </c>
      <c r="L2643" s="175" t="str">
        <f t="shared" ref="L2643:L2706" si="404">IFERROR(J2643*$D$8, "")</f>
        <v/>
      </c>
      <c r="M2643" s="175" t="str">
        <f t="shared" ref="M2643:M2706" si="405">IFERROR(L2643*G2643, "")</f>
        <v/>
      </c>
      <c r="N2643" s="387"/>
    </row>
    <row r="2644" spans="2:14" s="288" customFormat="1">
      <c r="B2644" s="453" t="s">
        <v>27</v>
      </c>
      <c r="C2644" s="139" t="s">
        <v>2476</v>
      </c>
      <c r="D2644" s="102">
        <v>11681591001</v>
      </c>
      <c r="E2644" s="391" t="str">
        <f>IFERROR(VLOOKUP(D2644,'ВИС-2025'!$E$17:$I$3751,3,0),"")</f>
        <v>Переходник с внутренней резьбой 20х2,8- Rp 3/4</v>
      </c>
      <c r="F2644" s="139" t="s">
        <v>58</v>
      </c>
      <c r="G2644" s="217"/>
      <c r="H2644" s="175" t="str">
        <f>IFERROR(VLOOKUP(D2644,'ВИС-2025'!$E$17:$L$4285,7,0),"")</f>
        <v>по запросу</v>
      </c>
      <c r="I2644" s="175" t="str">
        <f t="shared" si="401"/>
        <v/>
      </c>
      <c r="J2644" s="175" t="str">
        <f t="shared" si="402"/>
        <v/>
      </c>
      <c r="K2644" s="175" t="str">
        <f t="shared" si="403"/>
        <v/>
      </c>
      <c r="L2644" s="175" t="str">
        <f t="shared" si="404"/>
        <v/>
      </c>
      <c r="M2644" s="175" t="str">
        <f t="shared" si="405"/>
        <v/>
      </c>
      <c r="N2644" s="387"/>
    </row>
    <row r="2645" spans="2:14" s="288" customFormat="1">
      <c r="B2645" s="453" t="s">
        <v>27</v>
      </c>
      <c r="C2645" s="139" t="s">
        <v>2476</v>
      </c>
      <c r="D2645" s="102">
        <v>11681601001</v>
      </c>
      <c r="E2645" s="391" t="str">
        <f>IFERROR(VLOOKUP(D2645,'ВИС-2025'!$E$17:$I$3751,3,0),"")</f>
        <v>Переходник с внутренней резьбой 25х3,5- Rp1</v>
      </c>
      <c r="F2645" s="139" t="s">
        <v>58</v>
      </c>
      <c r="G2645" s="217"/>
      <c r="H2645" s="175" t="str">
        <f>IFERROR(VLOOKUP(D2645,'ВИС-2025'!$E$17:$L$4285,7,0),"")</f>
        <v>по запросу</v>
      </c>
      <c r="I2645" s="175" t="str">
        <f t="shared" si="401"/>
        <v/>
      </c>
      <c r="J2645" s="175" t="str">
        <f t="shared" si="402"/>
        <v/>
      </c>
      <c r="K2645" s="175" t="str">
        <f t="shared" si="403"/>
        <v/>
      </c>
      <c r="L2645" s="175" t="str">
        <f t="shared" si="404"/>
        <v/>
      </c>
      <c r="M2645" s="175" t="str">
        <f t="shared" si="405"/>
        <v/>
      </c>
      <c r="N2645" s="387"/>
    </row>
    <row r="2646" spans="2:14">
      <c r="B2646" s="90"/>
      <c r="C2646" s="136"/>
      <c r="D2646" s="69"/>
      <c r="E2646" s="185"/>
      <c r="F2646" s="136"/>
      <c r="G2646" s="207"/>
      <c r="H2646" s="97" t="str">
        <f>IFERROR(VLOOKUP(D2646,'ВИС-2025'!$E$17:$L$4285,7,0),"")</f>
        <v/>
      </c>
      <c r="I2646" s="97" t="str">
        <f t="shared" si="401"/>
        <v/>
      </c>
      <c r="J2646" s="97" t="str">
        <f t="shared" si="402"/>
        <v/>
      </c>
      <c r="K2646" s="97" t="str">
        <f t="shared" si="403"/>
        <v/>
      </c>
      <c r="L2646" s="97" t="str">
        <f t="shared" si="404"/>
        <v/>
      </c>
      <c r="M2646" s="97" t="str">
        <f t="shared" si="405"/>
        <v/>
      </c>
      <c r="N2646" s="387"/>
    </row>
    <row r="2647" spans="2:14" s="288" customFormat="1">
      <c r="B2647" s="453" t="s">
        <v>27</v>
      </c>
      <c r="C2647" s="139" t="s">
        <v>2476</v>
      </c>
      <c r="D2647" s="102">
        <v>13129861001</v>
      </c>
      <c r="E2647" s="391" t="str">
        <f>IFERROR(VLOOKUP(D2647,'ВИС-2025'!$E$17:$I$3751,3,0),"")</f>
        <v>Угольник 90°, 20х2,8</v>
      </c>
      <c r="F2647" s="139" t="s">
        <v>58</v>
      </c>
      <c r="G2647" s="217"/>
      <c r="H2647" s="175" t="str">
        <f>IFERROR(VLOOKUP(D2647,'ВИС-2025'!$E$17:$L$4285,7,0),"")</f>
        <v>по запросу</v>
      </c>
      <c r="I2647" s="175" t="str">
        <f t="shared" si="401"/>
        <v/>
      </c>
      <c r="J2647" s="175" t="str">
        <f t="shared" si="402"/>
        <v/>
      </c>
      <c r="K2647" s="175" t="str">
        <f t="shared" si="403"/>
        <v/>
      </c>
      <c r="L2647" s="175" t="str">
        <f t="shared" si="404"/>
        <v/>
      </c>
      <c r="M2647" s="175" t="str">
        <f t="shared" si="405"/>
        <v/>
      </c>
      <c r="N2647" s="387"/>
    </row>
    <row r="2648" spans="2:14" s="288" customFormat="1">
      <c r="B2648" s="453" t="s">
        <v>27</v>
      </c>
      <c r="C2648" s="139" t="s">
        <v>2476</v>
      </c>
      <c r="D2648" s="102">
        <v>13129871001</v>
      </c>
      <c r="E2648" s="391" t="str">
        <f>IFERROR(VLOOKUP(D2648,'ВИС-2025'!$E$17:$I$3751,3,0),"")</f>
        <v>Угольник 90°, 25x3,5</v>
      </c>
      <c r="F2648" s="139" t="s">
        <v>58</v>
      </c>
      <c r="G2648" s="217"/>
      <c r="H2648" s="175" t="str">
        <f>IFERROR(VLOOKUP(D2648,'ВИС-2025'!$E$17:$L$4285,7,0),"")</f>
        <v>по запросу</v>
      </c>
      <c r="I2648" s="175" t="str">
        <f t="shared" si="401"/>
        <v/>
      </c>
      <c r="J2648" s="175" t="str">
        <f t="shared" si="402"/>
        <v/>
      </c>
      <c r="K2648" s="175" t="str">
        <f t="shared" si="403"/>
        <v/>
      </c>
      <c r="L2648" s="175" t="str">
        <f t="shared" si="404"/>
        <v/>
      </c>
      <c r="M2648" s="175" t="str">
        <f t="shared" si="405"/>
        <v/>
      </c>
      <c r="N2648" s="387"/>
    </row>
    <row r="2649" spans="2:14" s="288" customFormat="1">
      <c r="B2649" s="453" t="s">
        <v>27</v>
      </c>
      <c r="C2649" s="139" t="s">
        <v>2476</v>
      </c>
      <c r="D2649" s="102">
        <v>13129881001</v>
      </c>
      <c r="E2649" s="391" t="str">
        <f>IFERROR(VLOOKUP(D2649,'ВИС-2025'!$E$17:$I$3751,3,0),"")</f>
        <v>Угольник 90°, 32x4,4</v>
      </c>
      <c r="F2649" s="139" t="s">
        <v>58</v>
      </c>
      <c r="G2649" s="217"/>
      <c r="H2649" s="175" t="str">
        <f>IFERROR(VLOOKUP(D2649,'ВИС-2025'!$E$17:$L$4285,7,0),"")</f>
        <v>по запросу</v>
      </c>
      <c r="I2649" s="175" t="str">
        <f t="shared" si="401"/>
        <v/>
      </c>
      <c r="J2649" s="175" t="str">
        <f t="shared" si="402"/>
        <v/>
      </c>
      <c r="K2649" s="175" t="str">
        <f t="shared" si="403"/>
        <v/>
      </c>
      <c r="L2649" s="175" t="str">
        <f t="shared" si="404"/>
        <v/>
      </c>
      <c r="M2649" s="175" t="str">
        <f t="shared" si="405"/>
        <v/>
      </c>
      <c r="N2649" s="387"/>
    </row>
    <row r="2650" spans="2:14" s="288" customFormat="1">
      <c r="B2650" s="453" t="s">
        <v>27</v>
      </c>
      <c r="C2650" s="139" t="s">
        <v>2476</v>
      </c>
      <c r="D2650" s="102">
        <v>13129891001</v>
      </c>
      <c r="E2650" s="391" t="str">
        <f>IFERROR(VLOOKUP(D2650,'ВИС-2025'!$E$17:$I$3751,3,0),"")</f>
        <v>Угольник 90°, 40x5,5</v>
      </c>
      <c r="F2650" s="139" t="s">
        <v>58</v>
      </c>
      <c r="G2650" s="217"/>
      <c r="H2650" s="175" t="str">
        <f>IFERROR(VLOOKUP(D2650,'ВИС-2025'!$E$17:$L$4285,7,0),"")</f>
        <v>по запросу</v>
      </c>
      <c r="I2650" s="175" t="str">
        <f t="shared" si="401"/>
        <v/>
      </c>
      <c r="J2650" s="175" t="str">
        <f t="shared" si="402"/>
        <v/>
      </c>
      <c r="K2650" s="175" t="str">
        <f t="shared" si="403"/>
        <v/>
      </c>
      <c r="L2650" s="175" t="str">
        <f t="shared" si="404"/>
        <v/>
      </c>
      <c r="M2650" s="175" t="str">
        <f t="shared" si="405"/>
        <v/>
      </c>
      <c r="N2650" s="387"/>
    </row>
    <row r="2651" spans="2:14" s="288" customFormat="1">
      <c r="B2651" s="453" t="s">
        <v>27</v>
      </c>
      <c r="C2651" s="139" t="s">
        <v>2476</v>
      </c>
      <c r="D2651" s="102">
        <v>11681531001</v>
      </c>
      <c r="E2651" s="391" t="str">
        <f>IFERROR(VLOOKUP(D2651,'ВИС-2025'!$E$17:$I$3751,3,0),"")</f>
        <v>Угольник 90°, 50x6,9</v>
      </c>
      <c r="F2651" s="139" t="s">
        <v>58</v>
      </c>
      <c r="G2651" s="217"/>
      <c r="H2651" s="175" t="str">
        <f>IFERROR(VLOOKUP(D2651,'ВИС-2025'!$E$17:$L$4285,7,0),"")</f>
        <v>по запросу</v>
      </c>
      <c r="I2651" s="175" t="str">
        <f t="shared" si="401"/>
        <v/>
      </c>
      <c r="J2651" s="175" t="str">
        <f t="shared" si="402"/>
        <v/>
      </c>
      <c r="K2651" s="175" t="str">
        <f t="shared" si="403"/>
        <v/>
      </c>
      <c r="L2651" s="175" t="str">
        <f t="shared" si="404"/>
        <v/>
      </c>
      <c r="M2651" s="175" t="str">
        <f t="shared" si="405"/>
        <v/>
      </c>
      <c r="N2651" s="387"/>
    </row>
    <row r="2652" spans="2:14" s="288" customFormat="1">
      <c r="B2652" s="453" t="s">
        <v>27</v>
      </c>
      <c r="C2652" s="139" t="s">
        <v>2476</v>
      </c>
      <c r="D2652" s="102">
        <v>11681551001</v>
      </c>
      <c r="E2652" s="391" t="str">
        <f>IFERROR(VLOOKUP(D2652,'ВИС-2025'!$E$17:$I$3751,3,0),"")</f>
        <v>Угольник 90°, 63x8,7</v>
      </c>
      <c r="F2652" s="139" t="s">
        <v>58</v>
      </c>
      <c r="G2652" s="217"/>
      <c r="H2652" s="175" t="str">
        <f>IFERROR(VLOOKUP(D2652,'ВИС-2025'!$E$17:$L$4285,7,0),"")</f>
        <v>по запросу</v>
      </c>
      <c r="I2652" s="175" t="str">
        <f t="shared" si="401"/>
        <v/>
      </c>
      <c r="J2652" s="175" t="str">
        <f t="shared" si="402"/>
        <v/>
      </c>
      <c r="K2652" s="175" t="str">
        <f t="shared" si="403"/>
        <v/>
      </c>
      <c r="L2652" s="175" t="str">
        <f t="shared" si="404"/>
        <v/>
      </c>
      <c r="M2652" s="175" t="str">
        <f t="shared" si="405"/>
        <v/>
      </c>
      <c r="N2652" s="387"/>
    </row>
    <row r="2653" spans="2:14">
      <c r="B2653" s="90"/>
      <c r="C2653" s="136"/>
      <c r="D2653" s="69"/>
      <c r="E2653" s="185"/>
      <c r="F2653" s="136"/>
      <c r="G2653" s="207"/>
      <c r="H2653" s="97" t="str">
        <f>IFERROR(VLOOKUP(D2653,'ВИС-2025'!$E$17:$L$4285,7,0),"")</f>
        <v/>
      </c>
      <c r="I2653" s="97" t="str">
        <f t="shared" si="401"/>
        <v/>
      </c>
      <c r="J2653" s="97" t="str">
        <f t="shared" si="402"/>
        <v/>
      </c>
      <c r="K2653" s="97" t="str">
        <f t="shared" si="403"/>
        <v/>
      </c>
      <c r="L2653" s="97" t="str">
        <f t="shared" si="404"/>
        <v/>
      </c>
      <c r="M2653" s="97" t="str">
        <f t="shared" si="405"/>
        <v/>
      </c>
      <c r="N2653" s="387"/>
    </row>
    <row r="2654" spans="2:14" s="288" customFormat="1">
      <c r="B2654" s="453" t="s">
        <v>27</v>
      </c>
      <c r="C2654" s="139" t="s">
        <v>2476</v>
      </c>
      <c r="D2654" s="102">
        <v>11681481001</v>
      </c>
      <c r="E2654" s="391" t="str">
        <f>IFERROR(VLOOKUP(D2654,'ВИС-2025'!$E$17:$I$3751,3,0),"")</f>
        <v>Угольник 45°, 32x4,4</v>
      </c>
      <c r="F2654" s="139" t="s">
        <v>58</v>
      </c>
      <c r="G2654" s="217"/>
      <c r="H2654" s="175" t="str">
        <f>IFERROR(VLOOKUP(D2654,'ВИС-2025'!$E$17:$L$4285,7,0),"")</f>
        <v>по запросу</v>
      </c>
      <c r="I2654" s="175" t="str">
        <f t="shared" si="401"/>
        <v/>
      </c>
      <c r="J2654" s="175" t="str">
        <f t="shared" si="402"/>
        <v/>
      </c>
      <c r="K2654" s="175" t="str">
        <f t="shared" si="403"/>
        <v/>
      </c>
      <c r="L2654" s="175" t="str">
        <f t="shared" si="404"/>
        <v/>
      </c>
      <c r="M2654" s="175" t="str">
        <f t="shared" si="405"/>
        <v/>
      </c>
      <c r="N2654" s="387"/>
    </row>
    <row r="2655" spans="2:14" s="287" customFormat="1">
      <c r="B2655" s="69" t="s">
        <v>65</v>
      </c>
      <c r="C2655" s="136" t="s">
        <v>2476</v>
      </c>
      <c r="D2655" s="69">
        <v>14563091001</v>
      </c>
      <c r="E2655" s="392" t="str">
        <f>IFERROR(VLOOKUP(D2655,'ВИС-2025'!$E$17:$I$3751,3,0),"")</f>
        <v>Угольник 45°, 50 RX+</v>
      </c>
      <c r="F2655" s="136" t="s">
        <v>58</v>
      </c>
      <c r="G2655" s="207"/>
      <c r="H2655" s="97">
        <f>IFERROR(VLOOKUP(D2655,'ВИС-2025'!$E$17:$L$4285,8,0),"")</f>
        <v>100.13</v>
      </c>
      <c r="I2655" s="97">
        <f t="shared" si="401"/>
        <v>0</v>
      </c>
      <c r="J2655" s="97">
        <f t="shared" si="402"/>
        <v>100.13</v>
      </c>
      <c r="K2655" s="97">
        <f t="shared" si="403"/>
        <v>0</v>
      </c>
      <c r="L2655" s="97">
        <f t="shared" si="404"/>
        <v>0</v>
      </c>
      <c r="M2655" s="97">
        <f t="shared" si="405"/>
        <v>0</v>
      </c>
      <c r="N2655" s="387"/>
    </row>
    <row r="2656" spans="2:14" s="287" customFormat="1">
      <c r="B2656" s="69" t="s">
        <v>65</v>
      </c>
      <c r="C2656" s="136" t="s">
        <v>2476</v>
      </c>
      <c r="D2656" s="69">
        <v>14563101001</v>
      </c>
      <c r="E2656" s="392" t="str">
        <f>IFERROR(VLOOKUP(D2656,'ВИС-2025'!$E$17:$I$3751,3,0),"")</f>
        <v>Угольник 45°, 63 RX+</v>
      </c>
      <c r="F2656" s="136" t="s">
        <v>58</v>
      </c>
      <c r="G2656" s="207"/>
      <c r="H2656" s="97">
        <f>IFERROR(VLOOKUP(D2656,'ВИС-2025'!$E$17:$L$4285,8,0),"")</f>
        <v>152.41999999999999</v>
      </c>
      <c r="I2656" s="97">
        <f t="shared" si="401"/>
        <v>0</v>
      </c>
      <c r="J2656" s="97">
        <f t="shared" si="402"/>
        <v>152.41999999999999</v>
      </c>
      <c r="K2656" s="97">
        <f t="shared" si="403"/>
        <v>0</v>
      </c>
      <c r="L2656" s="97">
        <f t="shared" si="404"/>
        <v>0</v>
      </c>
      <c r="M2656" s="97">
        <f t="shared" si="405"/>
        <v>0</v>
      </c>
      <c r="N2656" s="387"/>
    </row>
    <row r="2657" spans="2:14">
      <c r="B2657" s="90"/>
      <c r="C2657" s="136"/>
      <c r="D2657" s="69"/>
      <c r="E2657" s="185"/>
      <c r="F2657" s="136"/>
      <c r="G2657" s="207"/>
      <c r="H2657" s="97" t="str">
        <f>IFERROR(VLOOKUP(D2657,'ВИС-2025'!$E$17:$L$4285,7,0),"")</f>
        <v/>
      </c>
      <c r="I2657" s="97" t="str">
        <f t="shared" si="401"/>
        <v/>
      </c>
      <c r="J2657" s="97" t="str">
        <f t="shared" si="402"/>
        <v/>
      </c>
      <c r="K2657" s="97" t="str">
        <f t="shared" si="403"/>
        <v/>
      </c>
      <c r="L2657" s="97" t="str">
        <f t="shared" si="404"/>
        <v/>
      </c>
      <c r="M2657" s="97" t="str">
        <f t="shared" si="405"/>
        <v/>
      </c>
      <c r="N2657" s="387"/>
    </row>
    <row r="2658" spans="2:14">
      <c r="B2658" s="69"/>
      <c r="C2658" s="143" t="s">
        <v>2476</v>
      </c>
      <c r="D2658" s="115"/>
      <c r="E2658" s="184" t="s">
        <v>2868</v>
      </c>
      <c r="F2658" s="155"/>
      <c r="G2658" s="129"/>
      <c r="H2658" s="348" t="str">
        <f>IFERROR(VLOOKUP(D2658,'ВИС-2025'!$E$17:$L$4285,7,0),"")</f>
        <v/>
      </c>
      <c r="I2658" s="348" t="str">
        <f t="shared" si="401"/>
        <v/>
      </c>
      <c r="J2658" s="348" t="str">
        <f t="shared" si="402"/>
        <v/>
      </c>
      <c r="K2658" s="348" t="str">
        <f t="shared" si="403"/>
        <v/>
      </c>
      <c r="L2658" s="348" t="str">
        <f t="shared" si="404"/>
        <v/>
      </c>
      <c r="M2658" s="348" t="str">
        <f t="shared" si="405"/>
        <v/>
      </c>
      <c r="N2658" s="387"/>
    </row>
    <row r="2659" spans="2:14">
      <c r="B2659" s="69"/>
      <c r="C2659" s="143" t="s">
        <v>2476</v>
      </c>
      <c r="D2659" s="115"/>
      <c r="E2659" s="184" t="s">
        <v>2869</v>
      </c>
      <c r="F2659" s="155"/>
      <c r="G2659" s="129"/>
      <c r="H2659" s="355" t="str">
        <f>IFERROR(VLOOKUP(D2659,'ВИС-2025'!$E$17:$L$4285,7,0),"")</f>
        <v/>
      </c>
      <c r="I2659" s="355" t="str">
        <f t="shared" si="401"/>
        <v/>
      </c>
      <c r="J2659" s="355" t="str">
        <f t="shared" si="402"/>
        <v/>
      </c>
      <c r="K2659" s="355" t="str">
        <f t="shared" si="403"/>
        <v/>
      </c>
      <c r="L2659" s="355" t="str">
        <f t="shared" si="404"/>
        <v/>
      </c>
      <c r="M2659" s="355" t="str">
        <f t="shared" si="405"/>
        <v/>
      </c>
      <c r="N2659" s="387"/>
    </row>
    <row r="2660" spans="2:14" s="288" customFormat="1">
      <c r="B2660" s="453"/>
      <c r="C2660" s="139" t="s">
        <v>2476</v>
      </c>
      <c r="D2660" s="102">
        <v>12867411001</v>
      </c>
      <c r="E2660" s="391" t="str">
        <f>IFERROR(VLOOKUP(D2660,'ВИС-2025'!$E$17:$I$3751,3,0),"")</f>
        <v>Труба для холодного водоснабжения 25/76</v>
      </c>
      <c r="F2660" s="202" t="s">
        <v>29</v>
      </c>
      <c r="G2660" s="217"/>
      <c r="H2660" s="352" t="str">
        <f>IFERROR(VLOOKUP(D2660,'ВИС-2025'!$E$17:$L$4285,7,0),"")</f>
        <v>по запросу</v>
      </c>
      <c r="I2660" s="352" t="str">
        <f t="shared" si="401"/>
        <v/>
      </c>
      <c r="J2660" s="352" t="str">
        <f t="shared" si="402"/>
        <v/>
      </c>
      <c r="K2660" s="352" t="str">
        <f t="shared" si="403"/>
        <v/>
      </c>
      <c r="L2660" s="352" t="str">
        <f t="shared" si="404"/>
        <v/>
      </c>
      <c r="M2660" s="352" t="str">
        <f t="shared" si="405"/>
        <v/>
      </c>
      <c r="N2660" s="387"/>
    </row>
    <row r="2661" spans="2:14" s="288" customFormat="1">
      <c r="B2661" s="453"/>
      <c r="C2661" s="139" t="s">
        <v>2476</v>
      </c>
      <c r="D2661" s="102">
        <v>12867511001</v>
      </c>
      <c r="E2661" s="391" t="str">
        <f>IFERROR(VLOOKUP(D2661,'ВИС-2025'!$E$17:$I$3751,3,0),"")</f>
        <v>Труба для холодного водоснабжения 32/76</v>
      </c>
      <c r="F2661" s="202" t="s">
        <v>29</v>
      </c>
      <c r="G2661" s="217"/>
      <c r="H2661" s="352" t="str">
        <f>IFERROR(VLOOKUP(D2661,'ВИС-2025'!$E$17:$L$4285,7,0),"")</f>
        <v>по запросу</v>
      </c>
      <c r="I2661" s="352" t="str">
        <f t="shared" si="401"/>
        <v/>
      </c>
      <c r="J2661" s="352" t="str">
        <f t="shared" si="402"/>
        <v/>
      </c>
      <c r="K2661" s="352" t="str">
        <f t="shared" si="403"/>
        <v/>
      </c>
      <c r="L2661" s="352" t="str">
        <f t="shared" si="404"/>
        <v/>
      </c>
      <c r="M2661" s="352" t="str">
        <f t="shared" si="405"/>
        <v/>
      </c>
      <c r="N2661" s="387"/>
    </row>
    <row r="2662" spans="2:14" s="288" customFormat="1">
      <c r="B2662" s="453"/>
      <c r="C2662" s="139" t="s">
        <v>2476</v>
      </c>
      <c r="D2662" s="102">
        <v>12867611001</v>
      </c>
      <c r="E2662" s="391" t="str">
        <f>IFERROR(VLOOKUP(D2662,'ВИС-2025'!$E$17:$I$3751,3,0),"")</f>
        <v>Труба для холодного водоснабжения 40/91</v>
      </c>
      <c r="F2662" s="202" t="s">
        <v>29</v>
      </c>
      <c r="G2662" s="217"/>
      <c r="H2662" s="352" t="str">
        <f>IFERROR(VLOOKUP(D2662,'ВИС-2025'!$E$17:$L$4285,7,0),"")</f>
        <v>по запросу</v>
      </c>
      <c r="I2662" s="352" t="str">
        <f t="shared" si="401"/>
        <v/>
      </c>
      <c r="J2662" s="352" t="str">
        <f t="shared" si="402"/>
        <v/>
      </c>
      <c r="K2662" s="352" t="str">
        <f t="shared" si="403"/>
        <v/>
      </c>
      <c r="L2662" s="352" t="str">
        <f t="shared" si="404"/>
        <v/>
      </c>
      <c r="M2662" s="352" t="str">
        <f t="shared" si="405"/>
        <v/>
      </c>
      <c r="N2662" s="387"/>
    </row>
    <row r="2663" spans="2:14" s="288" customFormat="1">
      <c r="B2663" s="453"/>
      <c r="C2663" s="139" t="s">
        <v>2476</v>
      </c>
      <c r="D2663" s="102">
        <v>12867711001</v>
      </c>
      <c r="E2663" s="391" t="str">
        <f>IFERROR(VLOOKUP(D2663,'ВИС-2025'!$E$17:$I$3751,3,0),"")</f>
        <v>Труба для холодного водоснабжения 50/91</v>
      </c>
      <c r="F2663" s="202" t="s">
        <v>29</v>
      </c>
      <c r="G2663" s="217"/>
      <c r="H2663" s="352" t="str">
        <f>IFERROR(VLOOKUP(D2663,'ВИС-2025'!$E$17:$L$4285,7,0),"")</f>
        <v>по запросу</v>
      </c>
      <c r="I2663" s="352" t="str">
        <f t="shared" si="401"/>
        <v/>
      </c>
      <c r="J2663" s="352" t="str">
        <f t="shared" si="402"/>
        <v/>
      </c>
      <c r="K2663" s="352" t="str">
        <f t="shared" si="403"/>
        <v/>
      </c>
      <c r="L2663" s="352" t="str">
        <f t="shared" si="404"/>
        <v/>
      </c>
      <c r="M2663" s="352" t="str">
        <f t="shared" si="405"/>
        <v/>
      </c>
      <c r="N2663" s="387"/>
    </row>
    <row r="2664" spans="2:14" s="288" customFormat="1">
      <c r="B2664" s="453"/>
      <c r="C2664" s="139" t="s">
        <v>2476</v>
      </c>
      <c r="D2664" s="102">
        <v>12867811001</v>
      </c>
      <c r="E2664" s="391" t="str">
        <f>IFERROR(VLOOKUP(D2664,'ВИС-2025'!$E$17:$I$3751,3,0),"")</f>
        <v>Труба для холодного водоснабжения 63/126</v>
      </c>
      <c r="F2664" s="202" t="s">
        <v>29</v>
      </c>
      <c r="G2664" s="217"/>
      <c r="H2664" s="352" t="str">
        <f>IFERROR(VLOOKUP(D2664,'ВИС-2025'!$E$17:$L$4285,7,0),"")</f>
        <v>по запросу</v>
      </c>
      <c r="I2664" s="352" t="str">
        <f t="shared" si="401"/>
        <v/>
      </c>
      <c r="J2664" s="352" t="str">
        <f t="shared" si="402"/>
        <v/>
      </c>
      <c r="K2664" s="352" t="str">
        <f t="shared" si="403"/>
        <v/>
      </c>
      <c r="L2664" s="352" t="str">
        <f t="shared" si="404"/>
        <v/>
      </c>
      <c r="M2664" s="352" t="str">
        <f t="shared" si="405"/>
        <v/>
      </c>
      <c r="N2664" s="387"/>
    </row>
    <row r="2665" spans="2:14" s="288" customFormat="1">
      <c r="B2665" s="453"/>
      <c r="C2665" s="139" t="s">
        <v>2476</v>
      </c>
      <c r="D2665" s="102">
        <v>12867911001</v>
      </c>
      <c r="E2665" s="391" t="str">
        <f>IFERROR(VLOOKUP(D2665,'ВИС-2025'!$E$17:$I$3751,3,0),"")</f>
        <v>Труба для холодного водоснабжения 75/126</v>
      </c>
      <c r="F2665" s="202" t="s">
        <v>29</v>
      </c>
      <c r="G2665" s="217"/>
      <c r="H2665" s="352" t="str">
        <f>IFERROR(VLOOKUP(D2665,'ВИС-2025'!$E$17:$L$4285,7,0),"")</f>
        <v>по запросу</v>
      </c>
      <c r="I2665" s="352" t="str">
        <f t="shared" si="401"/>
        <v/>
      </c>
      <c r="J2665" s="352" t="str">
        <f t="shared" si="402"/>
        <v/>
      </c>
      <c r="K2665" s="352" t="str">
        <f t="shared" si="403"/>
        <v/>
      </c>
      <c r="L2665" s="352" t="str">
        <f t="shared" si="404"/>
        <v/>
      </c>
      <c r="M2665" s="352" t="str">
        <f t="shared" si="405"/>
        <v/>
      </c>
      <c r="N2665" s="387"/>
    </row>
    <row r="2666" spans="2:14" s="288" customFormat="1">
      <c r="B2666" s="453"/>
      <c r="C2666" s="139" t="s">
        <v>2476</v>
      </c>
      <c r="D2666" s="102">
        <v>12868011001</v>
      </c>
      <c r="E2666" s="391" t="str">
        <f>IFERROR(VLOOKUP(D2666,'ВИС-2025'!$E$17:$I$3751,3,0),"")</f>
        <v>Труба для холодного водоснабжения 90/162</v>
      </c>
      <c r="F2666" s="202" t="s">
        <v>29</v>
      </c>
      <c r="G2666" s="217"/>
      <c r="H2666" s="352" t="str">
        <f>IFERROR(VLOOKUP(D2666,'ВИС-2025'!$E$17:$L$4285,7,0),"")</f>
        <v>по запросу</v>
      </c>
      <c r="I2666" s="352" t="str">
        <f t="shared" si="401"/>
        <v/>
      </c>
      <c r="J2666" s="352" t="str">
        <f t="shared" si="402"/>
        <v/>
      </c>
      <c r="K2666" s="352" t="str">
        <f t="shared" si="403"/>
        <v/>
      </c>
      <c r="L2666" s="352" t="str">
        <f t="shared" si="404"/>
        <v/>
      </c>
      <c r="M2666" s="352" t="str">
        <f t="shared" si="405"/>
        <v/>
      </c>
      <c r="N2666" s="387"/>
    </row>
    <row r="2667" spans="2:14" s="288" customFormat="1">
      <c r="B2667" s="453"/>
      <c r="C2667" s="139" t="s">
        <v>2476</v>
      </c>
      <c r="D2667" s="102">
        <v>12868111001</v>
      </c>
      <c r="E2667" s="391" t="str">
        <f>IFERROR(VLOOKUP(D2667,'ВИС-2025'!$E$17:$I$3751,3,0),"")</f>
        <v>Труба для холодного водоснабжения 110/162</v>
      </c>
      <c r="F2667" s="202" t="s">
        <v>29</v>
      </c>
      <c r="G2667" s="217"/>
      <c r="H2667" s="352" t="str">
        <f>IFERROR(VLOOKUP(D2667,'ВИС-2025'!$E$17:$L$4285,7,0),"")</f>
        <v>по запросу</v>
      </c>
      <c r="I2667" s="352" t="str">
        <f t="shared" si="401"/>
        <v/>
      </c>
      <c r="J2667" s="352" t="str">
        <f t="shared" si="402"/>
        <v/>
      </c>
      <c r="K2667" s="352" t="str">
        <f t="shared" si="403"/>
        <v/>
      </c>
      <c r="L2667" s="352" t="str">
        <f t="shared" si="404"/>
        <v/>
      </c>
      <c r="M2667" s="352" t="str">
        <f t="shared" si="405"/>
        <v/>
      </c>
      <c r="N2667" s="387"/>
    </row>
    <row r="2668" spans="2:14">
      <c r="B2668" s="90"/>
      <c r="C2668" s="136"/>
      <c r="D2668" s="69"/>
      <c r="E2668" s="185"/>
      <c r="F2668" s="170"/>
      <c r="G2668" s="207"/>
      <c r="H2668" s="351" t="str">
        <f>IFERROR(VLOOKUP(D2668,'ВИС-2025'!$E$17:$L$4285,7,0),"")</f>
        <v/>
      </c>
      <c r="I2668" s="351" t="str">
        <f t="shared" si="401"/>
        <v/>
      </c>
      <c r="J2668" s="351" t="str">
        <f t="shared" si="402"/>
        <v/>
      </c>
      <c r="K2668" s="351" t="str">
        <f t="shared" si="403"/>
        <v/>
      </c>
      <c r="L2668" s="351" t="str">
        <f t="shared" si="404"/>
        <v/>
      </c>
      <c r="M2668" s="351" t="str">
        <f t="shared" si="405"/>
        <v/>
      </c>
      <c r="N2668" s="387"/>
    </row>
    <row r="2669" spans="2:14">
      <c r="B2669" s="69"/>
      <c r="C2669" s="143" t="s">
        <v>2476</v>
      </c>
      <c r="D2669" s="115"/>
      <c r="E2669" s="184" t="s">
        <v>2878</v>
      </c>
      <c r="F2669" s="155"/>
      <c r="G2669" s="129"/>
      <c r="H2669" s="355" t="str">
        <f>IFERROR(VLOOKUP(D2669,'ВИС-2025'!$E$17:$L$4285,7,0),"")</f>
        <v/>
      </c>
      <c r="I2669" s="355" t="str">
        <f t="shared" si="401"/>
        <v/>
      </c>
      <c r="J2669" s="355" t="str">
        <f t="shared" si="402"/>
        <v/>
      </c>
      <c r="K2669" s="355" t="str">
        <f t="shared" si="403"/>
        <v/>
      </c>
      <c r="L2669" s="355" t="str">
        <f t="shared" si="404"/>
        <v/>
      </c>
      <c r="M2669" s="355" t="str">
        <f t="shared" si="405"/>
        <v/>
      </c>
      <c r="N2669" s="387"/>
    </row>
    <row r="2670" spans="2:14" s="288" customFormat="1">
      <c r="B2670" s="453"/>
      <c r="C2670" s="139" t="s">
        <v>2476</v>
      </c>
      <c r="D2670" s="102">
        <v>12868211001</v>
      </c>
      <c r="E2670" s="391" t="str">
        <f>IFERROR(VLOOKUP(D2670,'ВИС-2025'!$E$17:$I$3751,3,0),"")</f>
        <v>Труба для холодного водоснабжения 25/76</v>
      </c>
      <c r="F2670" s="202" t="s">
        <v>29</v>
      </c>
      <c r="G2670" s="217"/>
      <c r="H2670" s="352" t="str">
        <f>IFERROR(VLOOKUP(D2670,'ВИС-2025'!$E$17:$L$4285,7,0),"")</f>
        <v>по запросу</v>
      </c>
      <c r="I2670" s="352" t="str">
        <f t="shared" si="401"/>
        <v/>
      </c>
      <c r="J2670" s="352" t="str">
        <f t="shared" si="402"/>
        <v/>
      </c>
      <c r="K2670" s="352" t="str">
        <f t="shared" si="403"/>
        <v/>
      </c>
      <c r="L2670" s="352" t="str">
        <f t="shared" si="404"/>
        <v/>
      </c>
      <c r="M2670" s="352" t="str">
        <f t="shared" si="405"/>
        <v/>
      </c>
      <c r="N2670" s="387"/>
    </row>
    <row r="2671" spans="2:14" s="288" customFormat="1">
      <c r="B2671" s="453"/>
      <c r="C2671" s="139" t="s">
        <v>2476</v>
      </c>
      <c r="D2671" s="102">
        <v>12868311001</v>
      </c>
      <c r="E2671" s="391" t="str">
        <f>IFERROR(VLOOKUP(D2671,'ВИС-2025'!$E$17:$I$3751,3,0),"")</f>
        <v>Труба для холодного водоснабжения 32/76</v>
      </c>
      <c r="F2671" s="202" t="s">
        <v>29</v>
      </c>
      <c r="G2671" s="217"/>
      <c r="H2671" s="352" t="str">
        <f>IFERROR(VLOOKUP(D2671,'ВИС-2025'!$E$17:$L$4285,7,0),"")</f>
        <v>по запросу</v>
      </c>
      <c r="I2671" s="352" t="str">
        <f t="shared" si="401"/>
        <v/>
      </c>
      <c r="J2671" s="352" t="str">
        <f t="shared" si="402"/>
        <v/>
      </c>
      <c r="K2671" s="352" t="str">
        <f t="shared" si="403"/>
        <v/>
      </c>
      <c r="L2671" s="352" t="str">
        <f t="shared" si="404"/>
        <v/>
      </c>
      <c r="M2671" s="352" t="str">
        <f t="shared" si="405"/>
        <v/>
      </c>
      <c r="N2671" s="387"/>
    </row>
    <row r="2672" spans="2:14" s="288" customFormat="1">
      <c r="B2672" s="453"/>
      <c r="C2672" s="139" t="s">
        <v>2476</v>
      </c>
      <c r="D2672" s="102">
        <v>12868411001</v>
      </c>
      <c r="E2672" s="391" t="str">
        <f>IFERROR(VLOOKUP(D2672,'ВИС-2025'!$E$17:$I$3751,3,0),"")</f>
        <v>Труба для холодного водоснабжения 40/91</v>
      </c>
      <c r="F2672" s="202" t="s">
        <v>29</v>
      </c>
      <c r="G2672" s="217"/>
      <c r="H2672" s="352" t="str">
        <f>IFERROR(VLOOKUP(D2672,'ВИС-2025'!$E$17:$L$4285,7,0),"")</f>
        <v>по запросу</v>
      </c>
      <c r="I2672" s="352" t="str">
        <f t="shared" si="401"/>
        <v/>
      </c>
      <c r="J2672" s="352" t="str">
        <f t="shared" si="402"/>
        <v/>
      </c>
      <c r="K2672" s="352" t="str">
        <f t="shared" si="403"/>
        <v/>
      </c>
      <c r="L2672" s="352" t="str">
        <f t="shared" si="404"/>
        <v/>
      </c>
      <c r="M2672" s="352" t="str">
        <f t="shared" si="405"/>
        <v/>
      </c>
      <c r="N2672" s="387"/>
    </row>
    <row r="2673" spans="2:14" s="288" customFormat="1">
      <c r="B2673" s="453"/>
      <c r="C2673" s="139" t="s">
        <v>2476</v>
      </c>
      <c r="D2673" s="102">
        <v>12868511001</v>
      </c>
      <c r="E2673" s="391" t="str">
        <f>IFERROR(VLOOKUP(D2673,'ВИС-2025'!$E$17:$I$3751,3,0),"")</f>
        <v>Труба для холодного водоснабжения 50/91</v>
      </c>
      <c r="F2673" s="202" t="s">
        <v>29</v>
      </c>
      <c r="G2673" s="217"/>
      <c r="H2673" s="352" t="str">
        <f>IFERROR(VLOOKUP(D2673,'ВИС-2025'!$E$17:$L$4285,7,0),"")</f>
        <v>по запросу</v>
      </c>
      <c r="I2673" s="352" t="str">
        <f t="shared" si="401"/>
        <v/>
      </c>
      <c r="J2673" s="352" t="str">
        <f t="shared" si="402"/>
        <v/>
      </c>
      <c r="K2673" s="352" t="str">
        <f t="shared" si="403"/>
        <v/>
      </c>
      <c r="L2673" s="352" t="str">
        <f t="shared" si="404"/>
        <v/>
      </c>
      <c r="M2673" s="352" t="str">
        <f t="shared" si="405"/>
        <v/>
      </c>
      <c r="N2673" s="387"/>
    </row>
    <row r="2674" spans="2:14" s="288" customFormat="1">
      <c r="B2674" s="453"/>
      <c r="C2674" s="139" t="s">
        <v>2476</v>
      </c>
      <c r="D2674" s="102">
        <v>12868611001</v>
      </c>
      <c r="E2674" s="391" t="str">
        <f>IFERROR(VLOOKUP(D2674,'ВИС-2025'!$E$17:$I$3751,3,0),"")</f>
        <v>Труба для холодного водоснабжения 63/126</v>
      </c>
      <c r="F2674" s="202" t="s">
        <v>29</v>
      </c>
      <c r="G2674" s="217"/>
      <c r="H2674" s="352" t="str">
        <f>IFERROR(VLOOKUP(D2674,'ВИС-2025'!$E$17:$L$4285,7,0),"")</f>
        <v>по запросу</v>
      </c>
      <c r="I2674" s="352" t="str">
        <f t="shared" si="401"/>
        <v/>
      </c>
      <c r="J2674" s="352" t="str">
        <f t="shared" si="402"/>
        <v/>
      </c>
      <c r="K2674" s="352" t="str">
        <f t="shared" si="403"/>
        <v/>
      </c>
      <c r="L2674" s="352" t="str">
        <f t="shared" si="404"/>
        <v/>
      </c>
      <c r="M2674" s="352" t="str">
        <f t="shared" si="405"/>
        <v/>
      </c>
      <c r="N2674" s="387"/>
    </row>
    <row r="2675" spans="2:14" s="288" customFormat="1">
      <c r="B2675" s="453"/>
      <c r="C2675" s="139" t="s">
        <v>2476</v>
      </c>
      <c r="D2675" s="102">
        <v>12868711001</v>
      </c>
      <c r="E2675" s="391" t="str">
        <f>IFERROR(VLOOKUP(D2675,'ВИС-2025'!$E$17:$I$3751,3,0),"")</f>
        <v>Труба для холодного водоснабжения 75/126</v>
      </c>
      <c r="F2675" s="202" t="s">
        <v>29</v>
      </c>
      <c r="G2675" s="217"/>
      <c r="H2675" s="352" t="str">
        <f>IFERROR(VLOOKUP(D2675,'ВИС-2025'!$E$17:$L$4285,7,0),"")</f>
        <v>по запросу</v>
      </c>
      <c r="I2675" s="352" t="str">
        <f t="shared" si="401"/>
        <v/>
      </c>
      <c r="J2675" s="352" t="str">
        <f t="shared" si="402"/>
        <v/>
      </c>
      <c r="K2675" s="352" t="str">
        <f t="shared" si="403"/>
        <v/>
      </c>
      <c r="L2675" s="352" t="str">
        <f t="shared" si="404"/>
        <v/>
      </c>
      <c r="M2675" s="352" t="str">
        <f t="shared" si="405"/>
        <v/>
      </c>
      <c r="N2675" s="387"/>
    </row>
    <row r="2676" spans="2:14" s="288" customFormat="1">
      <c r="B2676" s="453"/>
      <c r="C2676" s="139" t="s">
        <v>2476</v>
      </c>
      <c r="D2676" s="102">
        <v>12868811001</v>
      </c>
      <c r="E2676" s="391" t="str">
        <f>IFERROR(VLOOKUP(D2676,'ВИС-2025'!$E$17:$I$3751,3,0),"")</f>
        <v>Труба для холодного водоснабжения 90/162</v>
      </c>
      <c r="F2676" s="202" t="s">
        <v>29</v>
      </c>
      <c r="G2676" s="217"/>
      <c r="H2676" s="352" t="str">
        <f>IFERROR(VLOOKUP(D2676,'ВИС-2025'!$E$17:$L$4285,7,0),"")</f>
        <v>по запросу</v>
      </c>
      <c r="I2676" s="352" t="str">
        <f t="shared" si="401"/>
        <v/>
      </c>
      <c r="J2676" s="352" t="str">
        <f t="shared" si="402"/>
        <v/>
      </c>
      <c r="K2676" s="352" t="str">
        <f t="shared" si="403"/>
        <v/>
      </c>
      <c r="L2676" s="352" t="str">
        <f t="shared" si="404"/>
        <v/>
      </c>
      <c r="M2676" s="352" t="str">
        <f t="shared" si="405"/>
        <v/>
      </c>
      <c r="N2676" s="387"/>
    </row>
    <row r="2677" spans="2:14" s="288" customFormat="1">
      <c r="B2677" s="453"/>
      <c r="C2677" s="139" t="s">
        <v>2476</v>
      </c>
      <c r="D2677" s="102">
        <v>12868911001</v>
      </c>
      <c r="E2677" s="391" t="str">
        <f>IFERROR(VLOOKUP(D2677,'ВИС-2025'!$E$17:$I$3751,3,0),"")</f>
        <v>Труба для холодного водоснабжения 110/162</v>
      </c>
      <c r="F2677" s="202" t="s">
        <v>29</v>
      </c>
      <c r="G2677" s="217"/>
      <c r="H2677" s="352" t="str">
        <f>IFERROR(VLOOKUP(D2677,'ВИС-2025'!$E$17:$L$4285,7,0),"")</f>
        <v>по запросу</v>
      </c>
      <c r="I2677" s="352" t="str">
        <f t="shared" si="401"/>
        <v/>
      </c>
      <c r="J2677" s="352" t="str">
        <f t="shared" si="402"/>
        <v/>
      </c>
      <c r="K2677" s="352" t="str">
        <f t="shared" si="403"/>
        <v/>
      </c>
      <c r="L2677" s="352" t="str">
        <f t="shared" si="404"/>
        <v/>
      </c>
      <c r="M2677" s="352" t="str">
        <f t="shared" si="405"/>
        <v/>
      </c>
      <c r="N2677" s="387"/>
    </row>
    <row r="2678" spans="2:14">
      <c r="B2678" s="90"/>
      <c r="C2678" s="136"/>
      <c r="D2678" s="69"/>
      <c r="E2678" s="185"/>
      <c r="F2678" s="170"/>
      <c r="G2678" s="207"/>
      <c r="H2678" s="351" t="str">
        <f>IFERROR(VLOOKUP(D2678,'ВИС-2025'!$E$17:$L$4285,7,0),"")</f>
        <v/>
      </c>
      <c r="I2678" s="351" t="str">
        <f t="shared" si="401"/>
        <v/>
      </c>
      <c r="J2678" s="351" t="str">
        <f t="shared" si="402"/>
        <v/>
      </c>
      <c r="K2678" s="351" t="str">
        <f t="shared" si="403"/>
        <v/>
      </c>
      <c r="L2678" s="351" t="str">
        <f t="shared" si="404"/>
        <v/>
      </c>
      <c r="M2678" s="351" t="str">
        <f t="shared" si="405"/>
        <v/>
      </c>
      <c r="N2678" s="387"/>
    </row>
    <row r="2679" spans="2:14">
      <c r="B2679" s="69"/>
      <c r="C2679" s="143" t="s">
        <v>2476</v>
      </c>
      <c r="D2679" s="115"/>
      <c r="E2679" s="184" t="s">
        <v>2879</v>
      </c>
      <c r="F2679" s="155"/>
      <c r="G2679" s="129"/>
      <c r="H2679" s="355" t="str">
        <f>IFERROR(VLOOKUP(D2679,'ВИС-2025'!$E$17:$L$4285,7,0),"")</f>
        <v/>
      </c>
      <c r="I2679" s="355" t="str">
        <f t="shared" si="401"/>
        <v/>
      </c>
      <c r="J2679" s="355" t="str">
        <f t="shared" si="402"/>
        <v/>
      </c>
      <c r="K2679" s="355" t="str">
        <f t="shared" si="403"/>
        <v/>
      </c>
      <c r="L2679" s="355" t="str">
        <f t="shared" si="404"/>
        <v/>
      </c>
      <c r="M2679" s="355" t="str">
        <f t="shared" si="405"/>
        <v/>
      </c>
      <c r="N2679" s="387"/>
    </row>
    <row r="2680" spans="2:14" s="288" customFormat="1">
      <c r="B2680" s="453"/>
      <c r="C2680" s="139" t="s">
        <v>2476</v>
      </c>
      <c r="D2680" s="102">
        <v>12876511001</v>
      </c>
      <c r="E2680" s="391" t="str">
        <f>IFERROR(VLOOKUP(D2680,'ВИС-2025'!$E$17:$I$3751,3,0),"")</f>
        <v>Соединение греющий кабель/ кабель электроснабжения</v>
      </c>
      <c r="F2680" s="103" t="s">
        <v>58</v>
      </c>
      <c r="G2680" s="217"/>
      <c r="H2680" s="107" t="str">
        <f>IFERROR(VLOOKUP(D2680,'ВИС-2025'!$E$17:$L$4285,7,0),"")</f>
        <v>по запросу</v>
      </c>
      <c r="I2680" s="107" t="str">
        <f t="shared" si="401"/>
        <v/>
      </c>
      <c r="J2680" s="107" t="str">
        <f t="shared" si="402"/>
        <v/>
      </c>
      <c r="K2680" s="107" t="str">
        <f t="shared" si="403"/>
        <v/>
      </c>
      <c r="L2680" s="107" t="str">
        <f t="shared" si="404"/>
        <v/>
      </c>
      <c r="M2680" s="107" t="str">
        <f t="shared" si="405"/>
        <v/>
      </c>
      <c r="N2680" s="387"/>
    </row>
    <row r="2681" spans="2:14" s="288" customFormat="1">
      <c r="B2681" s="453"/>
      <c r="C2681" s="139" t="s">
        <v>2476</v>
      </c>
      <c r="D2681" s="102">
        <v>12876611001</v>
      </c>
      <c r="E2681" s="391" t="str">
        <f>IFERROR(VLOOKUP(D2681,'ВИС-2025'!$E$17:$I$3751,3,0),"")</f>
        <v>Соединительный элемент для греющего кабеля</v>
      </c>
      <c r="F2681" s="103" t="s">
        <v>58</v>
      </c>
      <c r="G2681" s="217"/>
      <c r="H2681" s="107" t="str">
        <f>IFERROR(VLOOKUP(D2681,'ВИС-2025'!$E$17:$L$4285,7,0),"")</f>
        <v>по запросу</v>
      </c>
      <c r="I2681" s="107" t="str">
        <f t="shared" si="401"/>
        <v/>
      </c>
      <c r="J2681" s="107" t="str">
        <f t="shared" si="402"/>
        <v/>
      </c>
      <c r="K2681" s="107" t="str">
        <f t="shared" si="403"/>
        <v/>
      </c>
      <c r="L2681" s="107" t="str">
        <f t="shared" si="404"/>
        <v/>
      </c>
      <c r="M2681" s="107" t="str">
        <f t="shared" si="405"/>
        <v/>
      </c>
      <c r="N2681" s="387"/>
    </row>
    <row r="2682" spans="2:14" s="288" customFormat="1">
      <c r="B2682" s="453"/>
      <c r="C2682" s="139" t="s">
        <v>2476</v>
      </c>
      <c r="D2682" s="102">
        <v>12876711001</v>
      </c>
      <c r="E2682" s="391" t="str">
        <f>IFERROR(VLOOKUP(D2682,'ВИС-2025'!$E$17:$I$3751,3,0),"")</f>
        <v>Наконечник для греющего кабеля</v>
      </c>
      <c r="F2682" s="103" t="s">
        <v>58</v>
      </c>
      <c r="G2682" s="217"/>
      <c r="H2682" s="107" t="str">
        <f>IFERROR(VLOOKUP(D2682,'ВИС-2025'!$E$17:$L$4285,7,0),"")</f>
        <v>по запросу</v>
      </c>
      <c r="I2682" s="107" t="str">
        <f t="shared" si="401"/>
        <v/>
      </c>
      <c r="J2682" s="107" t="str">
        <f t="shared" si="402"/>
        <v/>
      </c>
      <c r="K2682" s="107" t="str">
        <f t="shared" si="403"/>
        <v/>
      </c>
      <c r="L2682" s="107" t="str">
        <f t="shared" si="404"/>
        <v/>
      </c>
      <c r="M2682" s="107" t="str">
        <f t="shared" si="405"/>
        <v/>
      </c>
      <c r="N2682" s="387"/>
    </row>
    <row r="2683" spans="2:14" s="288" customFormat="1">
      <c r="B2683" s="453"/>
      <c r="C2683" s="139" t="s">
        <v>2476</v>
      </c>
      <c r="D2683" s="102">
        <v>12876811001</v>
      </c>
      <c r="E2683" s="391" t="str">
        <f>IFERROR(VLOOKUP(D2683,'ВИС-2025'!$E$17:$I$3751,3,0),"")</f>
        <v>Тройник для греющего кабеля</v>
      </c>
      <c r="F2683" s="103" t="s">
        <v>58</v>
      </c>
      <c r="G2683" s="217"/>
      <c r="H2683" s="107" t="str">
        <f>IFERROR(VLOOKUP(D2683,'ВИС-2025'!$E$17:$L$4285,7,0),"")</f>
        <v>по запросу</v>
      </c>
      <c r="I2683" s="107" t="str">
        <f t="shared" si="401"/>
        <v/>
      </c>
      <c r="J2683" s="107" t="str">
        <f t="shared" si="402"/>
        <v/>
      </c>
      <c r="K2683" s="107" t="str">
        <f t="shared" si="403"/>
        <v/>
      </c>
      <c r="L2683" s="107" t="str">
        <f t="shared" si="404"/>
        <v/>
      </c>
      <c r="M2683" s="107" t="str">
        <f t="shared" si="405"/>
        <v/>
      </c>
      <c r="N2683" s="387"/>
    </row>
    <row r="2684" spans="2:14" s="288" customFormat="1">
      <c r="B2684" s="453"/>
      <c r="C2684" s="139" t="s">
        <v>2476</v>
      </c>
      <c r="D2684" s="102">
        <v>12876911001</v>
      </c>
      <c r="E2684" s="391" t="str">
        <f>IFERROR(VLOOKUP(D2684,'ВИС-2025'!$E$17:$I$3751,3,0),"")</f>
        <v>Комплект для изоляции термодатчика для труб 76-92</v>
      </c>
      <c r="F2684" s="103" t="s">
        <v>58</v>
      </c>
      <c r="G2684" s="217"/>
      <c r="H2684" s="107" t="str">
        <f>IFERROR(VLOOKUP(D2684,'ВИС-2025'!$E$17:$L$4285,7,0),"")</f>
        <v>по запросу</v>
      </c>
      <c r="I2684" s="107" t="str">
        <f t="shared" si="401"/>
        <v/>
      </c>
      <c r="J2684" s="107" t="str">
        <f t="shared" si="402"/>
        <v/>
      </c>
      <c r="K2684" s="107" t="str">
        <f t="shared" si="403"/>
        <v/>
      </c>
      <c r="L2684" s="107" t="str">
        <f t="shared" si="404"/>
        <v/>
      </c>
      <c r="M2684" s="107" t="str">
        <f t="shared" si="405"/>
        <v/>
      </c>
      <c r="N2684" s="387"/>
    </row>
    <row r="2685" spans="2:14" s="288" customFormat="1">
      <c r="B2685" s="453"/>
      <c r="C2685" s="139" t="s">
        <v>2476</v>
      </c>
      <c r="D2685" s="102">
        <v>12877011001</v>
      </c>
      <c r="E2685" s="391" t="str">
        <f>IFERROR(VLOOKUP(D2685,'ВИС-2025'!$E$17:$I$3751,3,0),"")</f>
        <v>Комплект для изоляции термодатчика для труб 111-126</v>
      </c>
      <c r="F2685" s="103" t="s">
        <v>58</v>
      </c>
      <c r="G2685" s="217"/>
      <c r="H2685" s="107" t="str">
        <f>IFERROR(VLOOKUP(D2685,'ВИС-2025'!$E$17:$L$4285,7,0),"")</f>
        <v>по запросу</v>
      </c>
      <c r="I2685" s="107" t="str">
        <f t="shared" si="401"/>
        <v/>
      </c>
      <c r="J2685" s="107" t="str">
        <f t="shared" si="402"/>
        <v/>
      </c>
      <c r="K2685" s="107" t="str">
        <f t="shared" si="403"/>
        <v/>
      </c>
      <c r="L2685" s="107" t="str">
        <f t="shared" si="404"/>
        <v/>
      </c>
      <c r="M2685" s="107" t="str">
        <f t="shared" si="405"/>
        <v/>
      </c>
      <c r="N2685" s="387"/>
    </row>
    <row r="2686" spans="2:14" s="288" customFormat="1">
      <c r="B2686" s="453"/>
      <c r="C2686" s="139" t="s">
        <v>2476</v>
      </c>
      <c r="D2686" s="102">
        <v>13503521001</v>
      </c>
      <c r="E2686" s="391" t="str">
        <f>IFERROR(VLOOKUP(D2686,'ВИС-2025'!$E$17:$I$3751,3,0),"")</f>
        <v>Комплект для изоляции термодатчика для труб 142-182</v>
      </c>
      <c r="F2686" s="103" t="s">
        <v>58</v>
      </c>
      <c r="G2686" s="217"/>
      <c r="H2686" s="107" t="str">
        <f>IFERROR(VLOOKUP(D2686,'ВИС-2025'!$E$17:$L$4285,7,0),"")</f>
        <v>по запросу</v>
      </c>
      <c r="I2686" s="107" t="str">
        <f t="shared" si="401"/>
        <v/>
      </c>
      <c r="J2686" s="107" t="str">
        <f t="shared" si="402"/>
        <v/>
      </c>
      <c r="K2686" s="107" t="str">
        <f t="shared" si="403"/>
        <v/>
      </c>
      <c r="L2686" s="107" t="str">
        <f t="shared" si="404"/>
        <v/>
      </c>
      <c r="M2686" s="107" t="str">
        <f t="shared" si="405"/>
        <v/>
      </c>
      <c r="N2686" s="387"/>
    </row>
    <row r="2687" spans="2:14" s="288" customFormat="1">
      <c r="B2687" s="453"/>
      <c r="C2687" s="139" t="s">
        <v>2476</v>
      </c>
      <c r="D2687" s="102">
        <v>12877111001</v>
      </c>
      <c r="E2687" s="391" t="str">
        <f>IFERROR(VLOOKUP(D2687,'ВИС-2025'!$E$17:$I$3751,3,0),"")</f>
        <v>Температурный датчик к термостату UTR 15</v>
      </c>
      <c r="F2687" s="103" t="s">
        <v>58</v>
      </c>
      <c r="G2687" s="217"/>
      <c r="H2687" s="107" t="str">
        <f>IFERROR(VLOOKUP(D2687,'ВИС-2025'!$E$17:$L$4285,7,0),"")</f>
        <v>по запросу</v>
      </c>
      <c r="I2687" s="107" t="str">
        <f t="shared" si="401"/>
        <v/>
      </c>
      <c r="J2687" s="107" t="str">
        <f t="shared" si="402"/>
        <v/>
      </c>
      <c r="K2687" s="107" t="str">
        <f t="shared" si="403"/>
        <v/>
      </c>
      <c r="L2687" s="107" t="str">
        <f t="shared" si="404"/>
        <v/>
      </c>
      <c r="M2687" s="107" t="str">
        <f t="shared" si="405"/>
        <v/>
      </c>
      <c r="N2687" s="387"/>
    </row>
    <row r="2688" spans="2:14" s="288" customFormat="1">
      <c r="B2688" s="453"/>
      <c r="C2688" s="139" t="s">
        <v>2476</v>
      </c>
      <c r="D2688" s="102">
        <v>13503531001</v>
      </c>
      <c r="E2688" s="391" t="str">
        <f>IFERROR(VLOOKUP(D2688,'ВИС-2025'!$E$17:$I$3751,3,0),"")</f>
        <v>Термодатчик отдельно к термостату UTR 15</v>
      </c>
      <c r="F2688" s="103" t="s">
        <v>58</v>
      </c>
      <c r="G2688" s="217"/>
      <c r="H2688" s="107" t="str">
        <f>IFERROR(VLOOKUP(D2688,'ВИС-2025'!$E$17:$L$4285,7,0),"")</f>
        <v>по запросу</v>
      </c>
      <c r="I2688" s="107" t="str">
        <f t="shared" si="401"/>
        <v/>
      </c>
      <c r="J2688" s="107" t="str">
        <f t="shared" si="402"/>
        <v/>
      </c>
      <c r="K2688" s="107" t="str">
        <f t="shared" si="403"/>
        <v/>
      </c>
      <c r="L2688" s="107" t="str">
        <f t="shared" si="404"/>
        <v/>
      </c>
      <c r="M2688" s="107" t="str">
        <f t="shared" si="405"/>
        <v/>
      </c>
      <c r="N2688" s="387"/>
    </row>
    <row r="2689" spans="2:14">
      <c r="B2689" s="90"/>
      <c r="C2689" s="136"/>
      <c r="D2689" s="69"/>
      <c r="E2689" s="185"/>
      <c r="F2689" s="71"/>
      <c r="G2689" s="207"/>
      <c r="H2689" s="74" t="str">
        <f>IFERROR(VLOOKUP(D2689,'ВИС-2025'!$E$17:$L$4285,7,0),"")</f>
        <v/>
      </c>
      <c r="I2689" s="74" t="str">
        <f t="shared" si="401"/>
        <v/>
      </c>
      <c r="J2689" s="74" t="str">
        <f t="shared" si="402"/>
        <v/>
      </c>
      <c r="K2689" s="74" t="str">
        <f t="shared" si="403"/>
        <v/>
      </c>
      <c r="L2689" s="74" t="str">
        <f t="shared" si="404"/>
        <v/>
      </c>
      <c r="M2689" s="74" t="str">
        <f t="shared" si="405"/>
        <v/>
      </c>
      <c r="N2689" s="387"/>
    </row>
    <row r="2690" spans="2:14">
      <c r="B2690" s="69"/>
      <c r="C2690" s="432" t="s">
        <v>1676</v>
      </c>
      <c r="D2690" s="194"/>
      <c r="E2690" s="406" t="s">
        <v>2889</v>
      </c>
      <c r="F2690" s="193"/>
      <c r="G2690" s="205"/>
      <c r="H2690" s="295" t="str">
        <f>IFERROR(VLOOKUP(D2690,'ВИС-2025'!$E$17:$L$4285,7,0),"")</f>
        <v/>
      </c>
      <c r="I2690" s="295" t="str">
        <f t="shared" si="401"/>
        <v/>
      </c>
      <c r="J2690" s="295" t="str">
        <f t="shared" si="402"/>
        <v/>
      </c>
      <c r="K2690" s="295" t="str">
        <f t="shared" si="403"/>
        <v/>
      </c>
      <c r="L2690" s="295" t="str">
        <f t="shared" si="404"/>
        <v/>
      </c>
      <c r="M2690" s="295" t="str">
        <f t="shared" si="405"/>
        <v/>
      </c>
      <c r="N2690" s="387"/>
    </row>
    <row r="2691" spans="2:14">
      <c r="B2691" s="69"/>
      <c r="C2691" s="136" t="s">
        <v>2476</v>
      </c>
      <c r="D2691" s="69">
        <v>12450021001</v>
      </c>
      <c r="E2691" s="392" t="str">
        <f>IFERROR(VLOOKUP(D2691,'ВИС-2025'!$E$17:$I$3751,3,0),"")</f>
        <v>Электросварная муфта равнопроходная PE, 20</v>
      </c>
      <c r="F2691" s="170" t="s">
        <v>58</v>
      </c>
      <c r="G2691" s="199"/>
      <c r="H2691" s="351" t="str">
        <f>IFERROR(VLOOKUP(D2691,'ВИС-2025'!$E$17:$L$4285,7,0),"")</f>
        <v>по запросу</v>
      </c>
      <c r="I2691" s="351" t="str">
        <f t="shared" si="401"/>
        <v/>
      </c>
      <c r="J2691" s="351" t="str">
        <f t="shared" si="402"/>
        <v/>
      </c>
      <c r="K2691" s="351" t="str">
        <f t="shared" si="403"/>
        <v/>
      </c>
      <c r="L2691" s="351" t="str">
        <f t="shared" si="404"/>
        <v/>
      </c>
      <c r="M2691" s="351" t="str">
        <f t="shared" si="405"/>
        <v/>
      </c>
      <c r="N2691" s="387"/>
    </row>
    <row r="2692" spans="2:14">
      <c r="B2692" s="69"/>
      <c r="C2692" s="136" t="s">
        <v>2476</v>
      </c>
      <c r="D2692" s="69">
        <v>12450121001</v>
      </c>
      <c r="E2692" s="392" t="str">
        <f>IFERROR(VLOOKUP(D2692,'ВИС-2025'!$E$17:$I$3751,3,0),"")</f>
        <v>Электросварная муфта равнопроходная PE, 25</v>
      </c>
      <c r="F2692" s="170" t="s">
        <v>58</v>
      </c>
      <c r="G2692" s="199"/>
      <c r="H2692" s="351" t="str">
        <f>IFERROR(VLOOKUP(D2692,'ВИС-2025'!$E$17:$L$4285,7,0),"")</f>
        <v>по запросу</v>
      </c>
      <c r="I2692" s="351" t="str">
        <f t="shared" si="401"/>
        <v/>
      </c>
      <c r="J2692" s="351" t="str">
        <f t="shared" si="402"/>
        <v/>
      </c>
      <c r="K2692" s="351" t="str">
        <f t="shared" si="403"/>
        <v/>
      </c>
      <c r="L2692" s="351" t="str">
        <f t="shared" si="404"/>
        <v/>
      </c>
      <c r="M2692" s="351" t="str">
        <f t="shared" si="405"/>
        <v/>
      </c>
      <c r="N2692" s="387"/>
    </row>
    <row r="2693" spans="2:14">
      <c r="B2693" s="69"/>
      <c r="C2693" s="136" t="s">
        <v>2476</v>
      </c>
      <c r="D2693" s="69">
        <v>12450221001</v>
      </c>
      <c r="E2693" s="392" t="str">
        <f>IFERROR(VLOOKUP(D2693,'ВИС-2025'!$E$17:$I$3751,3,0),"")</f>
        <v>Электросварная муфта равнопроходная PE, 32</v>
      </c>
      <c r="F2693" s="170" t="s">
        <v>58</v>
      </c>
      <c r="G2693" s="199"/>
      <c r="H2693" s="351" t="str">
        <f>IFERROR(VLOOKUP(D2693,'ВИС-2025'!$E$17:$L$4285,7,0),"")</f>
        <v>по запросу</v>
      </c>
      <c r="I2693" s="351" t="str">
        <f t="shared" si="401"/>
        <v/>
      </c>
      <c r="J2693" s="351" t="str">
        <f t="shared" si="402"/>
        <v/>
      </c>
      <c r="K2693" s="351" t="str">
        <f t="shared" si="403"/>
        <v/>
      </c>
      <c r="L2693" s="351" t="str">
        <f t="shared" si="404"/>
        <v/>
      </c>
      <c r="M2693" s="351" t="str">
        <f t="shared" si="405"/>
        <v/>
      </c>
      <c r="N2693" s="387"/>
    </row>
    <row r="2694" spans="2:14">
      <c r="B2694" s="69"/>
      <c r="C2694" s="136" t="s">
        <v>2476</v>
      </c>
      <c r="D2694" s="69">
        <v>12450321001</v>
      </c>
      <c r="E2694" s="392" t="str">
        <f>IFERROR(VLOOKUP(D2694,'ВИС-2025'!$E$17:$I$3751,3,0),"")</f>
        <v>Электросварная муфта равнопроходная PE, 40</v>
      </c>
      <c r="F2694" s="170" t="s">
        <v>58</v>
      </c>
      <c r="G2694" s="199"/>
      <c r="H2694" s="351" t="str">
        <f>IFERROR(VLOOKUP(D2694,'ВИС-2025'!$E$17:$L$4285,7,0),"")</f>
        <v>по запросу</v>
      </c>
      <c r="I2694" s="351" t="str">
        <f t="shared" si="401"/>
        <v/>
      </c>
      <c r="J2694" s="351" t="str">
        <f t="shared" si="402"/>
        <v/>
      </c>
      <c r="K2694" s="351" t="str">
        <f t="shared" si="403"/>
        <v/>
      </c>
      <c r="L2694" s="351" t="str">
        <f t="shared" si="404"/>
        <v/>
      </c>
      <c r="M2694" s="351" t="str">
        <f t="shared" si="405"/>
        <v/>
      </c>
      <c r="N2694" s="387"/>
    </row>
    <row r="2695" spans="2:14">
      <c r="B2695" s="69"/>
      <c r="C2695" s="136" t="s">
        <v>2476</v>
      </c>
      <c r="D2695" s="69">
        <v>12450421001</v>
      </c>
      <c r="E2695" s="392" t="str">
        <f>IFERROR(VLOOKUP(D2695,'ВИС-2025'!$E$17:$I$3751,3,0),"")</f>
        <v>Электросварная муфта равнопроходная PE, 50</v>
      </c>
      <c r="F2695" s="170" t="s">
        <v>58</v>
      </c>
      <c r="G2695" s="199"/>
      <c r="H2695" s="351" t="str">
        <f>IFERROR(VLOOKUP(D2695,'ВИС-2025'!$E$17:$L$4285,7,0),"")</f>
        <v>по запросу</v>
      </c>
      <c r="I2695" s="351" t="str">
        <f t="shared" si="401"/>
        <v/>
      </c>
      <c r="J2695" s="351" t="str">
        <f t="shared" si="402"/>
        <v/>
      </c>
      <c r="K2695" s="351" t="str">
        <f t="shared" si="403"/>
        <v/>
      </c>
      <c r="L2695" s="351" t="str">
        <f t="shared" si="404"/>
        <v/>
      </c>
      <c r="M2695" s="351" t="str">
        <f t="shared" si="405"/>
        <v/>
      </c>
      <c r="N2695" s="387"/>
    </row>
    <row r="2696" spans="2:14">
      <c r="B2696" s="69"/>
      <c r="C2696" s="136" t="s">
        <v>2476</v>
      </c>
      <c r="D2696" s="69">
        <v>12450521001</v>
      </c>
      <c r="E2696" s="392" t="str">
        <f>IFERROR(VLOOKUP(D2696,'ВИС-2025'!$E$17:$I$3751,3,0),"")</f>
        <v>Электросварная муфта равнопроходная PE, 63</v>
      </c>
      <c r="F2696" s="170" t="s">
        <v>58</v>
      </c>
      <c r="G2696" s="199"/>
      <c r="H2696" s="351" t="str">
        <f>IFERROR(VLOOKUP(D2696,'ВИС-2025'!$E$17:$L$4285,7,0),"")</f>
        <v>по запросу</v>
      </c>
      <c r="I2696" s="351" t="str">
        <f t="shared" si="401"/>
        <v/>
      </c>
      <c r="J2696" s="351" t="str">
        <f t="shared" si="402"/>
        <v/>
      </c>
      <c r="K2696" s="351" t="str">
        <f t="shared" si="403"/>
        <v/>
      </c>
      <c r="L2696" s="351" t="str">
        <f t="shared" si="404"/>
        <v/>
      </c>
      <c r="M2696" s="351" t="str">
        <f t="shared" si="405"/>
        <v/>
      </c>
      <c r="N2696" s="387"/>
    </row>
    <row r="2697" spans="2:14">
      <c r="B2697" s="69"/>
      <c r="C2697" s="136" t="s">
        <v>2476</v>
      </c>
      <c r="D2697" s="69">
        <v>12450621001</v>
      </c>
      <c r="E2697" s="392" t="str">
        <f>IFERROR(VLOOKUP(D2697,'ВИС-2025'!$E$17:$I$3751,3,0),"")</f>
        <v>Электросварная муфта равнопроходная PE, 75</v>
      </c>
      <c r="F2697" s="170" t="s">
        <v>58</v>
      </c>
      <c r="G2697" s="199"/>
      <c r="H2697" s="351" t="str">
        <f>IFERROR(VLOOKUP(D2697,'ВИС-2025'!$E$17:$L$4285,7,0),"")</f>
        <v>по запросу</v>
      </c>
      <c r="I2697" s="351" t="str">
        <f t="shared" si="401"/>
        <v/>
      </c>
      <c r="J2697" s="351" t="str">
        <f t="shared" si="402"/>
        <v/>
      </c>
      <c r="K2697" s="351" t="str">
        <f t="shared" si="403"/>
        <v/>
      </c>
      <c r="L2697" s="351" t="str">
        <f t="shared" si="404"/>
        <v/>
      </c>
      <c r="M2697" s="351" t="str">
        <f t="shared" si="405"/>
        <v/>
      </c>
      <c r="N2697" s="387"/>
    </row>
    <row r="2698" spans="2:14">
      <c r="B2698" s="69"/>
      <c r="C2698" s="136" t="s">
        <v>2476</v>
      </c>
      <c r="D2698" s="69">
        <v>12450721001</v>
      </c>
      <c r="E2698" s="392" t="str">
        <f>IFERROR(VLOOKUP(D2698,'ВИС-2025'!$E$17:$I$3751,3,0),"")</f>
        <v>Электросварная муфта равнопроходная PE, 90</v>
      </c>
      <c r="F2698" s="170" t="s">
        <v>58</v>
      </c>
      <c r="G2698" s="199"/>
      <c r="H2698" s="351" t="str">
        <f>IFERROR(VLOOKUP(D2698,'ВИС-2025'!$E$17:$L$4285,7,0),"")</f>
        <v>по запросу</v>
      </c>
      <c r="I2698" s="351" t="str">
        <f t="shared" si="401"/>
        <v/>
      </c>
      <c r="J2698" s="351" t="str">
        <f t="shared" si="402"/>
        <v/>
      </c>
      <c r="K2698" s="351" t="str">
        <f t="shared" si="403"/>
        <v/>
      </c>
      <c r="L2698" s="351" t="str">
        <f t="shared" si="404"/>
        <v/>
      </c>
      <c r="M2698" s="351" t="str">
        <f t="shared" si="405"/>
        <v/>
      </c>
      <c r="N2698" s="387"/>
    </row>
    <row r="2699" spans="2:14">
      <c r="B2699" s="69"/>
      <c r="C2699" s="136" t="s">
        <v>2476</v>
      </c>
      <c r="D2699" s="69">
        <v>12450821001</v>
      </c>
      <c r="E2699" s="392" t="str">
        <f>IFERROR(VLOOKUP(D2699,'ВИС-2025'!$E$17:$I$3751,3,0),"")</f>
        <v>Электросварная муфта равнопроходная PE, 110</v>
      </c>
      <c r="F2699" s="170" t="s">
        <v>58</v>
      </c>
      <c r="G2699" s="199"/>
      <c r="H2699" s="351" t="str">
        <f>IFERROR(VLOOKUP(D2699,'ВИС-2025'!$E$17:$L$4285,7,0),"")</f>
        <v>по запросу</v>
      </c>
      <c r="I2699" s="351" t="str">
        <f t="shared" si="401"/>
        <v/>
      </c>
      <c r="J2699" s="351" t="str">
        <f t="shared" si="402"/>
        <v/>
      </c>
      <c r="K2699" s="351" t="str">
        <f t="shared" si="403"/>
        <v/>
      </c>
      <c r="L2699" s="351" t="str">
        <f t="shared" si="404"/>
        <v/>
      </c>
      <c r="M2699" s="351" t="str">
        <f t="shared" si="405"/>
        <v/>
      </c>
      <c r="N2699" s="387"/>
    </row>
    <row r="2700" spans="2:14">
      <c r="B2700" s="90"/>
      <c r="C2700" s="136"/>
      <c r="D2700" s="69"/>
      <c r="E2700" s="185"/>
      <c r="F2700" s="170"/>
      <c r="G2700" s="199"/>
      <c r="H2700" s="351" t="str">
        <f>IFERROR(VLOOKUP(D2700,'ВИС-2025'!$E$17:$L$4285,7,0),"")</f>
        <v/>
      </c>
      <c r="I2700" s="351" t="str">
        <f t="shared" si="401"/>
        <v/>
      </c>
      <c r="J2700" s="351" t="str">
        <f t="shared" si="402"/>
        <v/>
      </c>
      <c r="K2700" s="351" t="str">
        <f t="shared" si="403"/>
        <v/>
      </c>
      <c r="L2700" s="351" t="str">
        <f t="shared" si="404"/>
        <v/>
      </c>
      <c r="M2700" s="351" t="str">
        <f t="shared" si="405"/>
        <v/>
      </c>
      <c r="N2700" s="387"/>
    </row>
    <row r="2701" spans="2:14">
      <c r="B2701" s="69"/>
      <c r="C2701" s="136" t="s">
        <v>2476</v>
      </c>
      <c r="D2701" s="69">
        <v>12252381001</v>
      </c>
      <c r="E2701" s="392" t="str">
        <f>IFERROR(VLOOKUP(D2701,'ВИС-2025'!$E$17:$I$3751,3,0),"")</f>
        <v>Электросварной тройник 90° PE, 20-20-20</v>
      </c>
      <c r="F2701" s="170" t="s">
        <v>58</v>
      </c>
      <c r="G2701" s="199"/>
      <c r="H2701" s="351" t="str">
        <f>IFERROR(VLOOKUP(D2701,'ВИС-2025'!$E$17:$L$4285,7,0),"")</f>
        <v>по запросу</v>
      </c>
      <c r="I2701" s="351" t="str">
        <f t="shared" si="401"/>
        <v/>
      </c>
      <c r="J2701" s="351" t="str">
        <f t="shared" si="402"/>
        <v/>
      </c>
      <c r="K2701" s="351" t="str">
        <f t="shared" si="403"/>
        <v/>
      </c>
      <c r="L2701" s="351" t="str">
        <f t="shared" si="404"/>
        <v/>
      </c>
      <c r="M2701" s="351" t="str">
        <f t="shared" si="405"/>
        <v/>
      </c>
      <c r="N2701" s="387"/>
    </row>
    <row r="2702" spans="2:14">
      <c r="B2702" s="69"/>
      <c r="C2702" s="136" t="s">
        <v>2476</v>
      </c>
      <c r="D2702" s="69">
        <v>12248291001</v>
      </c>
      <c r="E2702" s="392" t="str">
        <f>IFERROR(VLOOKUP(D2702,'ВИС-2025'!$E$17:$I$3751,3,0),"")</f>
        <v>Электросварной тройник 90° PE, 25-25-25</v>
      </c>
      <c r="F2702" s="170" t="s">
        <v>58</v>
      </c>
      <c r="G2702" s="199"/>
      <c r="H2702" s="351" t="str">
        <f>IFERROR(VLOOKUP(D2702,'ВИС-2025'!$E$17:$L$4285,7,0),"")</f>
        <v>по запросу</v>
      </c>
      <c r="I2702" s="351" t="str">
        <f t="shared" si="401"/>
        <v/>
      </c>
      <c r="J2702" s="351" t="str">
        <f t="shared" si="402"/>
        <v/>
      </c>
      <c r="K2702" s="351" t="str">
        <f t="shared" si="403"/>
        <v/>
      </c>
      <c r="L2702" s="351" t="str">
        <f t="shared" si="404"/>
        <v/>
      </c>
      <c r="M2702" s="351" t="str">
        <f t="shared" si="405"/>
        <v/>
      </c>
      <c r="N2702" s="387"/>
    </row>
    <row r="2703" spans="2:14">
      <c r="B2703" s="69"/>
      <c r="C2703" s="136" t="s">
        <v>2476</v>
      </c>
      <c r="D2703" s="69">
        <v>12453721001</v>
      </c>
      <c r="E2703" s="392" t="str">
        <f>IFERROR(VLOOKUP(D2703,'ВИС-2025'!$E$17:$I$3751,3,0),"")</f>
        <v>Электросварной тройник 90° PE, 32-32-32</v>
      </c>
      <c r="F2703" s="170" t="s">
        <v>58</v>
      </c>
      <c r="G2703" s="199"/>
      <c r="H2703" s="351" t="str">
        <f>IFERROR(VLOOKUP(D2703,'ВИС-2025'!$E$17:$L$4285,7,0),"")</f>
        <v>по запросу</v>
      </c>
      <c r="I2703" s="351" t="str">
        <f t="shared" si="401"/>
        <v/>
      </c>
      <c r="J2703" s="351" t="str">
        <f t="shared" si="402"/>
        <v/>
      </c>
      <c r="K2703" s="351" t="str">
        <f t="shared" si="403"/>
        <v/>
      </c>
      <c r="L2703" s="351" t="str">
        <f t="shared" si="404"/>
        <v/>
      </c>
      <c r="M2703" s="351" t="str">
        <f t="shared" si="405"/>
        <v/>
      </c>
      <c r="N2703" s="387"/>
    </row>
    <row r="2704" spans="2:14">
      <c r="B2704" s="69"/>
      <c r="C2704" s="136" t="s">
        <v>2476</v>
      </c>
      <c r="D2704" s="69">
        <v>12453821001</v>
      </c>
      <c r="E2704" s="392" t="str">
        <f>IFERROR(VLOOKUP(D2704,'ВИС-2025'!$E$17:$I$3751,3,0),"")</f>
        <v>Электросварной тройник 90° PE, 40-40-40</v>
      </c>
      <c r="F2704" s="170" t="s">
        <v>58</v>
      </c>
      <c r="G2704" s="199"/>
      <c r="H2704" s="351" t="str">
        <f>IFERROR(VLOOKUP(D2704,'ВИС-2025'!$E$17:$L$4285,7,0),"")</f>
        <v>по запросу</v>
      </c>
      <c r="I2704" s="351" t="str">
        <f t="shared" si="401"/>
        <v/>
      </c>
      <c r="J2704" s="351" t="str">
        <f t="shared" si="402"/>
        <v/>
      </c>
      <c r="K2704" s="351" t="str">
        <f t="shared" si="403"/>
        <v/>
      </c>
      <c r="L2704" s="351" t="str">
        <f t="shared" si="404"/>
        <v/>
      </c>
      <c r="M2704" s="351" t="str">
        <f t="shared" si="405"/>
        <v/>
      </c>
      <c r="N2704" s="387"/>
    </row>
    <row r="2705" spans="2:14">
      <c r="B2705" s="69"/>
      <c r="C2705" s="136" t="s">
        <v>2476</v>
      </c>
      <c r="D2705" s="69">
        <v>12453921001</v>
      </c>
      <c r="E2705" s="392" t="str">
        <f>IFERROR(VLOOKUP(D2705,'ВИС-2025'!$E$17:$I$3751,3,0),"")</f>
        <v>Электросварной тройник 90° PE, 50-50-50</v>
      </c>
      <c r="F2705" s="170" t="s">
        <v>58</v>
      </c>
      <c r="G2705" s="199"/>
      <c r="H2705" s="351" t="str">
        <f>IFERROR(VLOOKUP(D2705,'ВИС-2025'!$E$17:$L$4285,7,0),"")</f>
        <v>по запросу</v>
      </c>
      <c r="I2705" s="351" t="str">
        <f t="shared" si="401"/>
        <v/>
      </c>
      <c r="J2705" s="351" t="str">
        <f t="shared" si="402"/>
        <v/>
      </c>
      <c r="K2705" s="351" t="str">
        <f t="shared" si="403"/>
        <v/>
      </c>
      <c r="L2705" s="351" t="str">
        <f t="shared" si="404"/>
        <v/>
      </c>
      <c r="M2705" s="351" t="str">
        <f t="shared" si="405"/>
        <v/>
      </c>
      <c r="N2705" s="387"/>
    </row>
    <row r="2706" spans="2:14">
      <c r="B2706" s="69"/>
      <c r="C2706" s="136" t="s">
        <v>2476</v>
      </c>
      <c r="D2706" s="69">
        <v>12454021001</v>
      </c>
      <c r="E2706" s="392" t="str">
        <f>IFERROR(VLOOKUP(D2706,'ВИС-2025'!$E$17:$I$3751,3,0),"")</f>
        <v>Электросварной тройник 90° PE, 63-63-63</v>
      </c>
      <c r="F2706" s="170" t="s">
        <v>58</v>
      </c>
      <c r="G2706" s="199"/>
      <c r="H2706" s="351" t="str">
        <f>IFERROR(VLOOKUP(D2706,'ВИС-2025'!$E$17:$L$4285,7,0),"")</f>
        <v>по запросу</v>
      </c>
      <c r="I2706" s="351" t="str">
        <f t="shared" si="401"/>
        <v/>
      </c>
      <c r="J2706" s="351" t="str">
        <f t="shared" si="402"/>
        <v/>
      </c>
      <c r="K2706" s="351" t="str">
        <f t="shared" si="403"/>
        <v/>
      </c>
      <c r="L2706" s="351" t="str">
        <f t="shared" si="404"/>
        <v/>
      </c>
      <c r="M2706" s="351" t="str">
        <f t="shared" si="405"/>
        <v/>
      </c>
      <c r="N2706" s="387"/>
    </row>
    <row r="2707" spans="2:14">
      <c r="B2707" s="69"/>
      <c r="C2707" s="136" t="s">
        <v>2476</v>
      </c>
      <c r="D2707" s="69">
        <v>12454121001</v>
      </c>
      <c r="E2707" s="392" t="str">
        <f>IFERROR(VLOOKUP(D2707,'ВИС-2025'!$E$17:$I$3751,3,0),"")</f>
        <v>Электросварной тройник 90° PE, 75-75-75</v>
      </c>
      <c r="F2707" s="170" t="s">
        <v>58</v>
      </c>
      <c r="G2707" s="199"/>
      <c r="H2707" s="351" t="str">
        <f>IFERROR(VLOOKUP(D2707,'ВИС-2025'!$E$17:$L$4285,7,0),"")</f>
        <v>по запросу</v>
      </c>
      <c r="I2707" s="351" t="str">
        <f t="shared" ref="I2707:I2770" si="406">IFERROR(H2707*G2707,"")</f>
        <v/>
      </c>
      <c r="J2707" s="351" t="str">
        <f t="shared" ref="J2707:J2770" si="407">IFERROR((IF(H2707="","",H2707-H2707*$D$7)),"")</f>
        <v/>
      </c>
      <c r="K2707" s="351" t="str">
        <f t="shared" ref="K2707:K2770" si="408">IFERROR(J2707*G2707, "")</f>
        <v/>
      </c>
      <c r="L2707" s="351" t="str">
        <f t="shared" ref="L2707:L2770" si="409">IFERROR(J2707*$D$8, "")</f>
        <v/>
      </c>
      <c r="M2707" s="351" t="str">
        <f t="shared" ref="M2707:M2770" si="410">IFERROR(L2707*G2707, "")</f>
        <v/>
      </c>
      <c r="N2707" s="387"/>
    </row>
    <row r="2708" spans="2:14">
      <c r="B2708" s="69"/>
      <c r="C2708" s="136" t="s">
        <v>2476</v>
      </c>
      <c r="D2708" s="69">
        <v>12454221001</v>
      </c>
      <c r="E2708" s="392" t="str">
        <f>IFERROR(VLOOKUP(D2708,'ВИС-2025'!$E$17:$I$3751,3,0),"")</f>
        <v>Электросварной тройник 90° PE, 90-90-90</v>
      </c>
      <c r="F2708" s="170" t="s">
        <v>58</v>
      </c>
      <c r="G2708" s="199"/>
      <c r="H2708" s="351" t="str">
        <f>IFERROR(VLOOKUP(D2708,'ВИС-2025'!$E$17:$L$4285,7,0),"")</f>
        <v>по запросу</v>
      </c>
      <c r="I2708" s="351" t="str">
        <f t="shared" si="406"/>
        <v/>
      </c>
      <c r="J2708" s="351" t="str">
        <f t="shared" si="407"/>
        <v/>
      </c>
      <c r="K2708" s="351" t="str">
        <f t="shared" si="408"/>
        <v/>
      </c>
      <c r="L2708" s="351" t="str">
        <f t="shared" si="409"/>
        <v/>
      </c>
      <c r="M2708" s="351" t="str">
        <f t="shared" si="410"/>
        <v/>
      </c>
      <c r="N2708" s="387"/>
    </row>
    <row r="2709" spans="2:14">
      <c r="B2709" s="90"/>
      <c r="C2709" s="136"/>
      <c r="D2709" s="69"/>
      <c r="E2709" s="185"/>
      <c r="F2709" s="170"/>
      <c r="G2709" s="199"/>
      <c r="H2709" s="351" t="str">
        <f>IFERROR(VLOOKUP(D2709,'ВИС-2025'!$E$17:$L$4285,7,0),"")</f>
        <v/>
      </c>
      <c r="I2709" s="351" t="str">
        <f t="shared" si="406"/>
        <v/>
      </c>
      <c r="J2709" s="351" t="str">
        <f t="shared" si="407"/>
        <v/>
      </c>
      <c r="K2709" s="351" t="str">
        <f t="shared" si="408"/>
        <v/>
      </c>
      <c r="L2709" s="351" t="str">
        <f t="shared" si="409"/>
        <v/>
      </c>
      <c r="M2709" s="351" t="str">
        <f t="shared" si="410"/>
        <v/>
      </c>
      <c r="N2709" s="387"/>
    </row>
    <row r="2710" spans="2:14">
      <c r="B2710" s="69"/>
      <c r="C2710" s="136" t="s">
        <v>2476</v>
      </c>
      <c r="D2710" s="69">
        <v>12454321001</v>
      </c>
      <c r="E2710" s="392" t="str">
        <f>IFERROR(VLOOKUP(D2710,'ВИС-2025'!$E$17:$I$3751,3,0),"")</f>
        <v>Электросварной тройник 90° PE, 110-110-110</v>
      </c>
      <c r="F2710" s="170" t="s">
        <v>58</v>
      </c>
      <c r="G2710" s="199"/>
      <c r="H2710" s="351" t="str">
        <f>IFERROR(VLOOKUP(D2710,'ВИС-2025'!$E$17:$L$4285,7,0),"")</f>
        <v>по запросу</v>
      </c>
      <c r="I2710" s="351" t="str">
        <f t="shared" si="406"/>
        <v/>
      </c>
      <c r="J2710" s="351" t="str">
        <f t="shared" si="407"/>
        <v/>
      </c>
      <c r="K2710" s="351" t="str">
        <f t="shared" si="408"/>
        <v/>
      </c>
      <c r="L2710" s="351" t="str">
        <f t="shared" si="409"/>
        <v/>
      </c>
      <c r="M2710" s="351" t="str">
        <f t="shared" si="410"/>
        <v/>
      </c>
      <c r="N2710" s="387"/>
    </row>
    <row r="2711" spans="2:14">
      <c r="B2711" s="90"/>
      <c r="C2711" s="136"/>
      <c r="D2711" s="69"/>
      <c r="E2711" s="185"/>
      <c r="F2711" s="170"/>
      <c r="G2711" s="199"/>
      <c r="H2711" s="351" t="str">
        <f>IFERROR(VLOOKUP(D2711,'ВИС-2025'!$E$17:$L$4285,7,0),"")</f>
        <v/>
      </c>
      <c r="I2711" s="351" t="str">
        <f t="shared" si="406"/>
        <v/>
      </c>
      <c r="J2711" s="351" t="str">
        <f t="shared" si="407"/>
        <v/>
      </c>
      <c r="K2711" s="351" t="str">
        <f t="shared" si="408"/>
        <v/>
      </c>
      <c r="L2711" s="351" t="str">
        <f t="shared" si="409"/>
        <v/>
      </c>
      <c r="M2711" s="351" t="str">
        <f t="shared" si="410"/>
        <v/>
      </c>
      <c r="N2711" s="387"/>
    </row>
    <row r="2712" spans="2:14">
      <c r="B2712" s="69"/>
      <c r="C2712" s="136" t="s">
        <v>2476</v>
      </c>
      <c r="D2712" s="69">
        <v>12453621001</v>
      </c>
      <c r="E2712" s="392" t="str">
        <f>IFERROR(VLOOKUP(D2712,'ВИС-2025'!$E$17:$I$3751,3,0),"")</f>
        <v>Электросварной тройник 90° PE, 25-32-25</v>
      </c>
      <c r="F2712" s="170" t="s">
        <v>58</v>
      </c>
      <c r="G2712" s="199"/>
      <c r="H2712" s="351" t="str">
        <f>IFERROR(VLOOKUP(D2712,'ВИС-2025'!$E$17:$L$4285,7,0),"")</f>
        <v>по запросу</v>
      </c>
      <c r="I2712" s="351" t="str">
        <f t="shared" si="406"/>
        <v/>
      </c>
      <c r="J2712" s="351" t="str">
        <f t="shared" si="407"/>
        <v/>
      </c>
      <c r="K2712" s="351" t="str">
        <f t="shared" si="408"/>
        <v/>
      </c>
      <c r="L2712" s="351" t="str">
        <f t="shared" si="409"/>
        <v/>
      </c>
      <c r="M2712" s="351" t="str">
        <f t="shared" si="410"/>
        <v/>
      </c>
      <c r="N2712" s="387"/>
    </row>
    <row r="2713" spans="2:14">
      <c r="B2713" s="90"/>
      <c r="C2713" s="136"/>
      <c r="D2713" s="69"/>
      <c r="E2713" s="185"/>
      <c r="F2713" s="170"/>
      <c r="G2713" s="199"/>
      <c r="H2713" s="351" t="str">
        <f>IFERROR(VLOOKUP(D2713,'ВИС-2025'!$E$17:$L$4285,7,0),"")</f>
        <v/>
      </c>
      <c r="I2713" s="351" t="str">
        <f t="shared" si="406"/>
        <v/>
      </c>
      <c r="J2713" s="351" t="str">
        <f t="shared" si="407"/>
        <v/>
      </c>
      <c r="K2713" s="351" t="str">
        <f t="shared" si="408"/>
        <v/>
      </c>
      <c r="L2713" s="351" t="str">
        <f t="shared" si="409"/>
        <v/>
      </c>
      <c r="M2713" s="351" t="str">
        <f t="shared" si="410"/>
        <v/>
      </c>
      <c r="N2713" s="387"/>
    </row>
    <row r="2714" spans="2:14">
      <c r="B2714" s="69"/>
      <c r="C2714" s="136" t="s">
        <v>2476</v>
      </c>
      <c r="D2714" s="69">
        <v>12456421001</v>
      </c>
      <c r="E2714" s="392" t="str">
        <f>IFERROR(VLOOKUP(D2714,'ВИС-2025'!$E$17:$I$3751,3,0),"")</f>
        <v>Электросварной угольник 90°, PE, 20</v>
      </c>
      <c r="F2714" s="170" t="s">
        <v>58</v>
      </c>
      <c r="G2714" s="199"/>
      <c r="H2714" s="351" t="str">
        <f>IFERROR(VLOOKUP(D2714,'ВИС-2025'!$E$17:$L$4285,7,0),"")</f>
        <v>по запросу</v>
      </c>
      <c r="I2714" s="351" t="str">
        <f t="shared" si="406"/>
        <v/>
      </c>
      <c r="J2714" s="351" t="str">
        <f t="shared" si="407"/>
        <v/>
      </c>
      <c r="K2714" s="351" t="str">
        <f t="shared" si="408"/>
        <v/>
      </c>
      <c r="L2714" s="351" t="str">
        <f t="shared" si="409"/>
        <v/>
      </c>
      <c r="M2714" s="351" t="str">
        <f t="shared" si="410"/>
        <v/>
      </c>
      <c r="N2714" s="387"/>
    </row>
    <row r="2715" spans="2:14">
      <c r="B2715" s="69"/>
      <c r="C2715" s="136" t="s">
        <v>2476</v>
      </c>
      <c r="D2715" s="69">
        <v>12456521001</v>
      </c>
      <c r="E2715" s="392" t="str">
        <f>IFERROR(VLOOKUP(D2715,'ВИС-2025'!$E$17:$I$3751,3,0),"")</f>
        <v>Электросварной угольник 90°, PE, 25</v>
      </c>
      <c r="F2715" s="170" t="s">
        <v>58</v>
      </c>
      <c r="G2715" s="199"/>
      <c r="H2715" s="351" t="str">
        <f>IFERROR(VLOOKUP(D2715,'ВИС-2025'!$E$17:$L$4285,7,0),"")</f>
        <v>по запросу</v>
      </c>
      <c r="I2715" s="351" t="str">
        <f t="shared" si="406"/>
        <v/>
      </c>
      <c r="J2715" s="351" t="str">
        <f t="shared" si="407"/>
        <v/>
      </c>
      <c r="K2715" s="351" t="str">
        <f t="shared" si="408"/>
        <v/>
      </c>
      <c r="L2715" s="351" t="str">
        <f t="shared" si="409"/>
        <v/>
      </c>
      <c r="M2715" s="351" t="str">
        <f t="shared" si="410"/>
        <v/>
      </c>
      <c r="N2715" s="387"/>
    </row>
    <row r="2716" spans="2:14">
      <c r="B2716" s="69"/>
      <c r="C2716" s="136" t="s">
        <v>2476</v>
      </c>
      <c r="D2716" s="69">
        <v>12456621001</v>
      </c>
      <c r="E2716" s="392" t="str">
        <f>IFERROR(VLOOKUP(D2716,'ВИС-2025'!$E$17:$I$3751,3,0),"")</f>
        <v>Электросварной угольник 90°, PE, 32</v>
      </c>
      <c r="F2716" s="170" t="s">
        <v>58</v>
      </c>
      <c r="G2716" s="199"/>
      <c r="H2716" s="351" t="str">
        <f>IFERROR(VLOOKUP(D2716,'ВИС-2025'!$E$17:$L$4285,7,0),"")</f>
        <v>по запросу</v>
      </c>
      <c r="I2716" s="351" t="str">
        <f t="shared" si="406"/>
        <v/>
      </c>
      <c r="J2716" s="351" t="str">
        <f t="shared" si="407"/>
        <v/>
      </c>
      <c r="K2716" s="351" t="str">
        <f t="shared" si="408"/>
        <v/>
      </c>
      <c r="L2716" s="351" t="str">
        <f t="shared" si="409"/>
        <v/>
      </c>
      <c r="M2716" s="351" t="str">
        <f t="shared" si="410"/>
        <v/>
      </c>
      <c r="N2716" s="387"/>
    </row>
    <row r="2717" spans="2:14">
      <c r="B2717" s="69"/>
      <c r="C2717" s="136" t="s">
        <v>2476</v>
      </c>
      <c r="D2717" s="69">
        <v>12456721001</v>
      </c>
      <c r="E2717" s="392" t="str">
        <f>IFERROR(VLOOKUP(D2717,'ВИС-2025'!$E$17:$I$3751,3,0),"")</f>
        <v>Электросварной угольник 90°, PE, 40</v>
      </c>
      <c r="F2717" s="170" t="s">
        <v>58</v>
      </c>
      <c r="G2717" s="199"/>
      <c r="H2717" s="351" t="str">
        <f>IFERROR(VLOOKUP(D2717,'ВИС-2025'!$E$17:$L$4285,7,0),"")</f>
        <v>по запросу</v>
      </c>
      <c r="I2717" s="351" t="str">
        <f t="shared" si="406"/>
        <v/>
      </c>
      <c r="J2717" s="351" t="str">
        <f t="shared" si="407"/>
        <v/>
      </c>
      <c r="K2717" s="351" t="str">
        <f t="shared" si="408"/>
        <v/>
      </c>
      <c r="L2717" s="351" t="str">
        <f t="shared" si="409"/>
        <v/>
      </c>
      <c r="M2717" s="351" t="str">
        <f t="shared" si="410"/>
        <v/>
      </c>
      <c r="N2717" s="387"/>
    </row>
    <row r="2718" spans="2:14">
      <c r="B2718" s="69"/>
      <c r="C2718" s="136" t="s">
        <v>2476</v>
      </c>
      <c r="D2718" s="69">
        <v>12456821001</v>
      </c>
      <c r="E2718" s="392" t="str">
        <f>IFERROR(VLOOKUP(D2718,'ВИС-2025'!$E$17:$I$3751,3,0),"")</f>
        <v>Электросварной угольник 90°, PE, 50</v>
      </c>
      <c r="F2718" s="170" t="s">
        <v>58</v>
      </c>
      <c r="G2718" s="199"/>
      <c r="H2718" s="351" t="str">
        <f>IFERROR(VLOOKUP(D2718,'ВИС-2025'!$E$17:$L$4285,7,0),"")</f>
        <v>по запросу</v>
      </c>
      <c r="I2718" s="351" t="str">
        <f t="shared" si="406"/>
        <v/>
      </c>
      <c r="J2718" s="351" t="str">
        <f t="shared" si="407"/>
        <v/>
      </c>
      <c r="K2718" s="351" t="str">
        <f t="shared" si="408"/>
        <v/>
      </c>
      <c r="L2718" s="351" t="str">
        <f t="shared" si="409"/>
        <v/>
      </c>
      <c r="M2718" s="351" t="str">
        <f t="shared" si="410"/>
        <v/>
      </c>
      <c r="N2718" s="387"/>
    </row>
    <row r="2719" spans="2:14">
      <c r="B2719" s="69"/>
      <c r="C2719" s="136" t="s">
        <v>2476</v>
      </c>
      <c r="D2719" s="69">
        <v>12456921001</v>
      </c>
      <c r="E2719" s="392" t="str">
        <f>IFERROR(VLOOKUP(D2719,'ВИС-2025'!$E$17:$I$3751,3,0),"")</f>
        <v>Электросварной угольник 90°, PE, 63</v>
      </c>
      <c r="F2719" s="170" t="s">
        <v>58</v>
      </c>
      <c r="G2719" s="199"/>
      <c r="H2719" s="351" t="str">
        <f>IFERROR(VLOOKUP(D2719,'ВИС-2025'!$E$17:$L$4285,7,0),"")</f>
        <v>по запросу</v>
      </c>
      <c r="I2719" s="351" t="str">
        <f t="shared" si="406"/>
        <v/>
      </c>
      <c r="J2719" s="351" t="str">
        <f t="shared" si="407"/>
        <v/>
      </c>
      <c r="K2719" s="351" t="str">
        <f t="shared" si="408"/>
        <v/>
      </c>
      <c r="L2719" s="351" t="str">
        <f t="shared" si="409"/>
        <v/>
      </c>
      <c r="M2719" s="351" t="str">
        <f t="shared" si="410"/>
        <v/>
      </c>
      <c r="N2719" s="387"/>
    </row>
    <row r="2720" spans="2:14">
      <c r="B2720" s="69"/>
      <c r="C2720" s="136" t="s">
        <v>2476</v>
      </c>
      <c r="D2720" s="69">
        <v>12457021001</v>
      </c>
      <c r="E2720" s="392" t="str">
        <f>IFERROR(VLOOKUP(D2720,'ВИС-2025'!$E$17:$I$3751,3,0),"")</f>
        <v>Электросварной угольник 90°, PE, 75</v>
      </c>
      <c r="F2720" s="170" t="s">
        <v>58</v>
      </c>
      <c r="G2720" s="199"/>
      <c r="H2720" s="351" t="str">
        <f>IFERROR(VLOOKUP(D2720,'ВИС-2025'!$E$17:$L$4285,7,0),"")</f>
        <v>по запросу</v>
      </c>
      <c r="I2720" s="351" t="str">
        <f t="shared" si="406"/>
        <v/>
      </c>
      <c r="J2720" s="351" t="str">
        <f t="shared" si="407"/>
        <v/>
      </c>
      <c r="K2720" s="351" t="str">
        <f t="shared" si="408"/>
        <v/>
      </c>
      <c r="L2720" s="351" t="str">
        <f t="shared" si="409"/>
        <v/>
      </c>
      <c r="M2720" s="351" t="str">
        <f t="shared" si="410"/>
        <v/>
      </c>
      <c r="N2720" s="387"/>
    </row>
    <row r="2721" spans="2:14">
      <c r="B2721" s="69"/>
      <c r="C2721" s="136" t="s">
        <v>2476</v>
      </c>
      <c r="D2721" s="69">
        <v>12457121001</v>
      </c>
      <c r="E2721" s="392" t="str">
        <f>IFERROR(VLOOKUP(D2721,'ВИС-2025'!$E$17:$I$3751,3,0),"")</f>
        <v>Электросварной угольник 90°, PE, 90</v>
      </c>
      <c r="F2721" s="170" t="s">
        <v>58</v>
      </c>
      <c r="G2721" s="199"/>
      <c r="H2721" s="351" t="str">
        <f>IFERROR(VLOOKUP(D2721,'ВИС-2025'!$E$17:$L$4285,7,0),"")</f>
        <v>по запросу</v>
      </c>
      <c r="I2721" s="351" t="str">
        <f t="shared" si="406"/>
        <v/>
      </c>
      <c r="J2721" s="351" t="str">
        <f t="shared" si="407"/>
        <v/>
      </c>
      <c r="K2721" s="351" t="str">
        <f t="shared" si="408"/>
        <v/>
      </c>
      <c r="L2721" s="351" t="str">
        <f t="shared" si="409"/>
        <v/>
      </c>
      <c r="M2721" s="351" t="str">
        <f t="shared" si="410"/>
        <v/>
      </c>
      <c r="N2721" s="387"/>
    </row>
    <row r="2722" spans="2:14">
      <c r="B2722" s="69"/>
      <c r="C2722" s="136" t="s">
        <v>2476</v>
      </c>
      <c r="D2722" s="69">
        <v>12457221001</v>
      </c>
      <c r="E2722" s="392" t="str">
        <f>IFERROR(VLOOKUP(D2722,'ВИС-2025'!$E$17:$I$3751,3,0),"")</f>
        <v>Электросварной угольник 90°, PE, 110</v>
      </c>
      <c r="F2722" s="170" t="s">
        <v>58</v>
      </c>
      <c r="G2722" s="199"/>
      <c r="H2722" s="351" t="str">
        <f>IFERROR(VLOOKUP(D2722,'ВИС-2025'!$E$17:$L$4285,7,0),"")</f>
        <v>по запросу</v>
      </c>
      <c r="I2722" s="351" t="str">
        <f t="shared" si="406"/>
        <v/>
      </c>
      <c r="J2722" s="351" t="str">
        <f t="shared" si="407"/>
        <v/>
      </c>
      <c r="K2722" s="351" t="str">
        <f t="shared" si="408"/>
        <v/>
      </c>
      <c r="L2722" s="351" t="str">
        <f t="shared" si="409"/>
        <v/>
      </c>
      <c r="M2722" s="351" t="str">
        <f t="shared" si="410"/>
        <v/>
      </c>
      <c r="N2722" s="387"/>
    </row>
    <row r="2723" spans="2:14">
      <c r="B2723" s="90"/>
      <c r="C2723" s="136"/>
      <c r="D2723" s="69"/>
      <c r="E2723" s="185"/>
      <c r="F2723" s="170"/>
      <c r="G2723" s="199"/>
      <c r="H2723" s="351" t="str">
        <f>IFERROR(VLOOKUP(D2723,'ВИС-2025'!$E$17:$L$4285,7,0),"")</f>
        <v/>
      </c>
      <c r="I2723" s="351" t="str">
        <f t="shared" si="406"/>
        <v/>
      </c>
      <c r="J2723" s="351" t="str">
        <f t="shared" si="407"/>
        <v/>
      </c>
      <c r="K2723" s="351" t="str">
        <f t="shared" si="408"/>
        <v/>
      </c>
      <c r="L2723" s="351" t="str">
        <f t="shared" si="409"/>
        <v/>
      </c>
      <c r="M2723" s="351" t="str">
        <f t="shared" si="410"/>
        <v/>
      </c>
      <c r="N2723" s="387"/>
    </row>
    <row r="2724" spans="2:14">
      <c r="B2724" s="69"/>
      <c r="C2724" s="136" t="s">
        <v>2476</v>
      </c>
      <c r="D2724" s="69">
        <v>12460021001</v>
      </c>
      <c r="E2724" s="392" t="str">
        <f>IFERROR(VLOOKUP(D2724,'ВИС-2025'!$E$17:$I$3751,3,0),"")</f>
        <v>Эл.-св. угольник 45° с наруж. резьбой из латуни, 32-1"</v>
      </c>
      <c r="F2724" s="170" t="s">
        <v>58</v>
      </c>
      <c r="G2724" s="199"/>
      <c r="H2724" s="351" t="str">
        <f>IFERROR(VLOOKUP(D2724,'ВИС-2025'!$E$17:$L$4285,7,0),"")</f>
        <v>по запросу</v>
      </c>
      <c r="I2724" s="351" t="str">
        <f t="shared" si="406"/>
        <v/>
      </c>
      <c r="J2724" s="351" t="str">
        <f t="shared" si="407"/>
        <v/>
      </c>
      <c r="K2724" s="351" t="str">
        <f t="shared" si="408"/>
        <v/>
      </c>
      <c r="L2724" s="351" t="str">
        <f t="shared" si="409"/>
        <v/>
      </c>
      <c r="M2724" s="351" t="str">
        <f t="shared" si="410"/>
        <v/>
      </c>
      <c r="N2724" s="387"/>
    </row>
    <row r="2725" spans="2:14">
      <c r="B2725" s="69"/>
      <c r="C2725" s="136" t="s">
        <v>2476</v>
      </c>
      <c r="D2725" s="69">
        <v>12460121001</v>
      </c>
      <c r="E2725" s="392" t="str">
        <f>IFERROR(VLOOKUP(D2725,'ВИС-2025'!$E$17:$I$3751,3,0),"")</f>
        <v>Эл.-св. угольник 45° с наруж. резьбой из латуни, 32-1 1/4"</v>
      </c>
      <c r="F2725" s="170" t="s">
        <v>58</v>
      </c>
      <c r="G2725" s="199"/>
      <c r="H2725" s="351" t="str">
        <f>IFERROR(VLOOKUP(D2725,'ВИС-2025'!$E$17:$L$4285,7,0),"")</f>
        <v>по запросу</v>
      </c>
      <c r="I2725" s="351" t="str">
        <f t="shared" si="406"/>
        <v/>
      </c>
      <c r="J2725" s="351" t="str">
        <f t="shared" si="407"/>
        <v/>
      </c>
      <c r="K2725" s="351" t="str">
        <f t="shared" si="408"/>
        <v/>
      </c>
      <c r="L2725" s="351" t="str">
        <f t="shared" si="409"/>
        <v/>
      </c>
      <c r="M2725" s="351" t="str">
        <f t="shared" si="410"/>
        <v/>
      </c>
      <c r="N2725" s="387"/>
    </row>
    <row r="2726" spans="2:14">
      <c r="B2726" s="69"/>
      <c r="C2726" s="136" t="s">
        <v>2476</v>
      </c>
      <c r="D2726" s="69">
        <v>12460221001</v>
      </c>
      <c r="E2726" s="392" t="str">
        <f>IFERROR(VLOOKUP(D2726,'ВИС-2025'!$E$17:$I$3751,3,0),"")</f>
        <v>Эл.-св. угольник 45° с наруж. резьбой из латуни, 32-1 1/2"</v>
      </c>
      <c r="F2726" s="170" t="s">
        <v>58</v>
      </c>
      <c r="G2726" s="199"/>
      <c r="H2726" s="351" t="str">
        <f>IFERROR(VLOOKUP(D2726,'ВИС-2025'!$E$17:$L$4285,7,0),"")</f>
        <v>по запросу</v>
      </c>
      <c r="I2726" s="351" t="str">
        <f t="shared" si="406"/>
        <v/>
      </c>
      <c r="J2726" s="351" t="str">
        <f t="shared" si="407"/>
        <v/>
      </c>
      <c r="K2726" s="351" t="str">
        <f t="shared" si="408"/>
        <v/>
      </c>
      <c r="L2726" s="351" t="str">
        <f t="shared" si="409"/>
        <v/>
      </c>
      <c r="M2726" s="351" t="str">
        <f t="shared" si="410"/>
        <v/>
      </c>
      <c r="N2726" s="387"/>
    </row>
    <row r="2727" spans="2:14">
      <c r="B2727" s="69"/>
      <c r="C2727" s="136" t="s">
        <v>2476</v>
      </c>
      <c r="D2727" s="69">
        <v>12460321001</v>
      </c>
      <c r="E2727" s="392" t="str">
        <f>IFERROR(VLOOKUP(D2727,'ВИС-2025'!$E$17:$I$3751,3,0),"")</f>
        <v>Эл.-св. угольник 45° с наруж. резьбой из латуни, 40-1"</v>
      </c>
      <c r="F2727" s="170" t="s">
        <v>58</v>
      </c>
      <c r="G2727" s="199"/>
      <c r="H2727" s="351" t="str">
        <f>IFERROR(VLOOKUP(D2727,'ВИС-2025'!$E$17:$L$4285,7,0),"")</f>
        <v>по запросу</v>
      </c>
      <c r="I2727" s="351" t="str">
        <f t="shared" si="406"/>
        <v/>
      </c>
      <c r="J2727" s="351" t="str">
        <f t="shared" si="407"/>
        <v/>
      </c>
      <c r="K2727" s="351" t="str">
        <f t="shared" si="408"/>
        <v/>
      </c>
      <c r="L2727" s="351" t="str">
        <f t="shared" si="409"/>
        <v/>
      </c>
      <c r="M2727" s="351" t="str">
        <f t="shared" si="410"/>
        <v/>
      </c>
      <c r="N2727" s="387"/>
    </row>
    <row r="2728" spans="2:14">
      <c r="B2728" s="69"/>
      <c r="C2728" s="136" t="s">
        <v>2476</v>
      </c>
      <c r="D2728" s="69">
        <v>12460421001</v>
      </c>
      <c r="E2728" s="392" t="str">
        <f>IFERROR(VLOOKUP(D2728,'ВИС-2025'!$E$17:$I$3751,3,0),"")</f>
        <v>Эл.-св. угольник 45° с наруж. резьбой из латуни, 40-1 1/4"</v>
      </c>
      <c r="F2728" s="170" t="s">
        <v>58</v>
      </c>
      <c r="G2728" s="199"/>
      <c r="H2728" s="351" t="str">
        <f>IFERROR(VLOOKUP(D2728,'ВИС-2025'!$E$17:$L$4285,7,0),"")</f>
        <v>по запросу</v>
      </c>
      <c r="I2728" s="351" t="str">
        <f t="shared" si="406"/>
        <v/>
      </c>
      <c r="J2728" s="351" t="str">
        <f t="shared" si="407"/>
        <v/>
      </c>
      <c r="K2728" s="351" t="str">
        <f t="shared" si="408"/>
        <v/>
      </c>
      <c r="L2728" s="351" t="str">
        <f t="shared" si="409"/>
        <v/>
      </c>
      <c r="M2728" s="351" t="str">
        <f t="shared" si="410"/>
        <v/>
      </c>
      <c r="N2728" s="387"/>
    </row>
    <row r="2729" spans="2:14">
      <c r="B2729" s="69"/>
      <c r="C2729" s="136" t="s">
        <v>2476</v>
      </c>
      <c r="D2729" s="69">
        <v>12460521001</v>
      </c>
      <c r="E2729" s="392" t="str">
        <f>IFERROR(VLOOKUP(D2729,'ВИС-2025'!$E$17:$I$3751,3,0),"")</f>
        <v>Эл.-св. угольник 45° с наруж. резьбой из латуни, 40-1 1/2"</v>
      </c>
      <c r="F2729" s="170" t="s">
        <v>58</v>
      </c>
      <c r="G2729" s="199"/>
      <c r="H2729" s="351" t="str">
        <f>IFERROR(VLOOKUP(D2729,'ВИС-2025'!$E$17:$L$4285,7,0),"")</f>
        <v>по запросу</v>
      </c>
      <c r="I2729" s="351" t="str">
        <f t="shared" si="406"/>
        <v/>
      </c>
      <c r="J2729" s="351" t="str">
        <f t="shared" si="407"/>
        <v/>
      </c>
      <c r="K2729" s="351" t="str">
        <f t="shared" si="408"/>
        <v/>
      </c>
      <c r="L2729" s="351" t="str">
        <f t="shared" si="409"/>
        <v/>
      </c>
      <c r="M2729" s="351" t="str">
        <f t="shared" si="410"/>
        <v/>
      </c>
      <c r="N2729" s="387"/>
    </row>
    <row r="2730" spans="2:14" s="288" customFormat="1">
      <c r="B2730" s="453" t="s">
        <v>27</v>
      </c>
      <c r="C2730" s="139" t="s">
        <v>2476</v>
      </c>
      <c r="D2730" s="102">
        <v>12460721001</v>
      </c>
      <c r="E2730" s="391" t="str">
        <f>IFERROR(VLOOKUP(D2730,'ВИС-2025'!$E$17:$I$3751,3,0),"")</f>
        <v>Эл.-св. угольник 45° с наруж. резьбой из латуни, 50-1"</v>
      </c>
      <c r="F2730" s="202" t="s">
        <v>58</v>
      </c>
      <c r="G2730" s="204"/>
      <c r="H2730" s="352" t="str">
        <f>IFERROR(VLOOKUP(D2730,'ВИС-2025'!$E$17:$L$4285,7,0),"")</f>
        <v>по запросу</v>
      </c>
      <c r="I2730" s="352" t="str">
        <f t="shared" si="406"/>
        <v/>
      </c>
      <c r="J2730" s="352" t="str">
        <f t="shared" si="407"/>
        <v/>
      </c>
      <c r="K2730" s="352" t="str">
        <f t="shared" si="408"/>
        <v/>
      </c>
      <c r="L2730" s="352" t="str">
        <f t="shared" si="409"/>
        <v/>
      </c>
      <c r="M2730" s="352" t="str">
        <f t="shared" si="410"/>
        <v/>
      </c>
      <c r="N2730" s="387"/>
    </row>
    <row r="2731" spans="2:14">
      <c r="B2731" s="69"/>
      <c r="C2731" s="136" t="s">
        <v>2476</v>
      </c>
      <c r="D2731" s="69">
        <v>12460821001</v>
      </c>
      <c r="E2731" s="392" t="str">
        <f>IFERROR(VLOOKUP(D2731,'ВИС-2025'!$E$17:$I$3751,3,0),"")</f>
        <v>Эл.-св. угольник 45° с наруж. резьбой из латуни, 50-1 1/4"</v>
      </c>
      <c r="F2731" s="170" t="s">
        <v>58</v>
      </c>
      <c r="G2731" s="199"/>
      <c r="H2731" s="351" t="str">
        <f>IFERROR(VLOOKUP(D2731,'ВИС-2025'!$E$17:$L$4285,7,0),"")</f>
        <v>по запросу</v>
      </c>
      <c r="I2731" s="351" t="str">
        <f t="shared" si="406"/>
        <v/>
      </c>
      <c r="J2731" s="351" t="str">
        <f t="shared" si="407"/>
        <v/>
      </c>
      <c r="K2731" s="351" t="str">
        <f t="shared" si="408"/>
        <v/>
      </c>
      <c r="L2731" s="351" t="str">
        <f t="shared" si="409"/>
        <v/>
      </c>
      <c r="M2731" s="351" t="str">
        <f t="shared" si="410"/>
        <v/>
      </c>
      <c r="N2731" s="387"/>
    </row>
    <row r="2732" spans="2:14">
      <c r="B2732" s="69"/>
      <c r="C2732" s="136" t="s">
        <v>2476</v>
      </c>
      <c r="D2732" s="69">
        <v>12460921001</v>
      </c>
      <c r="E2732" s="392" t="str">
        <f>IFERROR(VLOOKUP(D2732,'ВИС-2025'!$E$17:$I$3751,3,0),"")</f>
        <v>Эл.-св. угольник 45° с наруж. резьбой из латуни, 50-1 1/2"</v>
      </c>
      <c r="F2732" s="170" t="s">
        <v>58</v>
      </c>
      <c r="G2732" s="199"/>
      <c r="H2732" s="351" t="str">
        <f>IFERROR(VLOOKUP(D2732,'ВИС-2025'!$E$17:$L$4285,7,0),"")</f>
        <v>по запросу</v>
      </c>
      <c r="I2732" s="351" t="str">
        <f t="shared" si="406"/>
        <v/>
      </c>
      <c r="J2732" s="351" t="str">
        <f t="shared" si="407"/>
        <v/>
      </c>
      <c r="K2732" s="351" t="str">
        <f t="shared" si="408"/>
        <v/>
      </c>
      <c r="L2732" s="351" t="str">
        <f t="shared" si="409"/>
        <v/>
      </c>
      <c r="M2732" s="351" t="str">
        <f t="shared" si="410"/>
        <v/>
      </c>
      <c r="N2732" s="387"/>
    </row>
    <row r="2733" spans="2:14">
      <c r="B2733" s="69"/>
      <c r="C2733" s="136" t="s">
        <v>2476</v>
      </c>
      <c r="D2733" s="69">
        <v>12461121001</v>
      </c>
      <c r="E2733" s="392" t="str">
        <f>IFERROR(VLOOKUP(D2733,'ВИС-2025'!$E$17:$I$3751,3,0),"")</f>
        <v>Эл.-св. угольник 45° с наруж. резьбой из латуни, 63-1 1/4"</v>
      </c>
      <c r="F2733" s="170" t="s">
        <v>58</v>
      </c>
      <c r="G2733" s="199"/>
      <c r="H2733" s="351" t="str">
        <f>IFERROR(VLOOKUP(D2733,'ВИС-2025'!$E$17:$L$4285,7,0),"")</f>
        <v>по запросу</v>
      </c>
      <c r="I2733" s="351" t="str">
        <f t="shared" si="406"/>
        <v/>
      </c>
      <c r="J2733" s="351" t="str">
        <f t="shared" si="407"/>
        <v/>
      </c>
      <c r="K2733" s="351" t="str">
        <f t="shared" si="408"/>
        <v/>
      </c>
      <c r="L2733" s="351" t="str">
        <f t="shared" si="409"/>
        <v/>
      </c>
      <c r="M2733" s="351" t="str">
        <f t="shared" si="410"/>
        <v/>
      </c>
      <c r="N2733" s="387"/>
    </row>
    <row r="2734" spans="2:14">
      <c r="B2734" s="69"/>
      <c r="C2734" s="136" t="s">
        <v>2476</v>
      </c>
      <c r="D2734" s="69">
        <v>12461221001</v>
      </c>
      <c r="E2734" s="392" t="str">
        <f>IFERROR(VLOOKUP(D2734,'ВИС-2025'!$E$17:$I$3751,3,0),"")</f>
        <v>Эл.-св. угольник 45° с наруж. резьбой из латуни, 63-1 1/2"</v>
      </c>
      <c r="F2734" s="170" t="s">
        <v>58</v>
      </c>
      <c r="G2734" s="199"/>
      <c r="H2734" s="351" t="str">
        <f>IFERROR(VLOOKUP(D2734,'ВИС-2025'!$E$17:$L$4285,7,0),"")</f>
        <v>по запросу</v>
      </c>
      <c r="I2734" s="351" t="str">
        <f t="shared" si="406"/>
        <v/>
      </c>
      <c r="J2734" s="351" t="str">
        <f t="shared" si="407"/>
        <v/>
      </c>
      <c r="K2734" s="351" t="str">
        <f t="shared" si="408"/>
        <v/>
      </c>
      <c r="L2734" s="351" t="str">
        <f t="shared" si="409"/>
        <v/>
      </c>
      <c r="M2734" s="351" t="str">
        <f t="shared" si="410"/>
        <v/>
      </c>
      <c r="N2734" s="387"/>
    </row>
    <row r="2735" spans="2:14">
      <c r="B2735" s="69"/>
      <c r="C2735" s="136" t="s">
        <v>2476</v>
      </c>
      <c r="D2735" s="69">
        <v>12461321001</v>
      </c>
      <c r="E2735" s="392" t="str">
        <f>IFERROR(VLOOKUP(D2735,'ВИС-2025'!$E$17:$I$3751,3,0),"")</f>
        <v>Эл.-св. угольник 45° с наруж. резьбой из латуни, 63-2"</v>
      </c>
      <c r="F2735" s="170" t="s">
        <v>58</v>
      </c>
      <c r="G2735" s="199"/>
      <c r="H2735" s="351" t="str">
        <f>IFERROR(VLOOKUP(D2735,'ВИС-2025'!$E$17:$L$4285,7,0),"")</f>
        <v>по запросу</v>
      </c>
      <c r="I2735" s="351" t="str">
        <f t="shared" si="406"/>
        <v/>
      </c>
      <c r="J2735" s="351" t="str">
        <f t="shared" si="407"/>
        <v/>
      </c>
      <c r="K2735" s="351" t="str">
        <f t="shared" si="408"/>
        <v/>
      </c>
      <c r="L2735" s="351" t="str">
        <f t="shared" si="409"/>
        <v/>
      </c>
      <c r="M2735" s="351" t="str">
        <f t="shared" si="410"/>
        <v/>
      </c>
      <c r="N2735" s="387"/>
    </row>
    <row r="2736" spans="2:14">
      <c r="B2736" s="69"/>
      <c r="C2736" s="136" t="s">
        <v>2476</v>
      </c>
      <c r="D2736" s="69">
        <v>12466921001</v>
      </c>
      <c r="E2736" s="392" t="str">
        <f>IFERROR(VLOOKUP(D2736,'ВИС-2025'!$E$17:$I$3751,3,0),"")</f>
        <v>Эл.-св. угольник 45° с наруж. резьбой из латуни, 75-2"</v>
      </c>
      <c r="F2736" s="170" t="s">
        <v>58</v>
      </c>
      <c r="G2736" s="199"/>
      <c r="H2736" s="351" t="str">
        <f>IFERROR(VLOOKUP(D2736,'ВИС-2025'!$E$17:$L$4285,7,0),"")</f>
        <v>по запросу</v>
      </c>
      <c r="I2736" s="351" t="str">
        <f t="shared" si="406"/>
        <v/>
      </c>
      <c r="J2736" s="351" t="str">
        <f t="shared" si="407"/>
        <v/>
      </c>
      <c r="K2736" s="351" t="str">
        <f t="shared" si="408"/>
        <v/>
      </c>
      <c r="L2736" s="351" t="str">
        <f t="shared" si="409"/>
        <v/>
      </c>
      <c r="M2736" s="351" t="str">
        <f t="shared" si="410"/>
        <v/>
      </c>
      <c r="N2736" s="387"/>
    </row>
    <row r="2737" spans="2:14">
      <c r="B2737" s="69"/>
      <c r="C2737" s="136" t="s">
        <v>2476</v>
      </c>
      <c r="D2737" s="69">
        <v>12468121001</v>
      </c>
      <c r="E2737" s="392" t="str">
        <f>IFERROR(VLOOKUP(D2737,'ВИС-2025'!$E$17:$I$3751,3,0),"")</f>
        <v>Эл.-св. угольник 45° с наруж. резьбой из латуни, 75-2 1/2"</v>
      </c>
      <c r="F2737" s="170" t="s">
        <v>58</v>
      </c>
      <c r="G2737" s="199"/>
      <c r="H2737" s="351" t="str">
        <f>IFERROR(VLOOKUP(D2737,'ВИС-2025'!$E$17:$L$4285,7,0),"")</f>
        <v>по запросу</v>
      </c>
      <c r="I2737" s="351" t="str">
        <f t="shared" si="406"/>
        <v/>
      </c>
      <c r="J2737" s="351" t="str">
        <f t="shared" si="407"/>
        <v/>
      </c>
      <c r="K2737" s="351" t="str">
        <f t="shared" si="408"/>
        <v/>
      </c>
      <c r="L2737" s="351" t="str">
        <f t="shared" si="409"/>
        <v/>
      </c>
      <c r="M2737" s="351" t="str">
        <f t="shared" si="410"/>
        <v/>
      </c>
      <c r="N2737" s="387"/>
    </row>
    <row r="2738" spans="2:14">
      <c r="B2738" s="90"/>
      <c r="C2738" s="136"/>
      <c r="D2738" s="69"/>
      <c r="E2738" s="185"/>
      <c r="F2738" s="170"/>
      <c r="G2738" s="199"/>
      <c r="H2738" s="351" t="str">
        <f>IFERROR(VLOOKUP(D2738,'ВИС-2025'!$E$17:$L$4285,7,0),"")</f>
        <v/>
      </c>
      <c r="I2738" s="351" t="str">
        <f t="shared" si="406"/>
        <v/>
      </c>
      <c r="J2738" s="351" t="str">
        <f t="shared" si="407"/>
        <v/>
      </c>
      <c r="K2738" s="351" t="str">
        <f t="shared" si="408"/>
        <v/>
      </c>
      <c r="L2738" s="351" t="str">
        <f t="shared" si="409"/>
        <v/>
      </c>
      <c r="M2738" s="351" t="str">
        <f t="shared" si="410"/>
        <v/>
      </c>
      <c r="N2738" s="387"/>
    </row>
    <row r="2739" spans="2:14">
      <c r="B2739" s="69"/>
      <c r="C2739" s="143" t="s">
        <v>2476</v>
      </c>
      <c r="D2739" s="115"/>
      <c r="E2739" s="184" t="s">
        <v>2890</v>
      </c>
      <c r="F2739" s="155"/>
      <c r="G2739" s="129"/>
      <c r="H2739" s="348" t="str">
        <f>IFERROR(VLOOKUP(D2739,'ВИС-2025'!$E$17:$L$4285,7,0),"")</f>
        <v/>
      </c>
      <c r="I2739" s="348" t="str">
        <f t="shared" si="406"/>
        <v/>
      </c>
      <c r="J2739" s="348" t="str">
        <f t="shared" si="407"/>
        <v/>
      </c>
      <c r="K2739" s="348" t="str">
        <f t="shared" si="408"/>
        <v/>
      </c>
      <c r="L2739" s="348" t="str">
        <f t="shared" si="409"/>
        <v/>
      </c>
      <c r="M2739" s="348" t="str">
        <f t="shared" si="410"/>
        <v/>
      </c>
      <c r="N2739" s="387"/>
    </row>
    <row r="2740" spans="2:14" s="288" customFormat="1">
      <c r="B2740" s="453"/>
      <c r="C2740" s="139" t="s">
        <v>2476</v>
      </c>
      <c r="D2740" s="102">
        <v>12156271001</v>
      </c>
      <c r="E2740" s="391" t="str">
        <f>IFERROR(VLOOKUP(D2740,'ВИС-2025'!$E$17:$I$3751,3,0),"")</f>
        <v>Соединительная муфта 182-250</v>
      </c>
      <c r="F2740" s="139" t="s">
        <v>58</v>
      </c>
      <c r="G2740" s="217"/>
      <c r="H2740" s="175" t="str">
        <f>IFERROR(VLOOKUP(D2740,'ВИС-2025'!$E$17:$L$4285,7,0),"")</f>
        <v>по запросу</v>
      </c>
      <c r="I2740" s="175" t="str">
        <f t="shared" si="406"/>
        <v/>
      </c>
      <c r="J2740" s="175" t="str">
        <f t="shared" si="407"/>
        <v/>
      </c>
      <c r="K2740" s="175" t="str">
        <f t="shared" si="408"/>
        <v/>
      </c>
      <c r="L2740" s="175" t="str">
        <f t="shared" si="409"/>
        <v/>
      </c>
      <c r="M2740" s="175" t="str">
        <f t="shared" si="410"/>
        <v/>
      </c>
      <c r="N2740" s="387"/>
    </row>
    <row r="2741" spans="2:14" s="288" customFormat="1">
      <c r="B2741" s="453"/>
      <c r="C2741" s="139" t="s">
        <v>2476</v>
      </c>
      <c r="D2741" s="102">
        <v>12156281001</v>
      </c>
      <c r="E2741" s="391" t="str">
        <f>IFERROR(VLOOKUP(D2741,'ВИС-2025'!$E$17:$I$3751,3,0),"")</f>
        <v>Соединительная муфта 202-250</v>
      </c>
      <c r="F2741" s="139" t="s">
        <v>58</v>
      </c>
      <c r="G2741" s="217"/>
      <c r="H2741" s="175" t="str">
        <f>IFERROR(VLOOKUP(D2741,'ВИС-2025'!$E$17:$L$4285,7,0),"")</f>
        <v>по запросу</v>
      </c>
      <c r="I2741" s="175" t="str">
        <f t="shared" si="406"/>
        <v/>
      </c>
      <c r="J2741" s="175" t="str">
        <f t="shared" si="407"/>
        <v/>
      </c>
      <c r="K2741" s="175" t="str">
        <f t="shared" si="408"/>
        <v/>
      </c>
      <c r="L2741" s="175" t="str">
        <f t="shared" si="409"/>
        <v/>
      </c>
      <c r="M2741" s="175" t="str">
        <f t="shared" si="410"/>
        <v/>
      </c>
      <c r="N2741" s="387"/>
    </row>
    <row r="2742" spans="2:14" s="288" customFormat="1">
      <c r="B2742" s="453"/>
      <c r="C2742" s="139" t="s">
        <v>2476</v>
      </c>
      <c r="D2742" s="102">
        <v>12988221001</v>
      </c>
      <c r="E2742" s="391" t="str">
        <f>IFERROR(VLOOKUP(D2742,'ВИС-2025'!$E$17:$I$3751,3,0),"")</f>
        <v>Соединительная муфта 250-250</v>
      </c>
      <c r="F2742" s="139" t="s">
        <v>58</v>
      </c>
      <c r="G2742" s="217"/>
      <c r="H2742" s="175" t="str">
        <f>IFERROR(VLOOKUP(D2742,'ВИС-2025'!$E$17:$L$4285,7,0),"")</f>
        <v>по запросу</v>
      </c>
      <c r="I2742" s="175" t="str">
        <f t="shared" si="406"/>
        <v/>
      </c>
      <c r="J2742" s="175" t="str">
        <f t="shared" si="407"/>
        <v/>
      </c>
      <c r="K2742" s="175" t="str">
        <f t="shared" si="408"/>
        <v/>
      </c>
      <c r="L2742" s="175" t="str">
        <f t="shared" si="409"/>
        <v/>
      </c>
      <c r="M2742" s="175" t="str">
        <f t="shared" si="410"/>
        <v/>
      </c>
      <c r="N2742" s="387"/>
    </row>
    <row r="2743" spans="2:14">
      <c r="B2743" s="90"/>
      <c r="C2743" s="136"/>
      <c r="D2743" s="69"/>
      <c r="E2743" s="185"/>
      <c r="F2743" s="136"/>
      <c r="G2743" s="207"/>
      <c r="H2743" s="97" t="str">
        <f>IFERROR(VLOOKUP(D2743,'ВИС-2025'!$E$17:$L$4285,7,0),"")</f>
        <v/>
      </c>
      <c r="I2743" s="97" t="str">
        <f t="shared" si="406"/>
        <v/>
      </c>
      <c r="J2743" s="97" t="str">
        <f t="shared" si="407"/>
        <v/>
      </c>
      <c r="K2743" s="97" t="str">
        <f t="shared" si="408"/>
        <v/>
      </c>
      <c r="L2743" s="97" t="str">
        <f t="shared" si="409"/>
        <v/>
      </c>
      <c r="M2743" s="97" t="str">
        <f t="shared" si="410"/>
        <v/>
      </c>
      <c r="N2743" s="387"/>
    </row>
    <row r="2744" spans="2:14">
      <c r="B2744" s="69"/>
      <c r="C2744" s="143" t="s">
        <v>2476</v>
      </c>
      <c r="D2744" s="115"/>
      <c r="E2744" s="184" t="s">
        <v>2894</v>
      </c>
      <c r="F2744" s="155"/>
      <c r="G2744" s="129"/>
      <c r="H2744" s="348" t="str">
        <f>IFERROR(VLOOKUP(D2744,'ВИС-2025'!$E$17:$L$4285,7,0),"")</f>
        <v/>
      </c>
      <c r="I2744" s="348" t="str">
        <f t="shared" si="406"/>
        <v/>
      </c>
      <c r="J2744" s="348" t="str">
        <f t="shared" si="407"/>
        <v/>
      </c>
      <c r="K2744" s="348" t="str">
        <f t="shared" si="408"/>
        <v/>
      </c>
      <c r="L2744" s="348" t="str">
        <f t="shared" si="409"/>
        <v/>
      </c>
      <c r="M2744" s="348" t="str">
        <f t="shared" si="410"/>
        <v/>
      </c>
      <c r="N2744" s="387"/>
    </row>
    <row r="2745" spans="2:14" s="288" customFormat="1">
      <c r="B2745" s="453"/>
      <c r="C2745" s="139" t="s">
        <v>2476</v>
      </c>
      <c r="D2745" s="102">
        <v>12403531001</v>
      </c>
      <c r="E2745" s="391" t="str">
        <f>IFERROR(VLOOKUP(D2745,'ВИС-2025'!$E$17:$I$3751,3,0),"")</f>
        <v>Уплотнительное кольцо для домового ввода труб 76/118</v>
      </c>
      <c r="F2745" s="139" t="s">
        <v>58</v>
      </c>
      <c r="G2745" s="217"/>
      <c r="H2745" s="175" t="str">
        <f>IFERROR(VLOOKUP(D2745,'ВИС-2025'!$E$17:$L$4285,7,0),"")</f>
        <v>по запросу</v>
      </c>
      <c r="I2745" s="175" t="str">
        <f t="shared" si="406"/>
        <v/>
      </c>
      <c r="J2745" s="175" t="str">
        <f t="shared" si="407"/>
        <v/>
      </c>
      <c r="K2745" s="175" t="str">
        <f t="shared" si="408"/>
        <v/>
      </c>
      <c r="L2745" s="175" t="str">
        <f t="shared" si="409"/>
        <v/>
      </c>
      <c r="M2745" s="175" t="str">
        <f t="shared" si="410"/>
        <v/>
      </c>
      <c r="N2745" s="387"/>
    </row>
    <row r="2746" spans="2:14" s="288" customFormat="1">
      <c r="B2746" s="453"/>
      <c r="C2746" s="139" t="s">
        <v>2476</v>
      </c>
      <c r="D2746" s="102">
        <v>12403631001</v>
      </c>
      <c r="E2746" s="391" t="str">
        <f>IFERROR(VLOOKUP(D2746,'ВИС-2025'!$E$17:$I$3751,3,0),"")</f>
        <v>Уплотнительное кольцо для домового ввода труб 91/133</v>
      </c>
      <c r="F2746" s="139" t="s">
        <v>58</v>
      </c>
      <c r="G2746" s="217"/>
      <c r="H2746" s="175" t="str">
        <f>IFERROR(VLOOKUP(D2746,'ВИС-2025'!$E$17:$L$4285,7,0),"")</f>
        <v>по запросу</v>
      </c>
      <c r="I2746" s="175" t="str">
        <f t="shared" si="406"/>
        <v/>
      </c>
      <c r="J2746" s="175" t="str">
        <f t="shared" si="407"/>
        <v/>
      </c>
      <c r="K2746" s="175" t="str">
        <f t="shared" si="408"/>
        <v/>
      </c>
      <c r="L2746" s="175" t="str">
        <f t="shared" si="409"/>
        <v/>
      </c>
      <c r="M2746" s="175" t="str">
        <f t="shared" si="410"/>
        <v/>
      </c>
      <c r="N2746" s="387"/>
    </row>
    <row r="2747" spans="2:14" s="288" customFormat="1">
      <c r="B2747" s="453"/>
      <c r="C2747" s="139" t="s">
        <v>2476</v>
      </c>
      <c r="D2747" s="102">
        <v>12403731001</v>
      </c>
      <c r="E2747" s="391" t="str">
        <f>IFERROR(VLOOKUP(D2747,'ВИС-2025'!$E$17:$I$3751,3,0),"")</f>
        <v>Уплотнительное кольцо для домового ввода труб 111/153</v>
      </c>
      <c r="F2747" s="139" t="s">
        <v>58</v>
      </c>
      <c r="G2747" s="217"/>
      <c r="H2747" s="175" t="str">
        <f>IFERROR(VLOOKUP(D2747,'ВИС-2025'!$E$17:$L$4285,7,0),"")</f>
        <v>по запросу</v>
      </c>
      <c r="I2747" s="175" t="str">
        <f t="shared" si="406"/>
        <v/>
      </c>
      <c r="J2747" s="175" t="str">
        <f t="shared" si="407"/>
        <v/>
      </c>
      <c r="K2747" s="175" t="str">
        <f t="shared" si="408"/>
        <v/>
      </c>
      <c r="L2747" s="175" t="str">
        <f t="shared" si="409"/>
        <v/>
      </c>
      <c r="M2747" s="175" t="str">
        <f t="shared" si="410"/>
        <v/>
      </c>
      <c r="N2747" s="387"/>
    </row>
    <row r="2748" spans="2:14" s="288" customFormat="1">
      <c r="B2748" s="453"/>
      <c r="C2748" s="139" t="s">
        <v>2476</v>
      </c>
      <c r="D2748" s="102">
        <v>12403831001</v>
      </c>
      <c r="E2748" s="391" t="str">
        <f>IFERROR(VLOOKUP(D2748,'ВИС-2025'!$E$17:$I$3751,3,0),"")</f>
        <v>Уплотнительное кольцо для домового ввода труб 126/168</v>
      </c>
      <c r="F2748" s="139" t="s">
        <v>58</v>
      </c>
      <c r="G2748" s="217"/>
      <c r="H2748" s="175" t="str">
        <f>IFERROR(VLOOKUP(D2748,'ВИС-2025'!$E$17:$L$4285,7,0),"")</f>
        <v>по запросу</v>
      </c>
      <c r="I2748" s="175" t="str">
        <f t="shared" si="406"/>
        <v/>
      </c>
      <c r="J2748" s="175" t="str">
        <f t="shared" si="407"/>
        <v/>
      </c>
      <c r="K2748" s="175" t="str">
        <f t="shared" si="408"/>
        <v/>
      </c>
      <c r="L2748" s="175" t="str">
        <f t="shared" si="409"/>
        <v/>
      </c>
      <c r="M2748" s="175" t="str">
        <f t="shared" si="410"/>
        <v/>
      </c>
      <c r="N2748" s="387"/>
    </row>
    <row r="2749" spans="2:14" s="288" customFormat="1">
      <c r="B2749" s="453"/>
      <c r="C2749" s="139" t="s">
        <v>2476</v>
      </c>
      <c r="D2749" s="102">
        <v>12403931001</v>
      </c>
      <c r="E2749" s="391" t="str">
        <f>IFERROR(VLOOKUP(D2749,'ВИС-2025'!$E$17:$I$3751,3,0),"")</f>
        <v>Уплотнительное кольцо для домового ввода труб 142/183</v>
      </c>
      <c r="F2749" s="139" t="s">
        <v>58</v>
      </c>
      <c r="G2749" s="217"/>
      <c r="H2749" s="175" t="str">
        <f>IFERROR(VLOOKUP(D2749,'ВИС-2025'!$E$17:$L$4285,7,0),"")</f>
        <v>по запросу</v>
      </c>
      <c r="I2749" s="175" t="str">
        <f t="shared" si="406"/>
        <v/>
      </c>
      <c r="J2749" s="175" t="str">
        <f t="shared" si="407"/>
        <v/>
      </c>
      <c r="K2749" s="175" t="str">
        <f t="shared" si="408"/>
        <v/>
      </c>
      <c r="L2749" s="175" t="str">
        <f t="shared" si="409"/>
        <v/>
      </c>
      <c r="M2749" s="175" t="str">
        <f t="shared" si="410"/>
        <v/>
      </c>
      <c r="N2749" s="387"/>
    </row>
    <row r="2750" spans="2:14" s="288" customFormat="1">
      <c r="B2750" s="453"/>
      <c r="C2750" s="139" t="s">
        <v>2476</v>
      </c>
      <c r="D2750" s="102">
        <v>12404031001</v>
      </c>
      <c r="E2750" s="391" t="str">
        <f>IFERROR(VLOOKUP(D2750,'ВИС-2025'!$E$17:$I$3751,3,0),"")</f>
        <v>Уплотнительное кольцо для домового ввода труб 162/203</v>
      </c>
      <c r="F2750" s="139" t="s">
        <v>58</v>
      </c>
      <c r="G2750" s="217"/>
      <c r="H2750" s="175" t="str">
        <f>IFERROR(VLOOKUP(D2750,'ВИС-2025'!$E$17:$L$4285,7,0),"")</f>
        <v>по запросу</v>
      </c>
      <c r="I2750" s="175" t="str">
        <f t="shared" si="406"/>
        <v/>
      </c>
      <c r="J2750" s="175" t="str">
        <f t="shared" si="407"/>
        <v/>
      </c>
      <c r="K2750" s="175" t="str">
        <f t="shared" si="408"/>
        <v/>
      </c>
      <c r="L2750" s="175" t="str">
        <f t="shared" si="409"/>
        <v/>
      </c>
      <c r="M2750" s="175" t="str">
        <f t="shared" si="410"/>
        <v/>
      </c>
      <c r="N2750" s="387"/>
    </row>
    <row r="2751" spans="2:14" s="288" customFormat="1">
      <c r="B2751" s="453"/>
      <c r="C2751" s="139" t="s">
        <v>2476</v>
      </c>
      <c r="D2751" s="102">
        <v>12391011001</v>
      </c>
      <c r="E2751" s="391" t="str">
        <f>IFERROR(VLOOKUP(D2751,'ВИС-2025'!$E$17:$I$3751,3,0),"")</f>
        <v>Уплотнительное кольцо для домового ввода труб 182/223</v>
      </c>
      <c r="F2751" s="139" t="s">
        <v>58</v>
      </c>
      <c r="G2751" s="217"/>
      <c r="H2751" s="175" t="str">
        <f>IFERROR(VLOOKUP(D2751,'ВИС-2025'!$E$17:$L$4285,7,0),"")</f>
        <v>по запросу</v>
      </c>
      <c r="I2751" s="175" t="str">
        <f t="shared" si="406"/>
        <v/>
      </c>
      <c r="J2751" s="175" t="str">
        <f t="shared" si="407"/>
        <v/>
      </c>
      <c r="K2751" s="175" t="str">
        <f t="shared" si="408"/>
        <v/>
      </c>
      <c r="L2751" s="175" t="str">
        <f t="shared" si="409"/>
        <v/>
      </c>
      <c r="M2751" s="175" t="str">
        <f t="shared" si="410"/>
        <v/>
      </c>
      <c r="N2751" s="387"/>
    </row>
    <row r="2752" spans="2:14" s="288" customFormat="1">
      <c r="B2752" s="453"/>
      <c r="C2752" s="139" t="s">
        <v>2476</v>
      </c>
      <c r="D2752" s="102">
        <v>13532781001</v>
      </c>
      <c r="E2752" s="391" t="str">
        <f>IFERROR(VLOOKUP(D2752,'ВИС-2025'!$E$17:$I$3751,3,0),"")</f>
        <v>Уплотнительное кольцо для домового ввода труб 202/234</v>
      </c>
      <c r="F2752" s="139" t="s">
        <v>58</v>
      </c>
      <c r="G2752" s="217"/>
      <c r="H2752" s="175" t="str">
        <f>IFERROR(VLOOKUP(D2752,'ВИС-2025'!$E$17:$L$4285,7,0),"")</f>
        <v>по запросу</v>
      </c>
      <c r="I2752" s="175" t="str">
        <f t="shared" si="406"/>
        <v/>
      </c>
      <c r="J2752" s="175" t="str">
        <f t="shared" si="407"/>
        <v/>
      </c>
      <c r="K2752" s="175" t="str">
        <f t="shared" si="408"/>
        <v/>
      </c>
      <c r="L2752" s="175" t="str">
        <f t="shared" si="409"/>
        <v/>
      </c>
      <c r="M2752" s="175" t="str">
        <f t="shared" si="410"/>
        <v/>
      </c>
      <c r="N2752" s="387"/>
    </row>
    <row r="2753" spans="2:14" s="288" customFormat="1">
      <c r="B2753" s="453"/>
      <c r="C2753" s="139" t="s">
        <v>2476</v>
      </c>
      <c r="D2753" s="102">
        <v>12199831001</v>
      </c>
      <c r="E2753" s="391" t="str">
        <f>IFERROR(VLOOKUP(D2753,'ВИС-2025'!$E$17:$I$3751,3,0),"")</f>
        <v>Уплотнительное кольцо для домового ввода труб 225/261</v>
      </c>
      <c r="F2753" s="139" t="s">
        <v>58</v>
      </c>
      <c r="G2753" s="217"/>
      <c r="H2753" s="175" t="str">
        <f>IFERROR(VLOOKUP(D2753,'ВИС-2025'!$E$17:$L$4285,7,0),"")</f>
        <v>по запросу</v>
      </c>
      <c r="I2753" s="175" t="str">
        <f t="shared" si="406"/>
        <v/>
      </c>
      <c r="J2753" s="175" t="str">
        <f t="shared" si="407"/>
        <v/>
      </c>
      <c r="K2753" s="175" t="str">
        <f t="shared" si="408"/>
        <v/>
      </c>
      <c r="L2753" s="175" t="str">
        <f t="shared" si="409"/>
        <v/>
      </c>
      <c r="M2753" s="175" t="str">
        <f t="shared" si="410"/>
        <v/>
      </c>
      <c r="N2753" s="387"/>
    </row>
    <row r="2754" spans="2:14" s="288" customFormat="1">
      <c r="B2754" s="453"/>
      <c r="C2754" s="139" t="s">
        <v>2476</v>
      </c>
      <c r="D2754" s="102">
        <v>12988181001</v>
      </c>
      <c r="E2754" s="391" t="str">
        <f>IFERROR(VLOOKUP(D2754,'ВИС-2025'!$E$17:$I$3751,3,0),"")</f>
        <v>Уплотнительное кольцо для домового ввода труб 250/286</v>
      </c>
      <c r="F2754" s="139" t="s">
        <v>58</v>
      </c>
      <c r="G2754" s="217"/>
      <c r="H2754" s="175" t="str">
        <f>IFERROR(VLOOKUP(D2754,'ВИС-2025'!$E$17:$L$4285,7,0),"")</f>
        <v>по запросу</v>
      </c>
      <c r="I2754" s="175" t="str">
        <f t="shared" si="406"/>
        <v/>
      </c>
      <c r="J2754" s="175" t="str">
        <f t="shared" si="407"/>
        <v/>
      </c>
      <c r="K2754" s="175" t="str">
        <f t="shared" si="408"/>
        <v/>
      </c>
      <c r="L2754" s="175" t="str">
        <f t="shared" si="409"/>
        <v/>
      </c>
      <c r="M2754" s="175" t="str">
        <f t="shared" si="410"/>
        <v/>
      </c>
      <c r="N2754" s="387"/>
    </row>
    <row r="2755" spans="2:14">
      <c r="B2755" s="90"/>
      <c r="C2755" s="136"/>
      <c r="D2755" s="69"/>
      <c r="E2755" s="185"/>
      <c r="F2755" s="136"/>
      <c r="G2755" s="207"/>
      <c r="H2755" s="97" t="str">
        <f>IFERROR(VLOOKUP(D2755,'ВИС-2025'!$E$17:$L$4285,7,0),"")</f>
        <v/>
      </c>
      <c r="I2755" s="97" t="str">
        <f t="shared" si="406"/>
        <v/>
      </c>
      <c r="J2755" s="97" t="str">
        <f t="shared" si="407"/>
        <v/>
      </c>
      <c r="K2755" s="97" t="str">
        <f t="shared" si="408"/>
        <v/>
      </c>
      <c r="L2755" s="97" t="str">
        <f t="shared" si="409"/>
        <v/>
      </c>
      <c r="M2755" s="97" t="str">
        <f t="shared" si="410"/>
        <v/>
      </c>
      <c r="N2755" s="387"/>
    </row>
    <row r="2756" spans="2:14" s="288" customFormat="1">
      <c r="B2756" s="453"/>
      <c r="C2756" s="139" t="s">
        <v>2476</v>
      </c>
      <c r="D2756" s="102">
        <v>12854211001</v>
      </c>
      <c r="E2756" s="391" t="str">
        <f>IFERROR(VLOOKUP(D2756,'ВИС-2025'!$E$17:$I$3751,3,0),"")</f>
        <v>Шахтный уплотнительный фланец 80мм/75/125</v>
      </c>
      <c r="F2756" s="139" t="s">
        <v>58</v>
      </c>
      <c r="G2756" s="217"/>
      <c r="H2756" s="175" t="str">
        <f>IFERROR(VLOOKUP(D2756,'ВИС-2025'!$E$17:$L$4285,7,0),"")</f>
        <v>по запросу</v>
      </c>
      <c r="I2756" s="175" t="str">
        <f t="shared" si="406"/>
        <v/>
      </c>
      <c r="J2756" s="175" t="str">
        <f t="shared" si="407"/>
        <v/>
      </c>
      <c r="K2756" s="175" t="str">
        <f t="shared" si="408"/>
        <v/>
      </c>
      <c r="L2756" s="175" t="str">
        <f t="shared" si="409"/>
        <v/>
      </c>
      <c r="M2756" s="175" t="str">
        <f t="shared" si="410"/>
        <v/>
      </c>
      <c r="N2756" s="387"/>
    </row>
    <row r="2757" spans="2:14" s="288" customFormat="1">
      <c r="B2757" s="453"/>
      <c r="C2757" s="139" t="s">
        <v>2476</v>
      </c>
      <c r="D2757" s="102">
        <v>12854311001</v>
      </c>
      <c r="E2757" s="391" t="str">
        <f>IFERROR(VLOOKUP(D2757,'ВИС-2025'!$E$17:$I$3751,3,0),"")</f>
        <v>Шахтный уплотнительный фланец 80мм/91/150</v>
      </c>
      <c r="F2757" s="139" t="s">
        <v>58</v>
      </c>
      <c r="G2757" s="217"/>
      <c r="H2757" s="175" t="str">
        <f>IFERROR(VLOOKUP(D2757,'ВИС-2025'!$E$17:$L$4285,7,0),"")</f>
        <v>по запросу</v>
      </c>
      <c r="I2757" s="175" t="str">
        <f t="shared" si="406"/>
        <v/>
      </c>
      <c r="J2757" s="175" t="str">
        <f t="shared" si="407"/>
        <v/>
      </c>
      <c r="K2757" s="175" t="str">
        <f t="shared" si="408"/>
        <v/>
      </c>
      <c r="L2757" s="175" t="str">
        <f t="shared" si="409"/>
        <v/>
      </c>
      <c r="M2757" s="175" t="str">
        <f t="shared" si="410"/>
        <v/>
      </c>
      <c r="N2757" s="387"/>
    </row>
    <row r="2758" spans="2:14" s="288" customFormat="1">
      <c r="B2758" s="453"/>
      <c r="C2758" s="139" t="s">
        <v>2476</v>
      </c>
      <c r="D2758" s="102">
        <v>12854411001</v>
      </c>
      <c r="E2758" s="391" t="str">
        <f>IFERROR(VLOOKUP(D2758,'ВИС-2025'!$E$17:$I$3751,3,0),"")</f>
        <v>Шахтный уплотнительный фланец 80мм/111/200</v>
      </c>
      <c r="F2758" s="139" t="s">
        <v>58</v>
      </c>
      <c r="G2758" s="217"/>
      <c r="H2758" s="175" t="str">
        <f>IFERROR(VLOOKUP(D2758,'ВИС-2025'!$E$17:$L$4285,7,0),"")</f>
        <v>по запросу</v>
      </c>
      <c r="I2758" s="175" t="str">
        <f t="shared" si="406"/>
        <v/>
      </c>
      <c r="J2758" s="175" t="str">
        <f t="shared" si="407"/>
        <v/>
      </c>
      <c r="K2758" s="175" t="str">
        <f t="shared" si="408"/>
        <v/>
      </c>
      <c r="L2758" s="175" t="str">
        <f t="shared" si="409"/>
        <v/>
      </c>
      <c r="M2758" s="175" t="str">
        <f t="shared" si="410"/>
        <v/>
      </c>
      <c r="N2758" s="387"/>
    </row>
    <row r="2759" spans="2:14" s="288" customFormat="1">
      <c r="B2759" s="453"/>
      <c r="C2759" s="139" t="s">
        <v>2476</v>
      </c>
      <c r="D2759" s="102">
        <v>12854511001</v>
      </c>
      <c r="E2759" s="391" t="str">
        <f>IFERROR(VLOOKUP(D2759,'ВИС-2025'!$E$17:$I$3751,3,0),"")</f>
        <v>Шахтный уплотнительный фланец 80мм/126/200</v>
      </c>
      <c r="F2759" s="139" t="s">
        <v>58</v>
      </c>
      <c r="G2759" s="217"/>
      <c r="H2759" s="175" t="str">
        <f>IFERROR(VLOOKUP(D2759,'ВИС-2025'!$E$17:$L$4285,7,0),"")</f>
        <v>по запросу</v>
      </c>
      <c r="I2759" s="175" t="str">
        <f t="shared" si="406"/>
        <v/>
      </c>
      <c r="J2759" s="175" t="str">
        <f t="shared" si="407"/>
        <v/>
      </c>
      <c r="K2759" s="175" t="str">
        <f t="shared" si="408"/>
        <v/>
      </c>
      <c r="L2759" s="175" t="str">
        <f t="shared" si="409"/>
        <v/>
      </c>
      <c r="M2759" s="175" t="str">
        <f t="shared" si="410"/>
        <v/>
      </c>
      <c r="N2759" s="387"/>
    </row>
    <row r="2760" spans="2:14" s="288" customFormat="1">
      <c r="B2760" s="453"/>
      <c r="C2760" s="139" t="s">
        <v>2476</v>
      </c>
      <c r="D2760" s="102">
        <v>12854611001</v>
      </c>
      <c r="E2760" s="391" t="str">
        <f>IFERROR(VLOOKUP(D2760,'ВИС-2025'!$E$17:$I$3751,3,0),"")</f>
        <v>Шахтный уплотнительный фланец 80мм/142/200</v>
      </c>
      <c r="F2760" s="139" t="s">
        <v>58</v>
      </c>
      <c r="G2760" s="217"/>
      <c r="H2760" s="175" t="str">
        <f>IFERROR(VLOOKUP(D2760,'ВИС-2025'!$E$17:$L$4285,7,0),"")</f>
        <v>по запросу</v>
      </c>
      <c r="I2760" s="175" t="str">
        <f t="shared" si="406"/>
        <v/>
      </c>
      <c r="J2760" s="175" t="str">
        <f t="shared" si="407"/>
        <v/>
      </c>
      <c r="K2760" s="175" t="str">
        <f t="shared" si="408"/>
        <v/>
      </c>
      <c r="L2760" s="175" t="str">
        <f t="shared" si="409"/>
        <v/>
      </c>
      <c r="M2760" s="175" t="str">
        <f t="shared" si="410"/>
        <v/>
      </c>
      <c r="N2760" s="387"/>
    </row>
    <row r="2761" spans="2:14" s="288" customFormat="1">
      <c r="B2761" s="453"/>
      <c r="C2761" s="139" t="s">
        <v>2476</v>
      </c>
      <c r="D2761" s="102">
        <v>12854711001</v>
      </c>
      <c r="E2761" s="391" t="str">
        <f>IFERROR(VLOOKUP(D2761,'ВИС-2025'!$E$17:$I$3751,3,0),"")</f>
        <v>Шахтный уплотнительный фланец 80мм/162/250</v>
      </c>
      <c r="F2761" s="139" t="s">
        <v>58</v>
      </c>
      <c r="G2761" s="217"/>
      <c r="H2761" s="175" t="str">
        <f>IFERROR(VLOOKUP(D2761,'ВИС-2025'!$E$17:$L$4285,7,0),"")</f>
        <v>по запросу</v>
      </c>
      <c r="I2761" s="175" t="str">
        <f t="shared" si="406"/>
        <v/>
      </c>
      <c r="J2761" s="175" t="str">
        <f t="shared" si="407"/>
        <v/>
      </c>
      <c r="K2761" s="175" t="str">
        <f t="shared" si="408"/>
        <v/>
      </c>
      <c r="L2761" s="175" t="str">
        <f t="shared" si="409"/>
        <v/>
      </c>
      <c r="M2761" s="175" t="str">
        <f t="shared" si="410"/>
        <v/>
      </c>
      <c r="N2761" s="387"/>
    </row>
    <row r="2762" spans="2:14" s="288" customFormat="1">
      <c r="B2762" s="453"/>
      <c r="C2762" s="139" t="s">
        <v>2476</v>
      </c>
      <c r="D2762" s="102">
        <v>12854811001</v>
      </c>
      <c r="E2762" s="391" t="str">
        <f>IFERROR(VLOOKUP(D2762,'ВИС-2025'!$E$17:$I$3751,3,0),"")</f>
        <v>Шахтный уплотнительный фланец 80мм/182/250</v>
      </c>
      <c r="F2762" s="139" t="s">
        <v>58</v>
      </c>
      <c r="G2762" s="217"/>
      <c r="H2762" s="175" t="str">
        <f>IFERROR(VLOOKUP(D2762,'ВИС-2025'!$E$17:$L$4285,7,0),"")</f>
        <v>по запросу</v>
      </c>
      <c r="I2762" s="175" t="str">
        <f t="shared" si="406"/>
        <v/>
      </c>
      <c r="J2762" s="175" t="str">
        <f t="shared" si="407"/>
        <v/>
      </c>
      <c r="K2762" s="175" t="str">
        <f t="shared" si="408"/>
        <v/>
      </c>
      <c r="L2762" s="175" t="str">
        <f t="shared" si="409"/>
        <v/>
      </c>
      <c r="M2762" s="175" t="str">
        <f t="shared" si="410"/>
        <v/>
      </c>
      <c r="N2762" s="387"/>
    </row>
    <row r="2763" spans="2:14" s="288" customFormat="1">
      <c r="B2763" s="453"/>
      <c r="C2763" s="139" t="s">
        <v>2476</v>
      </c>
      <c r="D2763" s="102">
        <v>12193761001</v>
      </c>
      <c r="E2763" s="391" t="str">
        <f>IFERROR(VLOOKUP(D2763,'ВИС-2025'!$E$17:$I$3751,3,0),"")</f>
        <v>Шахтный уплотнительный фланец 80мм/202/300</v>
      </c>
      <c r="F2763" s="139" t="s">
        <v>58</v>
      </c>
      <c r="G2763" s="217"/>
      <c r="H2763" s="175" t="str">
        <f>IFERROR(VLOOKUP(D2763,'ВИС-2025'!$E$17:$L$4285,7,0),"")</f>
        <v>по запросу</v>
      </c>
      <c r="I2763" s="175" t="str">
        <f t="shared" si="406"/>
        <v/>
      </c>
      <c r="J2763" s="175" t="str">
        <f t="shared" si="407"/>
        <v/>
      </c>
      <c r="K2763" s="175" t="str">
        <f t="shared" si="408"/>
        <v/>
      </c>
      <c r="L2763" s="175" t="str">
        <f t="shared" si="409"/>
        <v/>
      </c>
      <c r="M2763" s="175" t="str">
        <f t="shared" si="410"/>
        <v/>
      </c>
      <c r="N2763" s="387"/>
    </row>
    <row r="2764" spans="2:14" s="288" customFormat="1">
      <c r="B2764" s="453"/>
      <c r="C2764" s="139" t="s">
        <v>2476</v>
      </c>
      <c r="D2764" s="102">
        <v>12988121001</v>
      </c>
      <c r="E2764" s="391" t="str">
        <f>IFERROR(VLOOKUP(D2764,'ВИС-2025'!$E$17:$I$3751,3,0),"")</f>
        <v>Шахтный уплотнительный фланец 80мм/250/350</v>
      </c>
      <c r="F2764" s="139" t="s">
        <v>58</v>
      </c>
      <c r="G2764" s="217"/>
      <c r="H2764" s="175" t="str">
        <f>IFERROR(VLOOKUP(D2764,'ВИС-2025'!$E$17:$L$4285,7,0),"")</f>
        <v>по запросу</v>
      </c>
      <c r="I2764" s="175" t="str">
        <f t="shared" si="406"/>
        <v/>
      </c>
      <c r="J2764" s="175" t="str">
        <f t="shared" si="407"/>
        <v/>
      </c>
      <c r="K2764" s="175" t="str">
        <f t="shared" si="408"/>
        <v/>
      </c>
      <c r="L2764" s="175" t="str">
        <f t="shared" si="409"/>
        <v/>
      </c>
      <c r="M2764" s="175" t="str">
        <f t="shared" si="410"/>
        <v/>
      </c>
      <c r="N2764" s="387"/>
    </row>
    <row r="2765" spans="2:14">
      <c r="B2765" s="90"/>
      <c r="C2765" s="136"/>
      <c r="D2765" s="69"/>
      <c r="E2765" s="185"/>
      <c r="F2765" s="136"/>
      <c r="G2765" s="207"/>
      <c r="H2765" s="97" t="str">
        <f>IFERROR(VLOOKUP(D2765,'ВИС-2025'!$E$17:$L$4285,7,0),"")</f>
        <v/>
      </c>
      <c r="I2765" s="97" t="str">
        <f t="shared" si="406"/>
        <v/>
      </c>
      <c r="J2765" s="97" t="str">
        <f t="shared" si="407"/>
        <v/>
      </c>
      <c r="K2765" s="97" t="str">
        <f t="shared" si="408"/>
        <v/>
      </c>
      <c r="L2765" s="97" t="str">
        <f t="shared" si="409"/>
        <v/>
      </c>
      <c r="M2765" s="97" t="str">
        <f t="shared" si="410"/>
        <v/>
      </c>
      <c r="N2765" s="387"/>
    </row>
    <row r="2766" spans="2:14" s="288" customFormat="1">
      <c r="B2766" s="453"/>
      <c r="C2766" s="139" t="s">
        <v>2476</v>
      </c>
      <c r="D2766" s="102">
        <v>12854911001</v>
      </c>
      <c r="E2766" s="391" t="str">
        <f>IFERROR(VLOOKUP(D2766,'ВИС-2025'!$E$17:$I$3751,3,0),"")</f>
        <v>Шахтный уплотнительный фланец 40мм/75/125</v>
      </c>
      <c r="F2766" s="139" t="s">
        <v>58</v>
      </c>
      <c r="G2766" s="217"/>
      <c r="H2766" s="175" t="str">
        <f>IFERROR(VLOOKUP(D2766,'ВИС-2025'!$E$17:$L$4285,7,0),"")</f>
        <v>по запросу</v>
      </c>
      <c r="I2766" s="175" t="str">
        <f t="shared" si="406"/>
        <v/>
      </c>
      <c r="J2766" s="175" t="str">
        <f t="shared" si="407"/>
        <v/>
      </c>
      <c r="K2766" s="175" t="str">
        <f t="shared" si="408"/>
        <v/>
      </c>
      <c r="L2766" s="175" t="str">
        <f t="shared" si="409"/>
        <v/>
      </c>
      <c r="M2766" s="175" t="str">
        <f t="shared" si="410"/>
        <v/>
      </c>
      <c r="N2766" s="387"/>
    </row>
    <row r="2767" spans="2:14" s="288" customFormat="1">
      <c r="B2767" s="453"/>
      <c r="C2767" s="139" t="s">
        <v>2476</v>
      </c>
      <c r="D2767" s="102">
        <v>12855011001</v>
      </c>
      <c r="E2767" s="391" t="str">
        <f>IFERROR(VLOOKUP(D2767,'ВИС-2025'!$E$17:$I$3751,3,0),"")</f>
        <v>Шахтный уплотнительный фланец 40мм/91/150</v>
      </c>
      <c r="F2767" s="139" t="s">
        <v>58</v>
      </c>
      <c r="G2767" s="217"/>
      <c r="H2767" s="175" t="str">
        <f>IFERROR(VLOOKUP(D2767,'ВИС-2025'!$E$17:$L$4285,7,0),"")</f>
        <v>по запросу</v>
      </c>
      <c r="I2767" s="175" t="str">
        <f t="shared" si="406"/>
        <v/>
      </c>
      <c r="J2767" s="175" t="str">
        <f t="shared" si="407"/>
        <v/>
      </c>
      <c r="K2767" s="175" t="str">
        <f t="shared" si="408"/>
        <v/>
      </c>
      <c r="L2767" s="175" t="str">
        <f t="shared" si="409"/>
        <v/>
      </c>
      <c r="M2767" s="175" t="str">
        <f t="shared" si="410"/>
        <v/>
      </c>
      <c r="N2767" s="387"/>
    </row>
    <row r="2768" spans="2:14" s="288" customFormat="1">
      <c r="B2768" s="453"/>
      <c r="C2768" s="139" t="s">
        <v>2476</v>
      </c>
      <c r="D2768" s="102">
        <v>12855111001</v>
      </c>
      <c r="E2768" s="391" t="str">
        <f>IFERROR(VLOOKUP(D2768,'ВИС-2025'!$E$17:$I$3751,3,0),"")</f>
        <v>Шахтный уплотнительный фланец 40мм/111/200</v>
      </c>
      <c r="F2768" s="139" t="s">
        <v>58</v>
      </c>
      <c r="G2768" s="217"/>
      <c r="H2768" s="175" t="str">
        <f>IFERROR(VLOOKUP(D2768,'ВИС-2025'!$E$17:$L$4285,7,0),"")</f>
        <v>по запросу</v>
      </c>
      <c r="I2768" s="175" t="str">
        <f t="shared" si="406"/>
        <v/>
      </c>
      <c r="J2768" s="175" t="str">
        <f t="shared" si="407"/>
        <v/>
      </c>
      <c r="K2768" s="175" t="str">
        <f t="shared" si="408"/>
        <v/>
      </c>
      <c r="L2768" s="175" t="str">
        <f t="shared" si="409"/>
        <v/>
      </c>
      <c r="M2768" s="175" t="str">
        <f t="shared" si="410"/>
        <v/>
      </c>
      <c r="N2768" s="387"/>
    </row>
    <row r="2769" spans="2:14" s="288" customFormat="1">
      <c r="B2769" s="453"/>
      <c r="C2769" s="139" t="s">
        <v>2476</v>
      </c>
      <c r="D2769" s="102">
        <v>12855211001</v>
      </c>
      <c r="E2769" s="391" t="str">
        <f>IFERROR(VLOOKUP(D2769,'ВИС-2025'!$E$17:$I$3751,3,0),"")</f>
        <v>Шахтный уплотнительный фланец 40мм/126/200</v>
      </c>
      <c r="F2769" s="139" t="s">
        <v>58</v>
      </c>
      <c r="G2769" s="217"/>
      <c r="H2769" s="175" t="str">
        <f>IFERROR(VLOOKUP(D2769,'ВИС-2025'!$E$17:$L$4285,7,0),"")</f>
        <v>по запросу</v>
      </c>
      <c r="I2769" s="175" t="str">
        <f t="shared" si="406"/>
        <v/>
      </c>
      <c r="J2769" s="175" t="str">
        <f t="shared" si="407"/>
        <v/>
      </c>
      <c r="K2769" s="175" t="str">
        <f t="shared" si="408"/>
        <v/>
      </c>
      <c r="L2769" s="175" t="str">
        <f t="shared" si="409"/>
        <v/>
      </c>
      <c r="M2769" s="175" t="str">
        <f t="shared" si="410"/>
        <v/>
      </c>
      <c r="N2769" s="387"/>
    </row>
    <row r="2770" spans="2:14" s="288" customFormat="1">
      <c r="B2770" s="453"/>
      <c r="C2770" s="139" t="s">
        <v>2476</v>
      </c>
      <c r="D2770" s="102">
        <v>12855311001</v>
      </c>
      <c r="E2770" s="391" t="str">
        <f>IFERROR(VLOOKUP(D2770,'ВИС-2025'!$E$17:$I$3751,3,0),"")</f>
        <v>Шахтный уплотнительный фланец 40мм/142/200</v>
      </c>
      <c r="F2770" s="139" t="s">
        <v>58</v>
      </c>
      <c r="G2770" s="217"/>
      <c r="H2770" s="175" t="str">
        <f>IFERROR(VLOOKUP(D2770,'ВИС-2025'!$E$17:$L$4285,7,0),"")</f>
        <v>по запросу</v>
      </c>
      <c r="I2770" s="175" t="str">
        <f t="shared" si="406"/>
        <v/>
      </c>
      <c r="J2770" s="175" t="str">
        <f t="shared" si="407"/>
        <v/>
      </c>
      <c r="K2770" s="175" t="str">
        <f t="shared" si="408"/>
        <v/>
      </c>
      <c r="L2770" s="175" t="str">
        <f t="shared" si="409"/>
        <v/>
      </c>
      <c r="M2770" s="175" t="str">
        <f t="shared" si="410"/>
        <v/>
      </c>
      <c r="N2770" s="387"/>
    </row>
    <row r="2771" spans="2:14" s="288" customFormat="1">
      <c r="B2771" s="453"/>
      <c r="C2771" s="139" t="s">
        <v>2476</v>
      </c>
      <c r="D2771" s="102">
        <v>12855411001</v>
      </c>
      <c r="E2771" s="391" t="str">
        <f>IFERROR(VLOOKUP(D2771,'ВИС-2025'!$E$17:$I$3751,3,0),"")</f>
        <v>Шахтный уплотнительный фланец 40мм/162/250</v>
      </c>
      <c r="F2771" s="139" t="s">
        <v>58</v>
      </c>
      <c r="G2771" s="217"/>
      <c r="H2771" s="175" t="str">
        <f>IFERROR(VLOOKUP(D2771,'ВИС-2025'!$E$17:$L$4285,7,0),"")</f>
        <v>по запросу</v>
      </c>
      <c r="I2771" s="175" t="str">
        <f t="shared" ref="I2771:I2834" si="411">IFERROR(H2771*G2771,"")</f>
        <v/>
      </c>
      <c r="J2771" s="175" t="str">
        <f t="shared" ref="J2771:J2834" si="412">IFERROR((IF(H2771="","",H2771-H2771*$D$7)),"")</f>
        <v/>
      </c>
      <c r="K2771" s="175" t="str">
        <f t="shared" ref="K2771:K2834" si="413">IFERROR(J2771*G2771, "")</f>
        <v/>
      </c>
      <c r="L2771" s="175" t="str">
        <f t="shared" ref="L2771:L2834" si="414">IFERROR(J2771*$D$8, "")</f>
        <v/>
      </c>
      <c r="M2771" s="175" t="str">
        <f t="shared" ref="M2771:M2834" si="415">IFERROR(L2771*G2771, "")</f>
        <v/>
      </c>
      <c r="N2771" s="387"/>
    </row>
    <row r="2772" spans="2:14" s="288" customFormat="1">
      <c r="B2772" s="453"/>
      <c r="C2772" s="139" t="s">
        <v>2476</v>
      </c>
      <c r="D2772" s="102">
        <v>12855511001</v>
      </c>
      <c r="E2772" s="391" t="str">
        <f>IFERROR(VLOOKUP(D2772,'ВИС-2025'!$E$17:$I$3751,3,0),"")</f>
        <v>Шахтный уплотнительный фланец 40мм/182/250</v>
      </c>
      <c r="F2772" s="139" t="s">
        <v>58</v>
      </c>
      <c r="G2772" s="217"/>
      <c r="H2772" s="175" t="str">
        <f>IFERROR(VLOOKUP(D2772,'ВИС-2025'!$E$17:$L$4285,7,0),"")</f>
        <v>по запросу</v>
      </c>
      <c r="I2772" s="175" t="str">
        <f t="shared" si="411"/>
        <v/>
      </c>
      <c r="J2772" s="175" t="str">
        <f t="shared" si="412"/>
        <v/>
      </c>
      <c r="K2772" s="175" t="str">
        <f t="shared" si="413"/>
        <v/>
      </c>
      <c r="L2772" s="175" t="str">
        <f t="shared" si="414"/>
        <v/>
      </c>
      <c r="M2772" s="175" t="str">
        <f t="shared" si="415"/>
        <v/>
      </c>
      <c r="N2772" s="387"/>
    </row>
    <row r="2773" spans="2:14" s="288" customFormat="1">
      <c r="B2773" s="453"/>
      <c r="C2773" s="139" t="s">
        <v>2476</v>
      </c>
      <c r="D2773" s="102">
        <v>12183111001</v>
      </c>
      <c r="E2773" s="391" t="str">
        <f>IFERROR(VLOOKUP(D2773,'ВИС-2025'!$E$17:$I$3751,3,0),"")</f>
        <v>Шахтный уплотнительный фланец 40мм/202/300</v>
      </c>
      <c r="F2773" s="139" t="s">
        <v>58</v>
      </c>
      <c r="G2773" s="217"/>
      <c r="H2773" s="175" t="str">
        <f>IFERROR(VLOOKUP(D2773,'ВИС-2025'!$E$17:$L$4285,7,0),"")</f>
        <v>по запросу</v>
      </c>
      <c r="I2773" s="175" t="str">
        <f t="shared" si="411"/>
        <v/>
      </c>
      <c r="J2773" s="175" t="str">
        <f t="shared" si="412"/>
        <v/>
      </c>
      <c r="K2773" s="175" t="str">
        <f t="shared" si="413"/>
        <v/>
      </c>
      <c r="L2773" s="175" t="str">
        <f t="shared" si="414"/>
        <v/>
      </c>
      <c r="M2773" s="175" t="str">
        <f t="shared" si="415"/>
        <v/>
      </c>
      <c r="N2773" s="387"/>
    </row>
    <row r="2774" spans="2:14" s="288" customFormat="1">
      <c r="B2774" s="453"/>
      <c r="C2774" s="139" t="s">
        <v>2476</v>
      </c>
      <c r="D2774" s="102">
        <v>12988151001</v>
      </c>
      <c r="E2774" s="391" t="str">
        <f>IFERROR(VLOOKUP(D2774,'ВИС-2025'!$E$17:$I$3751,3,0),"")</f>
        <v>Шахтный уплотнительный фланец 40мм/250/350</v>
      </c>
      <c r="F2774" s="139" t="s">
        <v>58</v>
      </c>
      <c r="G2774" s="217"/>
      <c r="H2774" s="175" t="str">
        <f>IFERROR(VLOOKUP(D2774,'ВИС-2025'!$E$17:$L$4285,7,0),"")</f>
        <v>по запросу</v>
      </c>
      <c r="I2774" s="175" t="str">
        <f t="shared" si="411"/>
        <v/>
      </c>
      <c r="J2774" s="175" t="str">
        <f t="shared" si="412"/>
        <v/>
      </c>
      <c r="K2774" s="175" t="str">
        <f t="shared" si="413"/>
        <v/>
      </c>
      <c r="L2774" s="175" t="str">
        <f t="shared" si="414"/>
        <v/>
      </c>
      <c r="M2774" s="175" t="str">
        <f t="shared" si="415"/>
        <v/>
      </c>
      <c r="N2774" s="387"/>
    </row>
    <row r="2775" spans="2:14">
      <c r="B2775" s="90"/>
      <c r="C2775" s="136"/>
      <c r="D2775" s="69"/>
      <c r="E2775" s="185"/>
      <c r="F2775" s="136"/>
      <c r="G2775" s="207"/>
      <c r="H2775" s="97" t="str">
        <f>IFERROR(VLOOKUP(D2775,'ВИС-2025'!$E$17:$L$4285,7,0),"")</f>
        <v/>
      </c>
      <c r="I2775" s="97" t="str">
        <f t="shared" si="411"/>
        <v/>
      </c>
      <c r="J2775" s="97" t="str">
        <f t="shared" si="412"/>
        <v/>
      </c>
      <c r="K2775" s="97" t="str">
        <f t="shared" si="413"/>
        <v/>
      </c>
      <c r="L2775" s="97" t="str">
        <f t="shared" si="414"/>
        <v/>
      </c>
      <c r="M2775" s="97" t="str">
        <f t="shared" si="415"/>
        <v/>
      </c>
      <c r="N2775" s="387"/>
    </row>
    <row r="2776" spans="2:14" s="288" customFormat="1">
      <c r="B2776" s="453"/>
      <c r="C2776" s="139" t="s">
        <v>2476</v>
      </c>
      <c r="D2776" s="102">
        <v>12227741001</v>
      </c>
      <c r="E2776" s="391" t="str">
        <f>IFERROR(VLOOKUP(D2776,'ВИС-2025'!$E$17:$I$3751,3,0),"")</f>
        <v>Труба для шахтного уплотнительного фланца DN 125</v>
      </c>
      <c r="F2776" s="139" t="s">
        <v>58</v>
      </c>
      <c r="G2776" s="217"/>
      <c r="H2776" s="175" t="str">
        <f>IFERROR(VLOOKUP(D2776,'ВИС-2025'!$E$17:$L$4285,7,0),"")</f>
        <v>по запросу</v>
      </c>
      <c r="I2776" s="175" t="str">
        <f t="shared" si="411"/>
        <v/>
      </c>
      <c r="J2776" s="175" t="str">
        <f t="shared" si="412"/>
        <v/>
      </c>
      <c r="K2776" s="175" t="str">
        <f t="shared" si="413"/>
        <v/>
      </c>
      <c r="L2776" s="175" t="str">
        <f t="shared" si="414"/>
        <v/>
      </c>
      <c r="M2776" s="175" t="str">
        <f t="shared" si="415"/>
        <v/>
      </c>
      <c r="N2776" s="387"/>
    </row>
    <row r="2777" spans="2:14" s="288" customFormat="1">
      <c r="B2777" s="453"/>
      <c r="C2777" s="139" t="s">
        <v>2476</v>
      </c>
      <c r="D2777" s="102">
        <v>12227841001</v>
      </c>
      <c r="E2777" s="391" t="str">
        <f>IFERROR(VLOOKUP(D2777,'ВИС-2025'!$E$17:$I$3751,3,0),"")</f>
        <v>Труба для шахтного уплотнительного фланца DN 150</v>
      </c>
      <c r="F2777" s="139" t="s">
        <v>58</v>
      </c>
      <c r="G2777" s="217"/>
      <c r="H2777" s="175" t="str">
        <f>IFERROR(VLOOKUP(D2777,'ВИС-2025'!$E$17:$L$4285,7,0),"")</f>
        <v>по запросу</v>
      </c>
      <c r="I2777" s="175" t="str">
        <f t="shared" si="411"/>
        <v/>
      </c>
      <c r="J2777" s="175" t="str">
        <f t="shared" si="412"/>
        <v/>
      </c>
      <c r="K2777" s="175" t="str">
        <f t="shared" si="413"/>
        <v/>
      </c>
      <c r="L2777" s="175" t="str">
        <f t="shared" si="414"/>
        <v/>
      </c>
      <c r="M2777" s="175" t="str">
        <f t="shared" si="415"/>
        <v/>
      </c>
      <c r="N2777" s="387"/>
    </row>
    <row r="2778" spans="2:14" s="288" customFormat="1">
      <c r="B2778" s="453"/>
      <c r="C2778" s="139" t="s">
        <v>2476</v>
      </c>
      <c r="D2778" s="102">
        <v>12227941001</v>
      </c>
      <c r="E2778" s="391" t="str">
        <f>IFERROR(VLOOKUP(D2778,'ВИС-2025'!$E$17:$I$3751,3,0),"")</f>
        <v>Труба для шахтного уплотнительного фланца DN 200</v>
      </c>
      <c r="F2778" s="139" t="s">
        <v>58</v>
      </c>
      <c r="G2778" s="217"/>
      <c r="H2778" s="175" t="str">
        <f>IFERROR(VLOOKUP(D2778,'ВИС-2025'!$E$17:$L$4285,7,0),"")</f>
        <v>по запросу</v>
      </c>
      <c r="I2778" s="175" t="str">
        <f t="shared" si="411"/>
        <v/>
      </c>
      <c r="J2778" s="175" t="str">
        <f t="shared" si="412"/>
        <v/>
      </c>
      <c r="K2778" s="175" t="str">
        <f t="shared" si="413"/>
        <v/>
      </c>
      <c r="L2778" s="175" t="str">
        <f t="shared" si="414"/>
        <v/>
      </c>
      <c r="M2778" s="175" t="str">
        <f t="shared" si="415"/>
        <v/>
      </c>
      <c r="N2778" s="387"/>
    </row>
    <row r="2779" spans="2:14" s="288" customFormat="1">
      <c r="B2779" s="453"/>
      <c r="C2779" s="139" t="s">
        <v>2476</v>
      </c>
      <c r="D2779" s="102">
        <v>12228041001</v>
      </c>
      <c r="E2779" s="391" t="str">
        <f>IFERROR(VLOOKUP(D2779,'ВИС-2025'!$E$17:$I$3751,3,0),"")</f>
        <v>Труба для шахтного уплотнительного фланца DN 250</v>
      </c>
      <c r="F2779" s="139" t="s">
        <v>58</v>
      </c>
      <c r="G2779" s="217"/>
      <c r="H2779" s="175" t="str">
        <f>IFERROR(VLOOKUP(D2779,'ВИС-2025'!$E$17:$L$4285,7,0),"")</f>
        <v>по запросу</v>
      </c>
      <c r="I2779" s="175" t="str">
        <f t="shared" si="411"/>
        <v/>
      </c>
      <c r="J2779" s="175" t="str">
        <f t="shared" si="412"/>
        <v/>
      </c>
      <c r="K2779" s="175" t="str">
        <f t="shared" si="413"/>
        <v/>
      </c>
      <c r="L2779" s="175" t="str">
        <f t="shared" si="414"/>
        <v/>
      </c>
      <c r="M2779" s="175" t="str">
        <f t="shared" si="415"/>
        <v/>
      </c>
      <c r="N2779" s="387"/>
    </row>
    <row r="2780" spans="2:14">
      <c r="B2780" s="90"/>
      <c r="C2780" s="136"/>
      <c r="D2780" s="69"/>
      <c r="E2780" s="185"/>
      <c r="F2780" s="136"/>
      <c r="G2780" s="207"/>
      <c r="H2780" s="97" t="str">
        <f>IFERROR(VLOOKUP(D2780,'ВИС-2025'!$E$17:$L$4285,7,0),"")</f>
        <v/>
      </c>
      <c r="I2780" s="97" t="str">
        <f t="shared" si="411"/>
        <v/>
      </c>
      <c r="J2780" s="97" t="str">
        <f t="shared" si="412"/>
        <v/>
      </c>
      <c r="K2780" s="97" t="str">
        <f t="shared" si="413"/>
        <v/>
      </c>
      <c r="L2780" s="97" t="str">
        <f t="shared" si="414"/>
        <v/>
      </c>
      <c r="M2780" s="97" t="str">
        <f t="shared" si="415"/>
        <v/>
      </c>
      <c r="N2780" s="387"/>
    </row>
    <row r="2781" spans="2:14" s="288" customFormat="1">
      <c r="B2781" s="453"/>
      <c r="C2781" s="139" t="s">
        <v>2476</v>
      </c>
      <c r="D2781" s="102">
        <v>12228141001</v>
      </c>
      <c r="E2781" s="391" t="str">
        <f>IFERROR(VLOOKUP(D2781,'ВИС-2025'!$E$17:$I$3751,3,0),"")</f>
        <v>Фиксатор обшивки 125</v>
      </c>
      <c r="F2781" s="139" t="s">
        <v>58</v>
      </c>
      <c r="G2781" s="217"/>
      <c r="H2781" s="175" t="str">
        <f>IFERROR(VLOOKUP(D2781,'ВИС-2025'!$E$17:$L$4285,7,0),"")</f>
        <v>по запросу</v>
      </c>
      <c r="I2781" s="175" t="str">
        <f t="shared" si="411"/>
        <v/>
      </c>
      <c r="J2781" s="175" t="str">
        <f t="shared" si="412"/>
        <v/>
      </c>
      <c r="K2781" s="175" t="str">
        <f t="shared" si="413"/>
        <v/>
      </c>
      <c r="L2781" s="175" t="str">
        <f t="shared" si="414"/>
        <v/>
      </c>
      <c r="M2781" s="175" t="str">
        <f t="shared" si="415"/>
        <v/>
      </c>
      <c r="N2781" s="387"/>
    </row>
    <row r="2782" spans="2:14" s="288" customFormat="1">
      <c r="B2782" s="453"/>
      <c r="C2782" s="139" t="s">
        <v>2476</v>
      </c>
      <c r="D2782" s="102">
        <v>12228241001</v>
      </c>
      <c r="E2782" s="391" t="str">
        <f>IFERROR(VLOOKUP(D2782,'ВИС-2025'!$E$17:$I$3751,3,0),"")</f>
        <v>Фиксатор обшивки 150</v>
      </c>
      <c r="F2782" s="139" t="s">
        <v>58</v>
      </c>
      <c r="G2782" s="217"/>
      <c r="H2782" s="175" t="str">
        <f>IFERROR(VLOOKUP(D2782,'ВИС-2025'!$E$17:$L$4285,7,0),"")</f>
        <v>по запросу</v>
      </c>
      <c r="I2782" s="175" t="str">
        <f t="shared" si="411"/>
        <v/>
      </c>
      <c r="J2782" s="175" t="str">
        <f t="shared" si="412"/>
        <v/>
      </c>
      <c r="K2782" s="175" t="str">
        <f t="shared" si="413"/>
        <v/>
      </c>
      <c r="L2782" s="175" t="str">
        <f t="shared" si="414"/>
        <v/>
      </c>
      <c r="M2782" s="175" t="str">
        <f t="shared" si="415"/>
        <v/>
      </c>
      <c r="N2782" s="387"/>
    </row>
    <row r="2783" spans="2:14" s="288" customFormat="1">
      <c r="B2783" s="453"/>
      <c r="C2783" s="139" t="s">
        <v>2476</v>
      </c>
      <c r="D2783" s="102">
        <v>12228341001</v>
      </c>
      <c r="E2783" s="391" t="str">
        <f>IFERROR(VLOOKUP(D2783,'ВИС-2025'!$E$17:$I$3751,3,0),"")</f>
        <v>Фиксатор обшивки 200</v>
      </c>
      <c r="F2783" s="139" t="s">
        <v>58</v>
      </c>
      <c r="G2783" s="217"/>
      <c r="H2783" s="175" t="str">
        <f>IFERROR(VLOOKUP(D2783,'ВИС-2025'!$E$17:$L$4285,7,0),"")</f>
        <v>по запросу</v>
      </c>
      <c r="I2783" s="175" t="str">
        <f t="shared" si="411"/>
        <v/>
      </c>
      <c r="J2783" s="175" t="str">
        <f t="shared" si="412"/>
        <v/>
      </c>
      <c r="K2783" s="175" t="str">
        <f t="shared" si="413"/>
        <v/>
      </c>
      <c r="L2783" s="175" t="str">
        <f t="shared" si="414"/>
        <v/>
      </c>
      <c r="M2783" s="175" t="str">
        <f t="shared" si="415"/>
        <v/>
      </c>
      <c r="N2783" s="387"/>
    </row>
    <row r="2784" spans="2:14" s="288" customFormat="1">
      <c r="B2784" s="453"/>
      <c r="C2784" s="139" t="s">
        <v>2476</v>
      </c>
      <c r="D2784" s="102">
        <v>12228441001</v>
      </c>
      <c r="E2784" s="391" t="str">
        <f>IFERROR(VLOOKUP(D2784,'ВИС-2025'!$E$17:$I$3751,3,0),"")</f>
        <v>Фиксатор обшивки 250</v>
      </c>
      <c r="F2784" s="139" t="s">
        <v>58</v>
      </c>
      <c r="G2784" s="217"/>
      <c r="H2784" s="175" t="str">
        <f>IFERROR(VLOOKUP(D2784,'ВИС-2025'!$E$17:$L$4285,7,0),"")</f>
        <v>по запросу</v>
      </c>
      <c r="I2784" s="175" t="str">
        <f t="shared" si="411"/>
        <v/>
      </c>
      <c r="J2784" s="175" t="str">
        <f t="shared" si="412"/>
        <v/>
      </c>
      <c r="K2784" s="175" t="str">
        <f t="shared" si="413"/>
        <v/>
      </c>
      <c r="L2784" s="175" t="str">
        <f t="shared" si="414"/>
        <v/>
      </c>
      <c r="M2784" s="175" t="str">
        <f t="shared" si="415"/>
        <v/>
      </c>
      <c r="N2784" s="387"/>
    </row>
    <row r="2785" spans="2:14">
      <c r="B2785" s="90"/>
      <c r="C2785" s="136"/>
      <c r="D2785" s="69"/>
      <c r="E2785" s="185"/>
      <c r="F2785" s="136"/>
      <c r="G2785" s="207"/>
      <c r="H2785" s="97" t="str">
        <f>IFERROR(VLOOKUP(D2785,'ВИС-2025'!$E$17:$L$4285,7,0),"")</f>
        <v/>
      </c>
      <c r="I2785" s="97" t="str">
        <f t="shared" si="411"/>
        <v/>
      </c>
      <c r="J2785" s="97" t="str">
        <f t="shared" si="412"/>
        <v/>
      </c>
      <c r="K2785" s="97" t="str">
        <f t="shared" si="413"/>
        <v/>
      </c>
      <c r="L2785" s="97" t="str">
        <f t="shared" si="414"/>
        <v/>
      </c>
      <c r="M2785" s="97" t="str">
        <f t="shared" si="415"/>
        <v/>
      </c>
      <c r="N2785" s="387"/>
    </row>
    <row r="2786" spans="2:14" s="288" customFormat="1">
      <c r="B2786" s="453"/>
      <c r="C2786" s="139" t="s">
        <v>2476</v>
      </c>
      <c r="D2786" s="102">
        <v>12228541001</v>
      </c>
      <c r="E2786" s="391" t="str">
        <f>IFERROR(VLOOKUP(D2786,'ВИС-2025'!$E$17:$I$3751,3,0),"")</f>
        <v>Комплект с эпоксидной смолой</v>
      </c>
      <c r="F2786" s="139" t="s">
        <v>58</v>
      </c>
      <c r="G2786" s="217"/>
      <c r="H2786" s="175" t="str">
        <f>IFERROR(VLOOKUP(D2786,'ВИС-2025'!$E$17:$L$4285,7,0),"")</f>
        <v>по запросу</v>
      </c>
      <c r="I2786" s="175" t="str">
        <f t="shared" si="411"/>
        <v/>
      </c>
      <c r="J2786" s="175" t="str">
        <f t="shared" si="412"/>
        <v/>
      </c>
      <c r="K2786" s="175" t="str">
        <f t="shared" si="413"/>
        <v/>
      </c>
      <c r="L2786" s="175" t="str">
        <f t="shared" si="414"/>
        <v/>
      </c>
      <c r="M2786" s="175" t="str">
        <f t="shared" si="415"/>
        <v/>
      </c>
      <c r="N2786" s="387"/>
    </row>
    <row r="2787" spans="2:14">
      <c r="B2787" s="90"/>
      <c r="C2787" s="136"/>
      <c r="D2787" s="69"/>
      <c r="E2787" s="185"/>
      <c r="F2787" s="136"/>
      <c r="G2787" s="207"/>
      <c r="H2787" s="97" t="str">
        <f>IFERROR(VLOOKUP(D2787,'ВИС-2025'!$E$17:$L$4285,7,0),"")</f>
        <v/>
      </c>
      <c r="I2787" s="97" t="str">
        <f t="shared" si="411"/>
        <v/>
      </c>
      <c r="J2787" s="97" t="str">
        <f t="shared" si="412"/>
        <v/>
      </c>
      <c r="K2787" s="97" t="str">
        <f t="shared" si="413"/>
        <v/>
      </c>
      <c r="L2787" s="97" t="str">
        <f t="shared" si="414"/>
        <v/>
      </c>
      <c r="M2787" s="97" t="str">
        <f t="shared" si="415"/>
        <v/>
      </c>
      <c r="N2787" s="387"/>
    </row>
    <row r="2788" spans="2:14" s="288" customFormat="1">
      <c r="B2788" s="453"/>
      <c r="C2788" s="139" t="s">
        <v>2476</v>
      </c>
      <c r="D2788" s="102">
        <v>12402531001</v>
      </c>
      <c r="E2788" s="391" t="str">
        <f>IFERROR(VLOOKUP(D2788,'ВИС-2025'!$E$17:$I$3751,3,0),"")</f>
        <v>Термоусадочная заглушка 20/76</v>
      </c>
      <c r="F2788" s="139" t="s">
        <v>58</v>
      </c>
      <c r="G2788" s="217"/>
      <c r="H2788" s="175" t="str">
        <f>IFERROR(VLOOKUP(D2788,'ВИС-2025'!$E$17:$L$4285,7,0),"")</f>
        <v>по запросу</v>
      </c>
      <c r="I2788" s="175" t="str">
        <f t="shared" si="411"/>
        <v/>
      </c>
      <c r="J2788" s="175" t="str">
        <f t="shared" si="412"/>
        <v/>
      </c>
      <c r="K2788" s="175" t="str">
        <f t="shared" si="413"/>
        <v/>
      </c>
      <c r="L2788" s="175" t="str">
        <f t="shared" si="414"/>
        <v/>
      </c>
      <c r="M2788" s="175" t="str">
        <f t="shared" si="415"/>
        <v/>
      </c>
      <c r="N2788" s="387"/>
    </row>
    <row r="2789" spans="2:14" s="288" customFormat="1">
      <c r="B2789" s="453"/>
      <c r="C2789" s="139" t="s">
        <v>2476</v>
      </c>
      <c r="D2789" s="102">
        <v>12099611001</v>
      </c>
      <c r="E2789" s="391" t="str">
        <f>IFERROR(VLOOKUP(D2789,'ВИС-2025'!$E$17:$I$3751,3,0),"")</f>
        <v>Термоусадочная заглушка 25/76</v>
      </c>
      <c r="F2789" s="139" t="s">
        <v>58</v>
      </c>
      <c r="G2789" s="217"/>
      <c r="H2789" s="175" t="str">
        <f>IFERROR(VLOOKUP(D2789,'ВИС-2025'!$E$17:$L$4285,7,0),"")</f>
        <v>по запросу</v>
      </c>
      <c r="I2789" s="175" t="str">
        <f t="shared" si="411"/>
        <v/>
      </c>
      <c r="J2789" s="175" t="str">
        <f t="shared" si="412"/>
        <v/>
      </c>
      <c r="K2789" s="175" t="str">
        <f t="shared" si="413"/>
        <v/>
      </c>
      <c r="L2789" s="175" t="str">
        <f t="shared" si="414"/>
        <v/>
      </c>
      <c r="M2789" s="175" t="str">
        <f t="shared" si="415"/>
        <v/>
      </c>
      <c r="N2789" s="387"/>
    </row>
    <row r="2790" spans="2:14" s="288" customFormat="1">
      <c r="B2790" s="453"/>
      <c r="C2790" s="139" t="s">
        <v>2476</v>
      </c>
      <c r="D2790" s="102">
        <v>12099611001</v>
      </c>
      <c r="E2790" s="391" t="str">
        <f>IFERROR(VLOOKUP(D2790,'ВИС-2025'!$E$17:$I$3751,3,0),"")</f>
        <v>Термоусадочная заглушка 25/76</v>
      </c>
      <c r="F2790" s="139" t="s">
        <v>58</v>
      </c>
      <c r="G2790" s="217"/>
      <c r="H2790" s="175" t="str">
        <f>IFERROR(VLOOKUP(D2790,'ВИС-2025'!$E$17:$L$4285,7,0),"")</f>
        <v>по запросу</v>
      </c>
      <c r="I2790" s="175" t="str">
        <f t="shared" si="411"/>
        <v/>
      </c>
      <c r="J2790" s="175" t="str">
        <f t="shared" si="412"/>
        <v/>
      </c>
      <c r="K2790" s="175" t="str">
        <f t="shared" si="413"/>
        <v/>
      </c>
      <c r="L2790" s="175" t="str">
        <f t="shared" si="414"/>
        <v/>
      </c>
      <c r="M2790" s="175" t="str">
        <f t="shared" si="415"/>
        <v/>
      </c>
      <c r="N2790" s="387"/>
    </row>
    <row r="2791" spans="2:14" s="288" customFormat="1">
      <c r="B2791" s="453"/>
      <c r="C2791" s="139" t="s">
        <v>2476</v>
      </c>
      <c r="D2791" s="102">
        <v>12099611001</v>
      </c>
      <c r="E2791" s="391" t="str">
        <f>IFERROR(VLOOKUP(D2791,'ВИС-2025'!$E$17:$I$3751,3,0),"")</f>
        <v>Термоусадочная заглушка 25/76</v>
      </c>
      <c r="F2791" s="139" t="s">
        <v>58</v>
      </c>
      <c r="G2791" s="217"/>
      <c r="H2791" s="175" t="str">
        <f>IFERROR(VLOOKUP(D2791,'ВИС-2025'!$E$17:$L$4285,7,0),"")</f>
        <v>по запросу</v>
      </c>
      <c r="I2791" s="175" t="str">
        <f t="shared" si="411"/>
        <v/>
      </c>
      <c r="J2791" s="175" t="str">
        <f t="shared" si="412"/>
        <v/>
      </c>
      <c r="K2791" s="175" t="str">
        <f t="shared" si="413"/>
        <v/>
      </c>
      <c r="L2791" s="175" t="str">
        <f t="shared" si="414"/>
        <v/>
      </c>
      <c r="M2791" s="175" t="str">
        <f t="shared" si="415"/>
        <v/>
      </c>
      <c r="N2791" s="387"/>
    </row>
    <row r="2792" spans="2:14" s="288" customFormat="1">
      <c r="B2792" s="453"/>
      <c r="C2792" s="139" t="s">
        <v>2476</v>
      </c>
      <c r="D2792" s="102">
        <v>12099611001</v>
      </c>
      <c r="E2792" s="391" t="str">
        <f>IFERROR(VLOOKUP(D2792,'ВИС-2025'!$E$17:$I$3751,3,0),"")</f>
        <v>Термоусадочная заглушка 25/76</v>
      </c>
      <c r="F2792" s="139" t="s">
        <v>58</v>
      </c>
      <c r="G2792" s="217"/>
      <c r="H2792" s="175" t="str">
        <f>IFERROR(VLOOKUP(D2792,'ВИС-2025'!$E$17:$L$4285,7,0),"")</f>
        <v>по запросу</v>
      </c>
      <c r="I2792" s="175" t="str">
        <f t="shared" si="411"/>
        <v/>
      </c>
      <c r="J2792" s="175" t="str">
        <f t="shared" si="412"/>
        <v/>
      </c>
      <c r="K2792" s="175" t="str">
        <f t="shared" si="413"/>
        <v/>
      </c>
      <c r="L2792" s="175" t="str">
        <f t="shared" si="414"/>
        <v/>
      </c>
      <c r="M2792" s="175" t="str">
        <f t="shared" si="415"/>
        <v/>
      </c>
      <c r="N2792" s="387"/>
    </row>
    <row r="2793" spans="2:14" s="288" customFormat="1">
      <c r="B2793" s="453"/>
      <c r="C2793" s="139" t="s">
        <v>2476</v>
      </c>
      <c r="D2793" s="102">
        <v>12099611001</v>
      </c>
      <c r="E2793" s="391" t="str">
        <f>IFERROR(VLOOKUP(D2793,'ВИС-2025'!$E$17:$I$3751,3,0),"")</f>
        <v>Термоусадочная заглушка 25/76</v>
      </c>
      <c r="F2793" s="139" t="s">
        <v>58</v>
      </c>
      <c r="G2793" s="217"/>
      <c r="H2793" s="175" t="str">
        <f>IFERROR(VLOOKUP(D2793,'ВИС-2025'!$E$17:$L$4285,7,0),"")</f>
        <v>по запросу</v>
      </c>
      <c r="I2793" s="175" t="str">
        <f t="shared" si="411"/>
        <v/>
      </c>
      <c r="J2793" s="175" t="str">
        <f t="shared" si="412"/>
        <v/>
      </c>
      <c r="K2793" s="175" t="str">
        <f t="shared" si="413"/>
        <v/>
      </c>
      <c r="L2793" s="175" t="str">
        <f t="shared" si="414"/>
        <v/>
      </c>
      <c r="M2793" s="175" t="str">
        <f t="shared" si="415"/>
        <v/>
      </c>
      <c r="N2793" s="387"/>
    </row>
    <row r="2794" spans="2:14" s="288" customFormat="1">
      <c r="B2794" s="453"/>
      <c r="C2794" s="139" t="s">
        <v>2476</v>
      </c>
      <c r="D2794" s="102">
        <v>12099611001</v>
      </c>
      <c r="E2794" s="391" t="str">
        <f>IFERROR(VLOOKUP(D2794,'ВИС-2025'!$E$17:$I$3751,3,0),"")</f>
        <v>Термоусадочная заглушка 25/76</v>
      </c>
      <c r="F2794" s="139" t="s">
        <v>58</v>
      </c>
      <c r="G2794" s="217"/>
      <c r="H2794" s="175" t="str">
        <f>IFERROR(VLOOKUP(D2794,'ВИС-2025'!$E$17:$L$4285,7,0),"")</f>
        <v>по запросу</v>
      </c>
      <c r="I2794" s="175" t="str">
        <f t="shared" si="411"/>
        <v/>
      </c>
      <c r="J2794" s="175" t="str">
        <f t="shared" si="412"/>
        <v/>
      </c>
      <c r="K2794" s="175" t="str">
        <f t="shared" si="413"/>
        <v/>
      </c>
      <c r="L2794" s="175" t="str">
        <f t="shared" si="414"/>
        <v/>
      </c>
      <c r="M2794" s="175" t="str">
        <f t="shared" si="415"/>
        <v/>
      </c>
      <c r="N2794" s="387"/>
    </row>
    <row r="2795" spans="2:14" s="288" customFormat="1">
      <c r="B2795" s="453"/>
      <c r="C2795" s="139" t="s">
        <v>2476</v>
      </c>
      <c r="D2795" s="102">
        <v>12099611001</v>
      </c>
      <c r="E2795" s="391" t="str">
        <f>IFERROR(VLOOKUP(D2795,'ВИС-2025'!$E$17:$I$3751,3,0),"")</f>
        <v>Термоусадочная заглушка 25/76</v>
      </c>
      <c r="F2795" s="139" t="s">
        <v>58</v>
      </c>
      <c r="G2795" s="217"/>
      <c r="H2795" s="175" t="str">
        <f>IFERROR(VLOOKUP(D2795,'ВИС-2025'!$E$17:$L$4285,7,0),"")</f>
        <v>по запросу</v>
      </c>
      <c r="I2795" s="175" t="str">
        <f t="shared" si="411"/>
        <v/>
      </c>
      <c r="J2795" s="175" t="str">
        <f t="shared" si="412"/>
        <v/>
      </c>
      <c r="K2795" s="175" t="str">
        <f t="shared" si="413"/>
        <v/>
      </c>
      <c r="L2795" s="175" t="str">
        <f t="shared" si="414"/>
        <v/>
      </c>
      <c r="M2795" s="175" t="str">
        <f t="shared" si="415"/>
        <v/>
      </c>
      <c r="N2795" s="387"/>
    </row>
    <row r="2796" spans="2:14" s="288" customFormat="1">
      <c r="B2796" s="453"/>
      <c r="C2796" s="139" t="s">
        <v>2476</v>
      </c>
      <c r="D2796" s="102">
        <v>12099611001</v>
      </c>
      <c r="E2796" s="391" t="str">
        <f>IFERROR(VLOOKUP(D2796,'ВИС-2025'!$E$17:$I$3751,3,0),"")</f>
        <v>Термоусадочная заглушка 25/76</v>
      </c>
      <c r="F2796" s="139" t="s">
        <v>58</v>
      </c>
      <c r="G2796" s="217"/>
      <c r="H2796" s="175" t="str">
        <f>IFERROR(VLOOKUP(D2796,'ВИС-2025'!$E$17:$L$4285,7,0),"")</f>
        <v>по запросу</v>
      </c>
      <c r="I2796" s="175" t="str">
        <f t="shared" si="411"/>
        <v/>
      </c>
      <c r="J2796" s="175" t="str">
        <f t="shared" si="412"/>
        <v/>
      </c>
      <c r="K2796" s="175" t="str">
        <f t="shared" si="413"/>
        <v/>
      </c>
      <c r="L2796" s="175" t="str">
        <f t="shared" si="414"/>
        <v/>
      </c>
      <c r="M2796" s="175" t="str">
        <f t="shared" si="415"/>
        <v/>
      </c>
      <c r="N2796" s="387"/>
    </row>
    <row r="2797" spans="2:14" s="288" customFormat="1">
      <c r="B2797" s="453"/>
      <c r="C2797" s="139" t="s">
        <v>2476</v>
      </c>
      <c r="D2797" s="102">
        <v>12099611001</v>
      </c>
      <c r="E2797" s="391" t="str">
        <f>IFERROR(VLOOKUP(D2797,'ВИС-2025'!$E$17:$I$3751,3,0),"")</f>
        <v>Термоусадочная заглушка 25/76</v>
      </c>
      <c r="F2797" s="139" t="s">
        <v>58</v>
      </c>
      <c r="G2797" s="217"/>
      <c r="H2797" s="175" t="str">
        <f>IFERROR(VLOOKUP(D2797,'ВИС-2025'!$E$17:$L$4285,7,0),"")</f>
        <v>по запросу</v>
      </c>
      <c r="I2797" s="175" t="str">
        <f t="shared" si="411"/>
        <v/>
      </c>
      <c r="J2797" s="175" t="str">
        <f t="shared" si="412"/>
        <v/>
      </c>
      <c r="K2797" s="175" t="str">
        <f t="shared" si="413"/>
        <v/>
      </c>
      <c r="L2797" s="175" t="str">
        <f t="shared" si="414"/>
        <v/>
      </c>
      <c r="M2797" s="175" t="str">
        <f t="shared" si="415"/>
        <v/>
      </c>
      <c r="N2797" s="387"/>
    </row>
    <row r="2798" spans="2:14" s="288" customFormat="1">
      <c r="B2798" s="453"/>
      <c r="C2798" s="139" t="s">
        <v>2476</v>
      </c>
      <c r="D2798" s="102">
        <v>12099621001</v>
      </c>
      <c r="E2798" s="391" t="str">
        <f>IFERROR(VLOOKUP(D2798,'ВИС-2025'!$E$17:$I$3751,3,0),"")</f>
        <v>Термоусадочная заглушка 50/126</v>
      </c>
      <c r="F2798" s="139" t="s">
        <v>58</v>
      </c>
      <c r="G2798" s="217"/>
      <c r="H2798" s="175" t="str">
        <f>IFERROR(VLOOKUP(D2798,'ВИС-2025'!$E$17:$L$4285,7,0),"")</f>
        <v>по запросу</v>
      </c>
      <c r="I2798" s="175" t="str">
        <f t="shared" si="411"/>
        <v/>
      </c>
      <c r="J2798" s="175" t="str">
        <f t="shared" si="412"/>
        <v/>
      </c>
      <c r="K2798" s="175" t="str">
        <f t="shared" si="413"/>
        <v/>
      </c>
      <c r="L2798" s="175" t="str">
        <f t="shared" si="414"/>
        <v/>
      </c>
      <c r="M2798" s="175" t="str">
        <f t="shared" si="415"/>
        <v/>
      </c>
      <c r="N2798" s="387"/>
    </row>
    <row r="2799" spans="2:14" s="288" customFormat="1">
      <c r="B2799" s="453"/>
      <c r="C2799" s="139" t="s">
        <v>2476</v>
      </c>
      <c r="D2799" s="102">
        <v>12099621001</v>
      </c>
      <c r="E2799" s="391" t="str">
        <f>IFERROR(VLOOKUP(D2799,'ВИС-2025'!$E$17:$I$3751,3,0),"")</f>
        <v>Термоусадочная заглушка 50/126</v>
      </c>
      <c r="F2799" s="139" t="s">
        <v>58</v>
      </c>
      <c r="G2799" s="217"/>
      <c r="H2799" s="175" t="str">
        <f>IFERROR(VLOOKUP(D2799,'ВИС-2025'!$E$17:$L$4285,7,0),"")</f>
        <v>по запросу</v>
      </c>
      <c r="I2799" s="175" t="str">
        <f t="shared" si="411"/>
        <v/>
      </c>
      <c r="J2799" s="175" t="str">
        <f t="shared" si="412"/>
        <v/>
      </c>
      <c r="K2799" s="175" t="str">
        <f t="shared" si="413"/>
        <v/>
      </c>
      <c r="L2799" s="175" t="str">
        <f t="shared" si="414"/>
        <v/>
      </c>
      <c r="M2799" s="175" t="str">
        <f t="shared" si="415"/>
        <v/>
      </c>
      <c r="N2799" s="387"/>
    </row>
    <row r="2800" spans="2:14" s="288" customFormat="1">
      <c r="B2800" s="453"/>
      <c r="C2800" s="139" t="s">
        <v>2476</v>
      </c>
      <c r="D2800" s="102">
        <v>12099621001</v>
      </c>
      <c r="E2800" s="391" t="str">
        <f>IFERROR(VLOOKUP(D2800,'ВИС-2025'!$E$17:$I$3751,3,0),"")</f>
        <v>Термоусадочная заглушка 50/126</v>
      </c>
      <c r="F2800" s="139" t="s">
        <v>58</v>
      </c>
      <c r="G2800" s="217"/>
      <c r="H2800" s="175" t="str">
        <f>IFERROR(VLOOKUP(D2800,'ВИС-2025'!$E$17:$L$4285,7,0),"")</f>
        <v>по запросу</v>
      </c>
      <c r="I2800" s="175" t="str">
        <f t="shared" si="411"/>
        <v/>
      </c>
      <c r="J2800" s="175" t="str">
        <f t="shared" si="412"/>
        <v/>
      </c>
      <c r="K2800" s="175" t="str">
        <f t="shared" si="413"/>
        <v/>
      </c>
      <c r="L2800" s="175" t="str">
        <f t="shared" si="414"/>
        <v/>
      </c>
      <c r="M2800" s="175" t="str">
        <f t="shared" si="415"/>
        <v/>
      </c>
      <c r="N2800" s="387"/>
    </row>
    <row r="2801" spans="2:14" s="288" customFormat="1">
      <c r="B2801" s="453"/>
      <c r="C2801" s="139" t="s">
        <v>2476</v>
      </c>
      <c r="D2801" s="102">
        <v>12099631001</v>
      </c>
      <c r="E2801" s="391" t="str">
        <f>IFERROR(VLOOKUP(D2801,'ВИС-2025'!$E$17:$I$3751,3,0),"")</f>
        <v>Термоусадочная заглушка 75/126</v>
      </c>
      <c r="F2801" s="139" t="s">
        <v>58</v>
      </c>
      <c r="G2801" s="217"/>
      <c r="H2801" s="175" t="str">
        <f>IFERROR(VLOOKUP(D2801,'ВИС-2025'!$E$17:$L$4285,7,0),"")</f>
        <v>по запросу</v>
      </c>
      <c r="I2801" s="175" t="str">
        <f t="shared" si="411"/>
        <v/>
      </c>
      <c r="J2801" s="175" t="str">
        <f t="shared" si="412"/>
        <v/>
      </c>
      <c r="K2801" s="175" t="str">
        <f t="shared" si="413"/>
        <v/>
      </c>
      <c r="L2801" s="175" t="str">
        <f t="shared" si="414"/>
        <v/>
      </c>
      <c r="M2801" s="175" t="str">
        <f t="shared" si="415"/>
        <v/>
      </c>
      <c r="N2801" s="387"/>
    </row>
    <row r="2802" spans="2:14" s="288" customFormat="1">
      <c r="B2802" s="453"/>
      <c r="C2802" s="139" t="s">
        <v>2476</v>
      </c>
      <c r="D2802" s="102">
        <v>12099631001</v>
      </c>
      <c r="E2802" s="391" t="str">
        <f>IFERROR(VLOOKUP(D2802,'ВИС-2025'!$E$17:$I$3751,3,0),"")</f>
        <v>Термоусадочная заглушка 75/126</v>
      </c>
      <c r="F2802" s="139" t="s">
        <v>58</v>
      </c>
      <c r="G2802" s="217"/>
      <c r="H2802" s="175" t="str">
        <f>IFERROR(VLOOKUP(D2802,'ВИС-2025'!$E$17:$L$4285,7,0),"")</f>
        <v>по запросу</v>
      </c>
      <c r="I2802" s="175" t="str">
        <f t="shared" si="411"/>
        <v/>
      </c>
      <c r="J2802" s="175" t="str">
        <f t="shared" si="412"/>
        <v/>
      </c>
      <c r="K2802" s="175" t="str">
        <f t="shared" si="413"/>
        <v/>
      </c>
      <c r="L2802" s="175" t="str">
        <f t="shared" si="414"/>
        <v/>
      </c>
      <c r="M2802" s="175" t="str">
        <f t="shared" si="415"/>
        <v/>
      </c>
      <c r="N2802" s="387"/>
    </row>
    <row r="2803" spans="2:14" s="288" customFormat="1">
      <c r="B2803" s="453"/>
      <c r="C2803" s="139" t="s">
        <v>2476</v>
      </c>
      <c r="D2803" s="102">
        <v>12099631001</v>
      </c>
      <c r="E2803" s="391" t="str">
        <f>IFERROR(VLOOKUP(D2803,'ВИС-2025'!$E$17:$I$3751,3,0),"")</f>
        <v>Термоусадочная заглушка 75/126</v>
      </c>
      <c r="F2803" s="139" t="s">
        <v>58</v>
      </c>
      <c r="G2803" s="217"/>
      <c r="H2803" s="175" t="str">
        <f>IFERROR(VLOOKUP(D2803,'ВИС-2025'!$E$17:$L$4285,7,0),"")</f>
        <v>по запросу</v>
      </c>
      <c r="I2803" s="175" t="str">
        <f t="shared" si="411"/>
        <v/>
      </c>
      <c r="J2803" s="175" t="str">
        <f t="shared" si="412"/>
        <v/>
      </c>
      <c r="K2803" s="175" t="str">
        <f t="shared" si="413"/>
        <v/>
      </c>
      <c r="L2803" s="175" t="str">
        <f t="shared" si="414"/>
        <v/>
      </c>
      <c r="M2803" s="175" t="str">
        <f t="shared" si="415"/>
        <v/>
      </c>
      <c r="N2803" s="387"/>
    </row>
    <row r="2804" spans="2:14" s="288" customFormat="1">
      <c r="B2804" s="453"/>
      <c r="C2804" s="139" t="s">
        <v>2476</v>
      </c>
      <c r="D2804" s="102">
        <v>12099631001</v>
      </c>
      <c r="E2804" s="391" t="str">
        <f>IFERROR(VLOOKUP(D2804,'ВИС-2025'!$E$17:$I$3751,3,0),"")</f>
        <v>Термоусадочная заглушка 75/126</v>
      </c>
      <c r="F2804" s="139" t="s">
        <v>58</v>
      </c>
      <c r="G2804" s="217"/>
      <c r="H2804" s="175" t="str">
        <f>IFERROR(VLOOKUP(D2804,'ВИС-2025'!$E$17:$L$4285,7,0),"")</f>
        <v>по запросу</v>
      </c>
      <c r="I2804" s="175" t="str">
        <f t="shared" si="411"/>
        <v/>
      </c>
      <c r="J2804" s="175" t="str">
        <f t="shared" si="412"/>
        <v/>
      </c>
      <c r="K2804" s="175" t="str">
        <f t="shared" si="413"/>
        <v/>
      </c>
      <c r="L2804" s="175" t="str">
        <f t="shared" si="414"/>
        <v/>
      </c>
      <c r="M2804" s="175" t="str">
        <f t="shared" si="415"/>
        <v/>
      </c>
      <c r="N2804" s="387"/>
    </row>
    <row r="2805" spans="2:14" s="288" customFormat="1">
      <c r="B2805" s="453"/>
      <c r="C2805" s="139" t="s">
        <v>2476</v>
      </c>
      <c r="D2805" s="102">
        <v>12099631001</v>
      </c>
      <c r="E2805" s="391" t="str">
        <f>IFERROR(VLOOKUP(D2805,'ВИС-2025'!$E$17:$I$3751,3,0),"")</f>
        <v>Термоусадочная заглушка 75/126</v>
      </c>
      <c r="F2805" s="139" t="s">
        <v>58</v>
      </c>
      <c r="G2805" s="217"/>
      <c r="H2805" s="175" t="str">
        <f>IFERROR(VLOOKUP(D2805,'ВИС-2025'!$E$17:$L$4285,7,0),"")</f>
        <v>по запросу</v>
      </c>
      <c r="I2805" s="175" t="str">
        <f t="shared" si="411"/>
        <v/>
      </c>
      <c r="J2805" s="175" t="str">
        <f t="shared" si="412"/>
        <v/>
      </c>
      <c r="K2805" s="175" t="str">
        <f t="shared" si="413"/>
        <v/>
      </c>
      <c r="L2805" s="175" t="str">
        <f t="shared" si="414"/>
        <v/>
      </c>
      <c r="M2805" s="175" t="str">
        <f t="shared" si="415"/>
        <v/>
      </c>
      <c r="N2805" s="387"/>
    </row>
    <row r="2806" spans="2:14" s="288" customFormat="1">
      <c r="B2806" s="453"/>
      <c r="C2806" s="139" t="s">
        <v>2476</v>
      </c>
      <c r="D2806" s="102">
        <v>12099631001</v>
      </c>
      <c r="E2806" s="391" t="str">
        <f>IFERROR(VLOOKUP(D2806,'ВИС-2025'!$E$17:$I$3751,3,0),"")</f>
        <v>Термоусадочная заглушка 75/126</v>
      </c>
      <c r="F2806" s="139" t="s">
        <v>58</v>
      </c>
      <c r="G2806" s="217"/>
      <c r="H2806" s="175" t="str">
        <f>IFERROR(VLOOKUP(D2806,'ВИС-2025'!$E$17:$L$4285,7,0),"")</f>
        <v>по запросу</v>
      </c>
      <c r="I2806" s="175" t="str">
        <f t="shared" si="411"/>
        <v/>
      </c>
      <c r="J2806" s="175" t="str">
        <f t="shared" si="412"/>
        <v/>
      </c>
      <c r="K2806" s="175" t="str">
        <f t="shared" si="413"/>
        <v/>
      </c>
      <c r="L2806" s="175" t="str">
        <f t="shared" si="414"/>
        <v/>
      </c>
      <c r="M2806" s="175" t="str">
        <f t="shared" si="415"/>
        <v/>
      </c>
      <c r="N2806" s="387"/>
    </row>
    <row r="2807" spans="2:14" s="288" customFormat="1">
      <c r="B2807" s="453"/>
      <c r="C2807" s="139" t="s">
        <v>2476</v>
      </c>
      <c r="D2807" s="102">
        <v>12099631001</v>
      </c>
      <c r="E2807" s="391" t="str">
        <f>IFERROR(VLOOKUP(D2807,'ВИС-2025'!$E$17:$I$3751,3,0),"")</f>
        <v>Термоусадочная заглушка 75/126</v>
      </c>
      <c r="F2807" s="139" t="s">
        <v>58</v>
      </c>
      <c r="G2807" s="217"/>
      <c r="H2807" s="175" t="str">
        <f>IFERROR(VLOOKUP(D2807,'ВИС-2025'!$E$17:$L$4285,7,0),"")</f>
        <v>по запросу</v>
      </c>
      <c r="I2807" s="175" t="str">
        <f t="shared" si="411"/>
        <v/>
      </c>
      <c r="J2807" s="175" t="str">
        <f t="shared" si="412"/>
        <v/>
      </c>
      <c r="K2807" s="175" t="str">
        <f t="shared" si="413"/>
        <v/>
      </c>
      <c r="L2807" s="175" t="str">
        <f t="shared" si="414"/>
        <v/>
      </c>
      <c r="M2807" s="175" t="str">
        <f t="shared" si="415"/>
        <v/>
      </c>
      <c r="N2807" s="387"/>
    </row>
    <row r="2808" spans="2:14" s="288" customFormat="1">
      <c r="B2808" s="453"/>
      <c r="C2808" s="139" t="s">
        <v>2476</v>
      </c>
      <c r="D2808" s="102">
        <v>12099631001</v>
      </c>
      <c r="E2808" s="391" t="str">
        <f>IFERROR(VLOOKUP(D2808,'ВИС-2025'!$E$17:$I$3751,3,0),"")</f>
        <v>Термоусадочная заглушка 75/126</v>
      </c>
      <c r="F2808" s="139" t="s">
        <v>58</v>
      </c>
      <c r="G2808" s="217"/>
      <c r="H2808" s="175" t="str">
        <f>IFERROR(VLOOKUP(D2808,'ВИС-2025'!$E$17:$L$4285,7,0),"")</f>
        <v>по запросу</v>
      </c>
      <c r="I2808" s="175" t="str">
        <f t="shared" si="411"/>
        <v/>
      </c>
      <c r="J2808" s="175" t="str">
        <f t="shared" si="412"/>
        <v/>
      </c>
      <c r="K2808" s="175" t="str">
        <f t="shared" si="413"/>
        <v/>
      </c>
      <c r="L2808" s="175" t="str">
        <f t="shared" si="414"/>
        <v/>
      </c>
      <c r="M2808" s="175" t="str">
        <f t="shared" si="415"/>
        <v/>
      </c>
      <c r="N2808" s="387"/>
    </row>
    <row r="2809" spans="2:14" s="288" customFormat="1">
      <c r="B2809" s="453"/>
      <c r="C2809" s="139" t="s">
        <v>2476</v>
      </c>
      <c r="D2809" s="102">
        <v>12099631001</v>
      </c>
      <c r="E2809" s="391" t="str">
        <f>IFERROR(VLOOKUP(D2809,'ВИС-2025'!$E$17:$I$3751,3,0),"")</f>
        <v>Термоусадочная заглушка 75/126</v>
      </c>
      <c r="F2809" s="139" t="s">
        <v>58</v>
      </c>
      <c r="G2809" s="217"/>
      <c r="H2809" s="175" t="str">
        <f>IFERROR(VLOOKUP(D2809,'ВИС-2025'!$E$17:$L$4285,7,0),"")</f>
        <v>по запросу</v>
      </c>
      <c r="I2809" s="175" t="str">
        <f t="shared" si="411"/>
        <v/>
      </c>
      <c r="J2809" s="175" t="str">
        <f t="shared" si="412"/>
        <v/>
      </c>
      <c r="K2809" s="175" t="str">
        <f t="shared" si="413"/>
        <v/>
      </c>
      <c r="L2809" s="175" t="str">
        <f t="shared" si="414"/>
        <v/>
      </c>
      <c r="M2809" s="175" t="str">
        <f t="shared" si="415"/>
        <v/>
      </c>
      <c r="N2809" s="387"/>
    </row>
    <row r="2810" spans="2:14" s="288" customFormat="1">
      <c r="B2810" s="453"/>
      <c r="C2810" s="139" t="s">
        <v>2476</v>
      </c>
      <c r="D2810" s="102">
        <v>12988211001</v>
      </c>
      <c r="E2810" s="391" t="str">
        <f>IFERROR(VLOOKUP(D2810,'ВИС-2025'!$E$17:$I$3751,3,0),"")</f>
        <v>Термоусадочная заглушка 160/250</v>
      </c>
      <c r="F2810" s="139" t="s">
        <v>58</v>
      </c>
      <c r="G2810" s="217"/>
      <c r="H2810" s="175" t="str">
        <f>IFERROR(VLOOKUP(D2810,'ВИС-2025'!$E$17:$L$4285,7,0),"")</f>
        <v>по запросу</v>
      </c>
      <c r="I2810" s="175" t="str">
        <f t="shared" si="411"/>
        <v/>
      </c>
      <c r="J2810" s="175" t="str">
        <f t="shared" si="412"/>
        <v/>
      </c>
      <c r="K2810" s="175" t="str">
        <f t="shared" si="413"/>
        <v/>
      </c>
      <c r="L2810" s="175" t="str">
        <f t="shared" si="414"/>
        <v/>
      </c>
      <c r="M2810" s="175" t="str">
        <f t="shared" si="415"/>
        <v/>
      </c>
      <c r="N2810" s="387"/>
    </row>
    <row r="2811" spans="2:14" s="288" customFormat="1">
      <c r="B2811" s="453"/>
      <c r="C2811" s="139" t="s">
        <v>2476</v>
      </c>
      <c r="D2811" s="102">
        <v>12099641001</v>
      </c>
      <c r="E2811" s="391" t="str">
        <f>IFERROR(VLOOKUP(D2811,'ВИС-2025'!$E$17:$I$3751,3,0),"")</f>
        <v>Термоусадочная заглушка 20+20/111</v>
      </c>
      <c r="F2811" s="139" t="s">
        <v>58</v>
      </c>
      <c r="G2811" s="217"/>
      <c r="H2811" s="175" t="str">
        <f>IFERROR(VLOOKUP(D2811,'ВИС-2025'!$E$17:$L$4285,7,0),"")</f>
        <v>по запросу</v>
      </c>
      <c r="I2811" s="175" t="str">
        <f t="shared" si="411"/>
        <v/>
      </c>
      <c r="J2811" s="175" t="str">
        <f t="shared" si="412"/>
        <v/>
      </c>
      <c r="K2811" s="175" t="str">
        <f t="shared" si="413"/>
        <v/>
      </c>
      <c r="L2811" s="175" t="str">
        <f t="shared" si="414"/>
        <v/>
      </c>
      <c r="M2811" s="175" t="str">
        <f t="shared" si="415"/>
        <v/>
      </c>
      <c r="N2811" s="387"/>
    </row>
    <row r="2812" spans="2:14" s="288" customFormat="1">
      <c r="B2812" s="453"/>
      <c r="C2812" s="139" t="s">
        <v>2476</v>
      </c>
      <c r="D2812" s="102">
        <v>12099641001</v>
      </c>
      <c r="E2812" s="391" t="str">
        <f>IFERROR(VLOOKUP(D2812,'ВИС-2025'!$E$17:$I$3751,3,0),"")</f>
        <v>Термоусадочная заглушка 20+20/111</v>
      </c>
      <c r="F2812" s="139" t="s">
        <v>58</v>
      </c>
      <c r="G2812" s="217"/>
      <c r="H2812" s="175" t="str">
        <f>IFERROR(VLOOKUP(D2812,'ВИС-2025'!$E$17:$L$4285,7,0),"")</f>
        <v>по запросу</v>
      </c>
      <c r="I2812" s="175" t="str">
        <f t="shared" si="411"/>
        <v/>
      </c>
      <c r="J2812" s="175" t="str">
        <f t="shared" si="412"/>
        <v/>
      </c>
      <c r="K2812" s="175" t="str">
        <f t="shared" si="413"/>
        <v/>
      </c>
      <c r="L2812" s="175" t="str">
        <f t="shared" si="414"/>
        <v/>
      </c>
      <c r="M2812" s="175" t="str">
        <f t="shared" si="415"/>
        <v/>
      </c>
      <c r="N2812" s="387"/>
    </row>
    <row r="2813" spans="2:14" s="288" customFormat="1">
      <c r="B2813" s="453"/>
      <c r="C2813" s="139" t="s">
        <v>2476</v>
      </c>
      <c r="D2813" s="102">
        <v>12099641001</v>
      </c>
      <c r="E2813" s="391" t="str">
        <f>IFERROR(VLOOKUP(D2813,'ВИС-2025'!$E$17:$I$3751,3,0),"")</f>
        <v>Термоусадочная заглушка 20+20/111</v>
      </c>
      <c r="F2813" s="139" t="s">
        <v>58</v>
      </c>
      <c r="G2813" s="217"/>
      <c r="H2813" s="175" t="str">
        <f>IFERROR(VLOOKUP(D2813,'ВИС-2025'!$E$17:$L$4285,7,0),"")</f>
        <v>по запросу</v>
      </c>
      <c r="I2813" s="175" t="str">
        <f t="shared" si="411"/>
        <v/>
      </c>
      <c r="J2813" s="175" t="str">
        <f t="shared" si="412"/>
        <v/>
      </c>
      <c r="K2813" s="175" t="str">
        <f t="shared" si="413"/>
        <v/>
      </c>
      <c r="L2813" s="175" t="str">
        <f t="shared" si="414"/>
        <v/>
      </c>
      <c r="M2813" s="175" t="str">
        <f t="shared" si="415"/>
        <v/>
      </c>
      <c r="N2813" s="387"/>
    </row>
    <row r="2814" spans="2:14" s="288" customFormat="1">
      <c r="B2814" s="453"/>
      <c r="C2814" s="139" t="s">
        <v>2476</v>
      </c>
      <c r="D2814" s="102">
        <v>12099641001</v>
      </c>
      <c r="E2814" s="391" t="str">
        <f>IFERROR(VLOOKUP(D2814,'ВИС-2025'!$E$17:$I$3751,3,0),"")</f>
        <v>Термоусадочная заглушка 20+20/111</v>
      </c>
      <c r="F2814" s="139" t="s">
        <v>58</v>
      </c>
      <c r="G2814" s="217"/>
      <c r="H2814" s="175" t="str">
        <f>IFERROR(VLOOKUP(D2814,'ВИС-2025'!$E$17:$L$4285,7,0),"")</f>
        <v>по запросу</v>
      </c>
      <c r="I2814" s="175" t="str">
        <f t="shared" si="411"/>
        <v/>
      </c>
      <c r="J2814" s="175" t="str">
        <f t="shared" si="412"/>
        <v/>
      </c>
      <c r="K2814" s="175" t="str">
        <f t="shared" si="413"/>
        <v/>
      </c>
      <c r="L2814" s="175" t="str">
        <f t="shared" si="414"/>
        <v/>
      </c>
      <c r="M2814" s="175" t="str">
        <f t="shared" si="415"/>
        <v/>
      </c>
      <c r="N2814" s="387"/>
    </row>
    <row r="2815" spans="2:14" s="288" customFormat="1">
      <c r="B2815" s="453"/>
      <c r="C2815" s="139" t="s">
        <v>2476</v>
      </c>
      <c r="D2815" s="102">
        <v>12099661001</v>
      </c>
      <c r="E2815" s="391" t="str">
        <f>IFERROR(VLOOKUP(D2815,'ВИС-2025'!$E$17:$I$3751,3,0),"")</f>
        <v>Термоусадочная заглушка 32+20/111</v>
      </c>
      <c r="F2815" s="139" t="s">
        <v>58</v>
      </c>
      <c r="G2815" s="217"/>
      <c r="H2815" s="175" t="str">
        <f>IFERROR(VLOOKUP(D2815,'ВИС-2025'!$E$17:$L$4285,7,0),"")</f>
        <v>по запросу</v>
      </c>
      <c r="I2815" s="175" t="str">
        <f t="shared" si="411"/>
        <v/>
      </c>
      <c r="J2815" s="175" t="str">
        <f t="shared" si="412"/>
        <v/>
      </c>
      <c r="K2815" s="175" t="str">
        <f t="shared" si="413"/>
        <v/>
      </c>
      <c r="L2815" s="175" t="str">
        <f t="shared" si="414"/>
        <v/>
      </c>
      <c r="M2815" s="175" t="str">
        <f t="shared" si="415"/>
        <v/>
      </c>
      <c r="N2815" s="387"/>
    </row>
    <row r="2816" spans="2:14" s="288" customFormat="1">
      <c r="B2816" s="453"/>
      <c r="C2816" s="139" t="s">
        <v>2476</v>
      </c>
      <c r="D2816" s="102">
        <v>12099661001</v>
      </c>
      <c r="E2816" s="391" t="str">
        <f>IFERROR(VLOOKUP(D2816,'ВИС-2025'!$E$17:$I$3751,3,0),"")</f>
        <v>Термоусадочная заглушка 32+20/111</v>
      </c>
      <c r="F2816" s="139" t="s">
        <v>58</v>
      </c>
      <c r="G2816" s="217"/>
      <c r="H2816" s="175" t="str">
        <f>IFERROR(VLOOKUP(D2816,'ВИС-2025'!$E$17:$L$4285,7,0),"")</f>
        <v>по запросу</v>
      </c>
      <c r="I2816" s="175" t="str">
        <f t="shared" si="411"/>
        <v/>
      </c>
      <c r="J2816" s="175" t="str">
        <f t="shared" si="412"/>
        <v/>
      </c>
      <c r="K2816" s="175" t="str">
        <f t="shared" si="413"/>
        <v/>
      </c>
      <c r="L2816" s="175" t="str">
        <f t="shared" si="414"/>
        <v/>
      </c>
      <c r="M2816" s="175" t="str">
        <f t="shared" si="415"/>
        <v/>
      </c>
      <c r="N2816" s="387"/>
    </row>
    <row r="2817" spans="2:14" s="288" customFormat="1">
      <c r="B2817" s="453"/>
      <c r="C2817" s="139" t="s">
        <v>2476</v>
      </c>
      <c r="D2817" s="102">
        <v>12099661001</v>
      </c>
      <c r="E2817" s="391" t="str">
        <f>IFERROR(VLOOKUP(D2817,'ВИС-2025'!$E$17:$I$3751,3,0),"")</f>
        <v>Термоусадочная заглушка 32+20/111</v>
      </c>
      <c r="F2817" s="139" t="s">
        <v>58</v>
      </c>
      <c r="G2817" s="217"/>
      <c r="H2817" s="175" t="str">
        <f>IFERROR(VLOOKUP(D2817,'ВИС-2025'!$E$17:$L$4285,7,0),"")</f>
        <v>по запросу</v>
      </c>
      <c r="I2817" s="175" t="str">
        <f t="shared" si="411"/>
        <v/>
      </c>
      <c r="J2817" s="175" t="str">
        <f t="shared" si="412"/>
        <v/>
      </c>
      <c r="K2817" s="175" t="str">
        <f t="shared" si="413"/>
        <v/>
      </c>
      <c r="L2817" s="175" t="str">
        <f t="shared" si="414"/>
        <v/>
      </c>
      <c r="M2817" s="175" t="str">
        <f t="shared" si="415"/>
        <v/>
      </c>
      <c r="N2817" s="387"/>
    </row>
    <row r="2818" spans="2:14" s="288" customFormat="1">
      <c r="B2818" s="453"/>
      <c r="C2818" s="139" t="s">
        <v>2476</v>
      </c>
      <c r="D2818" s="102">
        <v>12099661001</v>
      </c>
      <c r="E2818" s="391" t="str">
        <f>IFERROR(VLOOKUP(D2818,'ВИС-2025'!$E$17:$I$3751,3,0),"")</f>
        <v>Термоусадочная заглушка 32+20/111</v>
      </c>
      <c r="F2818" s="139" t="s">
        <v>58</v>
      </c>
      <c r="G2818" s="217"/>
      <c r="H2818" s="175" t="str">
        <f>IFERROR(VLOOKUP(D2818,'ВИС-2025'!$E$17:$L$4285,7,0),"")</f>
        <v>по запросу</v>
      </c>
      <c r="I2818" s="175" t="str">
        <f t="shared" si="411"/>
        <v/>
      </c>
      <c r="J2818" s="175" t="str">
        <f t="shared" si="412"/>
        <v/>
      </c>
      <c r="K2818" s="175" t="str">
        <f t="shared" si="413"/>
        <v/>
      </c>
      <c r="L2818" s="175" t="str">
        <f t="shared" si="414"/>
        <v/>
      </c>
      <c r="M2818" s="175" t="str">
        <f t="shared" si="415"/>
        <v/>
      </c>
      <c r="N2818" s="387"/>
    </row>
    <row r="2819" spans="2:14" s="288" customFormat="1">
      <c r="B2819" s="453"/>
      <c r="C2819" s="139" t="s">
        <v>2476</v>
      </c>
      <c r="D2819" s="102">
        <v>12099661001</v>
      </c>
      <c r="E2819" s="391" t="str">
        <f>IFERROR(VLOOKUP(D2819,'ВИС-2025'!$E$17:$I$3751,3,0),"")</f>
        <v>Термоусадочная заглушка 32+20/111</v>
      </c>
      <c r="F2819" s="139" t="s">
        <v>58</v>
      </c>
      <c r="G2819" s="217"/>
      <c r="H2819" s="175" t="str">
        <f>IFERROR(VLOOKUP(D2819,'ВИС-2025'!$E$17:$L$4285,7,0),"")</f>
        <v>по запросу</v>
      </c>
      <c r="I2819" s="175" t="str">
        <f t="shared" si="411"/>
        <v/>
      </c>
      <c r="J2819" s="175" t="str">
        <f t="shared" si="412"/>
        <v/>
      </c>
      <c r="K2819" s="175" t="str">
        <f t="shared" si="413"/>
        <v/>
      </c>
      <c r="L2819" s="175" t="str">
        <f t="shared" si="414"/>
        <v/>
      </c>
      <c r="M2819" s="175" t="str">
        <f t="shared" si="415"/>
        <v/>
      </c>
      <c r="N2819" s="387"/>
    </row>
    <row r="2820" spans="2:14" s="288" customFormat="1">
      <c r="B2820" s="453"/>
      <c r="C2820" s="139" t="s">
        <v>2476</v>
      </c>
      <c r="D2820" s="102">
        <v>12099661001</v>
      </c>
      <c r="E2820" s="391" t="str">
        <f>IFERROR(VLOOKUP(D2820,'ВИС-2025'!$E$17:$I$3751,3,0),"")</f>
        <v>Термоусадочная заглушка 32+20/111</v>
      </c>
      <c r="F2820" s="139" t="s">
        <v>58</v>
      </c>
      <c r="G2820" s="217"/>
      <c r="H2820" s="175" t="str">
        <f>IFERROR(VLOOKUP(D2820,'ВИС-2025'!$E$17:$L$4285,7,0),"")</f>
        <v>по запросу</v>
      </c>
      <c r="I2820" s="175" t="str">
        <f t="shared" si="411"/>
        <v/>
      </c>
      <c r="J2820" s="175" t="str">
        <f t="shared" si="412"/>
        <v/>
      </c>
      <c r="K2820" s="175" t="str">
        <f t="shared" si="413"/>
        <v/>
      </c>
      <c r="L2820" s="175" t="str">
        <f t="shared" si="414"/>
        <v/>
      </c>
      <c r="M2820" s="175" t="str">
        <f t="shared" si="415"/>
        <v/>
      </c>
      <c r="N2820" s="387"/>
    </row>
    <row r="2821" spans="2:14" s="288" customFormat="1">
      <c r="B2821" s="453"/>
      <c r="C2821" s="139" t="s">
        <v>2476</v>
      </c>
      <c r="D2821" s="102">
        <v>12099661001</v>
      </c>
      <c r="E2821" s="391" t="str">
        <f>IFERROR(VLOOKUP(D2821,'ВИС-2025'!$E$17:$I$3751,3,0),"")</f>
        <v>Термоусадочная заглушка 32+20/111</v>
      </c>
      <c r="F2821" s="139" t="s">
        <v>58</v>
      </c>
      <c r="G2821" s="217"/>
      <c r="H2821" s="175" t="str">
        <f>IFERROR(VLOOKUP(D2821,'ВИС-2025'!$E$17:$L$4285,7,0),"")</f>
        <v>по запросу</v>
      </c>
      <c r="I2821" s="175" t="str">
        <f t="shared" si="411"/>
        <v/>
      </c>
      <c r="J2821" s="175" t="str">
        <f t="shared" si="412"/>
        <v/>
      </c>
      <c r="K2821" s="175" t="str">
        <f t="shared" si="413"/>
        <v/>
      </c>
      <c r="L2821" s="175" t="str">
        <f t="shared" si="414"/>
        <v/>
      </c>
      <c r="M2821" s="175" t="str">
        <f t="shared" si="415"/>
        <v/>
      </c>
      <c r="N2821" s="387"/>
    </row>
    <row r="2822" spans="2:14" s="288" customFormat="1">
      <c r="B2822" s="453"/>
      <c r="C2822" s="139" t="s">
        <v>2476</v>
      </c>
      <c r="D2822" s="102">
        <v>12099671001</v>
      </c>
      <c r="E2822" s="391" t="str">
        <f>IFERROR(VLOOKUP(D2822,'ВИС-2025'!$E$17:$I$3751,3,0),"")</f>
        <v>Термоусадочная заглушка 40+40/162</v>
      </c>
      <c r="F2822" s="139" t="s">
        <v>58</v>
      </c>
      <c r="G2822" s="217"/>
      <c r="H2822" s="175" t="str">
        <f>IFERROR(VLOOKUP(D2822,'ВИС-2025'!$E$17:$L$4285,7,0),"")</f>
        <v>по запросу</v>
      </c>
      <c r="I2822" s="175" t="str">
        <f t="shared" si="411"/>
        <v/>
      </c>
      <c r="J2822" s="175" t="str">
        <f t="shared" si="412"/>
        <v/>
      </c>
      <c r="K2822" s="175" t="str">
        <f t="shared" si="413"/>
        <v/>
      </c>
      <c r="L2822" s="175" t="str">
        <f t="shared" si="414"/>
        <v/>
      </c>
      <c r="M2822" s="175" t="str">
        <f t="shared" si="415"/>
        <v/>
      </c>
      <c r="N2822" s="387"/>
    </row>
    <row r="2823" spans="2:14" s="288" customFormat="1">
      <c r="B2823" s="453"/>
      <c r="C2823" s="139" t="s">
        <v>2476</v>
      </c>
      <c r="D2823" s="102">
        <v>12099661001</v>
      </c>
      <c r="E2823" s="391" t="str">
        <f>IFERROR(VLOOKUP(D2823,'ВИС-2025'!$E$17:$I$3751,3,0),"")</f>
        <v>Термоусадочная заглушка 32+20/111</v>
      </c>
      <c r="F2823" s="139" t="s">
        <v>58</v>
      </c>
      <c r="G2823" s="217"/>
      <c r="H2823" s="175" t="str">
        <f>IFERROR(VLOOKUP(D2823,'ВИС-2025'!$E$17:$L$4285,7,0),"")</f>
        <v>по запросу</v>
      </c>
      <c r="I2823" s="175" t="str">
        <f t="shared" si="411"/>
        <v/>
      </c>
      <c r="J2823" s="175" t="str">
        <f t="shared" si="412"/>
        <v/>
      </c>
      <c r="K2823" s="175" t="str">
        <f t="shared" si="413"/>
        <v/>
      </c>
      <c r="L2823" s="175" t="str">
        <f t="shared" si="414"/>
        <v/>
      </c>
      <c r="M2823" s="175" t="str">
        <f t="shared" si="415"/>
        <v/>
      </c>
      <c r="N2823" s="387"/>
    </row>
    <row r="2824" spans="2:14" s="288" customFormat="1">
      <c r="B2824" s="453"/>
      <c r="C2824" s="139" t="s">
        <v>2476</v>
      </c>
      <c r="D2824" s="102">
        <v>12099671001</v>
      </c>
      <c r="E2824" s="391" t="str">
        <f>IFERROR(VLOOKUP(D2824,'ВИС-2025'!$E$17:$I$3751,3,0),"")</f>
        <v>Термоусадочная заглушка 40+40/162</v>
      </c>
      <c r="F2824" s="139" t="s">
        <v>58</v>
      </c>
      <c r="G2824" s="217"/>
      <c r="H2824" s="175" t="str">
        <f>IFERROR(VLOOKUP(D2824,'ВИС-2025'!$E$17:$L$4285,7,0),"")</f>
        <v>по запросу</v>
      </c>
      <c r="I2824" s="175" t="str">
        <f t="shared" si="411"/>
        <v/>
      </c>
      <c r="J2824" s="175" t="str">
        <f t="shared" si="412"/>
        <v/>
      </c>
      <c r="K2824" s="175" t="str">
        <f t="shared" si="413"/>
        <v/>
      </c>
      <c r="L2824" s="175" t="str">
        <f t="shared" si="414"/>
        <v/>
      </c>
      <c r="M2824" s="175" t="str">
        <f t="shared" si="415"/>
        <v/>
      </c>
      <c r="N2824" s="387"/>
    </row>
    <row r="2825" spans="2:14" s="288" customFormat="1">
      <c r="B2825" s="453"/>
      <c r="C2825" s="139" t="s">
        <v>2476</v>
      </c>
      <c r="D2825" s="102">
        <v>12099671001</v>
      </c>
      <c r="E2825" s="391" t="str">
        <f>IFERROR(VLOOKUP(D2825,'ВИС-2025'!$E$17:$I$3751,3,0),"")</f>
        <v>Термоусадочная заглушка 40+40/162</v>
      </c>
      <c r="F2825" s="139" t="s">
        <v>58</v>
      </c>
      <c r="G2825" s="217"/>
      <c r="H2825" s="175" t="str">
        <f>IFERROR(VLOOKUP(D2825,'ВИС-2025'!$E$17:$L$4285,7,0),"")</f>
        <v>по запросу</v>
      </c>
      <c r="I2825" s="175" t="str">
        <f t="shared" si="411"/>
        <v/>
      </c>
      <c r="J2825" s="175" t="str">
        <f t="shared" si="412"/>
        <v/>
      </c>
      <c r="K2825" s="175" t="str">
        <f t="shared" si="413"/>
        <v/>
      </c>
      <c r="L2825" s="175" t="str">
        <f t="shared" si="414"/>
        <v/>
      </c>
      <c r="M2825" s="175" t="str">
        <f t="shared" si="415"/>
        <v/>
      </c>
      <c r="N2825" s="387"/>
    </row>
    <row r="2826" spans="2:14" s="288" customFormat="1">
      <c r="B2826" s="453"/>
      <c r="C2826" s="139" t="s">
        <v>2476</v>
      </c>
      <c r="D2826" s="102">
        <v>12099671001</v>
      </c>
      <c r="E2826" s="391" t="str">
        <f>IFERROR(VLOOKUP(D2826,'ВИС-2025'!$E$17:$I$3751,3,0),"")</f>
        <v>Термоусадочная заглушка 40+40/162</v>
      </c>
      <c r="F2826" s="139" t="s">
        <v>58</v>
      </c>
      <c r="G2826" s="217"/>
      <c r="H2826" s="175" t="str">
        <f>IFERROR(VLOOKUP(D2826,'ВИС-2025'!$E$17:$L$4285,7,0),"")</f>
        <v>по запросу</v>
      </c>
      <c r="I2826" s="175" t="str">
        <f t="shared" si="411"/>
        <v/>
      </c>
      <c r="J2826" s="175" t="str">
        <f t="shared" si="412"/>
        <v/>
      </c>
      <c r="K2826" s="175" t="str">
        <f t="shared" si="413"/>
        <v/>
      </c>
      <c r="L2826" s="175" t="str">
        <f t="shared" si="414"/>
        <v/>
      </c>
      <c r="M2826" s="175" t="str">
        <f t="shared" si="415"/>
        <v/>
      </c>
      <c r="N2826" s="387"/>
    </row>
    <row r="2827" spans="2:14" s="288" customFormat="1">
      <c r="B2827" s="453"/>
      <c r="C2827" s="139" t="s">
        <v>2476</v>
      </c>
      <c r="D2827" s="102">
        <v>12099681001</v>
      </c>
      <c r="E2827" s="391" t="str">
        <f>IFERROR(VLOOKUP(D2827,'ВИС-2025'!$E$17:$I$3751,3,0),"")</f>
        <v>Термоусадочная заглушка 63+63/182</v>
      </c>
      <c r="F2827" s="139" t="s">
        <v>58</v>
      </c>
      <c r="G2827" s="217"/>
      <c r="H2827" s="175" t="str">
        <f>IFERROR(VLOOKUP(D2827,'ВИС-2025'!$E$17:$L$4285,7,0),"")</f>
        <v>по запросу</v>
      </c>
      <c r="I2827" s="175" t="str">
        <f t="shared" si="411"/>
        <v/>
      </c>
      <c r="J2827" s="175" t="str">
        <f t="shared" si="412"/>
        <v/>
      </c>
      <c r="K2827" s="175" t="str">
        <f t="shared" si="413"/>
        <v/>
      </c>
      <c r="L2827" s="175" t="str">
        <f t="shared" si="414"/>
        <v/>
      </c>
      <c r="M2827" s="175" t="str">
        <f t="shared" si="415"/>
        <v/>
      </c>
      <c r="N2827" s="387"/>
    </row>
    <row r="2828" spans="2:14" s="288" customFormat="1">
      <c r="B2828" s="453"/>
      <c r="C2828" s="139" t="s">
        <v>2476</v>
      </c>
      <c r="D2828" s="102">
        <v>12099681001</v>
      </c>
      <c r="E2828" s="391" t="str">
        <f>IFERROR(VLOOKUP(D2828,'ВИС-2025'!$E$17:$I$3751,3,0),"")</f>
        <v>Термоусадочная заглушка 63+63/182</v>
      </c>
      <c r="F2828" s="139" t="s">
        <v>58</v>
      </c>
      <c r="G2828" s="217"/>
      <c r="H2828" s="175" t="str">
        <f>IFERROR(VLOOKUP(D2828,'ВИС-2025'!$E$17:$L$4285,7,0),"")</f>
        <v>по запросу</v>
      </c>
      <c r="I2828" s="175" t="str">
        <f t="shared" si="411"/>
        <v/>
      </c>
      <c r="J2828" s="175" t="str">
        <f t="shared" si="412"/>
        <v/>
      </c>
      <c r="K2828" s="175" t="str">
        <f t="shared" si="413"/>
        <v/>
      </c>
      <c r="L2828" s="175" t="str">
        <f t="shared" si="414"/>
        <v/>
      </c>
      <c r="M2828" s="175" t="str">
        <f t="shared" si="415"/>
        <v/>
      </c>
      <c r="N2828" s="387"/>
    </row>
    <row r="2829" spans="2:14" s="288" customFormat="1">
      <c r="B2829" s="453"/>
      <c r="C2829" s="139" t="s">
        <v>2476</v>
      </c>
      <c r="D2829" s="102">
        <v>12099681001</v>
      </c>
      <c r="E2829" s="391" t="str">
        <f>IFERROR(VLOOKUP(D2829,'ВИС-2025'!$E$17:$I$3751,3,0),"")</f>
        <v>Термоусадочная заглушка 63+63/182</v>
      </c>
      <c r="F2829" s="139" t="s">
        <v>58</v>
      </c>
      <c r="G2829" s="217"/>
      <c r="H2829" s="175" t="str">
        <f>IFERROR(VLOOKUP(D2829,'ВИС-2025'!$E$17:$L$4285,7,0),"")</f>
        <v>по запросу</v>
      </c>
      <c r="I2829" s="175" t="str">
        <f t="shared" si="411"/>
        <v/>
      </c>
      <c r="J2829" s="175" t="str">
        <f t="shared" si="412"/>
        <v/>
      </c>
      <c r="K2829" s="175" t="str">
        <f t="shared" si="413"/>
        <v/>
      </c>
      <c r="L2829" s="175" t="str">
        <f t="shared" si="414"/>
        <v/>
      </c>
      <c r="M2829" s="175" t="str">
        <f t="shared" si="415"/>
        <v/>
      </c>
      <c r="N2829" s="387"/>
    </row>
    <row r="2830" spans="2:14">
      <c r="B2830" s="90"/>
      <c r="C2830" s="136"/>
      <c r="D2830" s="69"/>
      <c r="E2830" s="185"/>
      <c r="F2830" s="136"/>
      <c r="G2830" s="207"/>
      <c r="H2830" s="97" t="str">
        <f>IFERROR(VLOOKUP(D2830,'ВИС-2025'!$E$17:$L$4285,7,0),"")</f>
        <v/>
      </c>
      <c r="I2830" s="97" t="str">
        <f t="shared" si="411"/>
        <v/>
      </c>
      <c r="J2830" s="97" t="str">
        <f t="shared" si="412"/>
        <v/>
      </c>
      <c r="K2830" s="97" t="str">
        <f t="shared" si="413"/>
        <v/>
      </c>
      <c r="L2830" s="97" t="str">
        <f t="shared" si="414"/>
        <v/>
      </c>
      <c r="M2830" s="97" t="str">
        <f t="shared" si="415"/>
        <v/>
      </c>
      <c r="N2830" s="387"/>
    </row>
    <row r="2831" spans="2:14" s="288" customFormat="1">
      <c r="B2831" s="453"/>
      <c r="C2831" s="139" t="s">
        <v>2476</v>
      </c>
      <c r="D2831" s="102">
        <v>12163971001</v>
      </c>
      <c r="E2831" s="391" t="str">
        <f>IFERROR(VLOOKUP(D2831,'ВИС-2025'!$E$17:$I$3751,3,0),"")</f>
        <v>Заглушки резиновые EPDM UNO 25/ 91</v>
      </c>
      <c r="F2831" s="139" t="s">
        <v>58</v>
      </c>
      <c r="G2831" s="217"/>
      <c r="H2831" s="175" t="str">
        <f>IFERROR(VLOOKUP(D2831,'ВИС-2025'!$E$17:$L$4285,7,0),"")</f>
        <v>по запросу</v>
      </c>
      <c r="I2831" s="175" t="str">
        <f t="shared" si="411"/>
        <v/>
      </c>
      <c r="J2831" s="175" t="str">
        <f t="shared" si="412"/>
        <v/>
      </c>
      <c r="K2831" s="175" t="str">
        <f t="shared" si="413"/>
        <v/>
      </c>
      <c r="L2831" s="175" t="str">
        <f t="shared" si="414"/>
        <v/>
      </c>
      <c r="M2831" s="175" t="str">
        <f t="shared" si="415"/>
        <v/>
      </c>
      <c r="N2831" s="387"/>
    </row>
    <row r="2832" spans="2:14" s="288" customFormat="1">
      <c r="B2832" s="453"/>
      <c r="C2832" s="139" t="s">
        <v>2476</v>
      </c>
      <c r="D2832" s="102">
        <v>12163971001</v>
      </c>
      <c r="E2832" s="391" t="str">
        <f>IFERROR(VLOOKUP(D2832,'ВИС-2025'!$E$17:$I$3751,3,0),"")</f>
        <v>Заглушки резиновые EPDM UNO 25/ 91</v>
      </c>
      <c r="F2832" s="139" t="s">
        <v>58</v>
      </c>
      <c r="G2832" s="217"/>
      <c r="H2832" s="175" t="str">
        <f>IFERROR(VLOOKUP(D2832,'ВИС-2025'!$E$17:$L$4285,7,0),"")</f>
        <v>по запросу</v>
      </c>
      <c r="I2832" s="175" t="str">
        <f t="shared" si="411"/>
        <v/>
      </c>
      <c r="J2832" s="175" t="str">
        <f t="shared" si="412"/>
        <v/>
      </c>
      <c r="K2832" s="175" t="str">
        <f t="shared" si="413"/>
        <v/>
      </c>
      <c r="L2832" s="175" t="str">
        <f t="shared" si="414"/>
        <v/>
      </c>
      <c r="M2832" s="175" t="str">
        <f t="shared" si="415"/>
        <v/>
      </c>
      <c r="N2832" s="387"/>
    </row>
    <row r="2833" spans="2:14" s="288" customFormat="1">
      <c r="B2833" s="453"/>
      <c r="C2833" s="139" t="s">
        <v>2476</v>
      </c>
      <c r="D2833" s="102">
        <v>12163981001</v>
      </c>
      <c r="E2833" s="391" t="str">
        <f>IFERROR(VLOOKUP(D2833,'ВИС-2025'!$E$17:$I$3751,3,0),"")</f>
        <v>Заглушки резиновые EPDM UNO 32/111</v>
      </c>
      <c r="F2833" s="139" t="s">
        <v>58</v>
      </c>
      <c r="G2833" s="217"/>
      <c r="H2833" s="175" t="str">
        <f>IFERROR(VLOOKUP(D2833,'ВИС-2025'!$E$17:$L$4285,7,0),"")</f>
        <v>по запросу</v>
      </c>
      <c r="I2833" s="175" t="str">
        <f t="shared" si="411"/>
        <v/>
      </c>
      <c r="J2833" s="175" t="str">
        <f t="shared" si="412"/>
        <v/>
      </c>
      <c r="K2833" s="175" t="str">
        <f t="shared" si="413"/>
        <v/>
      </c>
      <c r="L2833" s="175" t="str">
        <f t="shared" si="414"/>
        <v/>
      </c>
      <c r="M2833" s="175" t="str">
        <f t="shared" si="415"/>
        <v/>
      </c>
      <c r="N2833" s="387"/>
    </row>
    <row r="2834" spans="2:14" s="288" customFormat="1">
      <c r="B2834" s="453"/>
      <c r="C2834" s="139" t="s">
        <v>2476</v>
      </c>
      <c r="D2834" s="102">
        <v>12163971001</v>
      </c>
      <c r="E2834" s="391" t="str">
        <f>IFERROR(VLOOKUP(D2834,'ВИС-2025'!$E$17:$I$3751,3,0),"")</f>
        <v>Заглушки резиновые EPDM UNO 25/ 91</v>
      </c>
      <c r="F2834" s="139" t="s">
        <v>58</v>
      </c>
      <c r="G2834" s="217"/>
      <c r="H2834" s="175" t="str">
        <f>IFERROR(VLOOKUP(D2834,'ВИС-2025'!$E$17:$L$4285,7,0),"")</f>
        <v>по запросу</v>
      </c>
      <c r="I2834" s="175" t="str">
        <f t="shared" si="411"/>
        <v/>
      </c>
      <c r="J2834" s="175" t="str">
        <f t="shared" si="412"/>
        <v/>
      </c>
      <c r="K2834" s="175" t="str">
        <f t="shared" si="413"/>
        <v/>
      </c>
      <c r="L2834" s="175" t="str">
        <f t="shared" si="414"/>
        <v/>
      </c>
      <c r="M2834" s="175" t="str">
        <f t="shared" si="415"/>
        <v/>
      </c>
      <c r="N2834" s="387"/>
    </row>
    <row r="2835" spans="2:14" s="288" customFormat="1">
      <c r="B2835" s="453"/>
      <c r="C2835" s="139" t="s">
        <v>2476</v>
      </c>
      <c r="D2835" s="102">
        <v>12181791001</v>
      </c>
      <c r="E2835" s="391" t="str">
        <f>IFERROR(VLOOKUP(D2835,'ВИС-2025'!$E$17:$I$3751,3,0),"")</f>
        <v>Заглушки резиновые EPDM UNO 40/126</v>
      </c>
      <c r="F2835" s="139" t="s">
        <v>58</v>
      </c>
      <c r="G2835" s="217"/>
      <c r="H2835" s="175" t="str">
        <f>IFERROR(VLOOKUP(D2835,'ВИС-2025'!$E$17:$L$4285,7,0),"")</f>
        <v>по запросу</v>
      </c>
      <c r="I2835" s="175" t="str">
        <f t="shared" ref="I2835:I2898" si="416">IFERROR(H2835*G2835,"")</f>
        <v/>
      </c>
      <c r="J2835" s="175" t="str">
        <f t="shared" ref="J2835:J2898" si="417">IFERROR((IF(H2835="","",H2835-H2835*$D$7)),"")</f>
        <v/>
      </c>
      <c r="K2835" s="175" t="str">
        <f t="shared" ref="K2835:K2898" si="418">IFERROR(J2835*G2835, "")</f>
        <v/>
      </c>
      <c r="L2835" s="175" t="str">
        <f t="shared" ref="L2835:L2898" si="419">IFERROR(J2835*$D$8, "")</f>
        <v/>
      </c>
      <c r="M2835" s="175" t="str">
        <f t="shared" ref="M2835:M2898" si="420">IFERROR(L2835*G2835, "")</f>
        <v/>
      </c>
      <c r="N2835" s="387"/>
    </row>
    <row r="2836" spans="2:14" s="288" customFormat="1">
      <c r="B2836" s="453"/>
      <c r="C2836" s="139" t="s">
        <v>2476</v>
      </c>
      <c r="D2836" s="102">
        <v>12163981001</v>
      </c>
      <c r="E2836" s="391" t="str">
        <f>IFERROR(VLOOKUP(D2836,'ВИС-2025'!$E$17:$I$3751,3,0),"")</f>
        <v>Заглушки резиновые EPDM UNO 32/111</v>
      </c>
      <c r="F2836" s="139" t="s">
        <v>58</v>
      </c>
      <c r="G2836" s="217"/>
      <c r="H2836" s="175" t="str">
        <f>IFERROR(VLOOKUP(D2836,'ВИС-2025'!$E$17:$L$4285,7,0),"")</f>
        <v>по запросу</v>
      </c>
      <c r="I2836" s="175" t="str">
        <f t="shared" si="416"/>
        <v/>
      </c>
      <c r="J2836" s="175" t="str">
        <f t="shared" si="417"/>
        <v/>
      </c>
      <c r="K2836" s="175" t="str">
        <f t="shared" si="418"/>
        <v/>
      </c>
      <c r="L2836" s="175" t="str">
        <f t="shared" si="419"/>
        <v/>
      </c>
      <c r="M2836" s="175" t="str">
        <f t="shared" si="420"/>
        <v/>
      </c>
      <c r="N2836" s="387"/>
    </row>
    <row r="2837" spans="2:14" s="288" customFormat="1">
      <c r="B2837" s="453"/>
      <c r="C2837" s="139" t="s">
        <v>2476</v>
      </c>
      <c r="D2837" s="102">
        <v>12181791001</v>
      </c>
      <c r="E2837" s="391" t="str">
        <f>IFERROR(VLOOKUP(D2837,'ВИС-2025'!$E$17:$I$3751,3,0),"")</f>
        <v>Заглушки резиновые EPDM UNO 40/126</v>
      </c>
      <c r="F2837" s="139" t="s">
        <v>58</v>
      </c>
      <c r="G2837" s="217"/>
      <c r="H2837" s="175" t="str">
        <f>IFERROR(VLOOKUP(D2837,'ВИС-2025'!$E$17:$L$4285,7,0),"")</f>
        <v>по запросу</v>
      </c>
      <c r="I2837" s="175" t="str">
        <f t="shared" si="416"/>
        <v/>
      </c>
      <c r="J2837" s="175" t="str">
        <f t="shared" si="417"/>
        <v/>
      </c>
      <c r="K2837" s="175" t="str">
        <f t="shared" si="418"/>
        <v/>
      </c>
      <c r="L2837" s="175" t="str">
        <f t="shared" si="419"/>
        <v/>
      </c>
      <c r="M2837" s="175" t="str">
        <f t="shared" si="420"/>
        <v/>
      </c>
      <c r="N2837" s="387"/>
    </row>
    <row r="2838" spans="2:14" s="288" customFormat="1">
      <c r="B2838" s="453"/>
      <c r="C2838" s="139" t="s">
        <v>2476</v>
      </c>
      <c r="D2838" s="102">
        <v>12181791001</v>
      </c>
      <c r="E2838" s="391" t="str">
        <f>IFERROR(VLOOKUP(D2838,'ВИС-2025'!$E$17:$I$3751,3,0),"")</f>
        <v>Заглушки резиновые EPDM UNO 40/126</v>
      </c>
      <c r="F2838" s="139" t="s">
        <v>58</v>
      </c>
      <c r="G2838" s="217"/>
      <c r="H2838" s="175" t="str">
        <f>IFERROR(VLOOKUP(D2838,'ВИС-2025'!$E$17:$L$4285,7,0),"")</f>
        <v>по запросу</v>
      </c>
      <c r="I2838" s="175" t="str">
        <f t="shared" si="416"/>
        <v/>
      </c>
      <c r="J2838" s="175" t="str">
        <f t="shared" si="417"/>
        <v/>
      </c>
      <c r="K2838" s="175" t="str">
        <f t="shared" si="418"/>
        <v/>
      </c>
      <c r="L2838" s="175" t="str">
        <f t="shared" si="419"/>
        <v/>
      </c>
      <c r="M2838" s="175" t="str">
        <f t="shared" si="420"/>
        <v/>
      </c>
      <c r="N2838" s="387"/>
    </row>
    <row r="2839" spans="2:14" s="288" customFormat="1">
      <c r="B2839" s="453"/>
      <c r="C2839" s="139" t="s">
        <v>2476</v>
      </c>
      <c r="D2839" s="102">
        <v>13200211001</v>
      </c>
      <c r="E2839" s="391" t="str">
        <f>IFERROR(VLOOKUP(D2839,'ВИС-2025'!$E$17:$I$3751,3,0),"")</f>
        <v>Заглушки резиновые EPDM UNO 63/142</v>
      </c>
      <c r="F2839" s="139" t="s">
        <v>58</v>
      </c>
      <c r="G2839" s="217"/>
      <c r="H2839" s="175" t="str">
        <f>IFERROR(VLOOKUP(D2839,'ВИС-2025'!$E$17:$L$4285,7,0),"")</f>
        <v>по запросу</v>
      </c>
      <c r="I2839" s="175" t="str">
        <f t="shared" si="416"/>
        <v/>
      </c>
      <c r="J2839" s="175" t="str">
        <f t="shared" si="417"/>
        <v/>
      </c>
      <c r="K2839" s="175" t="str">
        <f t="shared" si="418"/>
        <v/>
      </c>
      <c r="L2839" s="175" t="str">
        <f t="shared" si="419"/>
        <v/>
      </c>
      <c r="M2839" s="175" t="str">
        <f t="shared" si="420"/>
        <v/>
      </c>
      <c r="N2839" s="387"/>
    </row>
    <row r="2840" spans="2:14" s="288" customFormat="1">
      <c r="B2840" s="453"/>
      <c r="C2840" s="139" t="s">
        <v>2476</v>
      </c>
      <c r="D2840" s="102">
        <v>12181851001</v>
      </c>
      <c r="E2840" s="391" t="str">
        <f>IFERROR(VLOOKUP(D2840,'ВИС-2025'!$E$17:$I$3751,3,0),"")</f>
        <v>Заглушки резиновые EPDM UNO 75/162</v>
      </c>
      <c r="F2840" s="139" t="s">
        <v>58</v>
      </c>
      <c r="G2840" s="217"/>
      <c r="H2840" s="175" t="str">
        <f>IFERROR(VLOOKUP(D2840,'ВИС-2025'!$E$17:$L$4285,7,0),"")</f>
        <v>по запросу</v>
      </c>
      <c r="I2840" s="175" t="str">
        <f t="shared" si="416"/>
        <v/>
      </c>
      <c r="J2840" s="175" t="str">
        <f t="shared" si="417"/>
        <v/>
      </c>
      <c r="K2840" s="175" t="str">
        <f t="shared" si="418"/>
        <v/>
      </c>
      <c r="L2840" s="175" t="str">
        <f t="shared" si="419"/>
        <v/>
      </c>
      <c r="M2840" s="175" t="str">
        <f t="shared" si="420"/>
        <v/>
      </c>
      <c r="N2840" s="387"/>
    </row>
    <row r="2841" spans="2:14" s="288" customFormat="1">
      <c r="B2841" s="453"/>
      <c r="C2841" s="139" t="s">
        <v>2476</v>
      </c>
      <c r="D2841" s="102">
        <v>12181851001</v>
      </c>
      <c r="E2841" s="391" t="str">
        <f>IFERROR(VLOOKUP(D2841,'ВИС-2025'!$E$17:$I$3751,3,0),"")</f>
        <v>Заглушки резиновые EPDM UNO 75/162</v>
      </c>
      <c r="F2841" s="139" t="s">
        <v>58</v>
      </c>
      <c r="G2841" s="217"/>
      <c r="H2841" s="175" t="str">
        <f>IFERROR(VLOOKUP(D2841,'ВИС-2025'!$E$17:$L$4285,7,0),"")</f>
        <v>по запросу</v>
      </c>
      <c r="I2841" s="175" t="str">
        <f t="shared" si="416"/>
        <v/>
      </c>
      <c r="J2841" s="175" t="str">
        <f t="shared" si="417"/>
        <v/>
      </c>
      <c r="K2841" s="175" t="str">
        <f t="shared" si="418"/>
        <v/>
      </c>
      <c r="L2841" s="175" t="str">
        <f t="shared" si="419"/>
        <v/>
      </c>
      <c r="M2841" s="175" t="str">
        <f t="shared" si="420"/>
        <v/>
      </c>
      <c r="N2841" s="387"/>
    </row>
    <row r="2842" spans="2:14" s="288" customFormat="1">
      <c r="B2842" s="453"/>
      <c r="C2842" s="139" t="s">
        <v>2476</v>
      </c>
      <c r="D2842" s="102">
        <v>12181861001</v>
      </c>
      <c r="E2842" s="391" t="str">
        <f>IFERROR(VLOOKUP(D2842,'ВИС-2025'!$E$17:$I$3751,3,0),"")</f>
        <v>Заглушки резиновые EPDM UNO 90/182</v>
      </c>
      <c r="F2842" s="139" t="s">
        <v>58</v>
      </c>
      <c r="G2842" s="217"/>
      <c r="H2842" s="175" t="str">
        <f>IFERROR(VLOOKUP(D2842,'ВИС-2025'!$E$17:$L$4285,7,0),"")</f>
        <v>по запросу</v>
      </c>
      <c r="I2842" s="175" t="str">
        <f t="shared" si="416"/>
        <v/>
      </c>
      <c r="J2842" s="175" t="str">
        <f t="shared" si="417"/>
        <v/>
      </c>
      <c r="K2842" s="175" t="str">
        <f t="shared" si="418"/>
        <v/>
      </c>
      <c r="L2842" s="175" t="str">
        <f t="shared" si="419"/>
        <v/>
      </c>
      <c r="M2842" s="175" t="str">
        <f t="shared" si="420"/>
        <v/>
      </c>
      <c r="N2842" s="387"/>
    </row>
    <row r="2843" spans="2:14" s="288" customFormat="1">
      <c r="B2843" s="453"/>
      <c r="C2843" s="139" t="s">
        <v>2476</v>
      </c>
      <c r="D2843" s="102">
        <v>12181851001</v>
      </c>
      <c r="E2843" s="391" t="str">
        <f>IFERROR(VLOOKUP(D2843,'ВИС-2025'!$E$17:$I$3751,3,0),"")</f>
        <v>Заглушки резиновые EPDM UNO 75/162</v>
      </c>
      <c r="F2843" s="139" t="s">
        <v>58</v>
      </c>
      <c r="G2843" s="217"/>
      <c r="H2843" s="175" t="str">
        <f>IFERROR(VLOOKUP(D2843,'ВИС-2025'!$E$17:$L$4285,7,0),"")</f>
        <v>по запросу</v>
      </c>
      <c r="I2843" s="175" t="str">
        <f t="shared" si="416"/>
        <v/>
      </c>
      <c r="J2843" s="175" t="str">
        <f t="shared" si="417"/>
        <v/>
      </c>
      <c r="K2843" s="175" t="str">
        <f t="shared" si="418"/>
        <v/>
      </c>
      <c r="L2843" s="175" t="str">
        <f t="shared" si="419"/>
        <v/>
      </c>
      <c r="M2843" s="175" t="str">
        <f t="shared" si="420"/>
        <v/>
      </c>
      <c r="N2843" s="387"/>
    </row>
    <row r="2844" spans="2:14" s="288" customFormat="1">
      <c r="B2844" s="453"/>
      <c r="C2844" s="139" t="s">
        <v>2476</v>
      </c>
      <c r="D2844" s="102">
        <v>12181861001</v>
      </c>
      <c r="E2844" s="391" t="str">
        <f>IFERROR(VLOOKUP(D2844,'ВИС-2025'!$E$17:$I$3751,3,0),"")</f>
        <v>Заглушки резиновые EPDM UNO 90/182</v>
      </c>
      <c r="F2844" s="139" t="s">
        <v>58</v>
      </c>
      <c r="G2844" s="217"/>
      <c r="H2844" s="175" t="str">
        <f>IFERROR(VLOOKUP(D2844,'ВИС-2025'!$E$17:$L$4285,7,0),"")</f>
        <v>по запросу</v>
      </c>
      <c r="I2844" s="175" t="str">
        <f t="shared" si="416"/>
        <v/>
      </c>
      <c r="J2844" s="175" t="str">
        <f t="shared" si="417"/>
        <v/>
      </c>
      <c r="K2844" s="175" t="str">
        <f t="shared" si="418"/>
        <v/>
      </c>
      <c r="L2844" s="175" t="str">
        <f t="shared" si="419"/>
        <v/>
      </c>
      <c r="M2844" s="175" t="str">
        <f t="shared" si="420"/>
        <v/>
      </c>
      <c r="N2844" s="387"/>
    </row>
    <row r="2845" spans="2:14" s="288" customFormat="1">
      <c r="B2845" s="453"/>
      <c r="C2845" s="139" t="s">
        <v>2476</v>
      </c>
      <c r="D2845" s="102">
        <v>13200411001</v>
      </c>
      <c r="E2845" s="391" t="str">
        <f>IFERROR(VLOOKUP(D2845,'ВИС-2025'!$E$17:$I$3751,3,0),"")</f>
        <v>Заглушки резиновые EPDM UNO 110/202</v>
      </c>
      <c r="F2845" s="139" t="s">
        <v>58</v>
      </c>
      <c r="G2845" s="217"/>
      <c r="H2845" s="175" t="str">
        <f>IFERROR(VLOOKUP(D2845,'ВИС-2025'!$E$17:$L$4285,7,0),"")</f>
        <v>по запросу</v>
      </c>
      <c r="I2845" s="175" t="str">
        <f t="shared" si="416"/>
        <v/>
      </c>
      <c r="J2845" s="175" t="str">
        <f t="shared" si="417"/>
        <v/>
      </c>
      <c r="K2845" s="175" t="str">
        <f t="shared" si="418"/>
        <v/>
      </c>
      <c r="L2845" s="175" t="str">
        <f t="shared" si="419"/>
        <v/>
      </c>
      <c r="M2845" s="175" t="str">
        <f t="shared" si="420"/>
        <v/>
      </c>
      <c r="N2845" s="387"/>
    </row>
    <row r="2846" spans="2:14" s="288" customFormat="1">
      <c r="B2846" s="453"/>
      <c r="C2846" s="139" t="s">
        <v>2476</v>
      </c>
      <c r="D2846" s="102">
        <v>12181861001</v>
      </c>
      <c r="E2846" s="391" t="str">
        <f>IFERROR(VLOOKUP(D2846,'ВИС-2025'!$E$17:$I$3751,3,0),"")</f>
        <v>Заглушки резиновые EPDM UNO 90/182</v>
      </c>
      <c r="F2846" s="139" t="s">
        <v>58</v>
      </c>
      <c r="G2846" s="217"/>
      <c r="H2846" s="175" t="str">
        <f>IFERROR(VLOOKUP(D2846,'ВИС-2025'!$E$17:$L$4285,7,0),"")</f>
        <v>по запросу</v>
      </c>
      <c r="I2846" s="175" t="str">
        <f t="shared" si="416"/>
        <v/>
      </c>
      <c r="J2846" s="175" t="str">
        <f t="shared" si="417"/>
        <v/>
      </c>
      <c r="K2846" s="175" t="str">
        <f t="shared" si="418"/>
        <v/>
      </c>
      <c r="L2846" s="175" t="str">
        <f t="shared" si="419"/>
        <v/>
      </c>
      <c r="M2846" s="175" t="str">
        <f t="shared" si="420"/>
        <v/>
      </c>
      <c r="N2846" s="387"/>
    </row>
    <row r="2847" spans="2:14" s="288" customFormat="1">
      <c r="B2847" s="453"/>
      <c r="C2847" s="139" t="s">
        <v>2476</v>
      </c>
      <c r="D2847" s="102">
        <v>12181871001</v>
      </c>
      <c r="E2847" s="391" t="str">
        <f>IFERROR(VLOOKUP(D2847,'ВИС-2025'!$E$17:$I$3751,3,0),"")</f>
        <v>Заглушки резиновые EPDM UNO 125/202</v>
      </c>
      <c r="F2847" s="139" t="s">
        <v>58</v>
      </c>
      <c r="G2847" s="217"/>
      <c r="H2847" s="175" t="str">
        <f>IFERROR(VLOOKUP(D2847,'ВИС-2025'!$E$17:$L$4285,7,0),"")</f>
        <v>по запросу</v>
      </c>
      <c r="I2847" s="175" t="str">
        <f t="shared" si="416"/>
        <v/>
      </c>
      <c r="J2847" s="175" t="str">
        <f t="shared" si="417"/>
        <v/>
      </c>
      <c r="K2847" s="175" t="str">
        <f t="shared" si="418"/>
        <v/>
      </c>
      <c r="L2847" s="175" t="str">
        <f t="shared" si="419"/>
        <v/>
      </c>
      <c r="M2847" s="175" t="str">
        <f t="shared" si="420"/>
        <v/>
      </c>
      <c r="N2847" s="387"/>
    </row>
    <row r="2848" spans="2:14" s="288" customFormat="1">
      <c r="B2848" s="453"/>
      <c r="C2848" s="139" t="s">
        <v>2476</v>
      </c>
      <c r="D2848" s="102">
        <v>12181871001</v>
      </c>
      <c r="E2848" s="391" t="str">
        <f>IFERROR(VLOOKUP(D2848,'ВИС-2025'!$E$17:$I$3751,3,0),"")</f>
        <v>Заглушки резиновые EPDM UNO 125/202</v>
      </c>
      <c r="F2848" s="139" t="s">
        <v>58</v>
      </c>
      <c r="G2848" s="217"/>
      <c r="H2848" s="175" t="str">
        <f>IFERROR(VLOOKUP(D2848,'ВИС-2025'!$E$17:$L$4285,7,0),"")</f>
        <v>по запросу</v>
      </c>
      <c r="I2848" s="175" t="str">
        <f t="shared" si="416"/>
        <v/>
      </c>
      <c r="J2848" s="175" t="str">
        <f t="shared" si="417"/>
        <v/>
      </c>
      <c r="K2848" s="175" t="str">
        <f t="shared" si="418"/>
        <v/>
      </c>
      <c r="L2848" s="175" t="str">
        <f t="shared" si="419"/>
        <v/>
      </c>
      <c r="M2848" s="175" t="str">
        <f t="shared" si="420"/>
        <v/>
      </c>
      <c r="N2848" s="387"/>
    </row>
    <row r="2849" spans="2:14" s="288" customFormat="1">
      <c r="B2849" s="453"/>
      <c r="C2849" s="139" t="s">
        <v>2476</v>
      </c>
      <c r="D2849" s="102">
        <v>12181881001</v>
      </c>
      <c r="E2849" s="391" t="str">
        <f>IFERROR(VLOOKUP(D2849,'ВИС-2025'!$E$17:$I$3751,3,0),"")</f>
        <v>Заглушки резиновые EPDM UNO 160/250</v>
      </c>
      <c r="F2849" s="139" t="s">
        <v>58</v>
      </c>
      <c r="G2849" s="217"/>
      <c r="H2849" s="175" t="str">
        <f>IFERROR(VLOOKUP(D2849,'ВИС-2025'!$E$17:$L$4285,7,0),"")</f>
        <v>по запросу</v>
      </c>
      <c r="I2849" s="175" t="str">
        <f t="shared" si="416"/>
        <v/>
      </c>
      <c r="J2849" s="175" t="str">
        <f t="shared" si="417"/>
        <v/>
      </c>
      <c r="K2849" s="175" t="str">
        <f t="shared" si="418"/>
        <v/>
      </c>
      <c r="L2849" s="175" t="str">
        <f t="shared" si="419"/>
        <v/>
      </c>
      <c r="M2849" s="175" t="str">
        <f t="shared" si="420"/>
        <v/>
      </c>
      <c r="N2849" s="387"/>
    </row>
    <row r="2850" spans="2:14">
      <c r="B2850" s="90"/>
      <c r="C2850" s="136"/>
      <c r="D2850" s="69"/>
      <c r="E2850" s="185"/>
      <c r="F2850" s="136"/>
      <c r="G2850" s="207"/>
      <c r="H2850" s="97" t="str">
        <f>IFERROR(VLOOKUP(D2850,'ВИС-2025'!$E$17:$L$4285,7,0),"")</f>
        <v/>
      </c>
      <c r="I2850" s="97" t="str">
        <f t="shared" si="416"/>
        <v/>
      </c>
      <c r="J2850" s="97" t="str">
        <f t="shared" si="417"/>
        <v/>
      </c>
      <c r="K2850" s="97" t="str">
        <f t="shared" si="418"/>
        <v/>
      </c>
      <c r="L2850" s="97" t="str">
        <f t="shared" si="419"/>
        <v/>
      </c>
      <c r="M2850" s="97" t="str">
        <f t="shared" si="420"/>
        <v/>
      </c>
      <c r="N2850" s="387"/>
    </row>
    <row r="2851" spans="2:14" s="288" customFormat="1">
      <c r="B2851" s="453"/>
      <c r="C2851" s="139" t="s">
        <v>2476</v>
      </c>
      <c r="D2851" s="102">
        <v>12163991001</v>
      </c>
      <c r="E2851" s="391" t="str">
        <f>IFERROR(VLOOKUP(D2851,'ВИС-2025'!$E$17:$I$3751,3,0),"")</f>
        <v>Заглушки резиновые EPDM DUO 20+20 / 111</v>
      </c>
      <c r="F2851" s="139" t="s">
        <v>58</v>
      </c>
      <c r="G2851" s="217"/>
      <c r="H2851" s="175" t="str">
        <f>IFERROR(VLOOKUP(D2851,'ВИС-2025'!$E$17:$L$4285,7,0),"")</f>
        <v>по запросу</v>
      </c>
      <c r="I2851" s="175" t="str">
        <f t="shared" si="416"/>
        <v/>
      </c>
      <c r="J2851" s="175" t="str">
        <f t="shared" si="417"/>
        <v/>
      </c>
      <c r="K2851" s="175" t="str">
        <f t="shared" si="418"/>
        <v/>
      </c>
      <c r="L2851" s="175" t="str">
        <f t="shared" si="419"/>
        <v/>
      </c>
      <c r="M2851" s="175" t="str">
        <f t="shared" si="420"/>
        <v/>
      </c>
      <c r="N2851" s="387"/>
    </row>
    <row r="2852" spans="2:14" s="288" customFormat="1">
      <c r="B2852" s="453"/>
      <c r="C2852" s="139" t="s">
        <v>2476</v>
      </c>
      <c r="D2852" s="102">
        <v>12163991001</v>
      </c>
      <c r="E2852" s="391" t="str">
        <f>IFERROR(VLOOKUP(D2852,'ВИС-2025'!$E$17:$I$3751,3,0),"")</f>
        <v>Заглушки резиновые EPDM DUO 20+20 / 111</v>
      </c>
      <c r="F2852" s="139" t="s">
        <v>58</v>
      </c>
      <c r="G2852" s="217"/>
      <c r="H2852" s="175" t="str">
        <f>IFERROR(VLOOKUP(D2852,'ВИС-2025'!$E$17:$L$4285,7,0),"")</f>
        <v>по запросу</v>
      </c>
      <c r="I2852" s="175" t="str">
        <f t="shared" si="416"/>
        <v/>
      </c>
      <c r="J2852" s="175" t="str">
        <f t="shared" si="417"/>
        <v/>
      </c>
      <c r="K2852" s="175" t="str">
        <f t="shared" si="418"/>
        <v/>
      </c>
      <c r="L2852" s="175" t="str">
        <f t="shared" si="419"/>
        <v/>
      </c>
      <c r="M2852" s="175" t="str">
        <f t="shared" si="420"/>
        <v/>
      </c>
      <c r="N2852" s="387"/>
    </row>
    <row r="2853" spans="2:14" s="288" customFormat="1">
      <c r="B2853" s="453"/>
      <c r="C2853" s="139" t="s">
        <v>2476</v>
      </c>
      <c r="D2853" s="102">
        <v>12163991001</v>
      </c>
      <c r="E2853" s="391" t="str">
        <f>IFERROR(VLOOKUP(D2853,'ВИС-2025'!$E$17:$I$3751,3,0),"")</f>
        <v>Заглушки резиновые EPDM DUO 20+20 / 111</v>
      </c>
      <c r="F2853" s="139" t="s">
        <v>58</v>
      </c>
      <c r="G2853" s="217"/>
      <c r="H2853" s="175" t="str">
        <f>IFERROR(VLOOKUP(D2853,'ВИС-2025'!$E$17:$L$4285,7,0),"")</f>
        <v>по запросу</v>
      </c>
      <c r="I2853" s="175" t="str">
        <f t="shared" si="416"/>
        <v/>
      </c>
      <c r="J2853" s="175" t="str">
        <f t="shared" si="417"/>
        <v/>
      </c>
      <c r="K2853" s="175" t="str">
        <f t="shared" si="418"/>
        <v/>
      </c>
      <c r="L2853" s="175" t="str">
        <f t="shared" si="419"/>
        <v/>
      </c>
      <c r="M2853" s="175" t="str">
        <f t="shared" si="420"/>
        <v/>
      </c>
      <c r="N2853" s="387"/>
    </row>
    <row r="2854" spans="2:14" s="288" customFormat="1">
      <c r="B2854" s="453"/>
      <c r="C2854" s="139" t="s">
        <v>2476</v>
      </c>
      <c r="D2854" s="102">
        <v>12163991001</v>
      </c>
      <c r="E2854" s="391" t="str">
        <f>IFERROR(VLOOKUP(D2854,'ВИС-2025'!$E$17:$I$3751,3,0),"")</f>
        <v>Заглушки резиновые EPDM DUO 20+20 / 111</v>
      </c>
      <c r="F2854" s="139" t="s">
        <v>58</v>
      </c>
      <c r="G2854" s="217"/>
      <c r="H2854" s="175" t="str">
        <f>IFERROR(VLOOKUP(D2854,'ВИС-2025'!$E$17:$L$4285,7,0),"")</f>
        <v>по запросу</v>
      </c>
      <c r="I2854" s="175" t="str">
        <f t="shared" si="416"/>
        <v/>
      </c>
      <c r="J2854" s="175" t="str">
        <f t="shared" si="417"/>
        <v/>
      </c>
      <c r="K2854" s="175" t="str">
        <f t="shared" si="418"/>
        <v/>
      </c>
      <c r="L2854" s="175" t="str">
        <f t="shared" si="419"/>
        <v/>
      </c>
      <c r="M2854" s="175" t="str">
        <f t="shared" si="420"/>
        <v/>
      </c>
      <c r="N2854" s="387"/>
    </row>
    <row r="2855" spans="2:14" s="288" customFormat="1">
      <c r="B2855" s="453"/>
      <c r="C2855" s="139" t="s">
        <v>2476</v>
      </c>
      <c r="D2855" s="102">
        <v>12163991001</v>
      </c>
      <c r="E2855" s="391" t="str">
        <f>IFERROR(VLOOKUP(D2855,'ВИС-2025'!$E$17:$I$3751,3,0),"")</f>
        <v>Заглушки резиновые EPDM DUO 20+20 / 111</v>
      </c>
      <c r="F2855" s="139" t="s">
        <v>58</v>
      </c>
      <c r="G2855" s="217"/>
      <c r="H2855" s="175" t="str">
        <f>IFERROR(VLOOKUP(D2855,'ВИС-2025'!$E$17:$L$4285,7,0),"")</f>
        <v>по запросу</v>
      </c>
      <c r="I2855" s="175" t="str">
        <f t="shared" si="416"/>
        <v/>
      </c>
      <c r="J2855" s="175" t="str">
        <f t="shared" si="417"/>
        <v/>
      </c>
      <c r="K2855" s="175" t="str">
        <f t="shared" si="418"/>
        <v/>
      </c>
      <c r="L2855" s="175" t="str">
        <f t="shared" si="419"/>
        <v/>
      </c>
      <c r="M2855" s="175" t="str">
        <f t="shared" si="420"/>
        <v/>
      </c>
      <c r="N2855" s="387"/>
    </row>
    <row r="2856" spans="2:14" s="288" customFormat="1">
      <c r="B2856" s="453"/>
      <c r="C2856" s="139" t="s">
        <v>2476</v>
      </c>
      <c r="D2856" s="102">
        <v>12181891001</v>
      </c>
      <c r="E2856" s="391" t="str">
        <f>IFERROR(VLOOKUP(D2856,'ВИС-2025'!$E$17:$I$3751,3,0),"")</f>
        <v>Заглушки резиновые EPDM DUO 32+32 / 126</v>
      </c>
      <c r="F2856" s="139" t="s">
        <v>58</v>
      </c>
      <c r="G2856" s="217"/>
      <c r="H2856" s="175" t="str">
        <f>IFERROR(VLOOKUP(D2856,'ВИС-2025'!$E$17:$L$4285,7,0),"")</f>
        <v>по запросу</v>
      </c>
      <c r="I2856" s="175" t="str">
        <f t="shared" si="416"/>
        <v/>
      </c>
      <c r="J2856" s="175" t="str">
        <f t="shared" si="417"/>
        <v/>
      </c>
      <c r="K2856" s="175" t="str">
        <f t="shared" si="418"/>
        <v/>
      </c>
      <c r="L2856" s="175" t="str">
        <f t="shared" si="419"/>
        <v/>
      </c>
      <c r="M2856" s="175" t="str">
        <f t="shared" si="420"/>
        <v/>
      </c>
      <c r="N2856" s="387"/>
    </row>
    <row r="2857" spans="2:14" s="288" customFormat="1">
      <c r="B2857" s="453"/>
      <c r="C2857" s="139" t="s">
        <v>2476</v>
      </c>
      <c r="D2857" s="102">
        <v>13200071001</v>
      </c>
      <c r="E2857" s="391" t="str">
        <f>IFERROR(VLOOKUP(D2857,'ВИС-2025'!$E$17:$I$3751,3,0),"")</f>
        <v>Заглушки резиновые EPDM DUO 32+32 / 142</v>
      </c>
      <c r="F2857" s="139" t="s">
        <v>58</v>
      </c>
      <c r="G2857" s="217"/>
      <c r="H2857" s="175" t="str">
        <f>IFERROR(VLOOKUP(D2857,'ВИС-2025'!$E$17:$L$4285,7,0),"")</f>
        <v>по запросу</v>
      </c>
      <c r="I2857" s="175" t="str">
        <f t="shared" si="416"/>
        <v/>
      </c>
      <c r="J2857" s="175" t="str">
        <f t="shared" si="417"/>
        <v/>
      </c>
      <c r="K2857" s="175" t="str">
        <f t="shared" si="418"/>
        <v/>
      </c>
      <c r="L2857" s="175" t="str">
        <f t="shared" si="419"/>
        <v/>
      </c>
      <c r="M2857" s="175" t="str">
        <f t="shared" si="420"/>
        <v/>
      </c>
      <c r="N2857" s="387"/>
    </row>
    <row r="2858" spans="2:14" s="288" customFormat="1">
      <c r="B2858" s="453"/>
      <c r="C2858" s="139" t="s">
        <v>2476</v>
      </c>
      <c r="D2858" s="102">
        <v>12181891001</v>
      </c>
      <c r="E2858" s="391" t="str">
        <f>IFERROR(VLOOKUP(D2858,'ВИС-2025'!$E$17:$I$3751,3,0),"")</f>
        <v>Заглушки резиновые EPDM DUO 32+32 / 126</v>
      </c>
      <c r="F2858" s="139" t="s">
        <v>58</v>
      </c>
      <c r="G2858" s="217"/>
      <c r="H2858" s="175" t="str">
        <f>IFERROR(VLOOKUP(D2858,'ВИС-2025'!$E$17:$L$4285,7,0),"")</f>
        <v>по запросу</v>
      </c>
      <c r="I2858" s="175" t="str">
        <f t="shared" si="416"/>
        <v/>
      </c>
      <c r="J2858" s="175" t="str">
        <f t="shared" si="417"/>
        <v/>
      </c>
      <c r="K2858" s="175" t="str">
        <f t="shared" si="418"/>
        <v/>
      </c>
      <c r="L2858" s="175" t="str">
        <f t="shared" si="419"/>
        <v/>
      </c>
      <c r="M2858" s="175" t="str">
        <f t="shared" si="420"/>
        <v/>
      </c>
      <c r="N2858" s="387"/>
    </row>
    <row r="2859" spans="2:14" s="288" customFormat="1">
      <c r="B2859" s="453"/>
      <c r="C2859" s="139" t="s">
        <v>2476</v>
      </c>
      <c r="D2859" s="102">
        <v>13200071001</v>
      </c>
      <c r="E2859" s="391" t="str">
        <f>IFERROR(VLOOKUP(D2859,'ВИС-2025'!$E$17:$I$3751,3,0),"")</f>
        <v>Заглушки резиновые EPDM DUO 32+32 / 142</v>
      </c>
      <c r="F2859" s="139" t="s">
        <v>58</v>
      </c>
      <c r="G2859" s="217"/>
      <c r="H2859" s="175" t="str">
        <f>IFERROR(VLOOKUP(D2859,'ВИС-2025'!$E$17:$L$4285,7,0),"")</f>
        <v>по запросу</v>
      </c>
      <c r="I2859" s="175" t="str">
        <f t="shared" si="416"/>
        <v/>
      </c>
      <c r="J2859" s="175" t="str">
        <f t="shared" si="417"/>
        <v/>
      </c>
      <c r="K2859" s="175" t="str">
        <f t="shared" si="418"/>
        <v/>
      </c>
      <c r="L2859" s="175" t="str">
        <f t="shared" si="419"/>
        <v/>
      </c>
      <c r="M2859" s="175" t="str">
        <f t="shared" si="420"/>
        <v/>
      </c>
      <c r="N2859" s="387"/>
    </row>
    <row r="2860" spans="2:14" s="288" customFormat="1">
      <c r="B2860" s="453"/>
      <c r="C2860" s="139" t="s">
        <v>2476</v>
      </c>
      <c r="D2860" s="102">
        <v>13200071001</v>
      </c>
      <c r="E2860" s="391" t="str">
        <f>IFERROR(VLOOKUP(D2860,'ВИС-2025'!$E$17:$I$3751,3,0),"")</f>
        <v>Заглушки резиновые EPDM DUO 32+32 / 142</v>
      </c>
      <c r="F2860" s="139" t="s">
        <v>58</v>
      </c>
      <c r="G2860" s="217"/>
      <c r="H2860" s="175" t="str">
        <f>IFERROR(VLOOKUP(D2860,'ВИС-2025'!$E$17:$L$4285,7,0),"")</f>
        <v>по запросу</v>
      </c>
      <c r="I2860" s="175" t="str">
        <f t="shared" si="416"/>
        <v/>
      </c>
      <c r="J2860" s="175" t="str">
        <f t="shared" si="417"/>
        <v/>
      </c>
      <c r="K2860" s="175" t="str">
        <f t="shared" si="418"/>
        <v/>
      </c>
      <c r="L2860" s="175" t="str">
        <f t="shared" si="419"/>
        <v/>
      </c>
      <c r="M2860" s="175" t="str">
        <f t="shared" si="420"/>
        <v/>
      </c>
      <c r="N2860" s="387"/>
    </row>
    <row r="2861" spans="2:14" s="288" customFormat="1">
      <c r="B2861" s="453"/>
      <c r="C2861" s="139" t="s">
        <v>2476</v>
      </c>
      <c r="D2861" s="102">
        <v>12181911001</v>
      </c>
      <c r="E2861" s="391" t="str">
        <f>IFERROR(VLOOKUP(D2861,'ВИС-2025'!$E$17:$I$3751,3,0),"")</f>
        <v>Заглушки резиновые EPDM DUO 50+50 / 162</v>
      </c>
      <c r="F2861" s="139" t="s">
        <v>58</v>
      </c>
      <c r="G2861" s="217"/>
      <c r="H2861" s="175" t="str">
        <f>IFERROR(VLOOKUP(D2861,'ВИС-2025'!$E$17:$L$4285,7,0),"")</f>
        <v>по запросу</v>
      </c>
      <c r="I2861" s="175" t="str">
        <f t="shared" si="416"/>
        <v/>
      </c>
      <c r="J2861" s="175" t="str">
        <f t="shared" si="417"/>
        <v/>
      </c>
      <c r="K2861" s="175" t="str">
        <f t="shared" si="418"/>
        <v/>
      </c>
      <c r="L2861" s="175" t="str">
        <f t="shared" si="419"/>
        <v/>
      </c>
      <c r="M2861" s="175" t="str">
        <f t="shared" si="420"/>
        <v/>
      </c>
      <c r="N2861" s="387"/>
    </row>
    <row r="2862" spans="2:14" s="288" customFormat="1">
      <c r="B2862" s="453"/>
      <c r="C2862" s="139" t="s">
        <v>2476</v>
      </c>
      <c r="D2862" s="102">
        <v>12181921001</v>
      </c>
      <c r="E2862" s="391" t="str">
        <f>IFERROR(VLOOKUP(D2862,'ВИС-2025'!$E$17:$I$3751,3,0),"")</f>
        <v>Заглушки резиновые EPDM DUO 50+50 / 182</v>
      </c>
      <c r="F2862" s="139" t="s">
        <v>58</v>
      </c>
      <c r="G2862" s="217"/>
      <c r="H2862" s="175" t="str">
        <f>IFERROR(VLOOKUP(D2862,'ВИС-2025'!$E$17:$L$4285,7,0),"")</f>
        <v>по запросу</v>
      </c>
      <c r="I2862" s="175" t="str">
        <f t="shared" si="416"/>
        <v/>
      </c>
      <c r="J2862" s="175" t="str">
        <f t="shared" si="417"/>
        <v/>
      </c>
      <c r="K2862" s="175" t="str">
        <f t="shared" si="418"/>
        <v/>
      </c>
      <c r="L2862" s="175" t="str">
        <f t="shared" si="419"/>
        <v/>
      </c>
      <c r="M2862" s="175" t="str">
        <f t="shared" si="420"/>
        <v/>
      </c>
      <c r="N2862" s="387"/>
    </row>
    <row r="2863" spans="2:14" s="288" customFormat="1">
      <c r="B2863" s="453"/>
      <c r="C2863" s="139" t="s">
        <v>2476</v>
      </c>
      <c r="D2863" s="102">
        <v>12181921001</v>
      </c>
      <c r="E2863" s="391" t="str">
        <f>IFERROR(VLOOKUP(D2863,'ВИС-2025'!$E$17:$I$3751,3,0),"")</f>
        <v>Заглушки резиновые EPDM DUO 50+50 / 182</v>
      </c>
      <c r="F2863" s="139" t="s">
        <v>58</v>
      </c>
      <c r="G2863" s="217"/>
      <c r="H2863" s="175" t="str">
        <f>IFERROR(VLOOKUP(D2863,'ВИС-2025'!$E$17:$L$4285,7,0),"")</f>
        <v>по запросу</v>
      </c>
      <c r="I2863" s="175" t="str">
        <f t="shared" si="416"/>
        <v/>
      </c>
      <c r="J2863" s="175" t="str">
        <f t="shared" si="417"/>
        <v/>
      </c>
      <c r="K2863" s="175" t="str">
        <f t="shared" si="418"/>
        <v/>
      </c>
      <c r="L2863" s="175" t="str">
        <f t="shared" si="419"/>
        <v/>
      </c>
      <c r="M2863" s="175" t="str">
        <f t="shared" si="420"/>
        <v/>
      </c>
      <c r="N2863" s="387"/>
    </row>
    <row r="2864" spans="2:14" s="288" customFormat="1">
      <c r="B2864" s="453"/>
      <c r="C2864" s="139" t="s">
        <v>2476</v>
      </c>
      <c r="D2864" s="102">
        <v>12181921001</v>
      </c>
      <c r="E2864" s="391" t="str">
        <f>IFERROR(VLOOKUP(D2864,'ВИС-2025'!$E$17:$I$3751,3,0),"")</f>
        <v>Заглушки резиновые EPDM DUO 50+50 / 182</v>
      </c>
      <c r="F2864" s="139" t="s">
        <v>58</v>
      </c>
      <c r="G2864" s="217"/>
      <c r="H2864" s="175" t="str">
        <f>IFERROR(VLOOKUP(D2864,'ВИС-2025'!$E$17:$L$4285,7,0),"")</f>
        <v>по запросу</v>
      </c>
      <c r="I2864" s="175" t="str">
        <f t="shared" si="416"/>
        <v/>
      </c>
      <c r="J2864" s="175" t="str">
        <f t="shared" si="417"/>
        <v/>
      </c>
      <c r="K2864" s="175" t="str">
        <f t="shared" si="418"/>
        <v/>
      </c>
      <c r="L2864" s="175" t="str">
        <f t="shared" si="419"/>
        <v/>
      </c>
      <c r="M2864" s="175" t="str">
        <f t="shared" si="420"/>
        <v/>
      </c>
      <c r="N2864" s="387"/>
    </row>
    <row r="2865" spans="2:14" s="288" customFormat="1">
      <c r="B2865" s="453"/>
      <c r="C2865" s="139" t="s">
        <v>2476</v>
      </c>
      <c r="D2865" s="102">
        <v>13200611001</v>
      </c>
      <c r="E2865" s="391" t="str">
        <f>IFERROR(VLOOKUP(D2865,'ВИС-2025'!$E$17:$I$3751,3,0),"")</f>
        <v>Заглушки резиновые EPDM DUO 63+63 / 202</v>
      </c>
      <c r="F2865" s="139" t="s">
        <v>58</v>
      </c>
      <c r="G2865" s="217"/>
      <c r="H2865" s="175" t="str">
        <f>IFERROR(VLOOKUP(D2865,'ВИС-2025'!$E$17:$L$4285,7,0),"")</f>
        <v>по запросу</v>
      </c>
      <c r="I2865" s="175" t="str">
        <f t="shared" si="416"/>
        <v/>
      </c>
      <c r="J2865" s="175" t="str">
        <f t="shared" si="417"/>
        <v/>
      </c>
      <c r="K2865" s="175" t="str">
        <f t="shared" si="418"/>
        <v/>
      </c>
      <c r="L2865" s="175" t="str">
        <f t="shared" si="419"/>
        <v/>
      </c>
      <c r="M2865" s="175" t="str">
        <f t="shared" si="420"/>
        <v/>
      </c>
      <c r="N2865" s="387"/>
    </row>
    <row r="2866" spans="2:14" s="288" customFormat="1">
      <c r="B2866" s="453"/>
      <c r="C2866" s="139" t="s">
        <v>2476</v>
      </c>
      <c r="D2866" s="102">
        <v>13200611001</v>
      </c>
      <c r="E2866" s="391" t="str">
        <f>IFERROR(VLOOKUP(D2866,'ВИС-2025'!$E$17:$I$3751,3,0),"")</f>
        <v>Заглушки резиновые EPDM DUO 63+63 / 202</v>
      </c>
      <c r="F2866" s="139" t="s">
        <v>58</v>
      </c>
      <c r="G2866" s="217"/>
      <c r="H2866" s="175" t="str">
        <f>IFERROR(VLOOKUP(D2866,'ВИС-2025'!$E$17:$L$4285,7,0),"")</f>
        <v>по запросу</v>
      </c>
      <c r="I2866" s="175" t="str">
        <f t="shared" si="416"/>
        <v/>
      </c>
      <c r="J2866" s="175" t="str">
        <f t="shared" si="417"/>
        <v/>
      </c>
      <c r="K2866" s="175" t="str">
        <f t="shared" si="418"/>
        <v/>
      </c>
      <c r="L2866" s="175" t="str">
        <f t="shared" si="419"/>
        <v/>
      </c>
      <c r="M2866" s="175" t="str">
        <f t="shared" si="420"/>
        <v/>
      </c>
      <c r="N2866" s="387"/>
    </row>
    <row r="2867" spans="2:14">
      <c r="B2867" s="90"/>
      <c r="C2867" s="136"/>
      <c r="D2867" s="69"/>
      <c r="E2867" s="185"/>
      <c r="F2867" s="136"/>
      <c r="G2867" s="207"/>
      <c r="H2867" s="97" t="str">
        <f>IFERROR(VLOOKUP(D2867,'ВИС-2025'!$E$17:$L$4285,7,0),"")</f>
        <v/>
      </c>
      <c r="I2867" s="97" t="str">
        <f t="shared" si="416"/>
        <v/>
      </c>
      <c r="J2867" s="97" t="str">
        <f t="shared" si="417"/>
        <v/>
      </c>
      <c r="K2867" s="97" t="str">
        <f t="shared" si="418"/>
        <v/>
      </c>
      <c r="L2867" s="97" t="str">
        <f t="shared" si="419"/>
        <v/>
      </c>
      <c r="M2867" s="97" t="str">
        <f t="shared" si="420"/>
        <v/>
      </c>
      <c r="N2867" s="387"/>
    </row>
    <row r="2868" spans="2:14" s="288" customFormat="1">
      <c r="B2868" s="453"/>
      <c r="C2868" s="139" t="s">
        <v>2476</v>
      </c>
      <c r="D2868" s="219">
        <v>13300691001</v>
      </c>
      <c r="E2868" s="391" t="str">
        <f>IFERROR(VLOOKUP(D2868,'ВИС-2025'!$E$17:$I$3751,3,0),"")</f>
        <v>I-обр. термоусадочный кожух 90-225</v>
      </c>
      <c r="F2868" s="139" t="s">
        <v>58</v>
      </c>
      <c r="G2868" s="217"/>
      <c r="H2868" s="175" t="str">
        <f>IFERROR(VLOOKUP(D2868,'ВИС-2025'!$E$17:$L$4285,7,0),"")</f>
        <v>по запросу</v>
      </c>
      <c r="I2868" s="175" t="str">
        <f t="shared" si="416"/>
        <v/>
      </c>
      <c r="J2868" s="175" t="str">
        <f t="shared" si="417"/>
        <v/>
      </c>
      <c r="K2868" s="175" t="str">
        <f t="shared" si="418"/>
        <v/>
      </c>
      <c r="L2868" s="175" t="str">
        <f t="shared" si="419"/>
        <v/>
      </c>
      <c r="M2868" s="175" t="str">
        <f t="shared" si="420"/>
        <v/>
      </c>
      <c r="N2868" s="387"/>
    </row>
    <row r="2869" spans="2:14" s="288" customFormat="1" ht="25.5">
      <c r="B2869" s="453"/>
      <c r="C2869" s="139" t="s">
        <v>2476</v>
      </c>
      <c r="D2869" s="219">
        <v>12979321001</v>
      </c>
      <c r="E2869" s="391" t="str">
        <f>IFERROR(VLOOKUP(D2869,'ВИС-2025'!$E$17:$I$3751,3,0),"")</f>
        <v>Изоляционный Т-обр. кожух, малый, 76-126
После реализации складского запаса заменятеся на 13300551001</v>
      </c>
      <c r="F2869" s="139" t="s">
        <v>58</v>
      </c>
      <c r="G2869" s="217"/>
      <c r="H2869" s="175" t="str">
        <f>IFERROR(VLOOKUP(D2869,'ВИС-2025'!$E$17:$L$4285,7,0),"")</f>
        <v xml:space="preserve"> - </v>
      </c>
      <c r="I2869" s="175" t="str">
        <f t="shared" si="416"/>
        <v/>
      </c>
      <c r="J2869" s="175" t="str">
        <f t="shared" si="417"/>
        <v/>
      </c>
      <c r="K2869" s="175" t="str">
        <f t="shared" si="418"/>
        <v/>
      </c>
      <c r="L2869" s="175" t="str">
        <f t="shared" si="419"/>
        <v/>
      </c>
      <c r="M2869" s="175" t="str">
        <f t="shared" si="420"/>
        <v/>
      </c>
      <c r="N2869" s="387"/>
    </row>
    <row r="2870" spans="2:14" s="288" customFormat="1">
      <c r="B2870" s="453"/>
      <c r="C2870" s="139" t="s">
        <v>2476</v>
      </c>
      <c r="D2870" s="219">
        <v>13300551001</v>
      </c>
      <c r="E2870" s="391" t="str">
        <f>IFERROR(VLOOKUP(D2870,'ВИС-2025'!$E$17:$I$3751,3,0),"")</f>
        <v>Изоляционный Т-обр. кожух, малый, 76-126 серии III</v>
      </c>
      <c r="F2870" s="139" t="s">
        <v>58</v>
      </c>
      <c r="G2870" s="217"/>
      <c r="H2870" s="175" t="str">
        <f>IFERROR(VLOOKUP(D2870,'ВИС-2025'!$E$17:$L$4285,7,0),"")</f>
        <v>по запросу</v>
      </c>
      <c r="I2870" s="175" t="str">
        <f t="shared" si="416"/>
        <v/>
      </c>
      <c r="J2870" s="175" t="str">
        <f t="shared" si="417"/>
        <v/>
      </c>
      <c r="K2870" s="175" t="str">
        <f t="shared" si="418"/>
        <v/>
      </c>
      <c r="L2870" s="175" t="str">
        <f t="shared" si="419"/>
        <v/>
      </c>
      <c r="M2870" s="175" t="str">
        <f t="shared" si="420"/>
        <v/>
      </c>
      <c r="N2870" s="387"/>
    </row>
    <row r="2871" spans="2:14" s="288" customFormat="1">
      <c r="B2871" s="453"/>
      <c r="C2871" s="139" t="s">
        <v>2476</v>
      </c>
      <c r="D2871" s="219">
        <v>13510541001</v>
      </c>
      <c r="E2871" s="391" t="str">
        <f>IFERROR(VLOOKUP(D2871,'ВИС-2025'!$E$17:$I$3751,3,0),"")</f>
        <v>Изоляционный Т-обр. кожух, большой, 76-182</v>
      </c>
      <c r="F2871" s="139" t="s">
        <v>58</v>
      </c>
      <c r="G2871" s="217"/>
      <c r="H2871" s="175" t="str">
        <f>IFERROR(VLOOKUP(D2871,'ВИС-2025'!$E$17:$L$4285,7,0),"")</f>
        <v>по запросу</v>
      </c>
      <c r="I2871" s="175" t="str">
        <f t="shared" si="416"/>
        <v/>
      </c>
      <c r="J2871" s="175" t="str">
        <f t="shared" si="417"/>
        <v/>
      </c>
      <c r="K2871" s="175" t="str">
        <f t="shared" si="418"/>
        <v/>
      </c>
      <c r="L2871" s="175" t="str">
        <f t="shared" si="419"/>
        <v/>
      </c>
      <c r="M2871" s="175" t="str">
        <f t="shared" si="420"/>
        <v/>
      </c>
      <c r="N2871" s="387"/>
    </row>
    <row r="2872" spans="2:14" s="288" customFormat="1" ht="25.5">
      <c r="B2872" s="453"/>
      <c r="C2872" s="139" t="s">
        <v>2476</v>
      </c>
      <c r="D2872" s="219">
        <v>13510671001</v>
      </c>
      <c r="E2872" s="391" t="str">
        <f>IFERROR(VLOOKUP(D2872,'ВИС-2025'!$E$17:$I$3751,3,0),"")</f>
        <v>Изоляционный I-обр. кожух, малый, 76-126
После реализации складского запаса заменятеся на 13300561001</v>
      </c>
      <c r="F2872" s="139" t="s">
        <v>58</v>
      </c>
      <c r="G2872" s="217"/>
      <c r="H2872" s="175" t="str">
        <f>IFERROR(VLOOKUP(D2872,'ВИС-2025'!$E$17:$L$4285,7,0),"")</f>
        <v xml:space="preserve"> - </v>
      </c>
      <c r="I2872" s="175" t="str">
        <f t="shared" si="416"/>
        <v/>
      </c>
      <c r="J2872" s="175" t="str">
        <f t="shared" si="417"/>
        <v/>
      </c>
      <c r="K2872" s="175" t="str">
        <f t="shared" si="418"/>
        <v/>
      </c>
      <c r="L2872" s="175" t="str">
        <f t="shared" si="419"/>
        <v/>
      </c>
      <c r="M2872" s="175" t="str">
        <f t="shared" si="420"/>
        <v/>
      </c>
      <c r="N2872" s="387"/>
    </row>
    <row r="2873" spans="2:14" s="288" customFormat="1">
      <c r="B2873" s="453"/>
      <c r="C2873" s="139" t="s">
        <v>2476</v>
      </c>
      <c r="D2873" s="219">
        <v>13300561001</v>
      </c>
      <c r="E2873" s="391" t="str">
        <f>IFERROR(VLOOKUP(D2873,'ВИС-2025'!$E$17:$I$3751,3,0),"")</f>
        <v>Изоляционный I-обр. кожух, малый, 76-126 серии III</v>
      </c>
      <c r="F2873" s="139" t="s">
        <v>58</v>
      </c>
      <c r="G2873" s="217"/>
      <c r="H2873" s="175" t="str">
        <f>IFERROR(VLOOKUP(D2873,'ВИС-2025'!$E$17:$L$4285,7,0),"")</f>
        <v>по запросу</v>
      </c>
      <c r="I2873" s="175" t="str">
        <f t="shared" si="416"/>
        <v/>
      </c>
      <c r="J2873" s="175" t="str">
        <f t="shared" si="417"/>
        <v/>
      </c>
      <c r="K2873" s="175" t="str">
        <f t="shared" si="418"/>
        <v/>
      </c>
      <c r="L2873" s="175" t="str">
        <f t="shared" si="419"/>
        <v/>
      </c>
      <c r="M2873" s="175" t="str">
        <f t="shared" si="420"/>
        <v/>
      </c>
      <c r="N2873" s="387"/>
    </row>
    <row r="2874" spans="2:14" s="288" customFormat="1">
      <c r="B2874" s="453"/>
      <c r="C2874" s="139" t="s">
        <v>2476</v>
      </c>
      <c r="D2874" s="219">
        <v>13520381001</v>
      </c>
      <c r="E2874" s="391" t="str">
        <f>IFERROR(VLOOKUP(D2874,'ВИС-2025'!$E$17:$I$3751,3,0),"")</f>
        <v>Изоляционный I-обр. кожух, большой, 76-182</v>
      </c>
      <c r="F2874" s="139" t="s">
        <v>58</v>
      </c>
      <c r="G2874" s="217"/>
      <c r="H2874" s="175" t="str">
        <f>IFERROR(VLOOKUP(D2874,'ВИС-2025'!$E$17:$L$4285,7,0),"")</f>
        <v>по запросу</v>
      </c>
      <c r="I2874" s="175" t="str">
        <f t="shared" si="416"/>
        <v/>
      </c>
      <c r="J2874" s="175" t="str">
        <f t="shared" si="417"/>
        <v/>
      </c>
      <c r="K2874" s="175" t="str">
        <f t="shared" si="418"/>
        <v/>
      </c>
      <c r="L2874" s="175" t="str">
        <f t="shared" si="419"/>
        <v/>
      </c>
      <c r="M2874" s="175" t="str">
        <f t="shared" si="420"/>
        <v/>
      </c>
      <c r="N2874" s="387"/>
    </row>
    <row r="2875" spans="2:14" s="288" customFormat="1" ht="25.5">
      <c r="B2875" s="453"/>
      <c r="C2875" s="139" t="s">
        <v>2476</v>
      </c>
      <c r="D2875" s="219">
        <v>13510681001</v>
      </c>
      <c r="E2875" s="391" t="str">
        <f>IFERROR(VLOOKUP(D2875,'ВИС-2025'!$E$17:$I$3751,3,0),"")</f>
        <v>Изоляционный Г-обр. кожух, малый, 76-126
После реализации складского запаса заменятеся на 13300571001</v>
      </c>
      <c r="F2875" s="139" t="s">
        <v>58</v>
      </c>
      <c r="G2875" s="217"/>
      <c r="H2875" s="175" t="str">
        <f>IFERROR(VLOOKUP(D2875,'ВИС-2025'!$E$17:$L$4285,7,0),"")</f>
        <v xml:space="preserve"> - </v>
      </c>
      <c r="I2875" s="175" t="str">
        <f t="shared" si="416"/>
        <v/>
      </c>
      <c r="J2875" s="175" t="str">
        <f t="shared" si="417"/>
        <v/>
      </c>
      <c r="K2875" s="175" t="str">
        <f t="shared" si="418"/>
        <v/>
      </c>
      <c r="L2875" s="175" t="str">
        <f t="shared" si="419"/>
        <v/>
      </c>
      <c r="M2875" s="175" t="str">
        <f t="shared" si="420"/>
        <v/>
      </c>
      <c r="N2875" s="387"/>
    </row>
    <row r="2876" spans="2:14" s="288" customFormat="1">
      <c r="B2876" s="453"/>
      <c r="C2876" s="139" t="s">
        <v>2476</v>
      </c>
      <c r="D2876" s="219">
        <v>13300571001</v>
      </c>
      <c r="E2876" s="391" t="str">
        <f>IFERROR(VLOOKUP(D2876,'ВИС-2025'!$E$17:$I$3751,3,0),"")</f>
        <v>Изоляционный Г-обр. кожух, малый, 76-126 серии III</v>
      </c>
      <c r="F2876" s="139" t="s">
        <v>58</v>
      </c>
      <c r="G2876" s="217"/>
      <c r="H2876" s="175" t="str">
        <f>IFERROR(VLOOKUP(D2876,'ВИС-2025'!$E$17:$L$4285,7,0),"")</f>
        <v>по запросу</v>
      </c>
      <c r="I2876" s="175" t="str">
        <f t="shared" si="416"/>
        <v/>
      </c>
      <c r="J2876" s="175" t="str">
        <f t="shared" si="417"/>
        <v/>
      </c>
      <c r="K2876" s="175" t="str">
        <f t="shared" si="418"/>
        <v/>
      </c>
      <c r="L2876" s="175" t="str">
        <f t="shared" si="419"/>
        <v/>
      </c>
      <c r="M2876" s="175" t="str">
        <f t="shared" si="420"/>
        <v/>
      </c>
      <c r="N2876" s="387"/>
    </row>
    <row r="2877" spans="2:14" s="288" customFormat="1">
      <c r="B2877" s="453"/>
      <c r="C2877" s="139" t="s">
        <v>2476</v>
      </c>
      <c r="D2877" s="219">
        <v>13520391001</v>
      </c>
      <c r="E2877" s="391" t="str">
        <f>IFERROR(VLOOKUP(D2877,'ВИС-2025'!$E$17:$I$3751,3,0),"")</f>
        <v>Изоляционный Г-обр. кожух, большой, 76-182</v>
      </c>
      <c r="F2877" s="139" t="s">
        <v>58</v>
      </c>
      <c r="G2877" s="217"/>
      <c r="H2877" s="175" t="str">
        <f>IFERROR(VLOOKUP(D2877,'ВИС-2025'!$E$17:$L$4285,7,0),"")</f>
        <v>по запросу</v>
      </c>
      <c r="I2877" s="175" t="str">
        <f t="shared" si="416"/>
        <v/>
      </c>
      <c r="J2877" s="175" t="str">
        <f t="shared" si="417"/>
        <v/>
      </c>
      <c r="K2877" s="175" t="str">
        <f t="shared" si="418"/>
        <v/>
      </c>
      <c r="L2877" s="175" t="str">
        <f t="shared" si="419"/>
        <v/>
      </c>
      <c r="M2877" s="175" t="str">
        <f t="shared" si="420"/>
        <v/>
      </c>
      <c r="N2877" s="387"/>
    </row>
    <row r="2878" spans="2:14">
      <c r="B2878" s="90"/>
      <c r="C2878" s="136"/>
      <c r="D2878" s="206"/>
      <c r="E2878" s="185"/>
      <c r="F2878" s="136"/>
      <c r="G2878" s="207"/>
      <c r="H2878" s="97" t="str">
        <f>IFERROR(VLOOKUP(D2878,'ВИС-2025'!$E$17:$L$4285,7,0),"")</f>
        <v/>
      </c>
      <c r="I2878" s="97" t="str">
        <f t="shared" si="416"/>
        <v/>
      </c>
      <c r="J2878" s="97" t="str">
        <f t="shared" si="417"/>
        <v/>
      </c>
      <c r="K2878" s="97" t="str">
        <f t="shared" si="418"/>
        <v/>
      </c>
      <c r="L2878" s="97" t="str">
        <f t="shared" si="419"/>
        <v/>
      </c>
      <c r="M2878" s="97" t="str">
        <f t="shared" si="420"/>
        <v/>
      </c>
      <c r="N2878" s="387"/>
    </row>
    <row r="2879" spans="2:14" s="288" customFormat="1">
      <c r="B2879" s="453"/>
      <c r="C2879" s="139" t="s">
        <v>2476</v>
      </c>
      <c r="D2879" s="219">
        <v>13510551001</v>
      </c>
      <c r="E2879" s="391" t="str">
        <f>IFERROR(VLOOKUP(D2879,'ВИС-2025'!$E$17:$I$3751,3,0),"")</f>
        <v>Уплотнительное кольцо 182/76</v>
      </c>
      <c r="F2879" s="139" t="s">
        <v>58</v>
      </c>
      <c r="G2879" s="217"/>
      <c r="H2879" s="175" t="str">
        <f>IFERROR(VLOOKUP(D2879,'ВИС-2025'!$E$17:$L$4285,7,0),"")</f>
        <v>по запросу</v>
      </c>
      <c r="I2879" s="175" t="str">
        <f t="shared" si="416"/>
        <v/>
      </c>
      <c r="J2879" s="175" t="str">
        <f t="shared" si="417"/>
        <v/>
      </c>
      <c r="K2879" s="175" t="str">
        <f t="shared" si="418"/>
        <v/>
      </c>
      <c r="L2879" s="175" t="str">
        <f t="shared" si="419"/>
        <v/>
      </c>
      <c r="M2879" s="175" t="str">
        <f t="shared" si="420"/>
        <v/>
      </c>
      <c r="N2879" s="387"/>
    </row>
    <row r="2880" spans="2:14" s="288" customFormat="1">
      <c r="B2880" s="453"/>
      <c r="C2880" s="139" t="s">
        <v>2476</v>
      </c>
      <c r="D2880" s="219">
        <v>13510561001</v>
      </c>
      <c r="E2880" s="391" t="str">
        <f>IFERROR(VLOOKUP(D2880,'ВИС-2025'!$E$17:$I$3751,3,0),"")</f>
        <v>Уплотнительное кольцо 182/91</v>
      </c>
      <c r="F2880" s="139" t="s">
        <v>58</v>
      </c>
      <c r="G2880" s="217"/>
      <c r="H2880" s="175" t="str">
        <f>IFERROR(VLOOKUP(D2880,'ВИС-2025'!$E$17:$L$4285,7,0),"")</f>
        <v>по запросу</v>
      </c>
      <c r="I2880" s="175" t="str">
        <f t="shared" si="416"/>
        <v/>
      </c>
      <c r="J2880" s="175" t="str">
        <f t="shared" si="417"/>
        <v/>
      </c>
      <c r="K2880" s="175" t="str">
        <f t="shared" si="418"/>
        <v/>
      </c>
      <c r="L2880" s="175" t="str">
        <f t="shared" si="419"/>
        <v/>
      </c>
      <c r="M2880" s="175" t="str">
        <f t="shared" si="420"/>
        <v/>
      </c>
      <c r="N2880" s="387"/>
    </row>
    <row r="2881" spans="2:14" s="288" customFormat="1">
      <c r="B2881" s="453"/>
      <c r="C2881" s="139" t="s">
        <v>2476</v>
      </c>
      <c r="D2881" s="219">
        <v>13510571001</v>
      </c>
      <c r="E2881" s="391" t="str">
        <f>IFERROR(VLOOKUP(D2881,'ВИС-2025'!$E$17:$I$3751,3,0),"")</f>
        <v>Уплотнительное кольцо 182/111</v>
      </c>
      <c r="F2881" s="139" t="s">
        <v>58</v>
      </c>
      <c r="G2881" s="217"/>
      <c r="H2881" s="175" t="str">
        <f>IFERROR(VLOOKUP(D2881,'ВИС-2025'!$E$17:$L$4285,7,0),"")</f>
        <v>по запросу</v>
      </c>
      <c r="I2881" s="175" t="str">
        <f t="shared" si="416"/>
        <v/>
      </c>
      <c r="J2881" s="175" t="str">
        <f t="shared" si="417"/>
        <v/>
      </c>
      <c r="K2881" s="175" t="str">
        <f t="shared" si="418"/>
        <v/>
      </c>
      <c r="L2881" s="175" t="str">
        <f t="shared" si="419"/>
        <v/>
      </c>
      <c r="M2881" s="175" t="str">
        <f t="shared" si="420"/>
        <v/>
      </c>
      <c r="N2881" s="387"/>
    </row>
    <row r="2882" spans="2:14" s="288" customFormat="1">
      <c r="B2882" s="453"/>
      <c r="C2882" s="139" t="s">
        <v>2476</v>
      </c>
      <c r="D2882" s="219">
        <v>13510581001</v>
      </c>
      <c r="E2882" s="391" t="str">
        <f>IFERROR(VLOOKUP(D2882,'ВИС-2025'!$E$17:$I$3751,3,0),"")</f>
        <v>Уплотнительное кольцо 182/126</v>
      </c>
      <c r="F2882" s="139" t="s">
        <v>58</v>
      </c>
      <c r="G2882" s="217"/>
      <c r="H2882" s="175" t="str">
        <f>IFERROR(VLOOKUP(D2882,'ВИС-2025'!$E$17:$L$4285,7,0),"")</f>
        <v>по запросу</v>
      </c>
      <c r="I2882" s="175" t="str">
        <f t="shared" si="416"/>
        <v/>
      </c>
      <c r="J2882" s="175" t="str">
        <f t="shared" si="417"/>
        <v/>
      </c>
      <c r="K2882" s="175" t="str">
        <f t="shared" si="418"/>
        <v/>
      </c>
      <c r="L2882" s="175" t="str">
        <f t="shared" si="419"/>
        <v/>
      </c>
      <c r="M2882" s="175" t="str">
        <f t="shared" si="420"/>
        <v/>
      </c>
      <c r="N2882" s="387"/>
    </row>
    <row r="2883" spans="2:14" s="288" customFormat="1">
      <c r="B2883" s="453"/>
      <c r="C2883" s="139" t="s">
        <v>2476</v>
      </c>
      <c r="D2883" s="219">
        <v>13510591001</v>
      </c>
      <c r="E2883" s="391" t="str">
        <f>IFERROR(VLOOKUP(D2883,'ВИС-2025'!$E$17:$I$3751,3,0),"")</f>
        <v>Уплотнительное кольцо 182/142</v>
      </c>
      <c r="F2883" s="139" t="s">
        <v>58</v>
      </c>
      <c r="G2883" s="217"/>
      <c r="H2883" s="175" t="str">
        <f>IFERROR(VLOOKUP(D2883,'ВИС-2025'!$E$17:$L$4285,7,0),"")</f>
        <v>по запросу</v>
      </c>
      <c r="I2883" s="175" t="str">
        <f t="shared" si="416"/>
        <v/>
      </c>
      <c r="J2883" s="175" t="str">
        <f t="shared" si="417"/>
        <v/>
      </c>
      <c r="K2883" s="175" t="str">
        <f t="shared" si="418"/>
        <v/>
      </c>
      <c r="L2883" s="175" t="str">
        <f t="shared" si="419"/>
        <v/>
      </c>
      <c r="M2883" s="175" t="str">
        <f t="shared" si="420"/>
        <v/>
      </c>
      <c r="N2883" s="387"/>
    </row>
    <row r="2884" spans="2:14" s="288" customFormat="1">
      <c r="B2884" s="453"/>
      <c r="C2884" s="139" t="s">
        <v>2476</v>
      </c>
      <c r="D2884" s="219">
        <v>13510611001</v>
      </c>
      <c r="E2884" s="391" t="str">
        <f>IFERROR(VLOOKUP(D2884,'ВИС-2025'!$E$17:$I$3751,3,0),"")</f>
        <v>Уплотнительное кольцо 182/162</v>
      </c>
      <c r="F2884" s="139" t="s">
        <v>58</v>
      </c>
      <c r="G2884" s="217"/>
      <c r="H2884" s="175" t="str">
        <f>IFERROR(VLOOKUP(D2884,'ВИС-2025'!$E$17:$L$4285,7,0),"")</f>
        <v>по запросу</v>
      </c>
      <c r="I2884" s="175" t="str">
        <f t="shared" si="416"/>
        <v/>
      </c>
      <c r="J2884" s="175" t="str">
        <f t="shared" si="417"/>
        <v/>
      </c>
      <c r="K2884" s="175" t="str">
        <f t="shared" si="418"/>
        <v/>
      </c>
      <c r="L2884" s="175" t="str">
        <f t="shared" si="419"/>
        <v/>
      </c>
      <c r="M2884" s="175" t="str">
        <f t="shared" si="420"/>
        <v/>
      </c>
      <c r="N2884" s="387"/>
    </row>
    <row r="2885" spans="2:14" s="288" customFormat="1">
      <c r="B2885" s="453"/>
      <c r="C2885" s="139" t="s">
        <v>2476</v>
      </c>
      <c r="D2885" s="219">
        <v>13510621001</v>
      </c>
      <c r="E2885" s="391" t="str">
        <f>IFERROR(VLOOKUP(D2885,'ВИС-2025'!$E$17:$I$3751,3,0),"")</f>
        <v>Уплотнительное кольцо 182/182</v>
      </c>
      <c r="F2885" s="139" t="s">
        <v>58</v>
      </c>
      <c r="G2885" s="217"/>
      <c r="H2885" s="175" t="str">
        <f>IFERROR(VLOOKUP(D2885,'ВИС-2025'!$E$17:$L$4285,7,0),"")</f>
        <v>по запросу</v>
      </c>
      <c r="I2885" s="175" t="str">
        <f t="shared" si="416"/>
        <v/>
      </c>
      <c r="J2885" s="175" t="str">
        <f t="shared" si="417"/>
        <v/>
      </c>
      <c r="K2885" s="175" t="str">
        <f t="shared" si="418"/>
        <v/>
      </c>
      <c r="L2885" s="175" t="str">
        <f t="shared" si="419"/>
        <v/>
      </c>
      <c r="M2885" s="175" t="str">
        <f t="shared" si="420"/>
        <v/>
      </c>
      <c r="N2885" s="387"/>
    </row>
    <row r="2886" spans="2:14" s="288" customFormat="1" ht="25.5">
      <c r="B2886" s="453"/>
      <c r="C2886" s="139" t="s">
        <v>2476</v>
      </c>
      <c r="D2886" s="219">
        <v>12143491001</v>
      </c>
      <c r="E2886" s="391" t="str">
        <f>IFERROR(VLOOKUP(D2886,'ВИС-2025'!$E$17:$I$3751,3,0),"")</f>
        <v>Уплотнительное кольцо 126/76
После реализации складского запаса заменятеся на 13300161001</v>
      </c>
      <c r="F2886" s="139" t="s">
        <v>58</v>
      </c>
      <c r="G2886" s="217"/>
      <c r="H2886" s="175" t="str">
        <f>IFERROR(VLOOKUP(D2886,'ВИС-2025'!$E$17:$L$4285,7,0),"")</f>
        <v xml:space="preserve"> - </v>
      </c>
      <c r="I2886" s="175" t="str">
        <f t="shared" si="416"/>
        <v/>
      </c>
      <c r="J2886" s="175" t="str">
        <f t="shared" si="417"/>
        <v/>
      </c>
      <c r="K2886" s="175" t="str">
        <f t="shared" si="418"/>
        <v/>
      </c>
      <c r="L2886" s="175" t="str">
        <f t="shared" si="419"/>
        <v/>
      </c>
      <c r="M2886" s="175" t="str">
        <f t="shared" si="420"/>
        <v/>
      </c>
      <c r="N2886" s="387"/>
    </row>
    <row r="2887" spans="2:14" s="288" customFormat="1">
      <c r="B2887" s="453"/>
      <c r="C2887" s="139" t="s">
        <v>2476</v>
      </c>
      <c r="D2887" s="219">
        <v>13300161001</v>
      </c>
      <c r="E2887" s="391" t="str">
        <f>IFERROR(VLOOKUP(D2887,'ВИС-2025'!$E$17:$I$3751,3,0),"")</f>
        <v>Уплотнительное кольцо 126/76 серия II</v>
      </c>
      <c r="F2887" s="139" t="s">
        <v>58</v>
      </c>
      <c r="G2887" s="217"/>
      <c r="H2887" s="175" t="str">
        <f>IFERROR(VLOOKUP(D2887,'ВИС-2025'!$E$17:$L$4285,7,0),"")</f>
        <v>по запросу</v>
      </c>
      <c r="I2887" s="175" t="str">
        <f t="shared" si="416"/>
        <v/>
      </c>
      <c r="J2887" s="175" t="str">
        <f t="shared" si="417"/>
        <v/>
      </c>
      <c r="K2887" s="175" t="str">
        <f t="shared" si="418"/>
        <v/>
      </c>
      <c r="L2887" s="175" t="str">
        <f t="shared" si="419"/>
        <v/>
      </c>
      <c r="M2887" s="175" t="str">
        <f t="shared" si="420"/>
        <v/>
      </c>
      <c r="N2887" s="387"/>
    </row>
    <row r="2888" spans="2:14" s="288" customFormat="1" ht="25.5">
      <c r="B2888" s="453"/>
      <c r="C2888" s="139" t="s">
        <v>2476</v>
      </c>
      <c r="D2888" s="219">
        <v>12143481001</v>
      </c>
      <c r="E2888" s="391" t="str">
        <f>IFERROR(VLOOKUP(D2888,'ВИС-2025'!$E$17:$I$3751,3,0),"")</f>
        <v>Уплотнительное кольцо 126/91
После реализации складского запаса заменятеся на 13300171001</v>
      </c>
      <c r="F2888" s="139" t="s">
        <v>58</v>
      </c>
      <c r="G2888" s="217"/>
      <c r="H2888" s="175" t="str">
        <f>IFERROR(VLOOKUP(D2888,'ВИС-2025'!$E$17:$L$4285,7,0),"")</f>
        <v xml:space="preserve"> - </v>
      </c>
      <c r="I2888" s="175" t="str">
        <f t="shared" si="416"/>
        <v/>
      </c>
      <c r="J2888" s="175" t="str">
        <f t="shared" si="417"/>
        <v/>
      </c>
      <c r="K2888" s="175" t="str">
        <f t="shared" si="418"/>
        <v/>
      </c>
      <c r="L2888" s="175" t="str">
        <f t="shared" si="419"/>
        <v/>
      </c>
      <c r="M2888" s="175" t="str">
        <f t="shared" si="420"/>
        <v/>
      </c>
      <c r="N2888" s="387"/>
    </row>
    <row r="2889" spans="2:14" s="288" customFormat="1">
      <c r="B2889" s="453"/>
      <c r="C2889" s="139" t="s">
        <v>2476</v>
      </c>
      <c r="D2889" s="219">
        <v>13300171001</v>
      </c>
      <c r="E2889" s="391" t="str">
        <f>IFERROR(VLOOKUP(D2889,'ВИС-2025'!$E$17:$I$3751,3,0),"")</f>
        <v>Уплотнительное кольцо 126/91 серия II</v>
      </c>
      <c r="F2889" s="139" t="s">
        <v>58</v>
      </c>
      <c r="G2889" s="217"/>
      <c r="H2889" s="175" t="str">
        <f>IFERROR(VLOOKUP(D2889,'ВИС-2025'!$E$17:$L$4285,7,0),"")</f>
        <v>по запросу</v>
      </c>
      <c r="I2889" s="175" t="str">
        <f t="shared" si="416"/>
        <v/>
      </c>
      <c r="J2889" s="175" t="str">
        <f t="shared" si="417"/>
        <v/>
      </c>
      <c r="K2889" s="175" t="str">
        <f t="shared" si="418"/>
        <v/>
      </c>
      <c r="L2889" s="175" t="str">
        <f t="shared" si="419"/>
        <v/>
      </c>
      <c r="M2889" s="175" t="str">
        <f t="shared" si="420"/>
        <v/>
      </c>
      <c r="N2889" s="387"/>
    </row>
    <row r="2890" spans="2:14" s="288" customFormat="1" ht="25.5">
      <c r="B2890" s="453"/>
      <c r="C2890" s="139" t="s">
        <v>2476</v>
      </c>
      <c r="D2890" s="219">
        <v>12143471001</v>
      </c>
      <c r="E2890" s="391" t="str">
        <f>IFERROR(VLOOKUP(D2890,'ВИС-2025'!$E$17:$I$3751,3,0),"")</f>
        <v>Уплотнительное кольцо 126/111
После реализации складского запаса заменятеся на 13300181001</v>
      </c>
      <c r="F2890" s="139" t="s">
        <v>58</v>
      </c>
      <c r="G2890" s="217"/>
      <c r="H2890" s="175" t="str">
        <f>IFERROR(VLOOKUP(D2890,'ВИС-2025'!$E$17:$L$4285,7,0),"")</f>
        <v xml:space="preserve"> - </v>
      </c>
      <c r="I2890" s="175" t="str">
        <f t="shared" si="416"/>
        <v/>
      </c>
      <c r="J2890" s="175" t="str">
        <f t="shared" si="417"/>
        <v/>
      </c>
      <c r="K2890" s="175" t="str">
        <f t="shared" si="418"/>
        <v/>
      </c>
      <c r="L2890" s="175" t="str">
        <f t="shared" si="419"/>
        <v/>
      </c>
      <c r="M2890" s="175" t="str">
        <f t="shared" si="420"/>
        <v/>
      </c>
      <c r="N2890" s="387"/>
    </row>
    <row r="2891" spans="2:14" s="288" customFormat="1">
      <c r="B2891" s="453"/>
      <c r="C2891" s="139" t="s">
        <v>2476</v>
      </c>
      <c r="D2891" s="219">
        <v>13300181001</v>
      </c>
      <c r="E2891" s="391" t="str">
        <f>IFERROR(VLOOKUP(D2891,'ВИС-2025'!$E$17:$I$3751,3,0),"")</f>
        <v>Уплотнительное кольцо 126/111 серия II</v>
      </c>
      <c r="F2891" s="139" t="s">
        <v>58</v>
      </c>
      <c r="G2891" s="217"/>
      <c r="H2891" s="175" t="str">
        <f>IFERROR(VLOOKUP(D2891,'ВИС-2025'!$E$17:$L$4285,7,0),"")</f>
        <v>по запросу</v>
      </c>
      <c r="I2891" s="175" t="str">
        <f t="shared" si="416"/>
        <v/>
      </c>
      <c r="J2891" s="175" t="str">
        <f t="shared" si="417"/>
        <v/>
      </c>
      <c r="K2891" s="175" t="str">
        <f t="shared" si="418"/>
        <v/>
      </c>
      <c r="L2891" s="175" t="str">
        <f t="shared" si="419"/>
        <v/>
      </c>
      <c r="M2891" s="175" t="str">
        <f t="shared" si="420"/>
        <v/>
      </c>
      <c r="N2891" s="387"/>
    </row>
    <row r="2892" spans="2:14" s="288" customFormat="1" ht="25.5">
      <c r="B2892" s="453"/>
      <c r="C2892" s="139" t="s">
        <v>2476</v>
      </c>
      <c r="D2892" s="219">
        <v>12979301001</v>
      </c>
      <c r="E2892" s="391" t="str">
        <f>IFERROR(VLOOKUP(D2892,'ВИС-2025'!$E$17:$I$3751,3,0),"")</f>
        <v>Уплотнительное кольцо 126/126
После реализации складского запаса заменятеся на 13300191001</v>
      </c>
      <c r="F2892" s="139" t="s">
        <v>58</v>
      </c>
      <c r="G2892" s="217"/>
      <c r="H2892" s="175" t="str">
        <f>IFERROR(VLOOKUP(D2892,'ВИС-2025'!$E$17:$L$4285,7,0),"")</f>
        <v xml:space="preserve"> - </v>
      </c>
      <c r="I2892" s="175" t="str">
        <f t="shared" si="416"/>
        <v/>
      </c>
      <c r="J2892" s="175" t="str">
        <f t="shared" si="417"/>
        <v/>
      </c>
      <c r="K2892" s="175" t="str">
        <f t="shared" si="418"/>
        <v/>
      </c>
      <c r="L2892" s="175" t="str">
        <f t="shared" si="419"/>
        <v/>
      </c>
      <c r="M2892" s="175" t="str">
        <f t="shared" si="420"/>
        <v/>
      </c>
      <c r="N2892" s="387"/>
    </row>
    <row r="2893" spans="2:14" s="288" customFormat="1">
      <c r="B2893" s="453"/>
      <c r="C2893" s="139" t="s">
        <v>2476</v>
      </c>
      <c r="D2893" s="219">
        <v>13300191001</v>
      </c>
      <c r="E2893" s="391" t="str">
        <f>IFERROR(VLOOKUP(D2893,'ВИС-2025'!$E$17:$I$3751,3,0),"")</f>
        <v>Уплотнительное кольцо 126/126 серия II</v>
      </c>
      <c r="F2893" s="139" t="s">
        <v>58</v>
      </c>
      <c r="G2893" s="217"/>
      <c r="H2893" s="175" t="str">
        <f>IFERROR(VLOOKUP(D2893,'ВИС-2025'!$E$17:$L$4285,7,0),"")</f>
        <v>по запросу</v>
      </c>
      <c r="I2893" s="175" t="str">
        <f t="shared" si="416"/>
        <v/>
      </c>
      <c r="J2893" s="175" t="str">
        <f t="shared" si="417"/>
        <v/>
      </c>
      <c r="K2893" s="175" t="str">
        <f t="shared" si="418"/>
        <v/>
      </c>
      <c r="L2893" s="175" t="str">
        <f t="shared" si="419"/>
        <v/>
      </c>
      <c r="M2893" s="175" t="str">
        <f t="shared" si="420"/>
        <v/>
      </c>
      <c r="N2893" s="387"/>
    </row>
    <row r="2894" spans="2:14">
      <c r="B2894" s="90"/>
      <c r="C2894" s="136"/>
      <c r="D2894" s="206"/>
      <c r="E2894" s="185"/>
      <c r="F2894" s="136"/>
      <c r="G2894" s="207"/>
      <c r="H2894" s="97" t="str">
        <f>IFERROR(VLOOKUP(D2894,'ВИС-2025'!$E$17:$L$4285,7,0),"")</f>
        <v/>
      </c>
      <c r="I2894" s="97" t="str">
        <f t="shared" si="416"/>
        <v/>
      </c>
      <c r="J2894" s="97" t="str">
        <f t="shared" si="417"/>
        <v/>
      </c>
      <c r="K2894" s="97" t="str">
        <f t="shared" si="418"/>
        <v/>
      </c>
      <c r="L2894" s="97" t="str">
        <f t="shared" si="419"/>
        <v/>
      </c>
      <c r="M2894" s="97" t="str">
        <f t="shared" si="420"/>
        <v/>
      </c>
      <c r="N2894" s="387"/>
    </row>
    <row r="2895" spans="2:14" s="288" customFormat="1" ht="25.5">
      <c r="B2895" s="453"/>
      <c r="C2895" s="139" t="s">
        <v>2476</v>
      </c>
      <c r="D2895" s="102">
        <v>13518781001</v>
      </c>
      <c r="E2895" s="391" t="str">
        <f>IFERROR(VLOOKUP(D2895,'ВИС-2025'!$E$17:$I$3751,3,0),"")</f>
        <v>Пена монтажная, малый комплект №4
После реализации складского запаса заменятеся на 12983571001</v>
      </c>
      <c r="F2895" s="139" t="s">
        <v>58</v>
      </c>
      <c r="G2895" s="217"/>
      <c r="H2895" s="175" t="str">
        <f>IFERROR(VLOOKUP(D2895,'ВИС-2025'!$E$17:$L$4285,7,0),"")</f>
        <v xml:space="preserve"> - </v>
      </c>
      <c r="I2895" s="175" t="str">
        <f t="shared" si="416"/>
        <v/>
      </c>
      <c r="J2895" s="175" t="str">
        <f t="shared" si="417"/>
        <v/>
      </c>
      <c r="K2895" s="175" t="str">
        <f t="shared" si="418"/>
        <v/>
      </c>
      <c r="L2895" s="175" t="str">
        <f t="shared" si="419"/>
        <v/>
      </c>
      <c r="M2895" s="175" t="str">
        <f t="shared" si="420"/>
        <v/>
      </c>
      <c r="N2895" s="387"/>
    </row>
    <row r="2896" spans="2:14" s="288" customFormat="1" ht="25.5">
      <c r="B2896" s="453"/>
      <c r="C2896" s="139" t="s">
        <v>2476</v>
      </c>
      <c r="D2896" s="102">
        <v>12983571001</v>
      </c>
      <c r="E2896" s="391" t="str">
        <f>IFERROR(VLOOKUP(D2896,'ВИС-2025'!$E$17:$I$3751,3,0),"")</f>
        <v>Пена монтажная, малый комплект №5
После реализации складского запаса заменятеся на 14502051001</v>
      </c>
      <c r="F2896" s="139" t="s">
        <v>58</v>
      </c>
      <c r="G2896" s="217"/>
      <c r="H2896" s="175" t="str">
        <f>IFERROR(VLOOKUP(D2896,'ВИС-2025'!$E$17:$L$4285,7,0),"")</f>
        <v xml:space="preserve"> - </v>
      </c>
      <c r="I2896" s="175" t="str">
        <f t="shared" si="416"/>
        <v/>
      </c>
      <c r="J2896" s="175" t="str">
        <f t="shared" si="417"/>
        <v/>
      </c>
      <c r="K2896" s="175" t="str">
        <f t="shared" si="418"/>
        <v/>
      </c>
      <c r="L2896" s="175" t="str">
        <f t="shared" si="419"/>
        <v/>
      </c>
      <c r="M2896" s="175" t="str">
        <f t="shared" si="420"/>
        <v/>
      </c>
      <c r="N2896" s="387"/>
    </row>
    <row r="2897" spans="2:14" s="288" customFormat="1" ht="25.5">
      <c r="B2897" s="453"/>
      <c r="C2897" s="139" t="s">
        <v>2476</v>
      </c>
      <c r="D2897" s="102">
        <v>12095961001</v>
      </c>
      <c r="E2897" s="391" t="str">
        <f>IFERROR(VLOOKUP(D2897,'ВИС-2025'!$E$17:$I$3751,3,0),"")</f>
        <v>Пена монтажная, малый комплект №6
После реализации складского запаса заменятеся на 14502061001</v>
      </c>
      <c r="F2897" s="139" t="s">
        <v>58</v>
      </c>
      <c r="G2897" s="217"/>
      <c r="H2897" s="175" t="str">
        <f>IFERROR(VLOOKUP(D2897,'ВИС-2025'!$E$17:$L$4285,7,0),"")</f>
        <v xml:space="preserve"> - </v>
      </c>
      <c r="I2897" s="175" t="str">
        <f t="shared" si="416"/>
        <v/>
      </c>
      <c r="J2897" s="175" t="str">
        <f t="shared" si="417"/>
        <v/>
      </c>
      <c r="K2897" s="175" t="str">
        <f t="shared" si="418"/>
        <v/>
      </c>
      <c r="L2897" s="175" t="str">
        <f t="shared" si="419"/>
        <v/>
      </c>
      <c r="M2897" s="175" t="str">
        <f t="shared" si="420"/>
        <v/>
      </c>
      <c r="N2897" s="387"/>
    </row>
    <row r="2898" spans="2:14" s="288" customFormat="1" ht="25.5">
      <c r="B2898" s="453"/>
      <c r="C2898" s="139" t="s">
        <v>2476</v>
      </c>
      <c r="D2898" s="102">
        <v>13524131001</v>
      </c>
      <c r="E2898" s="391" t="str">
        <f>IFERROR(VLOOKUP(D2898,'ВИС-2025'!$E$17:$I$3751,3,0),"")</f>
        <v>Пена монтажная, большой комплект №8
После реализации складского запаса заменятеся на 14502081001</v>
      </c>
      <c r="F2898" s="139" t="s">
        <v>58</v>
      </c>
      <c r="G2898" s="217"/>
      <c r="H2898" s="175" t="str">
        <f>IFERROR(VLOOKUP(D2898,'ВИС-2025'!$E$17:$L$4285,7,0),"")</f>
        <v xml:space="preserve"> - </v>
      </c>
      <c r="I2898" s="175" t="str">
        <f t="shared" si="416"/>
        <v/>
      </c>
      <c r="J2898" s="175" t="str">
        <f t="shared" si="417"/>
        <v/>
      </c>
      <c r="K2898" s="175" t="str">
        <f t="shared" si="418"/>
        <v/>
      </c>
      <c r="L2898" s="175" t="str">
        <f t="shared" si="419"/>
        <v/>
      </c>
      <c r="M2898" s="175" t="str">
        <f t="shared" si="420"/>
        <v/>
      </c>
      <c r="N2898" s="387"/>
    </row>
    <row r="2899" spans="2:14" s="288" customFormat="1" ht="25.5">
      <c r="B2899" s="453"/>
      <c r="C2899" s="139" t="s">
        <v>2476</v>
      </c>
      <c r="D2899" s="102">
        <v>13510631001</v>
      </c>
      <c r="E2899" s="391" t="str">
        <f>IFERROR(VLOOKUP(D2899,'ВИС-2025'!$E$17:$I$3751,3,0),"")</f>
        <v>Пена монтажная, большой комплект №9.1
После реализации складского запаса заменятеся на 14502911001</v>
      </c>
      <c r="F2899" s="139" t="s">
        <v>58</v>
      </c>
      <c r="G2899" s="217"/>
      <c r="H2899" s="175" t="str">
        <f>IFERROR(VLOOKUP(D2899,'ВИС-2025'!$E$17:$L$4285,7,0),"")</f>
        <v xml:space="preserve"> - </v>
      </c>
      <c r="I2899" s="175" t="str">
        <f t="shared" ref="I2899:I2959" si="421">IFERROR(H2899*G2899,"")</f>
        <v/>
      </c>
      <c r="J2899" s="175" t="str">
        <f t="shared" ref="J2899:J2959" si="422">IFERROR((IF(H2899="","",H2899-H2899*$D$7)),"")</f>
        <v/>
      </c>
      <c r="K2899" s="175" t="str">
        <f t="shared" ref="K2899:K2959" si="423">IFERROR(J2899*G2899, "")</f>
        <v/>
      </c>
      <c r="L2899" s="175" t="str">
        <f t="shared" ref="L2899:L2959" si="424">IFERROR(J2899*$D$8, "")</f>
        <v/>
      </c>
      <c r="M2899" s="175" t="str">
        <f t="shared" ref="M2899:M2959" si="425">IFERROR(L2899*G2899, "")</f>
        <v/>
      </c>
      <c r="N2899" s="387"/>
    </row>
    <row r="2900" spans="2:14">
      <c r="B2900" s="90"/>
      <c r="C2900" s="136"/>
      <c r="D2900" s="69"/>
      <c r="E2900" s="185"/>
      <c r="F2900" s="136"/>
      <c r="G2900" s="207"/>
      <c r="H2900" s="97" t="str">
        <f>IFERROR(VLOOKUP(D2900,'ВИС-2025'!$E$17:$L$4285,7,0),"")</f>
        <v/>
      </c>
      <c r="I2900" s="97" t="str">
        <f t="shared" si="421"/>
        <v/>
      </c>
      <c r="J2900" s="97" t="str">
        <f t="shared" si="422"/>
        <v/>
      </c>
      <c r="K2900" s="97" t="str">
        <f t="shared" si="423"/>
        <v/>
      </c>
      <c r="L2900" s="97" t="str">
        <f t="shared" si="424"/>
        <v/>
      </c>
      <c r="M2900" s="97" t="str">
        <f t="shared" si="425"/>
        <v/>
      </c>
      <c r="N2900" s="387"/>
    </row>
    <row r="2901" spans="2:14" s="288" customFormat="1">
      <c r="B2901" s="453"/>
      <c r="C2901" s="139" t="s">
        <v>2476</v>
      </c>
      <c r="D2901" s="102">
        <v>14502051001</v>
      </c>
      <c r="E2901" s="391" t="str">
        <f>IFERROR(VLOOKUP(D2901,'ВИС-2025'!$E$17:$I$3751,3,0),"")</f>
        <v>Пена монтажная, малый комплект №5</v>
      </c>
      <c r="F2901" s="139" t="s">
        <v>58</v>
      </c>
      <c r="G2901" s="217"/>
      <c r="H2901" s="175" t="str">
        <f>IFERROR(VLOOKUP(D2901,'ВИС-2025'!$E$17:$L$4285,7,0),"")</f>
        <v>по запросу</v>
      </c>
      <c r="I2901" s="175" t="str">
        <f t="shared" si="421"/>
        <v/>
      </c>
      <c r="J2901" s="175" t="str">
        <f t="shared" si="422"/>
        <v/>
      </c>
      <c r="K2901" s="175" t="str">
        <f t="shared" si="423"/>
        <v/>
      </c>
      <c r="L2901" s="175" t="str">
        <f t="shared" si="424"/>
        <v/>
      </c>
      <c r="M2901" s="175" t="str">
        <f t="shared" si="425"/>
        <v/>
      </c>
      <c r="N2901" s="387"/>
    </row>
    <row r="2902" spans="2:14" s="288" customFormat="1">
      <c r="B2902" s="453"/>
      <c r="C2902" s="139" t="s">
        <v>2476</v>
      </c>
      <c r="D2902" s="102">
        <v>14502061001</v>
      </c>
      <c r="E2902" s="391" t="str">
        <f>IFERROR(VLOOKUP(D2902,'ВИС-2025'!$E$17:$I$3751,3,0),"")</f>
        <v>Пена монтажная, малый комплект №6</v>
      </c>
      <c r="F2902" s="139" t="s">
        <v>58</v>
      </c>
      <c r="G2902" s="217"/>
      <c r="H2902" s="175" t="str">
        <f>IFERROR(VLOOKUP(D2902,'ВИС-2025'!$E$17:$L$4285,7,0),"")</f>
        <v>по запросу</v>
      </c>
      <c r="I2902" s="175" t="str">
        <f t="shared" si="421"/>
        <v/>
      </c>
      <c r="J2902" s="175" t="str">
        <f t="shared" si="422"/>
        <v/>
      </c>
      <c r="K2902" s="175" t="str">
        <f t="shared" si="423"/>
        <v/>
      </c>
      <c r="L2902" s="175" t="str">
        <f t="shared" si="424"/>
        <v/>
      </c>
      <c r="M2902" s="175" t="str">
        <f t="shared" si="425"/>
        <v/>
      </c>
      <c r="N2902" s="387"/>
    </row>
    <row r="2903" spans="2:14" s="288" customFormat="1">
      <c r="B2903" s="453"/>
      <c r="C2903" s="139" t="s">
        <v>2476</v>
      </c>
      <c r="D2903" s="102">
        <v>14502081001</v>
      </c>
      <c r="E2903" s="391" t="str">
        <f>IFERROR(VLOOKUP(D2903,'ВИС-2025'!$E$17:$I$3751,3,0),"")</f>
        <v>Пена монтажная, большой комплект №8</v>
      </c>
      <c r="F2903" s="139" t="s">
        <v>58</v>
      </c>
      <c r="G2903" s="217"/>
      <c r="H2903" s="175" t="str">
        <f>IFERROR(VLOOKUP(D2903,'ВИС-2025'!$E$17:$L$4285,7,0),"")</f>
        <v>по запросу</v>
      </c>
      <c r="I2903" s="175" t="str">
        <f t="shared" si="421"/>
        <v/>
      </c>
      <c r="J2903" s="175" t="str">
        <f t="shared" si="422"/>
        <v/>
      </c>
      <c r="K2903" s="175" t="str">
        <f t="shared" si="423"/>
        <v/>
      </c>
      <c r="L2903" s="175" t="str">
        <f t="shared" si="424"/>
        <v/>
      </c>
      <c r="M2903" s="175" t="str">
        <f t="shared" si="425"/>
        <v/>
      </c>
      <c r="N2903" s="387"/>
    </row>
    <row r="2904" spans="2:14" s="288" customFormat="1">
      <c r="B2904" s="453"/>
      <c r="C2904" s="139" t="s">
        <v>2476</v>
      </c>
      <c r="D2904" s="102">
        <v>14502911001</v>
      </c>
      <c r="E2904" s="391" t="str">
        <f>IFERROR(VLOOKUP(D2904,'ВИС-2025'!$E$17:$I$3751,3,0),"")</f>
        <v>Пена монтажная, большой комплект №9.1</v>
      </c>
      <c r="F2904" s="139" t="s">
        <v>58</v>
      </c>
      <c r="G2904" s="217"/>
      <c r="H2904" s="175" t="str">
        <f>IFERROR(VLOOKUP(D2904,'ВИС-2025'!$E$17:$L$4285,7,0),"")</f>
        <v>по запросу</v>
      </c>
      <c r="I2904" s="175" t="str">
        <f t="shared" si="421"/>
        <v/>
      </c>
      <c r="J2904" s="175" t="str">
        <f t="shared" si="422"/>
        <v/>
      </c>
      <c r="K2904" s="175" t="str">
        <f t="shared" si="423"/>
        <v/>
      </c>
      <c r="L2904" s="175" t="str">
        <f t="shared" si="424"/>
        <v/>
      </c>
      <c r="M2904" s="175" t="str">
        <f t="shared" si="425"/>
        <v/>
      </c>
      <c r="N2904" s="387"/>
    </row>
    <row r="2905" spans="2:14">
      <c r="B2905" s="90"/>
      <c r="C2905" s="136"/>
      <c r="D2905" s="69"/>
      <c r="E2905" s="185"/>
      <c r="F2905" s="136"/>
      <c r="G2905" s="207"/>
      <c r="H2905" s="97" t="str">
        <f>IFERROR(VLOOKUP(D2905,'ВИС-2025'!$E$17:$L$4285,7,0),"")</f>
        <v/>
      </c>
      <c r="I2905" s="97" t="str">
        <f t="shared" si="421"/>
        <v/>
      </c>
      <c r="J2905" s="97" t="str">
        <f t="shared" si="422"/>
        <v/>
      </c>
      <c r="K2905" s="97" t="str">
        <f t="shared" si="423"/>
        <v/>
      </c>
      <c r="L2905" s="97" t="str">
        <f t="shared" si="424"/>
        <v/>
      </c>
      <c r="M2905" s="97" t="str">
        <f t="shared" si="425"/>
        <v/>
      </c>
      <c r="N2905" s="387"/>
    </row>
    <row r="2906" spans="2:14" s="288" customFormat="1">
      <c r="B2906" s="453"/>
      <c r="C2906" s="139" t="s">
        <v>2476</v>
      </c>
      <c r="D2906" s="102">
        <v>12425341001</v>
      </c>
      <c r="E2906" s="391" t="str">
        <f>IFERROR(VLOOKUP(D2906,'ВИС-2025'!$E$17:$I$3751,3,0),"")</f>
        <v>Заглушка 20/76</v>
      </c>
      <c r="F2906" s="139" t="s">
        <v>58</v>
      </c>
      <c r="G2906" s="217"/>
      <c r="H2906" s="175" t="str">
        <f>IFERROR(VLOOKUP(D2906,'ВИС-2025'!$E$17:$L$4285,7,0),"")</f>
        <v>по запросу</v>
      </c>
      <c r="I2906" s="175" t="str">
        <f t="shared" si="421"/>
        <v/>
      </c>
      <c r="J2906" s="175" t="str">
        <f t="shared" si="422"/>
        <v/>
      </c>
      <c r="K2906" s="175" t="str">
        <f t="shared" si="423"/>
        <v/>
      </c>
      <c r="L2906" s="175" t="str">
        <f t="shared" si="424"/>
        <v/>
      </c>
      <c r="M2906" s="175" t="str">
        <f t="shared" si="425"/>
        <v/>
      </c>
      <c r="N2906" s="387"/>
    </row>
    <row r="2907" spans="2:14" s="288" customFormat="1">
      <c r="B2907" s="453"/>
      <c r="C2907" s="139" t="s">
        <v>2476</v>
      </c>
      <c r="D2907" s="102">
        <v>12425541001</v>
      </c>
      <c r="E2907" s="391" t="str">
        <f>IFERROR(VLOOKUP(D2907,'ВИС-2025'!$E$17:$I$3751,3,0),"")</f>
        <v>Заглушка 25/76</v>
      </c>
      <c r="F2907" s="139" t="s">
        <v>58</v>
      </c>
      <c r="G2907" s="217"/>
      <c r="H2907" s="175" t="str">
        <f>IFERROR(VLOOKUP(D2907,'ВИС-2025'!$E$17:$L$4285,7,0),"")</f>
        <v>по запросу</v>
      </c>
      <c r="I2907" s="175" t="str">
        <f t="shared" si="421"/>
        <v/>
      </c>
      <c r="J2907" s="175" t="str">
        <f t="shared" si="422"/>
        <v/>
      </c>
      <c r="K2907" s="175" t="str">
        <f t="shared" si="423"/>
        <v/>
      </c>
      <c r="L2907" s="175" t="str">
        <f t="shared" si="424"/>
        <v/>
      </c>
      <c r="M2907" s="175" t="str">
        <f t="shared" si="425"/>
        <v/>
      </c>
      <c r="N2907" s="387"/>
    </row>
    <row r="2908" spans="2:14" s="288" customFormat="1">
      <c r="B2908" s="453"/>
      <c r="C2908" s="139" t="s">
        <v>2476</v>
      </c>
      <c r="D2908" s="102">
        <v>12425441001</v>
      </c>
      <c r="E2908" s="391" t="str">
        <f>IFERROR(VLOOKUP(D2908,'ВИС-2025'!$E$17:$I$3751,3,0),"")</f>
        <v>Заглушка 25/91</v>
      </c>
      <c r="F2908" s="139" t="s">
        <v>58</v>
      </c>
      <c r="G2908" s="217"/>
      <c r="H2908" s="175" t="str">
        <f>IFERROR(VLOOKUP(D2908,'ВИС-2025'!$E$17:$L$4285,7,0),"")</f>
        <v>по запросу</v>
      </c>
      <c r="I2908" s="175" t="str">
        <f t="shared" si="421"/>
        <v/>
      </c>
      <c r="J2908" s="175" t="str">
        <f t="shared" si="422"/>
        <v/>
      </c>
      <c r="K2908" s="175" t="str">
        <f t="shared" si="423"/>
        <v/>
      </c>
      <c r="L2908" s="175" t="str">
        <f t="shared" si="424"/>
        <v/>
      </c>
      <c r="M2908" s="175" t="str">
        <f t="shared" si="425"/>
        <v/>
      </c>
      <c r="N2908" s="387"/>
    </row>
    <row r="2909" spans="2:14" s="288" customFormat="1">
      <c r="B2909" s="453"/>
      <c r="C2909" s="139" t="s">
        <v>2476</v>
      </c>
      <c r="D2909" s="102">
        <v>12425641001</v>
      </c>
      <c r="E2909" s="391" t="str">
        <f>IFERROR(VLOOKUP(D2909,'ВИС-2025'!$E$17:$I$3751,3,0),"")</f>
        <v>Заглушка 32/76</v>
      </c>
      <c r="F2909" s="139" t="s">
        <v>58</v>
      </c>
      <c r="G2909" s="217"/>
      <c r="H2909" s="175" t="str">
        <f>IFERROR(VLOOKUP(D2909,'ВИС-2025'!$E$17:$L$4285,7,0),"")</f>
        <v>по запросу</v>
      </c>
      <c r="I2909" s="175" t="str">
        <f t="shared" si="421"/>
        <v/>
      </c>
      <c r="J2909" s="175" t="str">
        <f t="shared" si="422"/>
        <v/>
      </c>
      <c r="K2909" s="175" t="str">
        <f t="shared" si="423"/>
        <v/>
      </c>
      <c r="L2909" s="175" t="str">
        <f t="shared" si="424"/>
        <v/>
      </c>
      <c r="M2909" s="175" t="str">
        <f t="shared" si="425"/>
        <v/>
      </c>
      <c r="N2909" s="387"/>
    </row>
    <row r="2910" spans="2:14" s="288" customFormat="1">
      <c r="B2910" s="453"/>
      <c r="C2910" s="139" t="s">
        <v>2476</v>
      </c>
      <c r="D2910" s="102">
        <v>12469891001</v>
      </c>
      <c r="E2910" s="391" t="str">
        <f>IFERROR(VLOOKUP(D2910,'ВИС-2025'!$E$17:$I$3751,3,0),"")</f>
        <v>Заглушка 32/91</v>
      </c>
      <c r="F2910" s="139" t="s">
        <v>58</v>
      </c>
      <c r="G2910" s="217"/>
      <c r="H2910" s="175" t="str">
        <f>IFERROR(VLOOKUP(D2910,'ВИС-2025'!$E$17:$L$4285,7,0),"")</f>
        <v>по запросу</v>
      </c>
      <c r="I2910" s="175" t="str">
        <f t="shared" si="421"/>
        <v/>
      </c>
      <c r="J2910" s="175" t="str">
        <f t="shared" si="422"/>
        <v/>
      </c>
      <c r="K2910" s="175" t="str">
        <f t="shared" si="423"/>
        <v/>
      </c>
      <c r="L2910" s="175" t="str">
        <f t="shared" si="424"/>
        <v/>
      </c>
      <c r="M2910" s="175" t="str">
        <f t="shared" si="425"/>
        <v/>
      </c>
      <c r="N2910" s="387"/>
    </row>
    <row r="2911" spans="2:14" s="288" customFormat="1">
      <c r="B2911" s="453"/>
      <c r="C2911" s="139" t="s">
        <v>2476</v>
      </c>
      <c r="D2911" s="102">
        <v>12425841001</v>
      </c>
      <c r="E2911" s="391" t="str">
        <f>IFERROR(VLOOKUP(D2911,'ВИС-2025'!$E$17:$I$3751,3,0),"")</f>
        <v>Заглушка 40/91</v>
      </c>
      <c r="F2911" s="139" t="s">
        <v>58</v>
      </c>
      <c r="G2911" s="217"/>
      <c r="H2911" s="175" t="str">
        <f>IFERROR(VLOOKUP(D2911,'ВИС-2025'!$E$17:$L$4285,7,0),"")</f>
        <v>по запросу</v>
      </c>
      <c r="I2911" s="175" t="str">
        <f t="shared" si="421"/>
        <v/>
      </c>
      <c r="J2911" s="175" t="str">
        <f t="shared" si="422"/>
        <v/>
      </c>
      <c r="K2911" s="175" t="str">
        <f t="shared" si="423"/>
        <v/>
      </c>
      <c r="L2911" s="175" t="str">
        <f t="shared" si="424"/>
        <v/>
      </c>
      <c r="M2911" s="175" t="str">
        <f t="shared" si="425"/>
        <v/>
      </c>
      <c r="N2911" s="387"/>
    </row>
    <row r="2912" spans="2:14" s="288" customFormat="1">
      <c r="B2912" s="453"/>
      <c r="C2912" s="139" t="s">
        <v>2476</v>
      </c>
      <c r="D2912" s="102">
        <v>12426041001</v>
      </c>
      <c r="E2912" s="391" t="str">
        <f>IFERROR(VLOOKUP(D2912,'ВИС-2025'!$E$17:$I$3751,3,0),"")</f>
        <v>Заглушка 50/111</v>
      </c>
      <c r="F2912" s="139" t="s">
        <v>58</v>
      </c>
      <c r="G2912" s="217"/>
      <c r="H2912" s="175" t="str">
        <f>IFERROR(VLOOKUP(D2912,'ВИС-2025'!$E$17:$L$4285,7,0),"")</f>
        <v>по запросу</v>
      </c>
      <c r="I2912" s="175" t="str">
        <f t="shared" si="421"/>
        <v/>
      </c>
      <c r="J2912" s="175" t="str">
        <f t="shared" si="422"/>
        <v/>
      </c>
      <c r="K2912" s="175" t="str">
        <f t="shared" si="423"/>
        <v/>
      </c>
      <c r="L2912" s="175" t="str">
        <f t="shared" si="424"/>
        <v/>
      </c>
      <c r="M2912" s="175" t="str">
        <f t="shared" si="425"/>
        <v/>
      </c>
      <c r="N2912" s="387"/>
    </row>
    <row r="2913" spans="2:14" s="288" customFormat="1">
      <c r="B2913" s="453"/>
      <c r="C2913" s="139" t="s">
        <v>2476</v>
      </c>
      <c r="D2913" s="102">
        <v>12426241001</v>
      </c>
      <c r="E2913" s="391" t="str">
        <f>IFERROR(VLOOKUP(D2913,'ВИС-2025'!$E$17:$I$3751,3,0),"")</f>
        <v>Заглушка 63/126</v>
      </c>
      <c r="F2913" s="139" t="s">
        <v>58</v>
      </c>
      <c r="G2913" s="217"/>
      <c r="H2913" s="175" t="str">
        <f>IFERROR(VLOOKUP(D2913,'ВИС-2025'!$E$17:$L$4285,7,0),"")</f>
        <v>по запросу</v>
      </c>
      <c r="I2913" s="175" t="str">
        <f t="shared" si="421"/>
        <v/>
      </c>
      <c r="J2913" s="175" t="str">
        <f t="shared" si="422"/>
        <v/>
      </c>
      <c r="K2913" s="175" t="str">
        <f t="shared" si="423"/>
        <v/>
      </c>
      <c r="L2913" s="175" t="str">
        <f t="shared" si="424"/>
        <v/>
      </c>
      <c r="M2913" s="175" t="str">
        <f t="shared" si="425"/>
        <v/>
      </c>
      <c r="N2913" s="387"/>
    </row>
    <row r="2914" spans="2:14" s="288" customFormat="1">
      <c r="B2914" s="453"/>
      <c r="C2914" s="139" t="s">
        <v>2476</v>
      </c>
      <c r="D2914" s="102">
        <v>12426541001</v>
      </c>
      <c r="E2914" s="391" t="str">
        <f>IFERROR(VLOOKUP(D2914,'ВИС-2025'!$E$17:$I$3751,3,0),"")</f>
        <v xml:space="preserve">Заглушка 75/162 </v>
      </c>
      <c r="F2914" s="139" t="s">
        <v>58</v>
      </c>
      <c r="G2914" s="217"/>
      <c r="H2914" s="175" t="str">
        <f>IFERROR(VLOOKUP(D2914,'ВИС-2025'!$E$17:$L$4285,7,0),"")</f>
        <v>по запросу</v>
      </c>
      <c r="I2914" s="175" t="str">
        <f t="shared" si="421"/>
        <v/>
      </c>
      <c r="J2914" s="175" t="str">
        <f t="shared" si="422"/>
        <v/>
      </c>
      <c r="K2914" s="175" t="str">
        <f t="shared" si="423"/>
        <v/>
      </c>
      <c r="L2914" s="175" t="str">
        <f t="shared" si="424"/>
        <v/>
      </c>
      <c r="M2914" s="175" t="str">
        <f t="shared" si="425"/>
        <v/>
      </c>
      <c r="N2914" s="387"/>
    </row>
    <row r="2915" spans="2:14" s="288" customFormat="1">
      <c r="B2915" s="453"/>
      <c r="C2915" s="139" t="s">
        <v>2476</v>
      </c>
      <c r="D2915" s="102">
        <v>12426641001</v>
      </c>
      <c r="E2915" s="391" t="str">
        <f>IFERROR(VLOOKUP(D2915,'ВИС-2025'!$E$17:$I$3751,3,0),"")</f>
        <v>Заглушка 90/162</v>
      </c>
      <c r="F2915" s="139" t="s">
        <v>58</v>
      </c>
      <c r="G2915" s="217"/>
      <c r="H2915" s="175" t="str">
        <f>IFERROR(VLOOKUP(D2915,'ВИС-2025'!$E$17:$L$4285,7,0),"")</f>
        <v>по запросу</v>
      </c>
      <c r="I2915" s="175" t="str">
        <f t="shared" si="421"/>
        <v/>
      </c>
      <c r="J2915" s="175" t="str">
        <f t="shared" si="422"/>
        <v/>
      </c>
      <c r="K2915" s="175" t="str">
        <f t="shared" si="423"/>
        <v/>
      </c>
      <c r="L2915" s="175" t="str">
        <f t="shared" si="424"/>
        <v/>
      </c>
      <c r="M2915" s="175" t="str">
        <f t="shared" si="425"/>
        <v/>
      </c>
      <c r="N2915" s="387"/>
    </row>
    <row r="2916" spans="2:14" s="288" customFormat="1">
      <c r="B2916" s="453"/>
      <c r="C2916" s="139" t="s">
        <v>2476</v>
      </c>
      <c r="D2916" s="102">
        <v>12426741001</v>
      </c>
      <c r="E2916" s="391" t="str">
        <f>IFERROR(VLOOKUP(D2916,'ВИС-2025'!$E$17:$I$3751,3,0),"")</f>
        <v>Заглушка 110/162</v>
      </c>
      <c r="F2916" s="139" t="s">
        <v>58</v>
      </c>
      <c r="G2916" s="217"/>
      <c r="H2916" s="175" t="str">
        <f>IFERROR(VLOOKUP(D2916,'ВИС-2025'!$E$17:$L$4285,7,0),"")</f>
        <v>по запросу</v>
      </c>
      <c r="I2916" s="175" t="str">
        <f t="shared" si="421"/>
        <v/>
      </c>
      <c r="J2916" s="175" t="str">
        <f t="shared" si="422"/>
        <v/>
      </c>
      <c r="K2916" s="175" t="str">
        <f t="shared" si="423"/>
        <v/>
      </c>
      <c r="L2916" s="175" t="str">
        <f t="shared" si="424"/>
        <v/>
      </c>
      <c r="M2916" s="175" t="str">
        <f t="shared" si="425"/>
        <v/>
      </c>
      <c r="N2916" s="387"/>
    </row>
    <row r="2917" spans="2:14" s="288" customFormat="1">
      <c r="B2917" s="453"/>
      <c r="C2917" s="139" t="s">
        <v>2476</v>
      </c>
      <c r="D2917" s="102">
        <v>12883741001</v>
      </c>
      <c r="E2917" s="391" t="str">
        <f>IFERROR(VLOOKUP(D2917,'ВИС-2025'!$E$17:$I$3751,3,0),"")</f>
        <v>Заглушка 125/182</v>
      </c>
      <c r="F2917" s="139" t="s">
        <v>58</v>
      </c>
      <c r="G2917" s="217"/>
      <c r="H2917" s="175" t="str">
        <f>IFERROR(VLOOKUP(D2917,'ВИС-2025'!$E$17:$L$4285,7,0),"")</f>
        <v>по запросу</v>
      </c>
      <c r="I2917" s="175" t="str">
        <f t="shared" si="421"/>
        <v/>
      </c>
      <c r="J2917" s="175" t="str">
        <f t="shared" si="422"/>
        <v/>
      </c>
      <c r="K2917" s="175" t="str">
        <f t="shared" si="423"/>
        <v/>
      </c>
      <c r="L2917" s="175" t="str">
        <f t="shared" si="424"/>
        <v/>
      </c>
      <c r="M2917" s="175" t="str">
        <f t="shared" si="425"/>
        <v/>
      </c>
      <c r="N2917" s="387"/>
    </row>
    <row r="2918" spans="2:14" s="288" customFormat="1">
      <c r="B2918" s="453"/>
      <c r="C2918" s="139" t="s">
        <v>2476</v>
      </c>
      <c r="D2918" s="102">
        <v>12426941001</v>
      </c>
      <c r="E2918" s="391" t="str">
        <f>IFERROR(VLOOKUP(D2918,'ВИС-2025'!$E$17:$I$3751,3,0),"")</f>
        <v>Заглушка 25+20/91</v>
      </c>
      <c r="F2918" s="139" t="s">
        <v>58</v>
      </c>
      <c r="G2918" s="217"/>
      <c r="H2918" s="175" t="str">
        <f>IFERROR(VLOOKUP(D2918,'ВИС-2025'!$E$17:$L$4285,7,0),"")</f>
        <v>по запросу</v>
      </c>
      <c r="I2918" s="175" t="str">
        <f t="shared" si="421"/>
        <v/>
      </c>
      <c r="J2918" s="175" t="str">
        <f t="shared" si="422"/>
        <v/>
      </c>
      <c r="K2918" s="175" t="str">
        <f t="shared" si="423"/>
        <v/>
      </c>
      <c r="L2918" s="175" t="str">
        <f t="shared" si="424"/>
        <v/>
      </c>
      <c r="M2918" s="175" t="str">
        <f t="shared" si="425"/>
        <v/>
      </c>
      <c r="N2918" s="387"/>
    </row>
    <row r="2919" spans="2:14" s="288" customFormat="1">
      <c r="B2919" s="453"/>
      <c r="C2919" s="139" t="s">
        <v>2476</v>
      </c>
      <c r="D2919" s="102">
        <v>12403131001</v>
      </c>
      <c r="E2919" s="391" t="str">
        <f>IFERROR(VLOOKUP(D2919,'ВИС-2025'!$E$17:$I$3751,3,0),"")</f>
        <v xml:space="preserve">Заглушка 25+25/111 </v>
      </c>
      <c r="F2919" s="139" t="s">
        <v>58</v>
      </c>
      <c r="G2919" s="217"/>
      <c r="H2919" s="175" t="str">
        <f>IFERROR(VLOOKUP(D2919,'ВИС-2025'!$E$17:$L$4285,7,0),"")</f>
        <v>по запросу</v>
      </c>
      <c r="I2919" s="175" t="str">
        <f t="shared" si="421"/>
        <v/>
      </c>
      <c r="J2919" s="175" t="str">
        <f t="shared" si="422"/>
        <v/>
      </c>
      <c r="K2919" s="175" t="str">
        <f t="shared" si="423"/>
        <v/>
      </c>
      <c r="L2919" s="175" t="str">
        <f t="shared" si="424"/>
        <v/>
      </c>
      <c r="M2919" s="175" t="str">
        <f t="shared" si="425"/>
        <v/>
      </c>
      <c r="N2919" s="387"/>
    </row>
    <row r="2920" spans="2:14" s="288" customFormat="1">
      <c r="B2920" s="453"/>
      <c r="C2920" s="139" t="s">
        <v>2476</v>
      </c>
      <c r="D2920" s="102">
        <v>12427141001</v>
      </c>
      <c r="E2920" s="391" t="str">
        <f>IFERROR(VLOOKUP(D2920,'ВИС-2025'!$E$17:$I$3751,3,0),"")</f>
        <v>Заглушка 32+20/111</v>
      </c>
      <c r="F2920" s="139" t="s">
        <v>58</v>
      </c>
      <c r="G2920" s="217"/>
      <c r="H2920" s="175" t="str">
        <f>IFERROR(VLOOKUP(D2920,'ВИС-2025'!$E$17:$L$4285,7,0),"")</f>
        <v>по запросу</v>
      </c>
      <c r="I2920" s="175" t="str">
        <f t="shared" si="421"/>
        <v/>
      </c>
      <c r="J2920" s="175" t="str">
        <f t="shared" si="422"/>
        <v/>
      </c>
      <c r="K2920" s="175" t="str">
        <f t="shared" si="423"/>
        <v/>
      </c>
      <c r="L2920" s="175" t="str">
        <f t="shared" si="424"/>
        <v/>
      </c>
      <c r="M2920" s="175" t="str">
        <f t="shared" si="425"/>
        <v/>
      </c>
      <c r="N2920" s="387"/>
    </row>
    <row r="2921" spans="2:14" s="288" customFormat="1">
      <c r="B2921" s="453"/>
      <c r="C2921" s="139" t="s">
        <v>2476</v>
      </c>
      <c r="D2921" s="102">
        <v>12427241001</v>
      </c>
      <c r="E2921" s="391" t="str">
        <f>IFERROR(VLOOKUP(D2921,'ВИС-2025'!$E$17:$I$3751,3,0),"")</f>
        <v>Заглушка 32+32/111</v>
      </c>
      <c r="F2921" s="139" t="s">
        <v>58</v>
      </c>
      <c r="G2921" s="217"/>
      <c r="H2921" s="175" t="str">
        <f>IFERROR(VLOOKUP(D2921,'ВИС-2025'!$E$17:$L$4285,7,0),"")</f>
        <v>по запросу</v>
      </c>
      <c r="I2921" s="175" t="str">
        <f t="shared" si="421"/>
        <v/>
      </c>
      <c r="J2921" s="175" t="str">
        <f t="shared" si="422"/>
        <v/>
      </c>
      <c r="K2921" s="175" t="str">
        <f t="shared" si="423"/>
        <v/>
      </c>
      <c r="L2921" s="175" t="str">
        <f t="shared" si="424"/>
        <v/>
      </c>
      <c r="M2921" s="175" t="str">
        <f t="shared" si="425"/>
        <v/>
      </c>
      <c r="N2921" s="387"/>
    </row>
    <row r="2922" spans="2:14" s="288" customFormat="1">
      <c r="B2922" s="453"/>
      <c r="C2922" s="139" t="s">
        <v>2476</v>
      </c>
      <c r="D2922" s="102">
        <v>12427441001</v>
      </c>
      <c r="E2922" s="391" t="str">
        <f>IFERROR(VLOOKUP(D2922,'ВИС-2025'!$E$17:$I$3751,3,0),"")</f>
        <v>Заглушка 40+25/126</v>
      </c>
      <c r="F2922" s="139" t="s">
        <v>58</v>
      </c>
      <c r="G2922" s="217"/>
      <c r="H2922" s="175" t="str">
        <f>IFERROR(VLOOKUP(D2922,'ВИС-2025'!$E$17:$L$4285,7,0),"")</f>
        <v>по запросу</v>
      </c>
      <c r="I2922" s="175" t="str">
        <f t="shared" si="421"/>
        <v/>
      </c>
      <c r="J2922" s="175" t="str">
        <f t="shared" si="422"/>
        <v/>
      </c>
      <c r="K2922" s="175" t="str">
        <f t="shared" si="423"/>
        <v/>
      </c>
      <c r="L2922" s="175" t="str">
        <f t="shared" si="424"/>
        <v/>
      </c>
      <c r="M2922" s="175" t="str">
        <f t="shared" si="425"/>
        <v/>
      </c>
      <c r="N2922" s="387"/>
    </row>
    <row r="2923" spans="2:14" s="288" customFormat="1">
      <c r="B2923" s="453"/>
      <c r="C2923" s="139" t="s">
        <v>2476</v>
      </c>
      <c r="D2923" s="102">
        <v>12427541001</v>
      </c>
      <c r="E2923" s="391" t="str">
        <f>IFERROR(VLOOKUP(D2923,'ВИС-2025'!$E$17:$I$3751,3,0),"")</f>
        <v>Заглушка 40+40/126</v>
      </c>
      <c r="F2923" s="139" t="s">
        <v>58</v>
      </c>
      <c r="G2923" s="217"/>
      <c r="H2923" s="175" t="str">
        <f>IFERROR(VLOOKUP(D2923,'ВИС-2025'!$E$17:$L$4285,7,0),"")</f>
        <v>по запросу</v>
      </c>
      <c r="I2923" s="175" t="str">
        <f t="shared" si="421"/>
        <v/>
      </c>
      <c r="J2923" s="175" t="str">
        <f t="shared" si="422"/>
        <v/>
      </c>
      <c r="K2923" s="175" t="str">
        <f t="shared" si="423"/>
        <v/>
      </c>
      <c r="L2923" s="175" t="str">
        <f t="shared" si="424"/>
        <v/>
      </c>
      <c r="M2923" s="175" t="str">
        <f t="shared" si="425"/>
        <v/>
      </c>
      <c r="N2923" s="387"/>
    </row>
    <row r="2924" spans="2:14" s="288" customFormat="1">
      <c r="B2924" s="453"/>
      <c r="C2924" s="139" t="s">
        <v>2476</v>
      </c>
      <c r="D2924" s="102">
        <v>12427741001</v>
      </c>
      <c r="E2924" s="391" t="str">
        <f>IFERROR(VLOOKUP(D2924,'ВИС-2025'!$E$17:$I$3751,3,0),"")</f>
        <v>Заглушка 50+32/126</v>
      </c>
      <c r="F2924" s="139" t="s">
        <v>58</v>
      </c>
      <c r="G2924" s="217"/>
      <c r="H2924" s="175" t="str">
        <f>IFERROR(VLOOKUP(D2924,'ВИС-2025'!$E$17:$L$4285,7,0),"")</f>
        <v>по запросу</v>
      </c>
      <c r="I2924" s="175" t="str">
        <f t="shared" si="421"/>
        <v/>
      </c>
      <c r="J2924" s="175" t="str">
        <f t="shared" si="422"/>
        <v/>
      </c>
      <c r="K2924" s="175" t="str">
        <f t="shared" si="423"/>
        <v/>
      </c>
      <c r="L2924" s="175" t="str">
        <f t="shared" si="424"/>
        <v/>
      </c>
      <c r="M2924" s="175" t="str">
        <f t="shared" si="425"/>
        <v/>
      </c>
      <c r="N2924" s="387"/>
    </row>
    <row r="2925" spans="2:14" s="288" customFormat="1">
      <c r="B2925" s="453"/>
      <c r="C2925" s="139" t="s">
        <v>2476</v>
      </c>
      <c r="D2925" s="102">
        <v>12427841001</v>
      </c>
      <c r="E2925" s="391" t="str">
        <f>IFERROR(VLOOKUP(D2925,'ВИС-2025'!$E$17:$I$3751,3,0),"")</f>
        <v xml:space="preserve">Заглушка 50+50/162 </v>
      </c>
      <c r="F2925" s="139" t="s">
        <v>58</v>
      </c>
      <c r="G2925" s="217"/>
      <c r="H2925" s="175" t="str">
        <f>IFERROR(VLOOKUP(D2925,'ВИС-2025'!$E$17:$L$4285,7,0),"")</f>
        <v>по запросу</v>
      </c>
      <c r="I2925" s="175" t="str">
        <f t="shared" si="421"/>
        <v/>
      </c>
      <c r="J2925" s="175" t="str">
        <f t="shared" si="422"/>
        <v/>
      </c>
      <c r="K2925" s="175" t="str">
        <f t="shared" si="423"/>
        <v/>
      </c>
      <c r="L2925" s="175" t="str">
        <f t="shared" si="424"/>
        <v/>
      </c>
      <c r="M2925" s="175" t="str">
        <f t="shared" si="425"/>
        <v/>
      </c>
      <c r="N2925" s="387"/>
    </row>
    <row r="2926" spans="2:14" s="288" customFormat="1">
      <c r="B2926" s="453"/>
      <c r="C2926" s="139" t="s">
        <v>2476</v>
      </c>
      <c r="D2926" s="102">
        <v>12390911001</v>
      </c>
      <c r="E2926" s="391" t="str">
        <f>IFERROR(VLOOKUP(D2926,'ВИС-2025'!$E$17:$I$3751,3,0),"")</f>
        <v>Заглушка 63+63/182</v>
      </c>
      <c r="F2926" s="139" t="s">
        <v>58</v>
      </c>
      <c r="G2926" s="217"/>
      <c r="H2926" s="175" t="str">
        <f>IFERROR(VLOOKUP(D2926,'ВИС-2025'!$E$17:$L$4285,7,0),"")</f>
        <v>по запросу</v>
      </c>
      <c r="I2926" s="175" t="str">
        <f t="shared" si="421"/>
        <v/>
      </c>
      <c r="J2926" s="175" t="str">
        <f t="shared" si="422"/>
        <v/>
      </c>
      <c r="K2926" s="175" t="str">
        <f t="shared" si="423"/>
        <v/>
      </c>
      <c r="L2926" s="175" t="str">
        <f t="shared" si="424"/>
        <v/>
      </c>
      <c r="M2926" s="175" t="str">
        <f t="shared" si="425"/>
        <v/>
      </c>
      <c r="N2926" s="387"/>
    </row>
    <row r="2927" spans="2:14">
      <c r="B2927" s="90"/>
      <c r="C2927" s="136"/>
      <c r="D2927" s="69"/>
      <c r="E2927" s="185"/>
      <c r="F2927" s="136"/>
      <c r="G2927" s="207"/>
      <c r="H2927" s="97" t="str">
        <f>IFERROR(VLOOKUP(D2927,'ВИС-2025'!$E$17:$L$4285,7,0),"")</f>
        <v/>
      </c>
      <c r="I2927" s="97" t="str">
        <f t="shared" si="421"/>
        <v/>
      </c>
      <c r="J2927" s="97" t="str">
        <f t="shared" si="422"/>
        <v/>
      </c>
      <c r="K2927" s="97" t="str">
        <f t="shared" si="423"/>
        <v/>
      </c>
      <c r="L2927" s="97" t="str">
        <f t="shared" si="424"/>
        <v/>
      </c>
      <c r="M2927" s="97" t="str">
        <f t="shared" si="425"/>
        <v/>
      </c>
      <c r="N2927" s="387"/>
    </row>
    <row r="2928" spans="2:14" s="288" customFormat="1">
      <c r="B2928" s="453"/>
      <c r="C2928" s="139" t="s">
        <v>2476</v>
      </c>
      <c r="D2928" s="102">
        <v>13020681001</v>
      </c>
      <c r="E2928" s="391" t="str">
        <f>IFERROR(VLOOKUP(D2928,'ВИС-2025'!$E$17:$I$3751,3,0),"")</f>
        <v>Сигнальная красная лента трассы теплоснабжения, 250м</v>
      </c>
      <c r="F2928" s="202" t="s">
        <v>29</v>
      </c>
      <c r="G2928" s="217"/>
      <c r="H2928" s="352" t="str">
        <f>IFERROR(VLOOKUP(D2928,'ВИС-2025'!$E$17:$L$4285,7,0),"")</f>
        <v>по запросу</v>
      </c>
      <c r="I2928" s="352" t="str">
        <f t="shared" si="421"/>
        <v/>
      </c>
      <c r="J2928" s="352" t="str">
        <f t="shared" si="422"/>
        <v/>
      </c>
      <c r="K2928" s="352" t="str">
        <f t="shared" si="423"/>
        <v/>
      </c>
      <c r="L2928" s="352" t="str">
        <f t="shared" si="424"/>
        <v/>
      </c>
      <c r="M2928" s="352" t="str">
        <f t="shared" si="425"/>
        <v/>
      </c>
      <c r="N2928" s="387"/>
    </row>
    <row r="2929" spans="2:14">
      <c r="B2929" s="90"/>
      <c r="C2929" s="136"/>
      <c r="D2929" s="69"/>
      <c r="E2929" s="185"/>
      <c r="F2929" s="170"/>
      <c r="G2929" s="207"/>
      <c r="H2929" s="351" t="str">
        <f>IFERROR(VLOOKUP(D2929,'ВИС-2025'!$E$17:$L$4285,7,0),"")</f>
        <v/>
      </c>
      <c r="I2929" s="351" t="str">
        <f t="shared" si="421"/>
        <v/>
      </c>
      <c r="J2929" s="351" t="str">
        <f t="shared" si="422"/>
        <v/>
      </c>
      <c r="K2929" s="351" t="str">
        <f t="shared" si="423"/>
        <v/>
      </c>
      <c r="L2929" s="351" t="str">
        <f t="shared" si="424"/>
        <v/>
      </c>
      <c r="M2929" s="351" t="str">
        <f t="shared" si="425"/>
        <v/>
      </c>
      <c r="N2929" s="387"/>
    </row>
    <row r="2930" spans="2:14">
      <c r="B2930" s="69"/>
      <c r="C2930" s="423" t="s">
        <v>1171</v>
      </c>
      <c r="D2930" s="115"/>
      <c r="E2930" s="407" t="s">
        <v>1172</v>
      </c>
      <c r="F2930" s="84"/>
      <c r="G2930" s="215"/>
      <c r="H2930" s="84" t="str">
        <f>IFERROR(VLOOKUP(D2930,'ВИС-2025'!$E$17:$L$4285,7,0),"")</f>
        <v/>
      </c>
      <c r="I2930" s="84" t="str">
        <f t="shared" si="421"/>
        <v/>
      </c>
      <c r="J2930" s="84" t="str">
        <f t="shared" si="422"/>
        <v/>
      </c>
      <c r="K2930" s="84" t="str">
        <f t="shared" si="423"/>
        <v/>
      </c>
      <c r="L2930" s="84" t="str">
        <f t="shared" si="424"/>
        <v/>
      </c>
      <c r="M2930" s="84" t="str">
        <f t="shared" si="425"/>
        <v/>
      </c>
      <c r="N2930" s="387"/>
    </row>
    <row r="2931" spans="2:14">
      <c r="B2931" s="90"/>
      <c r="C2931" s="221"/>
      <c r="D2931" s="115"/>
      <c r="E2931" s="407"/>
      <c r="F2931" s="84"/>
      <c r="G2931" s="215"/>
      <c r="H2931" s="84" t="str">
        <f>IFERROR(VLOOKUP(D2931,'ВИС-2025'!$E$17:$L$4285,7,0),"")</f>
        <v/>
      </c>
      <c r="I2931" s="84" t="str">
        <f t="shared" si="421"/>
        <v/>
      </c>
      <c r="J2931" s="84" t="str">
        <f t="shared" si="422"/>
        <v/>
      </c>
      <c r="K2931" s="84" t="str">
        <f t="shared" si="423"/>
        <v/>
      </c>
      <c r="L2931" s="84" t="str">
        <f t="shared" si="424"/>
        <v/>
      </c>
      <c r="M2931" s="84" t="str">
        <f t="shared" si="425"/>
        <v/>
      </c>
      <c r="N2931" s="387"/>
    </row>
    <row r="2932" spans="2:14" s="287" customFormat="1">
      <c r="B2932" s="69" t="s">
        <v>65</v>
      </c>
      <c r="C2932" s="234" t="s">
        <v>1171</v>
      </c>
      <c r="D2932" s="69">
        <v>11377641005</v>
      </c>
      <c r="E2932" s="392" t="str">
        <f>IFERROR(VLOOKUP(D2932,'ВИС-2025'!$E$17:$I$3751,3,0),"")</f>
        <v>Комплект механического инструмента RAUTOOL М1</v>
      </c>
      <c r="F2932" s="232" t="s">
        <v>58</v>
      </c>
      <c r="G2932" s="96"/>
      <c r="H2932" s="357">
        <f>IFERROR(VLOOKUP(D2932,'ВИС-2025'!$E$17:$L$4285,8,0),"")</f>
        <v>1712.64</v>
      </c>
      <c r="I2932" s="357">
        <f t="shared" si="421"/>
        <v>0</v>
      </c>
      <c r="J2932" s="357">
        <f t="shared" si="422"/>
        <v>1712.64</v>
      </c>
      <c r="K2932" s="357">
        <f t="shared" si="423"/>
        <v>0</v>
      </c>
      <c r="L2932" s="357">
        <f t="shared" si="424"/>
        <v>0</v>
      </c>
      <c r="M2932" s="357">
        <f t="shared" si="425"/>
        <v>0</v>
      </c>
      <c r="N2932" s="387"/>
    </row>
    <row r="2933" spans="2:14" s="287" customFormat="1">
      <c r="B2933" s="69" t="s">
        <v>30</v>
      </c>
      <c r="C2933" s="234" t="s">
        <v>1171</v>
      </c>
      <c r="D2933" s="69">
        <v>12193321002</v>
      </c>
      <c r="E2933" s="233" t="s">
        <v>1175</v>
      </c>
      <c r="F2933" s="232" t="s">
        <v>58</v>
      </c>
      <c r="G2933" s="96"/>
      <c r="H2933" s="357">
        <f>IFERROR(VLOOKUP(D2933,'ВИС-2025'!$E$17:$L$4285,8,0),"")</f>
        <v>297.26</v>
      </c>
      <c r="I2933" s="357">
        <f t="shared" ref="I2933" si="426">IFERROR(H2933*G2933,"")</f>
        <v>0</v>
      </c>
      <c r="J2933" s="357">
        <f t="shared" ref="J2933" si="427">IFERROR((IF(H2933="","",H2933-H2933*$D$7)),"")</f>
        <v>297.26</v>
      </c>
      <c r="K2933" s="357">
        <f t="shared" ref="K2933" si="428">IFERROR(J2933*G2933, "")</f>
        <v>0</v>
      </c>
      <c r="L2933" s="357">
        <f t="shared" ref="L2933" si="429">IFERROR(J2933*$D$8, "")</f>
        <v>0</v>
      </c>
      <c r="M2933" s="357">
        <f t="shared" ref="M2933" si="430">IFERROR(L2933*G2933, "")</f>
        <v>0</v>
      </c>
      <c r="N2933" s="387"/>
    </row>
    <row r="2934" spans="2:14">
      <c r="B2934" s="90"/>
      <c r="C2934" s="231"/>
      <c r="D2934" s="69"/>
      <c r="E2934" s="399"/>
      <c r="F2934" s="232"/>
      <c r="G2934" s="96"/>
      <c r="H2934" s="357" t="str">
        <f>IFERROR(VLOOKUP(D2934,'ВИС-2025'!$E$17:$L$4285,7,0),"")</f>
        <v/>
      </c>
      <c r="I2934" s="357" t="str">
        <f t="shared" si="421"/>
        <v/>
      </c>
      <c r="J2934" s="357" t="str">
        <f t="shared" si="422"/>
        <v/>
      </c>
      <c r="K2934" s="357" t="str">
        <f t="shared" si="423"/>
        <v/>
      </c>
      <c r="L2934" s="357" t="str">
        <f t="shared" si="424"/>
        <v/>
      </c>
      <c r="M2934" s="357" t="str">
        <f t="shared" si="425"/>
        <v/>
      </c>
      <c r="N2934" s="387"/>
    </row>
    <row r="2935" spans="2:14" s="287" customFormat="1">
      <c r="B2935" s="69" t="s">
        <v>65</v>
      </c>
      <c r="C2935" s="234" t="s">
        <v>1171</v>
      </c>
      <c r="D2935" s="69">
        <v>11377441001</v>
      </c>
      <c r="E2935" s="392" t="str">
        <f>IFERROR(VLOOKUP(D2935,'ВИС-2025'!$E$17:$I$3751,3,0),"")</f>
        <v>Комплект запрессовочн. тисков М1 16/20</v>
      </c>
      <c r="F2935" s="232" t="s">
        <v>58</v>
      </c>
      <c r="G2935" s="96"/>
      <c r="H2935" s="357">
        <f>IFERROR(VLOOKUP(D2935,'ВИС-2025'!$E$17:$L$4285,8,0),"")</f>
        <v>146.57</v>
      </c>
      <c r="I2935" s="357">
        <f t="shared" si="421"/>
        <v>0</v>
      </c>
      <c r="J2935" s="357">
        <f t="shared" si="422"/>
        <v>146.57</v>
      </c>
      <c r="K2935" s="357">
        <f t="shared" si="423"/>
        <v>0</v>
      </c>
      <c r="L2935" s="357">
        <f t="shared" si="424"/>
        <v>0</v>
      </c>
      <c r="M2935" s="357">
        <f t="shared" si="425"/>
        <v>0</v>
      </c>
      <c r="N2935" s="387"/>
    </row>
    <row r="2936" spans="2:14" s="287" customFormat="1">
      <c r="B2936" s="69" t="s">
        <v>65</v>
      </c>
      <c r="C2936" s="234" t="s">
        <v>1171</v>
      </c>
      <c r="D2936" s="69">
        <v>11377541001</v>
      </c>
      <c r="E2936" s="392" t="str">
        <f>IFERROR(VLOOKUP(D2936,'ВИС-2025'!$E$17:$I$3751,3,0),"")</f>
        <v>Комплект запрессовочн. тисков М1 17/20</v>
      </c>
      <c r="F2936" s="232" t="s">
        <v>58</v>
      </c>
      <c r="G2936" s="96"/>
      <c r="H2936" s="357">
        <f>IFERROR(VLOOKUP(D2936,'ВИС-2025'!$E$17:$L$4285,8,0),"")</f>
        <v>146.57</v>
      </c>
      <c r="I2936" s="357">
        <f t="shared" si="421"/>
        <v>0</v>
      </c>
      <c r="J2936" s="357">
        <f t="shared" si="422"/>
        <v>146.57</v>
      </c>
      <c r="K2936" s="357">
        <f t="shared" si="423"/>
        <v>0</v>
      </c>
      <c r="L2936" s="357">
        <f t="shared" si="424"/>
        <v>0</v>
      </c>
      <c r="M2936" s="357">
        <f t="shared" si="425"/>
        <v>0</v>
      </c>
      <c r="N2936" s="387"/>
    </row>
    <row r="2937" spans="2:14" s="287" customFormat="1">
      <c r="B2937" s="69" t="s">
        <v>65</v>
      </c>
      <c r="C2937" s="234" t="s">
        <v>1171</v>
      </c>
      <c r="D2937" s="69">
        <v>11373641001</v>
      </c>
      <c r="E2937" s="392" t="str">
        <f>IFERROR(VLOOKUP(D2937,'ВИС-2025'!$E$17:$I$3751,3,0),"")</f>
        <v>Комплект запрессовочн. тисков М1 25/32 (цвет: золотисто-желтый)</v>
      </c>
      <c r="F2937" s="232" t="s">
        <v>58</v>
      </c>
      <c r="G2937" s="96"/>
      <c r="H2937" s="357">
        <f>IFERROR(VLOOKUP(D2937,'ВИС-2025'!$E$17:$L$4285,8,0),"")</f>
        <v>157.63</v>
      </c>
      <c r="I2937" s="357">
        <f t="shared" si="421"/>
        <v>0</v>
      </c>
      <c r="J2937" s="357">
        <f t="shared" si="422"/>
        <v>157.63</v>
      </c>
      <c r="K2937" s="357">
        <f t="shared" si="423"/>
        <v>0</v>
      </c>
      <c r="L2937" s="357">
        <f t="shared" si="424"/>
        <v>0</v>
      </c>
      <c r="M2937" s="357">
        <f t="shared" si="425"/>
        <v>0</v>
      </c>
      <c r="N2937" s="387"/>
    </row>
    <row r="2938" spans="2:14" s="287" customFormat="1">
      <c r="B2938" s="69" t="s">
        <v>65</v>
      </c>
      <c r="C2938" s="234" t="s">
        <v>1171</v>
      </c>
      <c r="D2938" s="69">
        <v>12017981001</v>
      </c>
      <c r="E2938" s="392" t="str">
        <f>IFERROR(VLOOKUP(D2938,'ВИС-2025'!$E$17:$I$3751,3,0),"")</f>
        <v>Комплект запрессовочн. тисков М1 40 (цвет: черный)</v>
      </c>
      <c r="F2938" s="232" t="s">
        <v>58</v>
      </c>
      <c r="G2938" s="96"/>
      <c r="H2938" s="357">
        <f>IFERROR(VLOOKUP(D2938,'ВИС-2025'!$E$17:$L$4285,8,0),"")</f>
        <v>199.06</v>
      </c>
      <c r="I2938" s="357">
        <f t="shared" si="421"/>
        <v>0</v>
      </c>
      <c r="J2938" s="357">
        <f t="shared" si="422"/>
        <v>199.06</v>
      </c>
      <c r="K2938" s="357">
        <f t="shared" si="423"/>
        <v>0</v>
      </c>
      <c r="L2938" s="357">
        <f t="shared" si="424"/>
        <v>0</v>
      </c>
      <c r="M2938" s="357">
        <f t="shared" si="425"/>
        <v>0</v>
      </c>
      <c r="N2938" s="387"/>
    </row>
    <row r="2939" spans="2:14">
      <c r="B2939" s="90"/>
      <c r="C2939" s="231"/>
      <c r="D2939" s="69"/>
      <c r="E2939" s="399"/>
      <c r="F2939" s="232"/>
      <c r="G2939" s="96"/>
      <c r="H2939" s="357" t="str">
        <f>IFERROR(VLOOKUP(D2939,'ВИС-2025'!$E$17:$L$4285,7,0),"")</f>
        <v/>
      </c>
      <c r="I2939" s="357" t="str">
        <f t="shared" si="421"/>
        <v/>
      </c>
      <c r="J2939" s="357" t="str">
        <f t="shared" si="422"/>
        <v/>
      </c>
      <c r="K2939" s="357" t="str">
        <f t="shared" si="423"/>
        <v/>
      </c>
      <c r="L2939" s="357" t="str">
        <f t="shared" si="424"/>
        <v/>
      </c>
      <c r="M2939" s="357" t="str">
        <f t="shared" si="425"/>
        <v/>
      </c>
      <c r="N2939" s="387"/>
    </row>
    <row r="2940" spans="2:14" s="287" customFormat="1">
      <c r="B2940" s="69" t="s">
        <v>65</v>
      </c>
      <c r="C2940" s="234" t="s">
        <v>1171</v>
      </c>
      <c r="D2940" s="69">
        <v>12141761001</v>
      </c>
      <c r="E2940" s="392" t="str">
        <f>IFERROR(VLOOKUP(D2940,'ВИС-2025'!$E$17:$I$3751,3,0),"")</f>
        <v>Экспандер механический системы QC</v>
      </c>
      <c r="F2940" s="232" t="s">
        <v>58</v>
      </c>
      <c r="G2940" s="96"/>
      <c r="H2940" s="357">
        <f>IFERROR(VLOOKUP(D2940,'ВИС-2025'!$E$17:$L$4285,8,0),"")</f>
        <v>236.47</v>
      </c>
      <c r="I2940" s="357">
        <f t="shared" si="421"/>
        <v>0</v>
      </c>
      <c r="J2940" s="357">
        <f t="shared" si="422"/>
        <v>236.47</v>
      </c>
      <c r="K2940" s="357">
        <f t="shared" si="423"/>
        <v>0</v>
      </c>
      <c r="L2940" s="357">
        <f t="shared" si="424"/>
        <v>0</v>
      </c>
      <c r="M2940" s="357">
        <f t="shared" si="425"/>
        <v>0</v>
      </c>
      <c r="N2940" s="387"/>
    </row>
    <row r="2941" spans="2:14">
      <c r="B2941" s="90"/>
      <c r="C2941" s="223"/>
      <c r="D2941" s="90"/>
      <c r="E2941" s="398"/>
      <c r="F2941" s="224"/>
      <c r="G2941" s="92"/>
      <c r="H2941" s="356" t="str">
        <f>IFERROR(VLOOKUP(D2941,'ВИС-2025'!$E$17:$L$4285,7,0),"")</f>
        <v/>
      </c>
      <c r="I2941" s="356" t="str">
        <f t="shared" si="421"/>
        <v/>
      </c>
      <c r="J2941" s="356" t="str">
        <f t="shared" si="422"/>
        <v/>
      </c>
      <c r="K2941" s="356" t="str">
        <f t="shared" si="423"/>
        <v/>
      </c>
      <c r="L2941" s="356" t="str">
        <f t="shared" si="424"/>
        <v/>
      </c>
      <c r="M2941" s="356" t="str">
        <f t="shared" si="425"/>
        <v/>
      </c>
      <c r="N2941" s="387"/>
    </row>
    <row r="2942" spans="2:14" s="287" customFormat="1">
      <c r="B2942" s="69" t="s">
        <v>65</v>
      </c>
      <c r="C2942" s="234" t="s">
        <v>1171</v>
      </c>
      <c r="D2942" s="69">
        <v>12141691001</v>
      </c>
      <c r="E2942" s="392" t="str">
        <f>IFERROR(VLOOKUP(D2942,'ВИС-2025'!$E$17:$I$3751,3,0),"")</f>
        <v>Расширительная насадка для экспандера QC 16х2,2</v>
      </c>
      <c r="F2942" s="232" t="s">
        <v>58</v>
      </c>
      <c r="G2942" s="96"/>
      <c r="H2942" s="357">
        <f>IFERROR(VLOOKUP(D2942,'ВИС-2025'!$E$17:$L$4285,8,0),"")</f>
        <v>83.77</v>
      </c>
      <c r="I2942" s="357">
        <f t="shared" si="421"/>
        <v>0</v>
      </c>
      <c r="J2942" s="357">
        <f t="shared" si="422"/>
        <v>83.77</v>
      </c>
      <c r="K2942" s="357">
        <f t="shared" si="423"/>
        <v>0</v>
      </c>
      <c r="L2942" s="357">
        <f t="shared" si="424"/>
        <v>0</v>
      </c>
      <c r="M2942" s="357">
        <f t="shared" si="425"/>
        <v>0</v>
      </c>
      <c r="N2942" s="387"/>
    </row>
    <row r="2943" spans="2:14" s="287" customFormat="1">
      <c r="B2943" s="69" t="s">
        <v>65</v>
      </c>
      <c r="C2943" s="234" t="s">
        <v>1171</v>
      </c>
      <c r="D2943" s="69">
        <v>12141711001</v>
      </c>
      <c r="E2943" s="392" t="str">
        <f>IFERROR(VLOOKUP(D2943,'ВИС-2025'!$E$17:$I$3751,3,0),"")</f>
        <v>Расширительная насадка для экспандера QC 20х2,8</v>
      </c>
      <c r="F2943" s="232" t="s">
        <v>58</v>
      </c>
      <c r="G2943" s="96"/>
      <c r="H2943" s="357">
        <f>IFERROR(VLOOKUP(D2943,'ВИС-2025'!$E$17:$L$4285,8,0),"")</f>
        <v>83.77</v>
      </c>
      <c r="I2943" s="357">
        <f t="shared" si="421"/>
        <v>0</v>
      </c>
      <c r="J2943" s="357">
        <f t="shared" si="422"/>
        <v>83.77</v>
      </c>
      <c r="K2943" s="357">
        <f t="shared" si="423"/>
        <v>0</v>
      </c>
      <c r="L2943" s="357">
        <f t="shared" si="424"/>
        <v>0</v>
      </c>
      <c r="M2943" s="357">
        <f t="shared" si="425"/>
        <v>0</v>
      </c>
      <c r="N2943" s="387"/>
    </row>
    <row r="2944" spans="2:14" s="287" customFormat="1">
      <c r="B2944" s="69" t="s">
        <v>65</v>
      </c>
      <c r="C2944" s="234" t="s">
        <v>1171</v>
      </c>
      <c r="D2944" s="69">
        <v>12141721001</v>
      </c>
      <c r="E2944" s="392" t="str">
        <f>IFERROR(VLOOKUP(D2944,'ВИС-2025'!$E$17:$I$3751,3,0),"")</f>
        <v>Расширительная насадка для экспандера QC 25х3,5</v>
      </c>
      <c r="F2944" s="232" t="s">
        <v>58</v>
      </c>
      <c r="G2944" s="96"/>
      <c r="H2944" s="357">
        <f>IFERROR(VLOOKUP(D2944,'ВИС-2025'!$E$17:$L$4285,8,0),"")</f>
        <v>83.77</v>
      </c>
      <c r="I2944" s="357">
        <f t="shared" si="421"/>
        <v>0</v>
      </c>
      <c r="J2944" s="357">
        <f t="shared" si="422"/>
        <v>83.77</v>
      </c>
      <c r="K2944" s="357">
        <f t="shared" si="423"/>
        <v>0</v>
      </c>
      <c r="L2944" s="357">
        <f t="shared" si="424"/>
        <v>0</v>
      </c>
      <c r="M2944" s="357">
        <f t="shared" si="425"/>
        <v>0</v>
      </c>
      <c r="N2944" s="387"/>
    </row>
    <row r="2945" spans="2:14" s="287" customFormat="1">
      <c r="B2945" s="69" t="s">
        <v>65</v>
      </c>
      <c r="C2945" s="234" t="s">
        <v>1171</v>
      </c>
      <c r="D2945" s="69">
        <v>12141751001</v>
      </c>
      <c r="E2945" s="392" t="str">
        <f>IFERROR(VLOOKUP(D2945,'ВИС-2025'!$E$17:$I$3751,3,0),"")</f>
        <v>Расширительная насадка для экспандера QC 32х4,4</v>
      </c>
      <c r="F2945" s="232" t="s">
        <v>58</v>
      </c>
      <c r="G2945" s="96"/>
      <c r="H2945" s="357">
        <f>IFERROR(VLOOKUP(D2945,'ВИС-2025'!$E$17:$L$4285,8,0),"")</f>
        <v>83.77</v>
      </c>
      <c r="I2945" s="357">
        <f t="shared" si="421"/>
        <v>0</v>
      </c>
      <c r="J2945" s="357">
        <f t="shared" si="422"/>
        <v>83.77</v>
      </c>
      <c r="K2945" s="357">
        <f t="shared" si="423"/>
        <v>0</v>
      </c>
      <c r="L2945" s="357">
        <f t="shared" si="424"/>
        <v>0</v>
      </c>
      <c r="M2945" s="357">
        <f t="shared" si="425"/>
        <v>0</v>
      </c>
      <c r="N2945" s="387"/>
    </row>
    <row r="2946" spans="2:14" s="287" customFormat="1">
      <c r="B2946" s="69" t="s">
        <v>65</v>
      </c>
      <c r="C2946" s="234" t="s">
        <v>1171</v>
      </c>
      <c r="D2946" s="69">
        <v>11315591001</v>
      </c>
      <c r="E2946" s="392" t="str">
        <f>IFERROR(VLOOKUP(D2946,'ВИС-2025'!$E$17:$I$3751,3,0),"")</f>
        <v>Расширительная насадка для экспандера QC 17х2,0</v>
      </c>
      <c r="F2946" s="232" t="s">
        <v>58</v>
      </c>
      <c r="G2946" s="96"/>
      <c r="H2946" s="357">
        <f>IFERROR(VLOOKUP(D2946,'ВИС-2025'!$E$17:$L$4285,8,0),"")</f>
        <v>83.77</v>
      </c>
      <c r="I2946" s="357">
        <f t="shared" si="421"/>
        <v>0</v>
      </c>
      <c r="J2946" s="357">
        <f t="shared" si="422"/>
        <v>83.77</v>
      </c>
      <c r="K2946" s="357">
        <f t="shared" si="423"/>
        <v>0</v>
      </c>
      <c r="L2946" s="357">
        <f t="shared" si="424"/>
        <v>0</v>
      </c>
      <c r="M2946" s="357">
        <f t="shared" si="425"/>
        <v>0</v>
      </c>
      <c r="N2946" s="387"/>
    </row>
    <row r="2947" spans="2:14" s="287" customFormat="1">
      <c r="B2947" s="69" t="s">
        <v>65</v>
      </c>
      <c r="C2947" s="234" t="s">
        <v>1171</v>
      </c>
      <c r="D2947" s="69">
        <v>11315651001</v>
      </c>
      <c r="E2947" s="392" t="str">
        <f>IFERROR(VLOOKUP(D2947,'ВИС-2025'!$E$17:$I$3751,3,0),"")</f>
        <v>Расширительная насадка для экспандера QC 20х2,0</v>
      </c>
      <c r="F2947" s="232" t="s">
        <v>58</v>
      </c>
      <c r="G2947" s="96"/>
      <c r="H2947" s="357">
        <f>IFERROR(VLOOKUP(D2947,'ВИС-2025'!$E$17:$L$4285,8,0),"")</f>
        <v>83.77</v>
      </c>
      <c r="I2947" s="357">
        <f t="shared" si="421"/>
        <v>0</v>
      </c>
      <c r="J2947" s="357">
        <f t="shared" si="422"/>
        <v>83.77</v>
      </c>
      <c r="K2947" s="357">
        <f t="shared" si="423"/>
        <v>0</v>
      </c>
      <c r="L2947" s="357">
        <f t="shared" si="424"/>
        <v>0</v>
      </c>
      <c r="M2947" s="357">
        <f t="shared" si="425"/>
        <v>0</v>
      </c>
      <c r="N2947" s="387"/>
    </row>
    <row r="2948" spans="2:14" s="287" customFormat="1">
      <c r="B2948" s="69" t="s">
        <v>65</v>
      </c>
      <c r="C2948" s="234" t="s">
        <v>1171</v>
      </c>
      <c r="D2948" s="69">
        <v>11315671001</v>
      </c>
      <c r="E2948" s="392" t="str">
        <f>IFERROR(VLOOKUP(D2948,'ВИС-2025'!$E$17:$I$3751,3,0),"")</f>
        <v>Расширительная насадка для экспандера QC 25х2,3</v>
      </c>
      <c r="F2948" s="232" t="s">
        <v>58</v>
      </c>
      <c r="G2948" s="96"/>
      <c r="H2948" s="357">
        <f>IFERROR(VLOOKUP(D2948,'ВИС-2025'!$E$17:$L$4285,8,0),"")</f>
        <v>83.77</v>
      </c>
      <c r="I2948" s="357">
        <f t="shared" si="421"/>
        <v>0</v>
      </c>
      <c r="J2948" s="357">
        <f t="shared" si="422"/>
        <v>83.77</v>
      </c>
      <c r="K2948" s="357">
        <f t="shared" si="423"/>
        <v>0</v>
      </c>
      <c r="L2948" s="357">
        <f t="shared" si="424"/>
        <v>0</v>
      </c>
      <c r="M2948" s="357">
        <f t="shared" si="425"/>
        <v>0</v>
      </c>
      <c r="N2948" s="387"/>
    </row>
    <row r="2949" spans="2:14" s="287" customFormat="1">
      <c r="B2949" s="69" t="s">
        <v>65</v>
      </c>
      <c r="C2949" s="234" t="s">
        <v>1171</v>
      </c>
      <c r="D2949" s="69">
        <v>11315681001</v>
      </c>
      <c r="E2949" s="392" t="str">
        <f>IFERROR(VLOOKUP(D2949,'ВИС-2025'!$E$17:$I$3751,3,0),"")</f>
        <v>Расширительная насадка для экспандера QC 32х2,9</v>
      </c>
      <c r="F2949" s="232" t="s">
        <v>58</v>
      </c>
      <c r="G2949" s="96"/>
      <c r="H2949" s="357">
        <f>IFERROR(VLOOKUP(D2949,'ВИС-2025'!$E$17:$L$4285,8,0),"")</f>
        <v>83.77</v>
      </c>
      <c r="I2949" s="357">
        <f t="shared" si="421"/>
        <v>0</v>
      </c>
      <c r="J2949" s="357">
        <f t="shared" si="422"/>
        <v>83.77</v>
      </c>
      <c r="K2949" s="357">
        <f t="shared" si="423"/>
        <v>0</v>
      </c>
      <c r="L2949" s="357">
        <f t="shared" si="424"/>
        <v>0</v>
      </c>
      <c r="M2949" s="357">
        <f t="shared" si="425"/>
        <v>0</v>
      </c>
      <c r="N2949" s="387"/>
    </row>
    <row r="2950" spans="2:14" s="287" customFormat="1">
      <c r="B2950" s="69" t="s">
        <v>65</v>
      </c>
      <c r="C2950" s="234" t="s">
        <v>1171</v>
      </c>
      <c r="D2950" s="69">
        <v>12092241001</v>
      </c>
      <c r="E2950" s="392" t="str">
        <f>IFERROR(VLOOKUP(D2950,'ВИС-2025'!$E$17:$I$3751,3,0),"")</f>
        <v>Расширительная насадка для экспандера QC 16,2х2,6 (Stabil)</v>
      </c>
      <c r="F2950" s="232" t="s">
        <v>58</v>
      </c>
      <c r="G2950" s="96"/>
      <c r="H2950" s="357">
        <f>IFERROR(VLOOKUP(D2950,'ВИС-2025'!$E$17:$L$4285,8,0),"")</f>
        <v>94.66</v>
      </c>
      <c r="I2950" s="357">
        <f t="shared" si="421"/>
        <v>0</v>
      </c>
      <c r="J2950" s="357">
        <f t="shared" si="422"/>
        <v>94.66</v>
      </c>
      <c r="K2950" s="357">
        <f t="shared" si="423"/>
        <v>0</v>
      </c>
      <c r="L2950" s="357">
        <f t="shared" si="424"/>
        <v>0</v>
      </c>
      <c r="M2950" s="357">
        <f t="shared" si="425"/>
        <v>0</v>
      </c>
      <c r="N2950" s="387"/>
    </row>
    <row r="2951" spans="2:14" s="287" customFormat="1">
      <c r="B2951" s="69" t="s">
        <v>65</v>
      </c>
      <c r="C2951" s="234" t="s">
        <v>1171</v>
      </c>
      <c r="D2951" s="69">
        <v>12092251001</v>
      </c>
      <c r="E2951" s="392" t="str">
        <f>IFERROR(VLOOKUP(D2951,'ВИС-2025'!$E$17:$I$3751,3,0),"")</f>
        <v>Расширительная насадка для экспандера QC 20х2,9 (Stabil)</v>
      </c>
      <c r="F2951" s="232" t="s">
        <v>58</v>
      </c>
      <c r="G2951" s="96"/>
      <c r="H2951" s="357">
        <f>IFERROR(VLOOKUP(D2951,'ВИС-2025'!$E$17:$L$4285,8,0),"")</f>
        <v>94.66</v>
      </c>
      <c r="I2951" s="357">
        <f t="shared" si="421"/>
        <v>0</v>
      </c>
      <c r="J2951" s="357">
        <f t="shared" si="422"/>
        <v>94.66</v>
      </c>
      <c r="K2951" s="357">
        <f t="shared" si="423"/>
        <v>0</v>
      </c>
      <c r="L2951" s="357">
        <f t="shared" si="424"/>
        <v>0</v>
      </c>
      <c r="M2951" s="357">
        <f t="shared" si="425"/>
        <v>0</v>
      </c>
      <c r="N2951" s="387"/>
    </row>
    <row r="2952" spans="2:14" s="287" customFormat="1">
      <c r="B2952" s="69" t="s">
        <v>65</v>
      </c>
      <c r="C2952" s="234" t="s">
        <v>1171</v>
      </c>
      <c r="D2952" s="69">
        <v>12092261001</v>
      </c>
      <c r="E2952" s="392" t="str">
        <f>IFERROR(VLOOKUP(D2952,'ВИС-2025'!$E$17:$I$3751,3,0),"")</f>
        <v>Расширительная насадка для экспандера QC 25х3,7 (Stabil)</v>
      </c>
      <c r="F2952" s="232" t="s">
        <v>58</v>
      </c>
      <c r="G2952" s="96"/>
      <c r="H2952" s="357">
        <f>IFERROR(VLOOKUP(D2952,'ВИС-2025'!$E$17:$L$4285,8,0),"")</f>
        <v>94.66</v>
      </c>
      <c r="I2952" s="357">
        <f t="shared" si="421"/>
        <v>0</v>
      </c>
      <c r="J2952" s="357">
        <f t="shared" si="422"/>
        <v>94.66</v>
      </c>
      <c r="K2952" s="357">
        <f t="shared" si="423"/>
        <v>0</v>
      </c>
      <c r="L2952" s="357">
        <f t="shared" si="424"/>
        <v>0</v>
      </c>
      <c r="M2952" s="357">
        <f t="shared" si="425"/>
        <v>0</v>
      </c>
      <c r="N2952" s="387"/>
    </row>
    <row r="2953" spans="2:14" s="287" customFormat="1">
      <c r="B2953" s="69" t="s">
        <v>65</v>
      </c>
      <c r="C2953" s="234" t="s">
        <v>1171</v>
      </c>
      <c r="D2953" s="69">
        <v>12092271001</v>
      </c>
      <c r="E2953" s="392" t="str">
        <f>IFERROR(VLOOKUP(D2953,'ВИС-2025'!$E$17:$I$3751,3,0),"")</f>
        <v>Расширительная насадка для экспандера QC 32х4,7 (Stabil)</v>
      </c>
      <c r="F2953" s="232" t="s">
        <v>58</v>
      </c>
      <c r="G2953" s="96"/>
      <c r="H2953" s="357">
        <f>IFERROR(VLOOKUP(D2953,'ВИС-2025'!$E$17:$L$4285,8,0),"")</f>
        <v>94.66</v>
      </c>
      <c r="I2953" s="357">
        <f t="shared" si="421"/>
        <v>0</v>
      </c>
      <c r="J2953" s="357">
        <f t="shared" si="422"/>
        <v>94.66</v>
      </c>
      <c r="K2953" s="357">
        <f t="shared" si="423"/>
        <v>0</v>
      </c>
      <c r="L2953" s="357">
        <f t="shared" si="424"/>
        <v>0</v>
      </c>
      <c r="M2953" s="357">
        <f t="shared" si="425"/>
        <v>0</v>
      </c>
      <c r="N2953" s="387"/>
    </row>
    <row r="2954" spans="2:14" s="287" customFormat="1">
      <c r="B2954" s="69" t="s">
        <v>65</v>
      </c>
      <c r="C2954" s="234" t="s">
        <v>1171</v>
      </c>
      <c r="D2954" s="69">
        <v>12166941001</v>
      </c>
      <c r="E2954" s="392" t="str">
        <f>IFERROR(VLOOKUP(D2954,'ВИС-2025'!$E$17:$I$3751,3,0),"")</f>
        <v>Расширительная насадка экспандера QC для метал. трубок</v>
      </c>
      <c r="F2954" s="232" t="s">
        <v>58</v>
      </c>
      <c r="G2954" s="96"/>
      <c r="H2954" s="357">
        <f>IFERROR(VLOOKUP(D2954,'ВИС-2025'!$E$17:$L$4285,8,0),"")</f>
        <v>66.13</v>
      </c>
      <c r="I2954" s="357">
        <f t="shared" si="421"/>
        <v>0</v>
      </c>
      <c r="J2954" s="357">
        <f t="shared" si="422"/>
        <v>66.13</v>
      </c>
      <c r="K2954" s="357">
        <f t="shared" si="423"/>
        <v>0</v>
      </c>
      <c r="L2954" s="357">
        <f t="shared" si="424"/>
        <v>0</v>
      </c>
      <c r="M2954" s="357">
        <f t="shared" si="425"/>
        <v>0</v>
      </c>
      <c r="N2954" s="387"/>
    </row>
    <row r="2955" spans="2:14">
      <c r="B2955" s="90"/>
      <c r="C2955" s="223"/>
      <c r="D2955" s="90"/>
      <c r="E2955" s="398"/>
      <c r="F2955" s="224"/>
      <c r="G2955" s="92"/>
      <c r="H2955" s="356" t="str">
        <f>IFERROR(VLOOKUP(D2955,'ВИС-2025'!$E$17:$L$4285,7,0),"")</f>
        <v/>
      </c>
      <c r="I2955" s="356" t="str">
        <f t="shared" si="421"/>
        <v/>
      </c>
      <c r="J2955" s="356" t="str">
        <f t="shared" si="422"/>
        <v/>
      </c>
      <c r="K2955" s="356" t="str">
        <f t="shared" si="423"/>
        <v/>
      </c>
      <c r="L2955" s="356" t="str">
        <f t="shared" si="424"/>
        <v/>
      </c>
      <c r="M2955" s="356" t="str">
        <f t="shared" si="425"/>
        <v/>
      </c>
      <c r="N2955" s="387"/>
    </row>
    <row r="2956" spans="2:14" s="287" customFormat="1">
      <c r="B2956" s="69" t="s">
        <v>65</v>
      </c>
      <c r="C2956" s="234" t="s">
        <v>1171</v>
      </c>
      <c r="D2956" s="69">
        <v>11373441001</v>
      </c>
      <c r="E2956" s="392" t="str">
        <f>IFERROR(VLOOKUP(D2956,'ВИС-2025'!$E$17:$I$3751,3,0),"")</f>
        <v>Расширительная насадка для M1 40х5,5</v>
      </c>
      <c r="F2956" s="232" t="s">
        <v>58</v>
      </c>
      <c r="G2956" s="96"/>
      <c r="H2956" s="357">
        <f>IFERROR(VLOOKUP(D2956,'ВИС-2025'!$E$17:$L$4285,8,0),"")</f>
        <v>499.92</v>
      </c>
      <c r="I2956" s="357">
        <f t="shared" si="421"/>
        <v>0</v>
      </c>
      <c r="J2956" s="357">
        <f t="shared" si="422"/>
        <v>499.92</v>
      </c>
      <c r="K2956" s="357">
        <f t="shared" si="423"/>
        <v>0</v>
      </c>
      <c r="L2956" s="357">
        <f t="shared" si="424"/>
        <v>0</v>
      </c>
      <c r="M2956" s="357">
        <f t="shared" si="425"/>
        <v>0</v>
      </c>
      <c r="N2956" s="387"/>
    </row>
    <row r="2957" spans="2:14" s="287" customFormat="1">
      <c r="B2957" s="69" t="s">
        <v>65</v>
      </c>
      <c r="C2957" s="234" t="s">
        <v>1171</v>
      </c>
      <c r="D2957" s="69">
        <v>11373141001</v>
      </c>
      <c r="E2957" s="392" t="str">
        <f>IFERROR(VLOOKUP(D2957,'ВИС-2025'!$E$17:$I$3751,3,0),"")</f>
        <v>Расширительная насадка для M1 40х3,7</v>
      </c>
      <c r="F2957" s="232" t="s">
        <v>58</v>
      </c>
      <c r="G2957" s="96"/>
      <c r="H2957" s="357">
        <f>IFERROR(VLOOKUP(D2957,'ВИС-2025'!$E$17:$L$4285,8,0),"")</f>
        <v>499.92</v>
      </c>
      <c r="I2957" s="357">
        <f t="shared" si="421"/>
        <v>0</v>
      </c>
      <c r="J2957" s="357">
        <f t="shared" si="422"/>
        <v>499.92</v>
      </c>
      <c r="K2957" s="357">
        <f t="shared" si="423"/>
        <v>0</v>
      </c>
      <c r="L2957" s="357">
        <f t="shared" si="424"/>
        <v>0</v>
      </c>
      <c r="M2957" s="357">
        <f t="shared" si="425"/>
        <v>0</v>
      </c>
      <c r="N2957" s="387"/>
    </row>
    <row r="2958" spans="2:14">
      <c r="B2958" s="90"/>
      <c r="C2958" s="223"/>
      <c r="D2958" s="90"/>
      <c r="E2958" s="398"/>
      <c r="F2958" s="224"/>
      <c r="G2958" s="92"/>
      <c r="H2958" s="356" t="str">
        <f>IFERROR(VLOOKUP(D2958,'ВИС-2025'!$E$17:$L$4285,7,0),"")</f>
        <v/>
      </c>
      <c r="I2958" s="356" t="str">
        <f t="shared" si="421"/>
        <v/>
      </c>
      <c r="J2958" s="356" t="str">
        <f t="shared" si="422"/>
        <v/>
      </c>
      <c r="K2958" s="356" t="str">
        <f t="shared" si="423"/>
        <v/>
      </c>
      <c r="L2958" s="356" t="str">
        <f t="shared" si="424"/>
        <v/>
      </c>
      <c r="M2958" s="356" t="str">
        <f t="shared" si="425"/>
        <v/>
      </c>
      <c r="N2958" s="387"/>
    </row>
    <row r="2959" spans="2:14" s="287" customFormat="1">
      <c r="B2959" s="69" t="s">
        <v>65</v>
      </c>
      <c r="C2959" s="234" t="s">
        <v>1171</v>
      </c>
      <c r="D2959" s="69">
        <v>13152421001</v>
      </c>
      <c r="E2959" s="392" t="str">
        <f>IFERROR(VLOOKUP(D2959,'ВИС-2025'!$E$17:$I$3751,3,0),"")</f>
        <v>Ножницы труборезные RAUTITAN 16-40 stabil (цвет: белый)</v>
      </c>
      <c r="F2959" s="232" t="s">
        <v>58</v>
      </c>
      <c r="G2959" s="96"/>
      <c r="H2959" s="357">
        <f>IFERROR(VLOOKUP(D2959,'ВИС-2025'!$E$17:$L$4285,8,0),"")</f>
        <v>64.38</v>
      </c>
      <c r="I2959" s="357">
        <f t="shared" si="421"/>
        <v>0</v>
      </c>
      <c r="J2959" s="357">
        <f t="shared" si="422"/>
        <v>64.38</v>
      </c>
      <c r="K2959" s="357">
        <f t="shared" si="423"/>
        <v>0</v>
      </c>
      <c r="L2959" s="357">
        <f t="shared" si="424"/>
        <v>0</v>
      </c>
      <c r="M2959" s="357">
        <f t="shared" si="425"/>
        <v>0</v>
      </c>
      <c r="N2959" s="387"/>
    </row>
    <row r="2960" spans="2:14" s="287" customFormat="1">
      <c r="B2960" s="69" t="s">
        <v>65</v>
      </c>
      <c r="C2960" s="234" t="s">
        <v>1171</v>
      </c>
      <c r="D2960" s="69">
        <v>11380721001</v>
      </c>
      <c r="E2960" s="392" t="str">
        <f>IFERROR(VLOOKUP(D2960,'ВИС-2025'!$E$17:$I$3751,3,0),"")</f>
        <v>Запасн. лезвие для ножниц RAUTITAN 16-40 (для арт. 138062-001)</v>
      </c>
      <c r="F2960" s="232" t="s">
        <v>58</v>
      </c>
      <c r="G2960" s="96"/>
      <c r="H2960" s="357">
        <f>IFERROR(VLOOKUP(D2960,'ВИС-2025'!$E$17:$L$4285,8,0),"")</f>
        <v>26.52</v>
      </c>
      <c r="I2960" s="357">
        <f t="shared" ref="I2960:I3025" si="431">IFERROR(H2960*G2960,"")</f>
        <v>0</v>
      </c>
      <c r="J2960" s="357">
        <f t="shared" ref="J2960:J3025" si="432">IFERROR((IF(H2960="","",H2960-H2960*$D$7)),"")</f>
        <v>26.52</v>
      </c>
      <c r="K2960" s="357">
        <f t="shared" ref="K2960:K3025" si="433">IFERROR(J2960*G2960, "")</f>
        <v>0</v>
      </c>
      <c r="L2960" s="357">
        <f t="shared" ref="L2960:L3025" si="434">IFERROR(J2960*$D$8, "")</f>
        <v>0</v>
      </c>
      <c r="M2960" s="357">
        <f t="shared" ref="M2960:M3025" si="435">IFERROR(L2960*G2960, "")</f>
        <v>0</v>
      </c>
      <c r="N2960" s="387"/>
    </row>
    <row r="2961" spans="2:14" s="287" customFormat="1">
      <c r="B2961" s="69" t="s">
        <v>65</v>
      </c>
      <c r="C2961" s="234" t="s">
        <v>1171</v>
      </c>
      <c r="D2961" s="69">
        <v>12474741001</v>
      </c>
      <c r="E2961" s="392" t="str">
        <f>IFERROR(VLOOKUP(D2961,'ВИС-2025'!$E$17:$I$3751,3,0),"")</f>
        <v>Ножницы для труб RAUTITAN 16/20 (цвет: зеленый)</v>
      </c>
      <c r="F2961" s="232" t="s">
        <v>58</v>
      </c>
      <c r="G2961" s="96"/>
      <c r="H2961" s="357">
        <f>IFERROR(VLOOKUP(D2961,'ВИС-2025'!$E$17:$L$4285,8,0),"")</f>
        <v>119.35</v>
      </c>
      <c r="I2961" s="357">
        <f t="shared" si="431"/>
        <v>0</v>
      </c>
      <c r="J2961" s="357">
        <f t="shared" si="432"/>
        <v>119.35</v>
      </c>
      <c r="K2961" s="357">
        <f t="shared" si="433"/>
        <v>0</v>
      </c>
      <c r="L2961" s="357">
        <f t="shared" si="434"/>
        <v>0</v>
      </c>
      <c r="M2961" s="357">
        <f t="shared" si="435"/>
        <v>0</v>
      </c>
      <c r="N2961" s="387"/>
    </row>
    <row r="2962" spans="2:14">
      <c r="B2962" s="90"/>
      <c r="C2962" s="231"/>
      <c r="D2962" s="69"/>
      <c r="E2962" s="399"/>
      <c r="F2962" s="232"/>
      <c r="G2962" s="96"/>
      <c r="H2962" s="357" t="str">
        <f>IFERROR(VLOOKUP(D2962,'ВИС-2025'!$E$17:$L$4285,7,0),"")</f>
        <v/>
      </c>
      <c r="I2962" s="357" t="str">
        <f t="shared" si="431"/>
        <v/>
      </c>
      <c r="J2962" s="357" t="str">
        <f t="shared" si="432"/>
        <v/>
      </c>
      <c r="K2962" s="357" t="str">
        <f t="shared" si="433"/>
        <v/>
      </c>
      <c r="L2962" s="357" t="str">
        <f t="shared" si="434"/>
        <v/>
      </c>
      <c r="M2962" s="357" t="str">
        <f t="shared" si="435"/>
        <v/>
      </c>
      <c r="N2962" s="387"/>
    </row>
    <row r="2963" spans="2:14">
      <c r="B2963" s="90"/>
      <c r="C2963" s="223"/>
      <c r="D2963" s="90"/>
      <c r="E2963" s="398"/>
      <c r="F2963" s="224"/>
      <c r="G2963" s="92"/>
      <c r="H2963" s="356" t="str">
        <f>IFERROR(VLOOKUP(D2963,'ВИС-2025'!$E$17:$L$4285,7,0),"")</f>
        <v/>
      </c>
      <c r="I2963" s="356" t="str">
        <f t="shared" si="431"/>
        <v/>
      </c>
      <c r="J2963" s="356" t="str">
        <f t="shared" si="432"/>
        <v/>
      </c>
      <c r="K2963" s="356" t="str">
        <f t="shared" si="433"/>
        <v/>
      </c>
      <c r="L2963" s="356" t="str">
        <f t="shared" si="434"/>
        <v/>
      </c>
      <c r="M2963" s="356" t="str">
        <f t="shared" si="435"/>
        <v/>
      </c>
      <c r="N2963" s="387"/>
    </row>
    <row r="2964" spans="2:14" s="287" customFormat="1">
      <c r="B2964" s="69" t="s">
        <v>65</v>
      </c>
      <c r="C2964" s="234" t="s">
        <v>1171</v>
      </c>
      <c r="D2964" s="69">
        <v>12283961001</v>
      </c>
      <c r="E2964" s="392" t="str">
        <f>IFERROR(VLOOKUP(D2964,'ВИС-2025'!$E$17:$I$3751,3,0),"")</f>
        <v>Механический инструмент RAUTOOL K 10</v>
      </c>
      <c r="F2964" s="232" t="s">
        <v>58</v>
      </c>
      <c r="G2964" s="96"/>
      <c r="H2964" s="357">
        <f>IFERROR(VLOOKUP(D2964,'ВИС-2025'!$E$17:$L$4285,8,0),"")</f>
        <v>253.72</v>
      </c>
      <c r="I2964" s="357">
        <f t="shared" si="431"/>
        <v>0</v>
      </c>
      <c r="J2964" s="357">
        <f t="shared" si="432"/>
        <v>253.72</v>
      </c>
      <c r="K2964" s="357">
        <f t="shared" si="433"/>
        <v>0</v>
      </c>
      <c r="L2964" s="357">
        <f t="shared" si="434"/>
        <v>0</v>
      </c>
      <c r="M2964" s="357">
        <f t="shared" si="435"/>
        <v>0</v>
      </c>
      <c r="N2964" s="387"/>
    </row>
    <row r="2965" spans="2:14" s="287" customFormat="1">
      <c r="B2965" s="69" t="s">
        <v>65</v>
      </c>
      <c r="C2965" s="234" t="s">
        <v>1171</v>
      </c>
      <c r="D2965" s="69">
        <v>12446211001</v>
      </c>
      <c r="E2965" s="392" t="str">
        <f>IFERROR(VLOOKUP(D2965,'ВИС-2025'!$E$17:$I$3751,3,0),"")</f>
        <v>Механический инструмент RAUTOOL K 14</v>
      </c>
      <c r="F2965" s="232" t="s">
        <v>58</v>
      </c>
      <c r="G2965" s="96"/>
      <c r="H2965" s="357">
        <f>IFERROR(VLOOKUP(D2965,'ВИС-2025'!$E$17:$L$4285,8,0),"")</f>
        <v>394.12</v>
      </c>
      <c r="I2965" s="357">
        <f t="shared" si="431"/>
        <v>0</v>
      </c>
      <c r="J2965" s="357">
        <f t="shared" si="432"/>
        <v>394.12</v>
      </c>
      <c r="K2965" s="357">
        <f t="shared" si="433"/>
        <v>0</v>
      </c>
      <c r="L2965" s="357">
        <f t="shared" si="434"/>
        <v>0</v>
      </c>
      <c r="M2965" s="357">
        <f t="shared" si="435"/>
        <v>0</v>
      </c>
      <c r="N2965" s="387"/>
    </row>
    <row r="2966" spans="2:14">
      <c r="B2966" s="90"/>
      <c r="C2966" s="234"/>
      <c r="D2966" s="69"/>
      <c r="E2966" s="400"/>
      <c r="F2966" s="232"/>
      <c r="G2966" s="96"/>
      <c r="H2966" s="357" t="str">
        <f>IFERROR(VLOOKUP(D2966,'ВИС-2025'!$E$17:$L$4285,7,0),"")</f>
        <v/>
      </c>
      <c r="I2966" s="357" t="str">
        <f t="shared" si="431"/>
        <v/>
      </c>
      <c r="J2966" s="357" t="str">
        <f t="shared" si="432"/>
        <v/>
      </c>
      <c r="K2966" s="357" t="str">
        <f t="shared" si="433"/>
        <v/>
      </c>
      <c r="L2966" s="357" t="str">
        <f t="shared" si="434"/>
        <v/>
      </c>
      <c r="M2966" s="357" t="str">
        <f t="shared" si="435"/>
        <v/>
      </c>
      <c r="N2966" s="387"/>
    </row>
    <row r="2967" spans="2:14" s="287" customFormat="1">
      <c r="B2967" s="69" t="s">
        <v>65</v>
      </c>
      <c r="C2967" s="234" t="s">
        <v>1171</v>
      </c>
      <c r="D2967" s="69">
        <v>12035971001</v>
      </c>
      <c r="E2967" s="392" t="str">
        <f>IFERROR(VLOOKUP(D2967,'ВИС-2025'!$E$17:$I$3751,3,0),"")</f>
        <v>Комплект гидравлич. инстр. на электроаккумулят. RAUTOOL A-light2</v>
      </c>
      <c r="F2967" s="232" t="s">
        <v>58</v>
      </c>
      <c r="G2967" s="96"/>
      <c r="H2967" s="357">
        <f>IFERROR(VLOOKUP(D2967,'ВИС-2025'!$E$17:$L$4285,8,0),"")</f>
        <v>5708.78</v>
      </c>
      <c r="I2967" s="357">
        <f t="shared" si="431"/>
        <v>0</v>
      </c>
      <c r="J2967" s="357">
        <f t="shared" si="432"/>
        <v>5708.78</v>
      </c>
      <c r="K2967" s="357">
        <f t="shared" si="433"/>
        <v>0</v>
      </c>
      <c r="L2967" s="357">
        <f t="shared" si="434"/>
        <v>0</v>
      </c>
      <c r="M2967" s="357">
        <f t="shared" si="435"/>
        <v>0</v>
      </c>
      <c r="N2967" s="387"/>
    </row>
    <row r="2968" spans="2:14" s="287" customFormat="1">
      <c r="B2968" s="69" t="s">
        <v>65</v>
      </c>
      <c r="C2968" s="234" t="s">
        <v>1171</v>
      </c>
      <c r="D2968" s="69">
        <v>12036191001</v>
      </c>
      <c r="E2968" s="392" t="str">
        <f>IFERROR(VLOOKUP(D2968,'ВИС-2025'!$E$17:$I$3751,3,0),"")</f>
        <v>Запасной электроаккумулятор к инструменту RAUTOOL A-light2/ G2 / Xpand</v>
      </c>
      <c r="F2968" s="232" t="s">
        <v>58</v>
      </c>
      <c r="G2968" s="96"/>
      <c r="H2968" s="357">
        <f>IFERROR(VLOOKUP(D2968,'ВИС-2025'!$E$17:$L$4285,8,0),"")</f>
        <v>231.84</v>
      </c>
      <c r="I2968" s="357">
        <f t="shared" si="431"/>
        <v>0</v>
      </c>
      <c r="J2968" s="357">
        <f t="shared" si="432"/>
        <v>231.84</v>
      </c>
      <c r="K2968" s="357">
        <f t="shared" si="433"/>
        <v>0</v>
      </c>
      <c r="L2968" s="357">
        <f t="shared" si="434"/>
        <v>0</v>
      </c>
      <c r="M2968" s="357">
        <f t="shared" si="435"/>
        <v>0</v>
      </c>
      <c r="N2968" s="387"/>
    </row>
    <row r="2969" spans="2:14">
      <c r="B2969" s="90"/>
      <c r="C2969" s="231"/>
      <c r="D2969" s="69"/>
      <c r="E2969" s="399"/>
      <c r="F2969" s="232"/>
      <c r="G2969" s="96"/>
      <c r="H2969" s="357" t="str">
        <f>IFERROR(VLOOKUP(D2969,'ВИС-2025'!$E$17:$L$4285,7,0),"")</f>
        <v/>
      </c>
      <c r="I2969" s="357" t="str">
        <f t="shared" si="431"/>
        <v/>
      </c>
      <c r="J2969" s="357" t="str">
        <f t="shared" si="432"/>
        <v/>
      </c>
      <c r="K2969" s="357" t="str">
        <f t="shared" si="433"/>
        <v/>
      </c>
      <c r="L2969" s="357" t="str">
        <f t="shared" si="434"/>
        <v/>
      </c>
      <c r="M2969" s="357" t="str">
        <f t="shared" si="435"/>
        <v/>
      </c>
      <c r="N2969" s="387"/>
    </row>
    <row r="2970" spans="2:14" s="287" customFormat="1" ht="25.5">
      <c r="B2970" s="69" t="s">
        <v>65</v>
      </c>
      <c r="C2970" s="234" t="s">
        <v>1171</v>
      </c>
      <c r="D2970" s="69">
        <v>12168201001</v>
      </c>
      <c r="E2970" s="392" t="str">
        <f>IFERROR(VLOOKUP(D2970,'ВИС-2025'!$E$17:$I$3751,3,0),"")</f>
        <v>Комплект гидравлич. расширительн. инстр. на электроаккумулят. RAUTOOL Xpand</v>
      </c>
      <c r="F2970" s="232" t="s">
        <v>58</v>
      </c>
      <c r="G2970" s="96"/>
      <c r="H2970" s="357">
        <f>IFERROR(VLOOKUP(D2970,'ВИС-2025'!$E$17:$L$4285,8,0),"")</f>
        <v>2854.39</v>
      </c>
      <c r="I2970" s="357">
        <f t="shared" si="431"/>
        <v>0</v>
      </c>
      <c r="J2970" s="357">
        <f t="shared" si="432"/>
        <v>2854.39</v>
      </c>
      <c r="K2970" s="357">
        <f t="shared" si="433"/>
        <v>0</v>
      </c>
      <c r="L2970" s="357">
        <f t="shared" si="434"/>
        <v>0</v>
      </c>
      <c r="M2970" s="357">
        <f t="shared" si="435"/>
        <v>0</v>
      </c>
      <c r="N2970" s="387"/>
    </row>
    <row r="2971" spans="2:14">
      <c r="B2971" s="90"/>
      <c r="C2971" s="231"/>
      <c r="D2971" s="69"/>
      <c r="E2971" s="399"/>
      <c r="F2971" s="224"/>
      <c r="G2971" s="96"/>
      <c r="H2971" s="356" t="str">
        <f>IFERROR(VLOOKUP(D2971,'ВИС-2025'!$E$17:$L$4285,7,0),"")</f>
        <v/>
      </c>
      <c r="I2971" s="356" t="str">
        <f t="shared" si="431"/>
        <v/>
      </c>
      <c r="J2971" s="356" t="str">
        <f t="shared" si="432"/>
        <v/>
      </c>
      <c r="K2971" s="356" t="str">
        <f t="shared" si="433"/>
        <v/>
      </c>
      <c r="L2971" s="356" t="str">
        <f t="shared" si="434"/>
        <v/>
      </c>
      <c r="M2971" s="356" t="str">
        <f t="shared" si="435"/>
        <v/>
      </c>
      <c r="N2971" s="387"/>
    </row>
    <row r="2972" spans="2:14" s="287" customFormat="1">
      <c r="B2972" s="69" t="s">
        <v>65</v>
      </c>
      <c r="C2972" s="234" t="s">
        <v>1171</v>
      </c>
      <c r="D2972" s="69">
        <v>11519531002</v>
      </c>
      <c r="E2972" s="392" t="str">
        <f>IFERROR(VLOOKUP(D2972,'ВИС-2025'!$E$17:$I$3751,3,0),"")</f>
        <v xml:space="preserve">Комплект аккумуляторного инструмента RAUTOOL A-One </v>
      </c>
      <c r="F2972" s="232" t="s">
        <v>58</v>
      </c>
      <c r="G2972" s="96"/>
      <c r="H2972" s="357">
        <f>IFERROR(VLOOKUP(D2972,'ВИС-2025'!$E$17:$L$4285,8,0),"")</f>
        <v>4771.8500000000004</v>
      </c>
      <c r="I2972" s="357">
        <f t="shared" si="431"/>
        <v>0</v>
      </c>
      <c r="J2972" s="357">
        <f t="shared" si="432"/>
        <v>4771.8500000000004</v>
      </c>
      <c r="K2972" s="357">
        <f t="shared" si="433"/>
        <v>0</v>
      </c>
      <c r="L2972" s="357">
        <f t="shared" si="434"/>
        <v>0</v>
      </c>
      <c r="M2972" s="357">
        <f t="shared" si="435"/>
        <v>0</v>
      </c>
      <c r="N2972" s="387"/>
    </row>
    <row r="2973" spans="2:14">
      <c r="B2973" s="90"/>
      <c r="C2973" s="231"/>
      <c r="D2973" s="69"/>
      <c r="E2973" s="399"/>
      <c r="F2973" s="232"/>
      <c r="G2973" s="96"/>
      <c r="H2973" s="357" t="str">
        <f>IFERROR(VLOOKUP(D2973,'ВИС-2025'!$E$17:$L$4285,7,0),"")</f>
        <v/>
      </c>
      <c r="I2973" s="357" t="str">
        <f t="shared" si="431"/>
        <v/>
      </c>
      <c r="J2973" s="357" t="str">
        <f t="shared" si="432"/>
        <v/>
      </c>
      <c r="K2973" s="357" t="str">
        <f t="shared" si="433"/>
        <v/>
      </c>
      <c r="L2973" s="357" t="str">
        <f t="shared" si="434"/>
        <v/>
      </c>
      <c r="M2973" s="357" t="str">
        <f t="shared" si="435"/>
        <v/>
      </c>
      <c r="N2973" s="387"/>
    </row>
    <row r="2974" spans="2:14" s="287" customFormat="1">
      <c r="B2974" s="69" t="s">
        <v>65</v>
      </c>
      <c r="C2974" s="234" t="s">
        <v>1171</v>
      </c>
      <c r="D2974" s="69">
        <v>11051801001</v>
      </c>
      <c r="E2974" s="392" t="str">
        <f>IFERROR(VLOOKUP(D2974,'ВИС-2025'!$E$17:$I$3751,3,0),"")</f>
        <v>Расширительный адаптер для инструмента RAUTOOL A-One 16-32</v>
      </c>
      <c r="F2974" s="232" t="s">
        <v>58</v>
      </c>
      <c r="G2974" s="96"/>
      <c r="H2974" s="357">
        <f>IFERROR(VLOOKUP(D2974,'ВИС-2025'!$E$17:$L$4285,8,0),"")</f>
        <v>1151.8900000000001</v>
      </c>
      <c r="I2974" s="357">
        <f t="shared" si="431"/>
        <v>0</v>
      </c>
      <c r="J2974" s="357">
        <f t="shared" si="432"/>
        <v>1151.8900000000001</v>
      </c>
      <c r="K2974" s="357">
        <f t="shared" si="433"/>
        <v>0</v>
      </c>
      <c r="L2974" s="357">
        <f t="shared" si="434"/>
        <v>0</v>
      </c>
      <c r="M2974" s="357">
        <f t="shared" si="435"/>
        <v>0</v>
      </c>
      <c r="N2974" s="387"/>
    </row>
    <row r="2975" spans="2:14">
      <c r="B2975" s="90"/>
      <c r="C2975" s="231"/>
      <c r="D2975" s="69"/>
      <c r="E2975" s="399"/>
      <c r="F2975" s="232"/>
      <c r="G2975" s="96"/>
      <c r="H2975" s="357" t="str">
        <f>IFERROR(VLOOKUP(D2975,'ВИС-2025'!$E$17:$L$4285,7,0),"")</f>
        <v/>
      </c>
      <c r="I2975" s="357" t="str">
        <f t="shared" si="431"/>
        <v/>
      </c>
      <c r="J2975" s="357" t="str">
        <f t="shared" si="432"/>
        <v/>
      </c>
      <c r="K2975" s="357" t="str">
        <f t="shared" si="433"/>
        <v/>
      </c>
      <c r="L2975" s="357" t="str">
        <f t="shared" si="434"/>
        <v/>
      </c>
      <c r="M2975" s="357" t="str">
        <f t="shared" si="435"/>
        <v/>
      </c>
      <c r="N2975" s="387"/>
    </row>
    <row r="2976" spans="2:14" s="287" customFormat="1">
      <c r="B2976" s="69" t="s">
        <v>65</v>
      </c>
      <c r="C2976" s="234" t="s">
        <v>1171</v>
      </c>
      <c r="D2976" s="69">
        <v>11051631001</v>
      </c>
      <c r="E2976" s="392" t="str">
        <f>IFERROR(VLOOKUP(D2976,'ВИС-2025'!$E$17:$I$3751,3,0),"")</f>
        <v>Комплект запрессовочных тисков RAUTOOL A-One 16</v>
      </c>
      <c r="F2976" s="232" t="s">
        <v>58</v>
      </c>
      <c r="G2976" s="96"/>
      <c r="H2976" s="357">
        <f>IFERROR(VLOOKUP(D2976,'ВИС-2025'!$E$17:$L$4285,8,0),"")</f>
        <v>102.46</v>
      </c>
      <c r="I2976" s="357">
        <f t="shared" si="431"/>
        <v>0</v>
      </c>
      <c r="J2976" s="357">
        <f t="shared" si="432"/>
        <v>102.46</v>
      </c>
      <c r="K2976" s="357">
        <f t="shared" si="433"/>
        <v>0</v>
      </c>
      <c r="L2976" s="357">
        <f t="shared" si="434"/>
        <v>0</v>
      </c>
      <c r="M2976" s="357">
        <f t="shared" si="435"/>
        <v>0</v>
      </c>
      <c r="N2976" s="387"/>
    </row>
    <row r="2977" spans="2:14" s="287" customFormat="1">
      <c r="B2977" s="69" t="s">
        <v>65</v>
      </c>
      <c r="C2977" s="234" t="s">
        <v>1171</v>
      </c>
      <c r="D2977" s="69" t="s">
        <v>1220</v>
      </c>
      <c r="E2977" s="392" t="str">
        <f>IFERROR(VLOOKUP(D2977,'ВИС-2025'!$E$17:$I$3751,3,0),"")</f>
        <v>Комплект запрессовочных тисков RAUTOOL A-One 20</v>
      </c>
      <c r="F2977" s="232" t="s">
        <v>58</v>
      </c>
      <c r="G2977" s="96"/>
      <c r="H2977" s="357">
        <f>IFERROR(VLOOKUP(D2977,'ВИС-2025'!$E$17:$L$4285,8,0),"")</f>
        <v>102.46</v>
      </c>
      <c r="I2977" s="357">
        <f t="shared" si="431"/>
        <v>0</v>
      </c>
      <c r="J2977" s="357">
        <f t="shared" si="432"/>
        <v>102.46</v>
      </c>
      <c r="K2977" s="357">
        <f t="shared" si="433"/>
        <v>0</v>
      </c>
      <c r="L2977" s="357">
        <f t="shared" si="434"/>
        <v>0</v>
      </c>
      <c r="M2977" s="357">
        <f t="shared" si="435"/>
        <v>0</v>
      </c>
      <c r="N2977" s="387"/>
    </row>
    <row r="2978" spans="2:14" s="287" customFormat="1">
      <c r="B2978" s="69" t="s">
        <v>65</v>
      </c>
      <c r="C2978" s="234" t="s">
        <v>1171</v>
      </c>
      <c r="D2978" s="69">
        <v>11051651001</v>
      </c>
      <c r="E2978" s="392" t="str">
        <f>IFERROR(VLOOKUP(D2978,'ВИС-2025'!$E$17:$I$3751,3,0),"")</f>
        <v>Комплект запрессовочных тисков RAUTOOL A-One 25</v>
      </c>
      <c r="F2978" s="232" t="s">
        <v>58</v>
      </c>
      <c r="G2978" s="96"/>
      <c r="H2978" s="357">
        <f>IFERROR(VLOOKUP(D2978,'ВИС-2025'!$E$17:$L$4285,8,0),"")</f>
        <v>119.82</v>
      </c>
      <c r="I2978" s="357">
        <f t="shared" si="431"/>
        <v>0</v>
      </c>
      <c r="J2978" s="357">
        <f t="shared" si="432"/>
        <v>119.82</v>
      </c>
      <c r="K2978" s="357">
        <f t="shared" si="433"/>
        <v>0</v>
      </c>
      <c r="L2978" s="357">
        <f t="shared" si="434"/>
        <v>0</v>
      </c>
      <c r="M2978" s="357">
        <f t="shared" si="435"/>
        <v>0</v>
      </c>
      <c r="N2978" s="387"/>
    </row>
    <row r="2979" spans="2:14" s="287" customFormat="1">
      <c r="B2979" s="69" t="s">
        <v>65</v>
      </c>
      <c r="C2979" s="234" t="s">
        <v>1171</v>
      </c>
      <c r="D2979" s="69">
        <v>11051661001</v>
      </c>
      <c r="E2979" s="392" t="str">
        <f>IFERROR(VLOOKUP(D2979,'ВИС-2025'!$E$17:$I$3751,3,0),"")</f>
        <v>Комплект запрессовочных тисков RAUTOOL A-One 32</v>
      </c>
      <c r="F2979" s="232" t="s">
        <v>58</v>
      </c>
      <c r="G2979" s="96"/>
      <c r="H2979" s="357">
        <f>IFERROR(VLOOKUP(D2979,'ВИС-2025'!$E$17:$L$4285,8,0),"")</f>
        <v>133.37</v>
      </c>
      <c r="I2979" s="357">
        <f t="shared" si="431"/>
        <v>0</v>
      </c>
      <c r="J2979" s="357">
        <f t="shared" si="432"/>
        <v>133.37</v>
      </c>
      <c r="K2979" s="357">
        <f t="shared" si="433"/>
        <v>0</v>
      </c>
      <c r="L2979" s="357">
        <f t="shared" si="434"/>
        <v>0</v>
      </c>
      <c r="M2979" s="357">
        <f t="shared" si="435"/>
        <v>0</v>
      </c>
      <c r="N2979" s="387"/>
    </row>
    <row r="2980" spans="2:14">
      <c r="B2980" s="90"/>
      <c r="C2980" s="231"/>
      <c r="D2980" s="69"/>
      <c r="E2980" s="399"/>
      <c r="F2980" s="232"/>
      <c r="G2980" s="96"/>
      <c r="H2980" s="357" t="str">
        <f>IFERROR(VLOOKUP(D2980,'ВИС-2025'!$E$17:$L$4285,7,0),"")</f>
        <v/>
      </c>
      <c r="I2980" s="357" t="str">
        <f t="shared" si="431"/>
        <v/>
      </c>
      <c r="J2980" s="357" t="str">
        <f t="shared" si="432"/>
        <v/>
      </c>
      <c r="K2980" s="357" t="str">
        <f t="shared" si="433"/>
        <v/>
      </c>
      <c r="L2980" s="357" t="str">
        <f t="shared" si="434"/>
        <v/>
      </c>
      <c r="M2980" s="357" t="str">
        <f t="shared" si="435"/>
        <v/>
      </c>
      <c r="N2980" s="387"/>
    </row>
    <row r="2981" spans="2:14" s="287" customFormat="1">
      <c r="B2981" s="69" t="s">
        <v>65</v>
      </c>
      <c r="C2981" s="234" t="s">
        <v>1171</v>
      </c>
      <c r="D2981" s="69">
        <v>11051031001</v>
      </c>
      <c r="E2981" s="392" t="str">
        <f>IFERROR(VLOOKUP(D2981,'ВИС-2025'!$E$17:$I$3751,3,0),"")</f>
        <v xml:space="preserve">Запасной аккумулятор RAUTOOL A-One 10,8В / 2,0 Aч  </v>
      </c>
      <c r="F2981" s="232" t="s">
        <v>58</v>
      </c>
      <c r="G2981" s="96"/>
      <c r="H2981" s="357">
        <f>IFERROR(VLOOKUP(D2981,'ВИС-2025'!$E$17:$L$4285,8,0),"")</f>
        <v>90.19</v>
      </c>
      <c r="I2981" s="357">
        <f t="shared" si="431"/>
        <v>0</v>
      </c>
      <c r="J2981" s="357">
        <f t="shared" si="432"/>
        <v>90.19</v>
      </c>
      <c r="K2981" s="357">
        <f t="shared" si="433"/>
        <v>0</v>
      </c>
      <c r="L2981" s="357">
        <f t="shared" si="434"/>
        <v>0</v>
      </c>
      <c r="M2981" s="357">
        <f t="shared" si="435"/>
        <v>0</v>
      </c>
      <c r="N2981" s="387"/>
    </row>
    <row r="2982" spans="2:14" s="287" customFormat="1">
      <c r="B2982" s="69" t="s">
        <v>65</v>
      </c>
      <c r="C2982" s="234" t="s">
        <v>1171</v>
      </c>
      <c r="D2982" s="69">
        <v>11051621001</v>
      </c>
      <c r="E2982" s="392" t="str">
        <f>IFERROR(VLOOKUP(D2982,'ВИС-2025'!$E$17:$I$3751,3,0),"")</f>
        <v>Зарядное устройство RAUTOOL A-One 230В</v>
      </c>
      <c r="F2982" s="232" t="s">
        <v>58</v>
      </c>
      <c r="G2982" s="96"/>
      <c r="H2982" s="357">
        <f>IFERROR(VLOOKUP(D2982,'ВИС-2025'!$E$17:$L$4285,8,0),"")</f>
        <v>95.6</v>
      </c>
      <c r="I2982" s="357">
        <f t="shared" si="431"/>
        <v>0</v>
      </c>
      <c r="J2982" s="357">
        <f t="shared" si="432"/>
        <v>95.6</v>
      </c>
      <c r="K2982" s="357">
        <f t="shared" si="433"/>
        <v>0</v>
      </c>
      <c r="L2982" s="357">
        <f t="shared" si="434"/>
        <v>0</v>
      </c>
      <c r="M2982" s="357">
        <f t="shared" si="435"/>
        <v>0</v>
      </c>
      <c r="N2982" s="387"/>
    </row>
    <row r="2983" spans="2:14" s="287" customFormat="1" ht="25.5">
      <c r="B2983" s="69" t="s">
        <v>65</v>
      </c>
      <c r="C2983" s="234" t="s">
        <v>1171</v>
      </c>
      <c r="D2983" s="69">
        <v>12174781001</v>
      </c>
      <c r="E2983" s="392" t="str">
        <f>IFERROR(VLOOKUP(D2983,'ВИС-2025'!$E$17:$I$3751,3,0),"")</f>
        <v>Комплект аккумуляторного инструмента RAUTOOL A-light2 Kombi (экспандер+запрессовщик)</v>
      </c>
      <c r="F2983" s="232" t="s">
        <v>58</v>
      </c>
      <c r="G2983" s="96"/>
      <c r="H2983" s="357">
        <f>IFERROR(VLOOKUP(D2983,'ВИС-2025'!$E$17:$L$4285,8,0),"")</f>
        <v>7611.71</v>
      </c>
      <c r="I2983" s="357">
        <f t="shared" si="431"/>
        <v>0</v>
      </c>
      <c r="J2983" s="357">
        <f t="shared" si="432"/>
        <v>7611.71</v>
      </c>
      <c r="K2983" s="357">
        <f t="shared" si="433"/>
        <v>0</v>
      </c>
      <c r="L2983" s="357">
        <f t="shared" si="434"/>
        <v>0</v>
      </c>
      <c r="M2983" s="357">
        <f t="shared" si="435"/>
        <v>0</v>
      </c>
      <c r="N2983" s="387"/>
    </row>
    <row r="2984" spans="2:14">
      <c r="B2984" s="90"/>
      <c r="C2984" s="223"/>
      <c r="D2984" s="90"/>
      <c r="E2984" s="398"/>
      <c r="F2984" s="224"/>
      <c r="G2984" s="92"/>
      <c r="H2984" s="356" t="str">
        <f>IFERROR(VLOOKUP(D2984,'ВИС-2025'!$E$17:$L$4285,7,0),"")</f>
        <v/>
      </c>
      <c r="I2984" s="356" t="str">
        <f t="shared" si="431"/>
        <v/>
      </c>
      <c r="J2984" s="356" t="str">
        <f t="shared" si="432"/>
        <v/>
      </c>
      <c r="K2984" s="356" t="str">
        <f t="shared" si="433"/>
        <v/>
      </c>
      <c r="L2984" s="356" t="str">
        <f t="shared" si="434"/>
        <v/>
      </c>
      <c r="M2984" s="356" t="str">
        <f t="shared" si="435"/>
        <v/>
      </c>
      <c r="N2984" s="387"/>
    </row>
    <row r="2985" spans="2:14" s="287" customFormat="1">
      <c r="B2985" s="69" t="s">
        <v>65</v>
      </c>
      <c r="C2985" s="234" t="s">
        <v>1171</v>
      </c>
      <c r="D2985" s="69">
        <v>12036231001</v>
      </c>
      <c r="E2985" s="392" t="str">
        <f>IFERROR(VLOOKUP(D2985,'ВИС-2025'!$E$17:$I$3751,3,0),"")</f>
        <v>Запасной электроаккумулятор 3,0 Ач для RAUTOOL A-light2/ G2 /Xpand</v>
      </c>
      <c r="F2985" s="232" t="s">
        <v>58</v>
      </c>
      <c r="G2985" s="96"/>
      <c r="H2985" s="357">
        <f>IFERROR(VLOOKUP(D2985,'ВИС-2025'!$E$17:$L$4285,8,0),"")</f>
        <v>299</v>
      </c>
      <c r="I2985" s="357">
        <f t="shared" si="431"/>
        <v>0</v>
      </c>
      <c r="J2985" s="357">
        <f t="shared" si="432"/>
        <v>299</v>
      </c>
      <c r="K2985" s="357">
        <f t="shared" si="433"/>
        <v>0</v>
      </c>
      <c r="L2985" s="357">
        <f t="shared" si="434"/>
        <v>0</v>
      </c>
      <c r="M2985" s="357">
        <f t="shared" si="435"/>
        <v>0</v>
      </c>
      <c r="N2985" s="387"/>
    </row>
    <row r="2986" spans="2:14" s="287" customFormat="1">
      <c r="B2986" s="69" t="s">
        <v>65</v>
      </c>
      <c r="C2986" s="234" t="s">
        <v>1171</v>
      </c>
      <c r="D2986" s="69">
        <v>12036091001</v>
      </c>
      <c r="E2986" s="392" t="str">
        <f>IFERROR(VLOOKUP(D2986,'ВИС-2025'!$E$17:$I$3751,3,0),"")</f>
        <v>Зарядное устройство к инструменту RAUTOOL A-light2 / G2 /Xpand</v>
      </c>
      <c r="F2986" s="232" t="s">
        <v>58</v>
      </c>
      <c r="G2986" s="96"/>
      <c r="H2986" s="357">
        <f>IFERROR(VLOOKUP(D2986,'ВИС-2025'!$E$17:$L$4285,8,0),"")</f>
        <v>262.33999999999997</v>
      </c>
      <c r="I2986" s="357">
        <f t="shared" si="431"/>
        <v>0</v>
      </c>
      <c r="J2986" s="357">
        <f t="shared" si="432"/>
        <v>262.33999999999997</v>
      </c>
      <c r="K2986" s="357">
        <f t="shared" si="433"/>
        <v>0</v>
      </c>
      <c r="L2986" s="357">
        <f t="shared" si="434"/>
        <v>0</v>
      </c>
      <c r="M2986" s="357">
        <f t="shared" si="435"/>
        <v>0</v>
      </c>
      <c r="N2986" s="387"/>
    </row>
    <row r="2987" spans="2:14">
      <c r="B2987" s="90"/>
      <c r="C2987" s="231"/>
      <c r="D2987" s="69"/>
      <c r="E2987" s="399"/>
      <c r="F2987" s="232"/>
      <c r="G2987" s="96"/>
      <c r="H2987" s="357" t="str">
        <f>IFERROR(VLOOKUP(D2987,'ВИС-2025'!$E$17:$L$4285,7,0),"")</f>
        <v/>
      </c>
      <c r="I2987" s="357" t="str">
        <f t="shared" si="431"/>
        <v/>
      </c>
      <c r="J2987" s="357" t="str">
        <f t="shared" si="432"/>
        <v/>
      </c>
      <c r="K2987" s="357" t="str">
        <f t="shared" si="433"/>
        <v/>
      </c>
      <c r="L2987" s="357" t="str">
        <f t="shared" si="434"/>
        <v/>
      </c>
      <c r="M2987" s="357" t="str">
        <f t="shared" si="435"/>
        <v/>
      </c>
      <c r="N2987" s="387"/>
    </row>
    <row r="2988" spans="2:14" s="287" customFormat="1">
      <c r="B2988" s="69" t="s">
        <v>30</v>
      </c>
      <c r="C2988" s="234" t="s">
        <v>1171</v>
      </c>
      <c r="D2988" s="69">
        <v>11096611001</v>
      </c>
      <c r="E2988" s="392" t="str">
        <f>IFERROR(VLOOKUP(D2988,'ВИС-2025'!$E$17:$I$3751,3,0),"")</f>
        <v>Инструмент РЕХАУ H2, мех.-гидравлический</v>
      </c>
      <c r="F2988" s="232" t="s">
        <v>58</v>
      </c>
      <c r="G2988" s="96"/>
      <c r="H2988" s="357">
        <f>IFERROR(VLOOKUP(D2988,'ВИС-2025'!$E$17:$L$4285,8,0),"")</f>
        <v>3398.08</v>
      </c>
      <c r="I2988" s="357">
        <f t="shared" ref="I2988:I2989" si="436">IFERROR(H2988*G2988,"")</f>
        <v>0</v>
      </c>
      <c r="J2988" s="357">
        <f t="shared" ref="J2988:J2989" si="437">IFERROR((IF(H2988="","",H2988-H2988*$D$7)),"")</f>
        <v>3398.08</v>
      </c>
      <c r="K2988" s="357">
        <f t="shared" ref="K2988:K2989" si="438">IFERROR(J2988*G2988, "")</f>
        <v>0</v>
      </c>
      <c r="L2988" s="357">
        <f t="shared" ref="L2988:L2989" si="439">IFERROR(J2988*$D$8, "")</f>
        <v>0</v>
      </c>
      <c r="M2988" s="357">
        <f t="shared" ref="M2988:M2989" si="440">IFERROR(L2988*G2988, "")</f>
        <v>0</v>
      </c>
      <c r="N2988" s="387"/>
    </row>
    <row r="2989" spans="2:14" s="287" customFormat="1">
      <c r="B2989" s="69" t="s">
        <v>30</v>
      </c>
      <c r="C2989" s="234" t="s">
        <v>1171</v>
      </c>
      <c r="D2989" s="69">
        <v>11096461001</v>
      </c>
      <c r="E2989" s="392" t="str">
        <f>IFERROR(VLOOKUP(D2989,'ВИС-2025'!$E$17:$I$3751,3,0),"")</f>
        <v>К-т запрес. тисков РЕХАУ H2/ A-light2 / A-light2 Kombi для труб 16/20</v>
      </c>
      <c r="F2989" s="232" t="s">
        <v>58</v>
      </c>
      <c r="G2989" s="96"/>
      <c r="H2989" s="357">
        <f>IFERROR(VLOOKUP(D2989,'ВИС-2025'!$E$17:$L$4285,8,0),"")</f>
        <v>165.74</v>
      </c>
      <c r="I2989" s="357">
        <f t="shared" si="436"/>
        <v>0</v>
      </c>
      <c r="J2989" s="357">
        <f t="shared" si="437"/>
        <v>165.74</v>
      </c>
      <c r="K2989" s="357">
        <f t="shared" si="438"/>
        <v>0</v>
      </c>
      <c r="L2989" s="357">
        <f t="shared" si="439"/>
        <v>0</v>
      </c>
      <c r="M2989" s="357">
        <f t="shared" si="440"/>
        <v>0</v>
      </c>
      <c r="N2989" s="387"/>
    </row>
    <row r="2990" spans="2:14" s="287" customFormat="1">
      <c r="B2990" s="69" t="s">
        <v>30</v>
      </c>
      <c r="C2990" s="234" t="s">
        <v>1171</v>
      </c>
      <c r="D2990" s="69">
        <v>11096471001</v>
      </c>
      <c r="E2990" s="392" t="str">
        <f>IFERROR(VLOOKUP(D2990,'ВИС-2025'!$E$17:$I$3751,3,0),"")</f>
        <v>К-т запрес. тисков РЕХАУ H2/ A-light2 / A-light2 Kombi для труб 17/20</v>
      </c>
      <c r="F2990" s="232" t="s">
        <v>58</v>
      </c>
      <c r="G2990" s="96"/>
      <c r="H2990" s="357">
        <f>IFERROR(VLOOKUP(D2990,'ВИС-2025'!$E$17:$L$4285,8,0),"")</f>
        <v>165.74</v>
      </c>
      <c r="I2990" s="357">
        <f t="shared" ref="I2990:I2992" si="441">IFERROR(H2990*G2990,"")</f>
        <v>0</v>
      </c>
      <c r="J2990" s="357">
        <f t="shared" ref="J2990:J2992" si="442">IFERROR((IF(H2990="","",H2990-H2990*$D$7)),"")</f>
        <v>165.74</v>
      </c>
      <c r="K2990" s="357">
        <f t="shared" ref="K2990:K2992" si="443">IFERROR(J2990*G2990, "")</f>
        <v>0</v>
      </c>
      <c r="L2990" s="357">
        <f t="shared" ref="L2990:L2992" si="444">IFERROR(J2990*$D$8, "")</f>
        <v>0</v>
      </c>
      <c r="M2990" s="357">
        <f t="shared" ref="M2990:M2992" si="445">IFERROR(L2990*G2990, "")</f>
        <v>0</v>
      </c>
      <c r="N2990" s="387"/>
    </row>
    <row r="2991" spans="2:14" s="287" customFormat="1">
      <c r="B2991" s="69" t="s">
        <v>30</v>
      </c>
      <c r="C2991" s="234" t="s">
        <v>1171</v>
      </c>
      <c r="D2991" s="69">
        <v>11096551001</v>
      </c>
      <c r="E2991" s="392" t="str">
        <f>IFERROR(VLOOKUP(D2991,'ВИС-2025'!$E$17:$I$3751,3,0),"")</f>
        <v xml:space="preserve">К-т запрес. тисков РЕХАУ H2/ A-light2 / A-light2 Kombi, для труб 25/32 </v>
      </c>
      <c r="F2991" s="232" t="s">
        <v>58</v>
      </c>
      <c r="G2991" s="96"/>
      <c r="H2991" s="357">
        <f>IFERROR(VLOOKUP(D2991,'ВИС-2025'!$E$17:$L$4285,8,0),"")</f>
        <v>209.93</v>
      </c>
      <c r="I2991" s="357">
        <f t="shared" si="441"/>
        <v>0</v>
      </c>
      <c r="J2991" s="357">
        <f t="shared" si="442"/>
        <v>209.93</v>
      </c>
      <c r="K2991" s="357">
        <f t="shared" si="443"/>
        <v>0</v>
      </c>
      <c r="L2991" s="357">
        <f t="shared" si="444"/>
        <v>0</v>
      </c>
      <c r="M2991" s="357">
        <f t="shared" si="445"/>
        <v>0</v>
      </c>
      <c r="N2991" s="387"/>
    </row>
    <row r="2992" spans="2:14" s="287" customFormat="1">
      <c r="B2992" s="69" t="s">
        <v>30</v>
      </c>
      <c r="C2992" s="234" t="s">
        <v>1171</v>
      </c>
      <c r="D2992" s="69">
        <v>11096561001</v>
      </c>
      <c r="E2992" s="392" t="str">
        <f>IFERROR(VLOOKUP(D2992,'ВИС-2025'!$E$17:$I$3751,3,0),"")</f>
        <v xml:space="preserve">К-т запрес. тисков РЕХАУ H2/ A-light2 / A-light2 Kombi, для трубы 40 </v>
      </c>
      <c r="F2992" s="232" t="s">
        <v>58</v>
      </c>
      <c r="G2992" s="96"/>
      <c r="H2992" s="357">
        <f>IFERROR(VLOOKUP(D2992,'ВИС-2025'!$E$17:$L$4285,8,0),"")</f>
        <v>226.49</v>
      </c>
      <c r="I2992" s="357">
        <f t="shared" si="441"/>
        <v>0</v>
      </c>
      <c r="J2992" s="357">
        <f t="shared" si="442"/>
        <v>226.49</v>
      </c>
      <c r="K2992" s="357">
        <f t="shared" si="443"/>
        <v>0</v>
      </c>
      <c r="L2992" s="357">
        <f t="shared" si="444"/>
        <v>0</v>
      </c>
      <c r="M2992" s="357">
        <f t="shared" si="445"/>
        <v>0</v>
      </c>
      <c r="N2992" s="387"/>
    </row>
    <row r="2993" spans="2:14">
      <c r="B2993" s="90"/>
      <c r="C2993" s="231"/>
      <c r="D2993" s="69"/>
      <c r="E2993" s="399"/>
      <c r="F2993" s="232"/>
      <c r="G2993" s="96"/>
      <c r="H2993" s="357" t="str">
        <f>IFERROR(VLOOKUP(D2993,'ВИС-2025'!$E$17:$L$4285,7,0),"")</f>
        <v/>
      </c>
      <c r="I2993" s="357"/>
      <c r="J2993" s="357"/>
      <c r="K2993" s="357"/>
      <c r="L2993" s="357"/>
      <c r="M2993" s="357"/>
      <c r="N2993" s="387"/>
    </row>
    <row r="2994" spans="2:14" s="287" customFormat="1">
      <c r="B2994" s="69" t="s">
        <v>65</v>
      </c>
      <c r="C2994" s="234" t="s">
        <v>1171</v>
      </c>
      <c r="D2994" s="69">
        <v>11393611002</v>
      </c>
      <c r="E2994" s="392" t="str">
        <f>IFERROR(VLOOKUP(D2994,'ВИС-2025'!$E$17:$I$3751,3,0),"")</f>
        <v>К-т запрес. тисков H2, A-light2/ A-light2 Kombi  для труб 16/20</v>
      </c>
      <c r="F2994" s="232" t="s">
        <v>58</v>
      </c>
      <c r="G2994" s="96"/>
      <c r="H2994" s="357">
        <f>IFERROR(VLOOKUP(D2994,'ВИС-2025'!$E$17:$L$4285,8,0),"")</f>
        <v>165.74</v>
      </c>
      <c r="I2994" s="357">
        <f t="shared" si="431"/>
        <v>0</v>
      </c>
      <c r="J2994" s="357">
        <f t="shared" si="432"/>
        <v>165.74</v>
      </c>
      <c r="K2994" s="357">
        <f t="shared" si="433"/>
        <v>0</v>
      </c>
      <c r="L2994" s="357">
        <f t="shared" si="434"/>
        <v>0</v>
      </c>
      <c r="M2994" s="357">
        <f t="shared" si="435"/>
        <v>0</v>
      </c>
      <c r="N2994" s="387"/>
    </row>
    <row r="2995" spans="2:14" s="287" customFormat="1">
      <c r="B2995" s="69" t="s">
        <v>65</v>
      </c>
      <c r="C2995" s="234" t="s">
        <v>1171</v>
      </c>
      <c r="D2995" s="69">
        <v>12051331001</v>
      </c>
      <c r="E2995" s="392" t="str">
        <f>IFERROR(VLOOKUP(D2995,'ВИС-2025'!$E$17:$I$3751,3,0),"")</f>
        <v>К-т запрес. тисков H2, A-light2/ A-light2 Kombi  для труб 16/20/25</v>
      </c>
      <c r="F2995" s="232" t="s">
        <v>58</v>
      </c>
      <c r="G2995" s="96"/>
      <c r="H2995" s="357">
        <f>IFERROR(VLOOKUP(D2995,'ВИС-2025'!$E$17:$L$4285,8,0),"")</f>
        <v>258.95999999999998</v>
      </c>
      <c r="I2995" s="357">
        <f t="shared" si="431"/>
        <v>0</v>
      </c>
      <c r="J2995" s="357">
        <f t="shared" si="432"/>
        <v>258.95999999999998</v>
      </c>
      <c r="K2995" s="357">
        <f t="shared" si="433"/>
        <v>0</v>
      </c>
      <c r="L2995" s="357">
        <f t="shared" si="434"/>
        <v>0</v>
      </c>
      <c r="M2995" s="357">
        <f t="shared" si="435"/>
        <v>0</v>
      </c>
      <c r="N2995" s="387"/>
    </row>
    <row r="2996" spans="2:14" s="287" customFormat="1">
      <c r="B2996" s="69" t="s">
        <v>65</v>
      </c>
      <c r="C2996" s="234" t="s">
        <v>1171</v>
      </c>
      <c r="D2996" s="69">
        <v>12590491002</v>
      </c>
      <c r="E2996" s="392" t="str">
        <f>IFERROR(VLOOKUP(D2996,'ВИС-2025'!$E$17:$I$3751,3,0),"")</f>
        <v>К-т запрес. тисков H2, A-light2/ A-light2 Kombi для труб 17/20</v>
      </c>
      <c r="F2996" s="232" t="s">
        <v>58</v>
      </c>
      <c r="G2996" s="96"/>
      <c r="H2996" s="357">
        <f>IFERROR(VLOOKUP(D2996,'ВИС-2025'!$E$17:$L$4285,8,0),"")</f>
        <v>165.74</v>
      </c>
      <c r="I2996" s="357">
        <f t="shared" si="431"/>
        <v>0</v>
      </c>
      <c r="J2996" s="357">
        <f t="shared" si="432"/>
        <v>165.74</v>
      </c>
      <c r="K2996" s="357">
        <f t="shared" si="433"/>
        <v>0</v>
      </c>
      <c r="L2996" s="357">
        <f t="shared" si="434"/>
        <v>0</v>
      </c>
      <c r="M2996" s="357">
        <f t="shared" si="435"/>
        <v>0</v>
      </c>
      <c r="N2996" s="387"/>
    </row>
    <row r="2997" spans="2:14" s="287" customFormat="1">
      <c r="B2997" s="69" t="s">
        <v>65</v>
      </c>
      <c r="C2997" s="234" t="s">
        <v>1171</v>
      </c>
      <c r="D2997" s="69">
        <v>12572591002</v>
      </c>
      <c r="E2997" s="392" t="str">
        <f>IFERROR(VLOOKUP(D2997,'ВИС-2025'!$E$17:$I$3751,3,0),"")</f>
        <v>К-т запрес. тисков H2, A-light2/ A-light2 Kombi для труб 25/32</v>
      </c>
      <c r="F2997" s="232" t="s">
        <v>58</v>
      </c>
      <c r="G2997" s="96"/>
      <c r="H2997" s="357">
        <f>IFERROR(VLOOKUP(D2997,'ВИС-2025'!$E$17:$L$4285,8,0),"")</f>
        <v>209.93</v>
      </c>
      <c r="I2997" s="357">
        <f t="shared" si="431"/>
        <v>0</v>
      </c>
      <c r="J2997" s="357">
        <f t="shared" si="432"/>
        <v>209.93</v>
      </c>
      <c r="K2997" s="357">
        <f t="shared" si="433"/>
        <v>0</v>
      </c>
      <c r="L2997" s="357">
        <f t="shared" si="434"/>
        <v>0</v>
      </c>
      <c r="M2997" s="357">
        <f t="shared" si="435"/>
        <v>0</v>
      </c>
      <c r="N2997" s="387"/>
    </row>
    <row r="2998" spans="2:14" s="287" customFormat="1">
      <c r="B2998" s="69" t="s">
        <v>65</v>
      </c>
      <c r="C2998" s="234" t="s">
        <v>1171</v>
      </c>
      <c r="D2998" s="69">
        <v>12018011001</v>
      </c>
      <c r="E2998" s="392" t="str">
        <f>IFERROR(VLOOKUP(D2998,'ВИС-2025'!$E$17:$I$3751,3,0),"")</f>
        <v>К-т запрес. тисков H2, A-light2/ A-light2 Kombi  для трубы 40</v>
      </c>
      <c r="F2998" s="232" t="s">
        <v>58</v>
      </c>
      <c r="G2998" s="96"/>
      <c r="H2998" s="357">
        <f>IFERROR(VLOOKUP(D2998,'ВИС-2025'!$E$17:$L$4285,8,0),"")</f>
        <v>226.49</v>
      </c>
      <c r="I2998" s="357">
        <f t="shared" si="431"/>
        <v>0</v>
      </c>
      <c r="J2998" s="357">
        <f t="shared" si="432"/>
        <v>226.49</v>
      </c>
      <c r="K2998" s="357">
        <f t="shared" si="433"/>
        <v>0</v>
      </c>
      <c r="L2998" s="357">
        <f t="shared" si="434"/>
        <v>0</v>
      </c>
      <c r="M2998" s="357">
        <f t="shared" si="435"/>
        <v>0</v>
      </c>
      <c r="N2998" s="387"/>
    </row>
    <row r="2999" spans="2:14">
      <c r="B2999" s="90"/>
      <c r="C2999" s="231"/>
      <c r="D2999" s="69"/>
      <c r="E2999" s="399"/>
      <c r="F2999" s="232"/>
      <c r="G2999" s="96"/>
      <c r="H2999" s="357" t="str">
        <f>IFERROR(VLOOKUP(D2999,'ВИС-2025'!$E$17:$L$4285,7,0),"")</f>
        <v/>
      </c>
      <c r="I2999" s="357" t="str">
        <f t="shared" si="431"/>
        <v/>
      </c>
      <c r="J2999" s="357" t="str">
        <f t="shared" si="432"/>
        <v/>
      </c>
      <c r="K2999" s="357" t="str">
        <f t="shared" si="433"/>
        <v/>
      </c>
      <c r="L2999" s="357" t="str">
        <f t="shared" si="434"/>
        <v/>
      </c>
      <c r="M2999" s="357" t="str">
        <f t="shared" si="435"/>
        <v/>
      </c>
      <c r="N2999" s="387"/>
    </row>
    <row r="3000" spans="2:14" s="287" customFormat="1">
      <c r="B3000" s="69" t="s">
        <v>65</v>
      </c>
      <c r="C3000" s="234" t="s">
        <v>1171</v>
      </c>
      <c r="D3000" s="69">
        <v>12484011001</v>
      </c>
      <c r="E3000" s="392" t="str">
        <f>IFERROR(VLOOKUP(D3000,'ВИС-2025'!$E$17:$I$3751,3,0),"")</f>
        <v>Расширительная насадка для H2, A-light2/ A-light2 Kombi 16х2,2/20х2,8</v>
      </c>
      <c r="F3000" s="232" t="s">
        <v>58</v>
      </c>
      <c r="G3000" s="96"/>
      <c r="H3000" s="357">
        <f>IFERROR(VLOOKUP(D3000,'ВИС-2025'!$E$17:$L$4285,8,0),"")</f>
        <v>211.7</v>
      </c>
      <c r="I3000" s="357">
        <f t="shared" si="431"/>
        <v>0</v>
      </c>
      <c r="J3000" s="357">
        <f t="shared" si="432"/>
        <v>211.7</v>
      </c>
      <c r="K3000" s="357">
        <f t="shared" si="433"/>
        <v>0</v>
      </c>
      <c r="L3000" s="357">
        <f t="shared" si="434"/>
        <v>0</v>
      </c>
      <c r="M3000" s="357">
        <f t="shared" si="435"/>
        <v>0</v>
      </c>
      <c r="N3000" s="387"/>
    </row>
    <row r="3001" spans="2:14" s="287" customFormat="1">
      <c r="B3001" s="69" t="s">
        <v>65</v>
      </c>
      <c r="C3001" s="234" t="s">
        <v>1171</v>
      </c>
      <c r="D3001" s="69">
        <v>12484111001</v>
      </c>
      <c r="E3001" s="392" t="str">
        <f>IFERROR(VLOOKUP(D3001,'ВИС-2025'!$E$17:$I$3751,3,0),"")</f>
        <v>Расширительная насадка для H2, A-light2/ A-light2 Kombi 17х2,0/20х2,0</v>
      </c>
      <c r="F3001" s="232" t="s">
        <v>58</v>
      </c>
      <c r="G3001" s="96"/>
      <c r="H3001" s="357">
        <f>IFERROR(VLOOKUP(D3001,'ВИС-2025'!$E$17:$L$4285,8,0),"")</f>
        <v>211.7</v>
      </c>
      <c r="I3001" s="357">
        <f t="shared" si="431"/>
        <v>0</v>
      </c>
      <c r="J3001" s="357">
        <f t="shared" si="432"/>
        <v>211.7</v>
      </c>
      <c r="K3001" s="357">
        <f t="shared" si="433"/>
        <v>0</v>
      </c>
      <c r="L3001" s="357">
        <f t="shared" si="434"/>
        <v>0</v>
      </c>
      <c r="M3001" s="357">
        <f t="shared" si="435"/>
        <v>0</v>
      </c>
      <c r="N3001" s="387"/>
    </row>
    <row r="3002" spans="2:14">
      <c r="B3002" s="90"/>
      <c r="C3002" s="231"/>
      <c r="D3002" s="69"/>
      <c r="E3002" s="399"/>
      <c r="F3002" s="232"/>
      <c r="G3002" s="96"/>
      <c r="H3002" s="357" t="str">
        <f>IFERROR(VLOOKUP(D3002,'ВИС-2025'!$E$17:$L$4285,7,0),"")</f>
        <v/>
      </c>
      <c r="I3002" s="357" t="str">
        <f t="shared" si="431"/>
        <v/>
      </c>
      <c r="J3002" s="357" t="str">
        <f t="shared" si="432"/>
        <v/>
      </c>
      <c r="K3002" s="357" t="str">
        <f t="shared" si="433"/>
        <v/>
      </c>
      <c r="L3002" s="357" t="str">
        <f t="shared" si="434"/>
        <v/>
      </c>
      <c r="M3002" s="357" t="str">
        <f t="shared" si="435"/>
        <v/>
      </c>
      <c r="N3002" s="387"/>
    </row>
    <row r="3003" spans="2:14" s="287" customFormat="1">
      <c r="B3003" s="69" t="s">
        <v>65</v>
      </c>
      <c r="C3003" s="234" t="s">
        <v>1171</v>
      </c>
      <c r="D3003" s="69">
        <v>12174691001</v>
      </c>
      <c r="E3003" s="392" t="str">
        <f>IFERROR(VLOOKUP(D3003,'ВИС-2025'!$E$17:$I$3751,3,0),"")</f>
        <v>Универс. расш. наконеч. H2, A-light2/A-light2 Kombi  для насадок QC</v>
      </c>
      <c r="F3003" s="232" t="s">
        <v>58</v>
      </c>
      <c r="G3003" s="96"/>
      <c r="H3003" s="357">
        <f>IFERROR(VLOOKUP(D3003,'ВИС-2025'!$E$17:$L$4285,8,0),"")</f>
        <v>176.63</v>
      </c>
      <c r="I3003" s="357">
        <f t="shared" si="431"/>
        <v>0</v>
      </c>
      <c r="J3003" s="357">
        <f t="shared" si="432"/>
        <v>176.63</v>
      </c>
      <c r="K3003" s="357">
        <f t="shared" si="433"/>
        <v>0</v>
      </c>
      <c r="L3003" s="357">
        <f t="shared" si="434"/>
        <v>0</v>
      </c>
      <c r="M3003" s="357">
        <f t="shared" si="435"/>
        <v>0</v>
      </c>
      <c r="N3003" s="387"/>
    </row>
    <row r="3004" spans="2:14">
      <c r="B3004" s="90"/>
      <c r="C3004" s="231"/>
      <c r="D3004" s="69"/>
      <c r="E3004" s="399"/>
      <c r="F3004" s="232"/>
      <c r="G3004" s="96"/>
      <c r="H3004" s="357" t="str">
        <f>IFERROR(VLOOKUP(D3004,'ВИС-2025'!$E$17:$L$4285,7,0),"")</f>
        <v/>
      </c>
      <c r="I3004" s="357" t="str">
        <f t="shared" si="431"/>
        <v/>
      </c>
      <c r="J3004" s="357" t="str">
        <f t="shared" si="432"/>
        <v/>
      </c>
      <c r="K3004" s="357" t="str">
        <f t="shared" si="433"/>
        <v/>
      </c>
      <c r="L3004" s="357" t="str">
        <f t="shared" si="434"/>
        <v/>
      </c>
      <c r="M3004" s="357" t="str">
        <f t="shared" si="435"/>
        <v/>
      </c>
      <c r="N3004" s="387"/>
    </row>
    <row r="3005" spans="2:14" s="287" customFormat="1">
      <c r="B3005" s="69" t="s">
        <v>65</v>
      </c>
      <c r="C3005" s="234" t="s">
        <v>1171</v>
      </c>
      <c r="D3005" s="69">
        <v>11383231001</v>
      </c>
      <c r="E3005" s="392" t="str">
        <f>IFERROR(VLOOKUP(D3005,'ВИС-2025'!$E$17:$I$3751,3,0),"")</f>
        <v>Расширительный насадка H2, A-light2/A-light2 Kombi  для труб 40х3,7</v>
      </c>
      <c r="F3005" s="232" t="s">
        <v>58</v>
      </c>
      <c r="G3005" s="96"/>
      <c r="H3005" s="357">
        <f>IFERROR(VLOOKUP(D3005,'ВИС-2025'!$E$17:$L$4285,8,0),"")</f>
        <v>408.18</v>
      </c>
      <c r="I3005" s="357">
        <f t="shared" si="431"/>
        <v>0</v>
      </c>
      <c r="J3005" s="357">
        <f t="shared" si="432"/>
        <v>408.18</v>
      </c>
      <c r="K3005" s="357">
        <f t="shared" si="433"/>
        <v>0</v>
      </c>
      <c r="L3005" s="357">
        <f t="shared" si="434"/>
        <v>0</v>
      </c>
      <c r="M3005" s="357">
        <f t="shared" si="435"/>
        <v>0</v>
      </c>
      <c r="N3005" s="387"/>
    </row>
    <row r="3006" spans="2:14" s="287" customFormat="1">
      <c r="B3006" s="69" t="s">
        <v>65</v>
      </c>
      <c r="C3006" s="234" t="s">
        <v>1171</v>
      </c>
      <c r="D3006" s="69">
        <v>12093921001</v>
      </c>
      <c r="E3006" s="392" t="str">
        <f>IFERROR(VLOOKUP(D3006,'ВИС-2025'!$E$17:$I$3751,3,0),"")</f>
        <v>Расширительная насадка для инструмента Xpand 40х3,7</v>
      </c>
      <c r="F3006" s="232" t="s">
        <v>58</v>
      </c>
      <c r="G3006" s="96"/>
      <c r="H3006" s="357">
        <f>IFERROR(VLOOKUP(D3006,'ВИС-2025'!$E$17:$L$4285,8,0),"")</f>
        <v>408.18</v>
      </c>
      <c r="I3006" s="357">
        <f t="shared" si="431"/>
        <v>0</v>
      </c>
      <c r="J3006" s="357">
        <f t="shared" si="432"/>
        <v>408.18</v>
      </c>
      <c r="K3006" s="357">
        <f t="shared" si="433"/>
        <v>0</v>
      </c>
      <c r="L3006" s="357">
        <f t="shared" si="434"/>
        <v>0</v>
      </c>
      <c r="M3006" s="357">
        <f t="shared" si="435"/>
        <v>0</v>
      </c>
      <c r="N3006" s="387"/>
    </row>
    <row r="3007" spans="2:14" s="287" customFormat="1">
      <c r="B3007" s="69" t="s">
        <v>65</v>
      </c>
      <c r="C3007" s="234" t="s">
        <v>1171</v>
      </c>
      <c r="D3007" s="69">
        <v>12446111001</v>
      </c>
      <c r="E3007" s="392" t="str">
        <f>IFERROR(VLOOKUP(D3007,'ВИС-2025'!$E$17:$I$3751,3,0),"")</f>
        <v>Расширительный насадка H2, A-light2/A-light2 Kombi  для труб 40х5,5</v>
      </c>
      <c r="F3007" s="232" t="s">
        <v>58</v>
      </c>
      <c r="G3007" s="96"/>
      <c r="H3007" s="357">
        <f>IFERROR(VLOOKUP(D3007,'ВИС-2025'!$E$17:$L$4285,8,0),"")</f>
        <v>408.18</v>
      </c>
      <c r="I3007" s="357">
        <f t="shared" si="431"/>
        <v>0</v>
      </c>
      <c r="J3007" s="357">
        <f t="shared" si="432"/>
        <v>408.18</v>
      </c>
      <c r="K3007" s="357">
        <f t="shared" si="433"/>
        <v>0</v>
      </c>
      <c r="L3007" s="357">
        <f t="shared" si="434"/>
        <v>0</v>
      </c>
      <c r="M3007" s="357">
        <f t="shared" si="435"/>
        <v>0</v>
      </c>
      <c r="N3007" s="387"/>
    </row>
    <row r="3008" spans="2:14" s="287" customFormat="1">
      <c r="B3008" s="69" t="s">
        <v>65</v>
      </c>
      <c r="C3008" s="234" t="s">
        <v>1171</v>
      </c>
      <c r="D3008" s="69">
        <v>12093931001</v>
      </c>
      <c r="E3008" s="392" t="str">
        <f>IFERROR(VLOOKUP(D3008,'ВИС-2025'!$E$17:$I$3751,3,0),"")</f>
        <v>Расширительная насадка для инструмента Xpand 40х5,5</v>
      </c>
      <c r="F3008" s="232" t="s">
        <v>58</v>
      </c>
      <c r="G3008" s="96"/>
      <c r="H3008" s="357">
        <f>IFERROR(VLOOKUP(D3008,'ВИС-2025'!$E$17:$L$4285,8,0),"")</f>
        <v>408.18</v>
      </c>
      <c r="I3008" s="357">
        <f t="shared" si="431"/>
        <v>0</v>
      </c>
      <c r="J3008" s="357">
        <f t="shared" si="432"/>
        <v>408.18</v>
      </c>
      <c r="K3008" s="357">
        <f t="shared" si="433"/>
        <v>0</v>
      </c>
      <c r="L3008" s="357">
        <f t="shared" si="434"/>
        <v>0</v>
      </c>
      <c r="M3008" s="357">
        <f t="shared" si="435"/>
        <v>0</v>
      </c>
      <c r="N3008" s="387"/>
    </row>
    <row r="3009" spans="2:14" s="287" customFormat="1">
      <c r="B3009" s="69" t="s">
        <v>65</v>
      </c>
      <c r="C3009" s="234" t="s">
        <v>1171</v>
      </c>
      <c r="D3009" s="69">
        <v>12476441001</v>
      </c>
      <c r="E3009" s="392" t="str">
        <f>IFERROR(VLOOKUP(D3009,'ВИС-2025'!$E$17:$I$3751,3,0),"")</f>
        <v>Расширительная насадка H2, A-light2/A-light2 Kombi  для труб Stabil 40х6,0</v>
      </c>
      <c r="F3009" s="232" t="s">
        <v>58</v>
      </c>
      <c r="G3009" s="96"/>
      <c r="H3009" s="357">
        <f>IFERROR(VLOOKUP(D3009,'ВИС-2025'!$E$17:$L$4285,8,0),"")</f>
        <v>416.5</v>
      </c>
      <c r="I3009" s="357">
        <f t="shared" si="431"/>
        <v>0</v>
      </c>
      <c r="J3009" s="357">
        <f t="shared" si="432"/>
        <v>416.5</v>
      </c>
      <c r="K3009" s="357">
        <f t="shared" si="433"/>
        <v>0</v>
      </c>
      <c r="L3009" s="357">
        <f t="shared" si="434"/>
        <v>0</v>
      </c>
      <c r="M3009" s="357">
        <f t="shared" si="435"/>
        <v>0</v>
      </c>
      <c r="N3009" s="387"/>
    </row>
    <row r="3010" spans="2:14" s="287" customFormat="1">
      <c r="B3010" s="69" t="s">
        <v>65</v>
      </c>
      <c r="C3010" s="234" t="s">
        <v>1171</v>
      </c>
      <c r="D3010" s="69">
        <v>12093941001</v>
      </c>
      <c r="E3010" s="392" t="str">
        <f>IFERROR(VLOOKUP(D3010,'ВИС-2025'!$E$17:$I$3751,3,0),"")</f>
        <v>Расширительная насадка для инструмента Xpand 40х6,0</v>
      </c>
      <c r="F3010" s="232" t="s">
        <v>58</v>
      </c>
      <c r="G3010" s="96"/>
      <c r="H3010" s="357">
        <f>IFERROR(VLOOKUP(D3010,'ВИС-2025'!$E$17:$L$4285,8,0),"")</f>
        <v>416.5</v>
      </c>
      <c r="I3010" s="357">
        <f t="shared" si="431"/>
        <v>0</v>
      </c>
      <c r="J3010" s="357">
        <f t="shared" si="432"/>
        <v>416.5</v>
      </c>
      <c r="K3010" s="357">
        <f t="shared" si="433"/>
        <v>0</v>
      </c>
      <c r="L3010" s="357">
        <f t="shared" si="434"/>
        <v>0</v>
      </c>
      <c r="M3010" s="357">
        <f t="shared" si="435"/>
        <v>0</v>
      </c>
      <c r="N3010" s="387"/>
    </row>
    <row r="3011" spans="2:14">
      <c r="B3011" s="90"/>
      <c r="C3011" s="231"/>
      <c r="D3011" s="69"/>
      <c r="E3011" s="399"/>
      <c r="F3011" s="232"/>
      <c r="G3011" s="96"/>
      <c r="H3011" s="357" t="str">
        <f>IFERROR(VLOOKUP(D3011,'ВИС-2025'!$E$17:$L$4285,7,0),"")</f>
        <v/>
      </c>
      <c r="I3011" s="357" t="str">
        <f t="shared" si="431"/>
        <v/>
      </c>
      <c r="J3011" s="357" t="str">
        <f t="shared" si="432"/>
        <v/>
      </c>
      <c r="K3011" s="357" t="str">
        <f t="shared" si="433"/>
        <v/>
      </c>
      <c r="L3011" s="357" t="str">
        <f t="shared" si="434"/>
        <v/>
      </c>
      <c r="M3011" s="357" t="str">
        <f t="shared" si="435"/>
        <v/>
      </c>
      <c r="N3011" s="387"/>
    </row>
    <row r="3012" spans="2:14" s="287" customFormat="1">
      <c r="B3012" s="69" t="s">
        <v>65</v>
      </c>
      <c r="C3012" s="234" t="s">
        <v>1171</v>
      </c>
      <c r="D3012" s="69">
        <v>13149851001</v>
      </c>
      <c r="E3012" s="392" t="str">
        <f>IFERROR(VLOOKUP(D3012,'ВИС-2025'!$E$17:$I$3751,3,0),"")</f>
        <v>Комплект электро-гидравлич. инстр. RAUTOOL G2</v>
      </c>
      <c r="F3012" s="232" t="s">
        <v>58</v>
      </c>
      <c r="G3012" s="96"/>
      <c r="H3012" s="357">
        <f>IFERROR(VLOOKUP(D3012,'ВИС-2025'!$E$17:$L$4285,8,0),"")</f>
        <v>10093.299999999999</v>
      </c>
      <c r="I3012" s="357">
        <f t="shared" si="431"/>
        <v>0</v>
      </c>
      <c r="J3012" s="357">
        <f t="shared" si="432"/>
        <v>10093.299999999999</v>
      </c>
      <c r="K3012" s="357">
        <f t="shared" si="433"/>
        <v>0</v>
      </c>
      <c r="L3012" s="357">
        <f t="shared" si="434"/>
        <v>0</v>
      </c>
      <c r="M3012" s="357">
        <f t="shared" si="435"/>
        <v>0</v>
      </c>
      <c r="N3012" s="387"/>
    </row>
    <row r="3013" spans="2:14" s="287" customFormat="1">
      <c r="B3013" s="69" t="s">
        <v>65</v>
      </c>
      <c r="C3013" s="234" t="s">
        <v>1171</v>
      </c>
      <c r="D3013" s="69">
        <v>12036231001</v>
      </c>
      <c r="E3013" s="392" t="str">
        <f>IFERROR(VLOOKUP(D3013,'ВИС-2025'!$E$17:$I$3751,3,0),"")</f>
        <v>Запасной электроаккумулятор 3,0 Ач для RAUTOOL A-light2/ G2 /Xpand</v>
      </c>
      <c r="F3013" s="232" t="s">
        <v>58</v>
      </c>
      <c r="G3013" s="96"/>
      <c r="H3013" s="357">
        <f>IFERROR(VLOOKUP(D3013,'ВИС-2025'!$E$17:$L$4285,8,0),"")</f>
        <v>299</v>
      </c>
      <c r="I3013" s="357">
        <f t="shared" si="431"/>
        <v>0</v>
      </c>
      <c r="J3013" s="357">
        <f t="shared" si="432"/>
        <v>299</v>
      </c>
      <c r="K3013" s="357">
        <f t="shared" si="433"/>
        <v>0</v>
      </c>
      <c r="L3013" s="357">
        <f t="shared" si="434"/>
        <v>0</v>
      </c>
      <c r="M3013" s="357">
        <f t="shared" si="435"/>
        <v>0</v>
      </c>
      <c r="N3013" s="387"/>
    </row>
    <row r="3014" spans="2:14" s="287" customFormat="1">
      <c r="B3014" s="69" t="s">
        <v>65</v>
      </c>
      <c r="C3014" s="234" t="s">
        <v>1171</v>
      </c>
      <c r="D3014" s="69">
        <v>12036091001</v>
      </c>
      <c r="E3014" s="392" t="str">
        <f>IFERROR(VLOOKUP(D3014,'ВИС-2025'!$E$17:$I$3751,3,0),"")</f>
        <v>Зарядное устройство к инструменту RAUTOOL A-light2 / G2 /Xpand</v>
      </c>
      <c r="F3014" s="232" t="s">
        <v>58</v>
      </c>
      <c r="G3014" s="96"/>
      <c r="H3014" s="357">
        <f>IFERROR(VLOOKUP(D3014,'ВИС-2025'!$E$17:$L$4285,8,0),"")</f>
        <v>262.33999999999997</v>
      </c>
      <c r="I3014" s="357">
        <f t="shared" si="431"/>
        <v>0</v>
      </c>
      <c r="J3014" s="357">
        <f t="shared" si="432"/>
        <v>262.33999999999997</v>
      </c>
      <c r="K3014" s="357">
        <f t="shared" si="433"/>
        <v>0</v>
      </c>
      <c r="L3014" s="357">
        <f t="shared" si="434"/>
        <v>0</v>
      </c>
      <c r="M3014" s="357">
        <f t="shared" si="435"/>
        <v>0</v>
      </c>
      <c r="N3014" s="387"/>
    </row>
    <row r="3015" spans="2:14">
      <c r="B3015" s="90"/>
      <c r="C3015" s="231"/>
      <c r="D3015" s="69"/>
      <c r="E3015" s="399"/>
      <c r="F3015" s="232"/>
      <c r="G3015" s="96"/>
      <c r="H3015" s="357" t="str">
        <f>IFERROR(VLOOKUP(D3015,'ВИС-2025'!$E$17:$L$4285,7,0),"")</f>
        <v/>
      </c>
      <c r="I3015" s="357" t="str">
        <f t="shared" si="431"/>
        <v/>
      </c>
      <c r="J3015" s="357" t="str">
        <f t="shared" si="432"/>
        <v/>
      </c>
      <c r="K3015" s="357" t="str">
        <f t="shared" si="433"/>
        <v/>
      </c>
      <c r="L3015" s="357" t="str">
        <f t="shared" si="434"/>
        <v/>
      </c>
      <c r="M3015" s="357" t="str">
        <f t="shared" si="435"/>
        <v/>
      </c>
      <c r="N3015" s="387"/>
    </row>
    <row r="3016" spans="2:14" s="287" customFormat="1">
      <c r="B3016" s="69" t="s">
        <v>65</v>
      </c>
      <c r="C3016" s="234" t="s">
        <v>1171</v>
      </c>
      <c r="D3016" s="69">
        <v>12018021001</v>
      </c>
      <c r="E3016" s="392" t="str">
        <f>IFERROR(VLOOKUP(D3016,'ВИС-2025'!$E$17:$I$3751,3,0),"")</f>
        <v>К-т запрессовочн. тисков G2,E/G1,H/G1,H/G1 (F), для трубы 40 (цвет: черный)</v>
      </c>
      <c r="F3016" s="232" t="s">
        <v>58</v>
      </c>
      <c r="G3016" s="96"/>
      <c r="H3016" s="357">
        <f>IFERROR(VLOOKUP(D3016,'ВИС-2025'!$E$17:$L$4285,8,0),"")</f>
        <v>444.74</v>
      </c>
      <c r="I3016" s="357">
        <f t="shared" si="431"/>
        <v>0</v>
      </c>
      <c r="J3016" s="357">
        <f t="shared" si="432"/>
        <v>444.74</v>
      </c>
      <c r="K3016" s="357">
        <f t="shared" si="433"/>
        <v>0</v>
      </c>
      <c r="L3016" s="357">
        <f t="shared" si="434"/>
        <v>0</v>
      </c>
      <c r="M3016" s="357">
        <f t="shared" si="435"/>
        <v>0</v>
      </c>
      <c r="N3016" s="387"/>
    </row>
    <row r="3017" spans="2:14" s="287" customFormat="1">
      <c r="B3017" s="69" t="s">
        <v>65</v>
      </c>
      <c r="C3017" s="234" t="s">
        <v>1171</v>
      </c>
      <c r="D3017" s="69">
        <v>11376241001</v>
      </c>
      <c r="E3017" s="392" t="str">
        <f>IFERROR(VLOOKUP(D3017,'ВИС-2025'!$E$17:$I$3751,3,0),"")</f>
        <v>К-т запрессовочн. тисков G2,E/G1,H/G1,H/G1 (F), для трубы 50</v>
      </c>
      <c r="F3017" s="232" t="s">
        <v>58</v>
      </c>
      <c r="G3017" s="96"/>
      <c r="H3017" s="357">
        <f>IFERROR(VLOOKUP(D3017,'ВИС-2025'!$E$17:$L$4285,8,0),"")</f>
        <v>408.18</v>
      </c>
      <c r="I3017" s="357">
        <f t="shared" si="431"/>
        <v>0</v>
      </c>
      <c r="J3017" s="357">
        <f t="shared" si="432"/>
        <v>408.18</v>
      </c>
      <c r="K3017" s="357">
        <f t="shared" si="433"/>
        <v>0</v>
      </c>
      <c r="L3017" s="357">
        <f t="shared" si="434"/>
        <v>0</v>
      </c>
      <c r="M3017" s="357">
        <f t="shared" si="435"/>
        <v>0</v>
      </c>
      <c r="N3017" s="387"/>
    </row>
    <row r="3018" spans="2:14" s="287" customFormat="1">
      <c r="B3018" s="69" t="s">
        <v>65</v>
      </c>
      <c r="C3018" s="234" t="s">
        <v>1171</v>
      </c>
      <c r="D3018" s="69">
        <v>11376341001</v>
      </c>
      <c r="E3018" s="392" t="str">
        <f>IFERROR(VLOOKUP(D3018,'ВИС-2025'!$E$17:$I$3751,3,0),"")</f>
        <v>К-т запрессовочн. тисков G2,E/G1,H/G1,H/G1 (F), для трубы 63</v>
      </c>
      <c r="F3018" s="232" t="s">
        <v>58</v>
      </c>
      <c r="G3018" s="96"/>
      <c r="H3018" s="357">
        <f>IFERROR(VLOOKUP(D3018,'ВИС-2025'!$E$17:$L$4285,8,0),"")</f>
        <v>430.36</v>
      </c>
      <c r="I3018" s="357">
        <f t="shared" si="431"/>
        <v>0</v>
      </c>
      <c r="J3018" s="357">
        <f t="shared" si="432"/>
        <v>430.36</v>
      </c>
      <c r="K3018" s="357">
        <f t="shared" si="433"/>
        <v>0</v>
      </c>
      <c r="L3018" s="357">
        <f t="shared" si="434"/>
        <v>0</v>
      </c>
      <c r="M3018" s="357">
        <f t="shared" si="435"/>
        <v>0</v>
      </c>
      <c r="N3018" s="387"/>
    </row>
    <row r="3019" spans="2:14" s="287" customFormat="1">
      <c r="B3019" s="69" t="s">
        <v>65</v>
      </c>
      <c r="C3019" s="234" t="s">
        <v>1171</v>
      </c>
      <c r="D3019" s="69">
        <v>11376441001</v>
      </c>
      <c r="E3019" s="392" t="str">
        <f>IFERROR(VLOOKUP(D3019,'ВИС-2025'!$E$17:$I$3751,3,0),"")</f>
        <v>Запрессовочные тиски G2,E/G1,H/G1,H/G1 (F), для трубы 75</v>
      </c>
      <c r="F3019" s="232" t="s">
        <v>58</v>
      </c>
      <c r="G3019" s="96"/>
      <c r="H3019" s="357">
        <f>IFERROR(VLOOKUP(D3019,'ВИС-2025'!$E$17:$L$4285,8,0),"")</f>
        <v>904.64</v>
      </c>
      <c r="I3019" s="357">
        <f t="shared" si="431"/>
        <v>0</v>
      </c>
      <c r="J3019" s="357">
        <f t="shared" si="432"/>
        <v>904.64</v>
      </c>
      <c r="K3019" s="357">
        <f t="shared" si="433"/>
        <v>0</v>
      </c>
      <c r="L3019" s="357">
        <f t="shared" si="434"/>
        <v>0</v>
      </c>
      <c r="M3019" s="357">
        <f t="shared" si="435"/>
        <v>0</v>
      </c>
      <c r="N3019" s="387"/>
    </row>
    <row r="3020" spans="2:14" s="287" customFormat="1">
      <c r="B3020" s="69" t="s">
        <v>65</v>
      </c>
      <c r="C3020" s="234" t="s">
        <v>1171</v>
      </c>
      <c r="D3020" s="69">
        <v>11376541001</v>
      </c>
      <c r="E3020" s="392" t="str">
        <f>IFERROR(VLOOKUP(D3020,'ВИС-2025'!$E$17:$I$3751,3,0),"")</f>
        <v>Запрессовочные тиски G2,E/G1,H/G1,H/G1 (F), для трубы 90</v>
      </c>
      <c r="F3020" s="232" t="s">
        <v>58</v>
      </c>
      <c r="G3020" s="96"/>
      <c r="H3020" s="357">
        <f>IFERROR(VLOOKUP(D3020,'ВИС-2025'!$E$17:$L$4285,8,0),"")</f>
        <v>992.8</v>
      </c>
      <c r="I3020" s="357">
        <f t="shared" si="431"/>
        <v>0</v>
      </c>
      <c r="J3020" s="357">
        <f t="shared" si="432"/>
        <v>992.8</v>
      </c>
      <c r="K3020" s="357">
        <f t="shared" si="433"/>
        <v>0</v>
      </c>
      <c r="L3020" s="357">
        <f t="shared" si="434"/>
        <v>0</v>
      </c>
      <c r="M3020" s="357">
        <f t="shared" si="435"/>
        <v>0</v>
      </c>
      <c r="N3020" s="387"/>
    </row>
    <row r="3021" spans="2:14" s="287" customFormat="1">
      <c r="B3021" s="69" t="s">
        <v>65</v>
      </c>
      <c r="C3021" s="234" t="s">
        <v>1171</v>
      </c>
      <c r="D3021" s="69">
        <v>11376641001</v>
      </c>
      <c r="E3021" s="392" t="str">
        <f>IFERROR(VLOOKUP(D3021,'ВИС-2025'!$E$17:$I$3751,3,0),"")</f>
        <v>Запрессовочные тиски G2,E/G1,H/G1,H/G1 (F), для трубы 110</v>
      </c>
      <c r="F3021" s="232" t="s">
        <v>58</v>
      </c>
      <c r="G3021" s="96"/>
      <c r="H3021" s="357">
        <f>IFERROR(VLOOKUP(D3021,'ВИС-2025'!$E$17:$L$4285,8,0),"")</f>
        <v>1048.04</v>
      </c>
      <c r="I3021" s="357">
        <f t="shared" si="431"/>
        <v>0</v>
      </c>
      <c r="J3021" s="357">
        <f t="shared" si="432"/>
        <v>1048.04</v>
      </c>
      <c r="K3021" s="357">
        <f t="shared" si="433"/>
        <v>0</v>
      </c>
      <c r="L3021" s="357">
        <f t="shared" si="434"/>
        <v>0</v>
      </c>
      <c r="M3021" s="357">
        <f t="shared" si="435"/>
        <v>0</v>
      </c>
      <c r="N3021" s="387"/>
    </row>
    <row r="3022" spans="2:14">
      <c r="B3022" s="90"/>
      <c r="C3022" s="231"/>
      <c r="D3022" s="69"/>
      <c r="E3022" s="399"/>
      <c r="F3022" s="232"/>
      <c r="G3022" s="96"/>
      <c r="H3022" s="357" t="str">
        <f>IFERROR(VLOOKUP(D3022,'ВИС-2025'!$E$17:$L$4285,7,0),"")</f>
        <v/>
      </c>
      <c r="I3022" s="357" t="str">
        <f t="shared" si="431"/>
        <v/>
      </c>
      <c r="J3022" s="357" t="str">
        <f t="shared" si="432"/>
        <v/>
      </c>
      <c r="K3022" s="357" t="str">
        <f t="shared" si="433"/>
        <v/>
      </c>
      <c r="L3022" s="357" t="str">
        <f t="shared" si="434"/>
        <v/>
      </c>
      <c r="M3022" s="357" t="str">
        <f t="shared" si="435"/>
        <v/>
      </c>
      <c r="N3022" s="387"/>
    </row>
    <row r="3023" spans="2:14" s="287" customFormat="1">
      <c r="B3023" s="69" t="s">
        <v>65</v>
      </c>
      <c r="C3023" s="234" t="s">
        <v>1171</v>
      </c>
      <c r="D3023" s="69">
        <v>11398811001</v>
      </c>
      <c r="E3023" s="392" t="str">
        <f>IFERROR(VLOOKUP(D3023,'ВИС-2025'!$E$17:$I$3751,3,0),"")</f>
        <v>Расширительная насадка G2,E/G1,H/G1,H/G1 (F), для трубы 40х5,5</v>
      </c>
      <c r="F3023" s="232" t="s">
        <v>58</v>
      </c>
      <c r="G3023" s="96"/>
      <c r="H3023" s="357">
        <f>IFERROR(VLOOKUP(D3023,'ВИС-2025'!$E$17:$L$4285,8,0),"")</f>
        <v>308.77</v>
      </c>
      <c r="I3023" s="357">
        <f t="shared" si="431"/>
        <v>0</v>
      </c>
      <c r="J3023" s="357">
        <f t="shared" si="432"/>
        <v>308.77</v>
      </c>
      <c r="K3023" s="357">
        <f t="shared" si="433"/>
        <v>0</v>
      </c>
      <c r="L3023" s="357">
        <f t="shared" si="434"/>
        <v>0</v>
      </c>
      <c r="M3023" s="357">
        <f t="shared" si="435"/>
        <v>0</v>
      </c>
      <c r="N3023" s="387"/>
    </row>
    <row r="3024" spans="2:14" s="287" customFormat="1">
      <c r="B3024" s="69" t="s">
        <v>65</v>
      </c>
      <c r="C3024" s="234" t="s">
        <v>1171</v>
      </c>
      <c r="D3024" s="69">
        <v>11398911001</v>
      </c>
      <c r="E3024" s="392" t="str">
        <f>IFERROR(VLOOKUP(D3024,'ВИС-2025'!$E$17:$I$3751,3,0),"")</f>
        <v>Расширительная насадка G2,E/G1,H/G1,H/G1 (F), для трубы 50х6,9</v>
      </c>
      <c r="F3024" s="232" t="s">
        <v>58</v>
      </c>
      <c r="G3024" s="96"/>
      <c r="H3024" s="357">
        <f>IFERROR(VLOOKUP(D3024,'ВИС-2025'!$E$17:$L$4285,8,0),"")</f>
        <v>320.05</v>
      </c>
      <c r="I3024" s="357">
        <f t="shared" si="431"/>
        <v>0</v>
      </c>
      <c r="J3024" s="357">
        <f t="shared" si="432"/>
        <v>320.05</v>
      </c>
      <c r="K3024" s="357">
        <f t="shared" si="433"/>
        <v>0</v>
      </c>
      <c r="L3024" s="357">
        <f t="shared" si="434"/>
        <v>0</v>
      </c>
      <c r="M3024" s="357">
        <f t="shared" si="435"/>
        <v>0</v>
      </c>
      <c r="N3024" s="387"/>
    </row>
    <row r="3025" spans="2:14" s="287" customFormat="1">
      <c r="B3025" s="69" t="s">
        <v>65</v>
      </c>
      <c r="C3025" s="234" t="s">
        <v>1171</v>
      </c>
      <c r="D3025" s="69">
        <v>11399011001</v>
      </c>
      <c r="E3025" s="392" t="str">
        <f>IFERROR(VLOOKUP(D3025,'ВИС-2025'!$E$17:$I$3751,3,0),"")</f>
        <v>Расширительная насадка G2,E/G1,H/G1,H/G1 (F), для трубы 63х8,6</v>
      </c>
      <c r="F3025" s="232" t="s">
        <v>58</v>
      </c>
      <c r="G3025" s="96"/>
      <c r="H3025" s="357">
        <f>IFERROR(VLOOKUP(D3025,'ВИС-2025'!$E$17:$L$4285,8,0),"")</f>
        <v>342.04</v>
      </c>
      <c r="I3025" s="357">
        <f t="shared" si="431"/>
        <v>0</v>
      </c>
      <c r="J3025" s="357">
        <f t="shared" si="432"/>
        <v>342.04</v>
      </c>
      <c r="K3025" s="357">
        <f t="shared" si="433"/>
        <v>0</v>
      </c>
      <c r="L3025" s="357">
        <f t="shared" si="434"/>
        <v>0</v>
      </c>
      <c r="M3025" s="357">
        <f t="shared" si="435"/>
        <v>0</v>
      </c>
      <c r="N3025" s="387"/>
    </row>
    <row r="3026" spans="2:14" s="287" customFormat="1">
      <c r="B3026" s="69" t="s">
        <v>65</v>
      </c>
      <c r="C3026" s="234" t="s">
        <v>1171</v>
      </c>
      <c r="D3026" s="69">
        <v>11384631001</v>
      </c>
      <c r="E3026" s="392" t="str">
        <f>IFERROR(VLOOKUP(D3026,'ВИС-2025'!$E$17:$I$3751,3,0),"")</f>
        <v>Расширительная насадка G2,E/G1,H/G1,H/G1 (F), для трубы 40х3,7</v>
      </c>
      <c r="F3026" s="232" t="s">
        <v>58</v>
      </c>
      <c r="G3026" s="96"/>
      <c r="H3026" s="357">
        <f>IFERROR(VLOOKUP(D3026,'ВИС-2025'!$E$17:$L$4285,8,0),"")</f>
        <v>308.77</v>
      </c>
      <c r="I3026" s="357">
        <f t="shared" ref="I3026:I3080" si="446">IFERROR(H3026*G3026,"")</f>
        <v>0</v>
      </c>
      <c r="J3026" s="357">
        <f t="shared" ref="J3026:J3076" si="447">IFERROR((IF(H3026="","",H3026-H3026*$D$7)),"")</f>
        <v>308.77</v>
      </c>
      <c r="K3026" s="357">
        <f t="shared" ref="K3026:K3080" si="448">IFERROR(J3026*G3026, "")</f>
        <v>0</v>
      </c>
      <c r="L3026" s="357">
        <f t="shared" ref="L3026:L3080" si="449">IFERROR(J3026*$D$8, "")</f>
        <v>0</v>
      </c>
      <c r="M3026" s="357">
        <f t="shared" ref="M3026:M3080" si="450">IFERROR(L3026*G3026, "")</f>
        <v>0</v>
      </c>
      <c r="N3026" s="387"/>
    </row>
    <row r="3027" spans="2:14" s="287" customFormat="1">
      <c r="B3027" s="69" t="s">
        <v>65</v>
      </c>
      <c r="C3027" s="234" t="s">
        <v>1171</v>
      </c>
      <c r="D3027" s="69">
        <v>11374241001</v>
      </c>
      <c r="E3027" s="392" t="str">
        <f>IFERROR(VLOOKUP(D3027,'ВИС-2025'!$E$17:$I$3751,3,0),"")</f>
        <v>Расширительная насадка G2,E/G1,H/G1,H/G1 (F), для трубы 50х4,6</v>
      </c>
      <c r="F3027" s="232" t="s">
        <v>58</v>
      </c>
      <c r="G3027" s="96"/>
      <c r="H3027" s="357">
        <f>IFERROR(VLOOKUP(D3027,'ВИС-2025'!$E$17:$L$4285,8,0),"")</f>
        <v>320.05</v>
      </c>
      <c r="I3027" s="357">
        <f t="shared" si="446"/>
        <v>0</v>
      </c>
      <c r="J3027" s="357">
        <f t="shared" si="447"/>
        <v>320.05</v>
      </c>
      <c r="K3027" s="357">
        <f t="shared" si="448"/>
        <v>0</v>
      </c>
      <c r="L3027" s="357">
        <f t="shared" si="449"/>
        <v>0</v>
      </c>
      <c r="M3027" s="357">
        <f t="shared" si="450"/>
        <v>0</v>
      </c>
      <c r="N3027" s="387"/>
    </row>
    <row r="3028" spans="2:14" s="287" customFormat="1">
      <c r="B3028" s="69" t="s">
        <v>65</v>
      </c>
      <c r="C3028" s="234" t="s">
        <v>1171</v>
      </c>
      <c r="D3028" s="69">
        <v>11374341001</v>
      </c>
      <c r="E3028" s="392" t="str">
        <f>IFERROR(VLOOKUP(D3028,'ВИС-2025'!$E$17:$I$3751,3,0),"")</f>
        <v>Расширительная насадка G2,E/G1,H/G1,H/G1 (F), для трубы 63х5,7</v>
      </c>
      <c r="F3028" s="232" t="s">
        <v>58</v>
      </c>
      <c r="G3028" s="96"/>
      <c r="H3028" s="357">
        <f>IFERROR(VLOOKUP(D3028,'ВИС-2025'!$E$17:$L$4285,8,0),"")</f>
        <v>342.04</v>
      </c>
      <c r="I3028" s="357">
        <f t="shared" si="446"/>
        <v>0</v>
      </c>
      <c r="J3028" s="357">
        <f t="shared" si="447"/>
        <v>342.04</v>
      </c>
      <c r="K3028" s="357">
        <f t="shared" si="448"/>
        <v>0</v>
      </c>
      <c r="L3028" s="357">
        <f t="shared" si="449"/>
        <v>0</v>
      </c>
      <c r="M3028" s="357">
        <f t="shared" si="450"/>
        <v>0</v>
      </c>
      <c r="N3028" s="387"/>
    </row>
    <row r="3029" spans="2:14" s="287" customFormat="1">
      <c r="B3029" s="69" t="s">
        <v>65</v>
      </c>
      <c r="C3029" s="234" t="s">
        <v>1171</v>
      </c>
      <c r="D3029" s="69">
        <v>11375841001</v>
      </c>
      <c r="E3029" s="392" t="str">
        <f>IFERROR(VLOOKUP(D3029,'ВИС-2025'!$E$17:$I$3751,3,0),"")</f>
        <v>Расширительная насадка G2,E/G1,H/G1,H/G1 (F), для трубы 75x6,8</v>
      </c>
      <c r="F3029" s="232" t="s">
        <v>58</v>
      </c>
      <c r="G3029" s="96"/>
      <c r="H3029" s="357">
        <f>IFERROR(VLOOKUP(D3029,'ВИС-2025'!$E$17:$L$4285,8,0),"")</f>
        <v>419.26</v>
      </c>
      <c r="I3029" s="357">
        <f t="shared" si="446"/>
        <v>0</v>
      </c>
      <c r="J3029" s="357">
        <f t="shared" si="447"/>
        <v>419.26</v>
      </c>
      <c r="K3029" s="357">
        <f t="shared" si="448"/>
        <v>0</v>
      </c>
      <c r="L3029" s="357">
        <f t="shared" si="449"/>
        <v>0</v>
      </c>
      <c r="M3029" s="357">
        <f t="shared" si="450"/>
        <v>0</v>
      </c>
      <c r="N3029" s="387"/>
    </row>
    <row r="3030" spans="2:14" s="287" customFormat="1">
      <c r="B3030" s="69" t="s">
        <v>65</v>
      </c>
      <c r="C3030" s="234" t="s">
        <v>1171</v>
      </c>
      <c r="D3030" s="69">
        <v>11376041001</v>
      </c>
      <c r="E3030" s="392" t="str">
        <f>IFERROR(VLOOKUP(D3030,'ВИС-2025'!$E$17:$I$3751,3,0),"")</f>
        <v>Расширительная насадка G2,E/G1,H/G1,H/G1 (F), для трубы 90x8,2</v>
      </c>
      <c r="F3030" s="232" t="s">
        <v>58</v>
      </c>
      <c r="G3030" s="96"/>
      <c r="H3030" s="357">
        <f>IFERROR(VLOOKUP(D3030,'ВИС-2025'!$E$17:$L$4285,8,0),"")</f>
        <v>540.65</v>
      </c>
      <c r="I3030" s="357">
        <f t="shared" si="446"/>
        <v>0</v>
      </c>
      <c r="J3030" s="357">
        <f t="shared" si="447"/>
        <v>540.65</v>
      </c>
      <c r="K3030" s="357">
        <f t="shared" si="448"/>
        <v>0</v>
      </c>
      <c r="L3030" s="357">
        <f t="shared" si="449"/>
        <v>0</v>
      </c>
      <c r="M3030" s="357">
        <f t="shared" si="450"/>
        <v>0</v>
      </c>
      <c r="N3030" s="387"/>
    </row>
    <row r="3031" spans="2:14" s="287" customFormat="1">
      <c r="B3031" s="69" t="s">
        <v>65</v>
      </c>
      <c r="C3031" s="234" t="s">
        <v>1171</v>
      </c>
      <c r="D3031" s="69">
        <v>11376141001</v>
      </c>
      <c r="E3031" s="392" t="str">
        <f>IFERROR(VLOOKUP(D3031,'ВИС-2025'!$E$17:$I$3751,3,0),"")</f>
        <v>Расширительная насадка G2,E/G1,H/G1,H/G1 (F), для трубы 110x10,0</v>
      </c>
      <c r="F3031" s="232" t="s">
        <v>58</v>
      </c>
      <c r="G3031" s="96"/>
      <c r="H3031" s="357">
        <f>IFERROR(VLOOKUP(D3031,'ВИС-2025'!$E$17:$L$4285,8,0),"")</f>
        <v>772.36</v>
      </c>
      <c r="I3031" s="357">
        <f t="shared" si="446"/>
        <v>0</v>
      </c>
      <c r="J3031" s="357">
        <f t="shared" si="447"/>
        <v>772.36</v>
      </c>
      <c r="K3031" s="357">
        <f t="shared" si="448"/>
        <v>0</v>
      </c>
      <c r="L3031" s="357">
        <f t="shared" si="449"/>
        <v>0</v>
      </c>
      <c r="M3031" s="357">
        <f t="shared" si="450"/>
        <v>0</v>
      </c>
      <c r="N3031" s="387"/>
    </row>
    <row r="3032" spans="2:14">
      <c r="B3032" s="90"/>
      <c r="C3032" s="231"/>
      <c r="D3032" s="69"/>
      <c r="E3032" s="399"/>
      <c r="F3032" s="232"/>
      <c r="G3032" s="96"/>
      <c r="H3032" s="357" t="str">
        <f>IFERROR(VLOOKUP(D3032,'ВИС-2025'!$E$17:$L$4285,7,0),"")</f>
        <v/>
      </c>
      <c r="I3032" s="357" t="str">
        <f t="shared" si="446"/>
        <v/>
      </c>
      <c r="J3032" s="357" t="str">
        <f t="shared" si="447"/>
        <v/>
      </c>
      <c r="K3032" s="357" t="str">
        <f t="shared" si="448"/>
        <v/>
      </c>
      <c r="L3032" s="357" t="str">
        <f t="shared" si="449"/>
        <v/>
      </c>
      <c r="M3032" s="357" t="str">
        <f t="shared" si="450"/>
        <v/>
      </c>
      <c r="N3032" s="387"/>
    </row>
    <row r="3033" spans="2:14" s="287" customFormat="1">
      <c r="B3033" s="69" t="s">
        <v>65</v>
      </c>
      <c r="C3033" s="234" t="s">
        <v>1171</v>
      </c>
      <c r="D3033" s="69">
        <v>11378251001</v>
      </c>
      <c r="E3033" s="392" t="str">
        <f>IFERROR(VLOOKUP(D3033,'ВИС-2025'!$E$17:$I$3751,3,0),"")</f>
        <v>Сменный комплект насадок G2,E/G1,H/G1,H/G1 (F), для труб 50-110</v>
      </c>
      <c r="F3033" s="232" t="s">
        <v>58</v>
      </c>
      <c r="G3033" s="96"/>
      <c r="H3033" s="357">
        <f>IFERROR(VLOOKUP(D3033,'ВИС-2025'!$E$17:$L$4285,8,0),"")</f>
        <v>5073.6000000000004</v>
      </c>
      <c r="I3033" s="357">
        <f t="shared" si="446"/>
        <v>0</v>
      </c>
      <c r="J3033" s="357">
        <f t="shared" si="447"/>
        <v>5073.6000000000004</v>
      </c>
      <c r="K3033" s="357">
        <f t="shared" si="448"/>
        <v>0</v>
      </c>
      <c r="L3033" s="357">
        <f t="shared" si="449"/>
        <v>0</v>
      </c>
      <c r="M3033" s="357">
        <f t="shared" si="450"/>
        <v>0</v>
      </c>
      <c r="N3033" s="387"/>
    </row>
    <row r="3034" spans="2:14">
      <c r="B3034" s="90"/>
      <c r="C3034" s="231"/>
      <c r="D3034" s="69"/>
      <c r="E3034" s="399"/>
      <c r="F3034" s="232"/>
      <c r="G3034" s="96"/>
      <c r="H3034" s="357" t="str">
        <f>IFERROR(VLOOKUP(D3034,'ВИС-2025'!$E$17:$L$4285,7,0),"")</f>
        <v/>
      </c>
      <c r="I3034" s="357" t="str">
        <f t="shared" si="446"/>
        <v/>
      </c>
      <c r="J3034" s="357" t="str">
        <f t="shared" si="447"/>
        <v/>
      </c>
      <c r="K3034" s="357" t="str">
        <f t="shared" si="448"/>
        <v/>
      </c>
      <c r="L3034" s="357" t="str">
        <f t="shared" si="449"/>
        <v/>
      </c>
      <c r="M3034" s="357" t="str">
        <f t="shared" si="450"/>
        <v/>
      </c>
      <c r="N3034" s="387"/>
    </row>
    <row r="3035" spans="2:14" s="287" customFormat="1">
      <c r="B3035" s="69" t="s">
        <v>65</v>
      </c>
      <c r="C3035" s="234" t="s">
        <v>1171</v>
      </c>
      <c r="D3035" s="69">
        <v>11315581001</v>
      </c>
      <c r="E3035" s="392" t="str">
        <f>IFERROR(VLOOKUP(D3035,'ВИС-2025'!$E$17:$I$3751,3,0),"")</f>
        <v>Ножницы труборезные 63</v>
      </c>
      <c r="F3035" s="232" t="s">
        <v>58</v>
      </c>
      <c r="G3035" s="96"/>
      <c r="H3035" s="357">
        <f>IFERROR(VLOOKUP(D3035,'ВИС-2025'!$E$17:$L$4285,8,0),"")</f>
        <v>132.5</v>
      </c>
      <c r="I3035" s="357">
        <f t="shared" si="446"/>
        <v>0</v>
      </c>
      <c r="J3035" s="357">
        <f t="shared" si="447"/>
        <v>132.5</v>
      </c>
      <c r="K3035" s="357">
        <f t="shared" si="448"/>
        <v>0</v>
      </c>
      <c r="L3035" s="357">
        <f t="shared" si="449"/>
        <v>0</v>
      </c>
      <c r="M3035" s="357">
        <f t="shared" si="450"/>
        <v>0</v>
      </c>
      <c r="N3035" s="387"/>
    </row>
    <row r="3036" spans="2:14" s="287" customFormat="1">
      <c r="B3036" s="69" t="s">
        <v>65</v>
      </c>
      <c r="C3036" s="234" t="s">
        <v>1171</v>
      </c>
      <c r="D3036" s="69">
        <v>13152391001</v>
      </c>
      <c r="E3036" s="392" t="str">
        <f>IFERROR(VLOOKUP(D3036,'ВИС-2025'!$E$17:$I$3751,3,0),"")</f>
        <v>Труборез дисковый 50-125</v>
      </c>
      <c r="F3036" s="232" t="s">
        <v>58</v>
      </c>
      <c r="G3036" s="96"/>
      <c r="H3036" s="357">
        <f>IFERROR(VLOOKUP(D3036,'ВИС-2025'!$E$17:$L$4285,8,0),"")</f>
        <v>220.61</v>
      </c>
      <c r="I3036" s="357">
        <f t="shared" si="446"/>
        <v>0</v>
      </c>
      <c r="J3036" s="357">
        <f t="shared" si="447"/>
        <v>220.61</v>
      </c>
      <c r="K3036" s="357">
        <f t="shared" si="448"/>
        <v>0</v>
      </c>
      <c r="L3036" s="357">
        <f t="shared" si="449"/>
        <v>0</v>
      </c>
      <c r="M3036" s="357">
        <f t="shared" si="450"/>
        <v>0</v>
      </c>
      <c r="N3036" s="387"/>
    </row>
    <row r="3037" spans="2:14" s="287" customFormat="1">
      <c r="B3037" s="69" t="s">
        <v>65</v>
      </c>
      <c r="C3037" s="234" t="s">
        <v>1171</v>
      </c>
      <c r="D3037" s="69">
        <v>11381301002</v>
      </c>
      <c r="E3037" s="392" t="str">
        <f>IFERROR(VLOOKUP(D3037,'ВИС-2025'!$E$17:$I$3751,3,0),"")</f>
        <v>Шестигранный ключ 4 мм для настенных угольников</v>
      </c>
      <c r="F3037" s="232" t="s">
        <v>58</v>
      </c>
      <c r="G3037" s="96"/>
      <c r="H3037" s="357">
        <f>IFERROR(VLOOKUP(D3037,'ВИС-2025'!$E$17:$L$4285,8,0),"")</f>
        <v>66.13</v>
      </c>
      <c r="I3037" s="357">
        <f t="shared" si="446"/>
        <v>0</v>
      </c>
      <c r="J3037" s="357">
        <f t="shared" si="447"/>
        <v>66.13</v>
      </c>
      <c r="K3037" s="357">
        <f t="shared" si="448"/>
        <v>0</v>
      </c>
      <c r="L3037" s="357">
        <f t="shared" si="449"/>
        <v>0</v>
      </c>
      <c r="M3037" s="357">
        <f t="shared" si="450"/>
        <v>0</v>
      </c>
      <c r="N3037" s="387"/>
    </row>
    <row r="3038" spans="2:14">
      <c r="B3038" s="90"/>
      <c r="C3038" s="231"/>
      <c r="D3038" s="69"/>
      <c r="E3038" s="399"/>
      <c r="F3038" s="232"/>
      <c r="G3038" s="96"/>
      <c r="H3038" s="357" t="str">
        <f>IFERROR(VLOOKUP(D3038,'ВИС-2025'!$E$17:$L$4285,7,0),"")</f>
        <v/>
      </c>
      <c r="I3038" s="357" t="str">
        <f t="shared" si="446"/>
        <v/>
      </c>
      <c r="J3038" s="357" t="str">
        <f t="shared" si="447"/>
        <v/>
      </c>
      <c r="K3038" s="357" t="str">
        <f t="shared" si="448"/>
        <v/>
      </c>
      <c r="L3038" s="357" t="str">
        <f t="shared" si="449"/>
        <v/>
      </c>
      <c r="M3038" s="357" t="str">
        <f t="shared" si="450"/>
        <v/>
      </c>
      <c r="N3038" s="387"/>
    </row>
    <row r="3039" spans="2:14" s="287" customFormat="1">
      <c r="B3039" s="69" t="s">
        <v>65</v>
      </c>
      <c r="C3039" s="234" t="s">
        <v>1171</v>
      </c>
      <c r="D3039" s="69">
        <v>12894551001</v>
      </c>
      <c r="E3039" s="392" t="str">
        <f>IFERROR(VLOOKUP(D3039,'ВИС-2025'!$E$17:$I$3751,3,0),"")</f>
        <v>Комплект инструмента для электросварных муфт FUSAPEX</v>
      </c>
      <c r="F3039" s="170" t="s">
        <v>58</v>
      </c>
      <c r="G3039" s="199"/>
      <c r="H3039" s="357">
        <f>IFERROR(VLOOKUP(D3039,'ВИС-2025'!$E$17:$L$4285,8,0),"")</f>
        <v>9473.4599999999991</v>
      </c>
      <c r="I3039" s="351">
        <f t="shared" si="446"/>
        <v>0</v>
      </c>
      <c r="J3039" s="351">
        <f t="shared" si="447"/>
        <v>9473.4599999999991</v>
      </c>
      <c r="K3039" s="351">
        <f t="shared" si="448"/>
        <v>0</v>
      </c>
      <c r="L3039" s="351">
        <f t="shared" si="449"/>
        <v>0</v>
      </c>
      <c r="M3039" s="351">
        <f t="shared" si="450"/>
        <v>0</v>
      </c>
      <c r="N3039" s="387"/>
    </row>
    <row r="3040" spans="2:14" s="287" customFormat="1">
      <c r="B3040" s="69" t="s">
        <v>65</v>
      </c>
      <c r="C3040" s="234" t="s">
        <v>1171</v>
      </c>
      <c r="D3040" s="69">
        <v>12447621001</v>
      </c>
      <c r="E3040" s="392" t="str">
        <f>IFERROR(VLOOKUP(D3040,'ВИС-2025'!$E$17:$I$3751,3,0),"")</f>
        <v>Сварочный аппарат Monomatic для электросварных муфт FUSAPEX</v>
      </c>
      <c r="F3040" s="170" t="s">
        <v>58</v>
      </c>
      <c r="G3040" s="199"/>
      <c r="H3040" s="357">
        <f>IFERROR(VLOOKUP(D3040,'ВИС-2025'!$E$17:$L$4285,8,0),"")</f>
        <v>2736.41</v>
      </c>
      <c r="I3040" s="351">
        <f t="shared" si="446"/>
        <v>0</v>
      </c>
      <c r="J3040" s="351">
        <f t="shared" si="447"/>
        <v>2736.41</v>
      </c>
      <c r="K3040" s="351">
        <f t="shared" si="448"/>
        <v>0</v>
      </c>
      <c r="L3040" s="351">
        <f t="shared" si="449"/>
        <v>0</v>
      </c>
      <c r="M3040" s="351">
        <f t="shared" si="450"/>
        <v>0</v>
      </c>
      <c r="N3040" s="387"/>
    </row>
    <row r="3041" spans="2:14" s="287" customFormat="1">
      <c r="B3041" s="69" t="s">
        <v>65</v>
      </c>
      <c r="C3041" s="234" t="s">
        <v>1171</v>
      </c>
      <c r="D3041" s="69">
        <v>12254451001</v>
      </c>
      <c r="E3041" s="392" t="str">
        <f>IFERROR(VLOOKUP(D3041,'ВИС-2025'!$E$17:$I$3751,3,0),"")</f>
        <v>Универсальный набор клемм для закрепления труб 63-180мм (центрирование)</v>
      </c>
      <c r="F3041" s="170" t="s">
        <v>58</v>
      </c>
      <c r="G3041" s="199"/>
      <c r="H3041" s="357">
        <f>IFERROR(VLOOKUP(D3041,'ВИС-2025'!$E$17:$L$4285,8,0),"")</f>
        <v>2770.57</v>
      </c>
      <c r="I3041" s="351">
        <f t="shared" si="446"/>
        <v>0</v>
      </c>
      <c r="J3041" s="351">
        <f t="shared" si="447"/>
        <v>2770.57</v>
      </c>
      <c r="K3041" s="351">
        <f t="shared" si="448"/>
        <v>0</v>
      </c>
      <c r="L3041" s="351">
        <f t="shared" si="449"/>
        <v>0</v>
      </c>
      <c r="M3041" s="351">
        <f t="shared" si="450"/>
        <v>0</v>
      </c>
      <c r="N3041" s="387"/>
    </row>
    <row r="3042" spans="2:14">
      <c r="B3042" s="90"/>
      <c r="C3042" s="231"/>
      <c r="D3042" s="69"/>
      <c r="E3042" s="399"/>
      <c r="F3042" s="170"/>
      <c r="G3042" s="199"/>
      <c r="H3042" s="351" t="str">
        <f>IFERROR(VLOOKUP(D3042,'ВИС-2025'!$E$17:$L$4285,7,0),"")</f>
        <v/>
      </c>
      <c r="I3042" s="351" t="str">
        <f t="shared" si="446"/>
        <v/>
      </c>
      <c r="J3042" s="351" t="str">
        <f t="shared" si="447"/>
        <v/>
      </c>
      <c r="K3042" s="351" t="str">
        <f t="shared" si="448"/>
        <v/>
      </c>
      <c r="L3042" s="351" t="str">
        <f t="shared" si="449"/>
        <v/>
      </c>
      <c r="M3042" s="351" t="str">
        <f t="shared" si="450"/>
        <v/>
      </c>
      <c r="N3042" s="387"/>
    </row>
    <row r="3043" spans="2:14" s="287" customFormat="1">
      <c r="B3043" s="69" t="s">
        <v>65</v>
      </c>
      <c r="C3043" s="234" t="s">
        <v>1171</v>
      </c>
      <c r="D3043" s="69">
        <v>11802711001</v>
      </c>
      <c r="E3043" s="392" t="str">
        <f>IFERROR(VLOOKUP(D3043,'ВИС-2025'!$E$17:$I$3751,3,0),"")</f>
        <v>Чистящее средство Тангит для электросварных соединений</v>
      </c>
      <c r="F3043" s="170" t="s">
        <v>58</v>
      </c>
      <c r="G3043" s="199"/>
      <c r="H3043" s="357">
        <f>IFERROR(VLOOKUP(D3043,'ВИС-2025'!$E$17:$L$4285,8,0),"")</f>
        <v>32.159999999999997</v>
      </c>
      <c r="I3043" s="351">
        <f t="shared" si="446"/>
        <v>0</v>
      </c>
      <c r="J3043" s="351">
        <f t="shared" si="447"/>
        <v>32.159999999999997</v>
      </c>
      <c r="K3043" s="351">
        <f t="shared" si="448"/>
        <v>0</v>
      </c>
      <c r="L3043" s="351">
        <f t="shared" si="449"/>
        <v>0</v>
      </c>
      <c r="M3043" s="351">
        <f t="shared" si="450"/>
        <v>0</v>
      </c>
      <c r="N3043" s="387"/>
    </row>
    <row r="3044" spans="2:14">
      <c r="B3044" s="90"/>
      <c r="C3044" s="231"/>
      <c r="D3044" s="69"/>
      <c r="E3044" s="399"/>
      <c r="F3044" s="170"/>
      <c r="G3044" s="199"/>
      <c r="H3044" s="351" t="str">
        <f>IFERROR(VLOOKUP(D3044,'ВИС-2025'!$E$17:$L$4285,7,0),"")</f>
        <v/>
      </c>
      <c r="I3044" s="351" t="str">
        <f t="shared" si="446"/>
        <v/>
      </c>
      <c r="J3044" s="351" t="str">
        <f t="shared" si="447"/>
        <v/>
      </c>
      <c r="K3044" s="351" t="str">
        <f t="shared" si="448"/>
        <v/>
      </c>
      <c r="L3044" s="351" t="str">
        <f t="shared" si="449"/>
        <v/>
      </c>
      <c r="M3044" s="351" t="str">
        <f t="shared" si="450"/>
        <v/>
      </c>
      <c r="N3044" s="387"/>
    </row>
    <row r="3045" spans="2:14" s="287" customFormat="1">
      <c r="B3045" s="69" t="s">
        <v>65</v>
      </c>
      <c r="C3045" s="234" t="s">
        <v>1171</v>
      </c>
      <c r="D3045" s="69">
        <v>12465441001</v>
      </c>
      <c r="E3045" s="392" t="str">
        <f>IFERROR(VLOOKUP(D3045,'ВИС-2025'!$E$17:$I$3751,3,0),"")</f>
        <v>Ручной скребок для зачистки верхнего слоя трубы шириной 64 мм</v>
      </c>
      <c r="F3045" s="170" t="s">
        <v>58</v>
      </c>
      <c r="G3045" s="199"/>
      <c r="H3045" s="357">
        <f>IFERROR(VLOOKUP(D3045,'ВИС-2025'!$E$17:$L$4285,8,0),"")</f>
        <v>42.62</v>
      </c>
      <c r="I3045" s="351">
        <f t="shared" si="446"/>
        <v>0</v>
      </c>
      <c r="J3045" s="351">
        <f t="shared" si="447"/>
        <v>42.62</v>
      </c>
      <c r="K3045" s="351">
        <f t="shared" si="448"/>
        <v>0</v>
      </c>
      <c r="L3045" s="351">
        <f t="shared" si="449"/>
        <v>0</v>
      </c>
      <c r="M3045" s="351">
        <f t="shared" si="450"/>
        <v>0</v>
      </c>
      <c r="N3045" s="387"/>
    </row>
    <row r="3046" spans="2:14" s="287" customFormat="1">
      <c r="B3046" s="69" t="s">
        <v>65</v>
      </c>
      <c r="C3046" s="234" t="s">
        <v>1171</v>
      </c>
      <c r="D3046" s="69">
        <v>12221281001</v>
      </c>
      <c r="E3046" s="392" t="str">
        <f>IFERROR(VLOOKUP(D3046,'ВИС-2025'!$E$17:$I$3751,3,0),"")</f>
        <v>Механич. фреза для срезания верхнего слоя с трубы 50 - 160мм</v>
      </c>
      <c r="F3046" s="170" t="s">
        <v>58</v>
      </c>
      <c r="G3046" s="199"/>
      <c r="H3046" s="357">
        <f>IFERROR(VLOOKUP(D3046,'ВИС-2025'!$E$17:$L$4285,8,0),"")</f>
        <v>2020.02</v>
      </c>
      <c r="I3046" s="351">
        <f t="shared" si="446"/>
        <v>0</v>
      </c>
      <c r="J3046" s="351">
        <f t="shared" si="447"/>
        <v>2020.02</v>
      </c>
      <c r="K3046" s="351">
        <f t="shared" si="448"/>
        <v>0</v>
      </c>
      <c r="L3046" s="351">
        <f t="shared" si="449"/>
        <v>0</v>
      </c>
      <c r="M3046" s="351">
        <f t="shared" si="450"/>
        <v>0</v>
      </c>
      <c r="N3046" s="387"/>
    </row>
    <row r="3047" spans="2:14" s="287" customFormat="1">
      <c r="B3047" s="69" t="s">
        <v>65</v>
      </c>
      <c r="C3047" s="234" t="s">
        <v>1171</v>
      </c>
      <c r="D3047" s="69">
        <v>13152401001</v>
      </c>
      <c r="E3047" s="392" t="str">
        <f>IFERROR(VLOOKUP(D3047,'ВИС-2025'!$E$17:$I$3751,3,0),"")</f>
        <v>Труборез дисковый для полимерных труб 110-160мм</v>
      </c>
      <c r="F3047" s="232" t="s">
        <v>58</v>
      </c>
      <c r="G3047" s="96"/>
      <c r="H3047" s="357">
        <f>IFERROR(VLOOKUP(D3047,'ВИС-2025'!$E$17:$L$4285,8,0),"")</f>
        <v>265.39</v>
      </c>
      <c r="I3047" s="357">
        <f t="shared" si="446"/>
        <v>0</v>
      </c>
      <c r="J3047" s="357">
        <f t="shared" si="447"/>
        <v>265.39</v>
      </c>
      <c r="K3047" s="357">
        <f t="shared" si="448"/>
        <v>0</v>
      </c>
      <c r="L3047" s="357">
        <f t="shared" si="449"/>
        <v>0</v>
      </c>
      <c r="M3047" s="357">
        <f t="shared" si="450"/>
        <v>0</v>
      </c>
      <c r="N3047" s="387"/>
    </row>
    <row r="3048" spans="2:14">
      <c r="B3048" s="90"/>
      <c r="C3048" s="231"/>
      <c r="D3048" s="69"/>
      <c r="E3048" s="399"/>
      <c r="F3048" s="232"/>
      <c r="G3048" s="96"/>
      <c r="H3048" s="357" t="str">
        <f>IFERROR(VLOOKUP(D3048,'ВИС-2025'!$E$17:$L$4285,7,0),"")</f>
        <v/>
      </c>
      <c r="I3048" s="357" t="str">
        <f t="shared" si="446"/>
        <v/>
      </c>
      <c r="J3048" s="357" t="str">
        <f t="shared" si="447"/>
        <v/>
      </c>
      <c r="K3048" s="357" t="str">
        <f t="shared" si="448"/>
        <v/>
      </c>
      <c r="L3048" s="357" t="str">
        <f t="shared" si="449"/>
        <v/>
      </c>
      <c r="M3048" s="357" t="str">
        <f t="shared" si="450"/>
        <v/>
      </c>
      <c r="N3048" s="387"/>
    </row>
    <row r="3049" spans="2:14" s="287" customFormat="1" ht="25.5">
      <c r="B3049" s="69" t="s">
        <v>65</v>
      </c>
      <c r="C3049" s="234" t="s">
        <v>1171</v>
      </c>
      <c r="D3049" s="69">
        <v>12223141001</v>
      </c>
      <c r="E3049" s="392" t="str">
        <f>IFERROR(VLOOKUP(D3049,'ВИС-2025'!$E$17:$I$3751,3,0),"")</f>
        <v xml:space="preserve">Приводной шток для фрезы 12 мм тройников под врезку, с четырехгран. концовкой и резьбой 1/2" </v>
      </c>
      <c r="F3049" s="170" t="s">
        <v>58</v>
      </c>
      <c r="G3049" s="199"/>
      <c r="H3049" s="357">
        <f>IFERROR(VLOOKUP(D3049,'ВИС-2025'!$E$17:$L$4285,8,0),"")</f>
        <v>28.27</v>
      </c>
      <c r="I3049" s="351">
        <f t="shared" si="446"/>
        <v>0</v>
      </c>
      <c r="J3049" s="351">
        <f t="shared" si="447"/>
        <v>28.27</v>
      </c>
      <c r="K3049" s="351">
        <f t="shared" si="448"/>
        <v>0</v>
      </c>
      <c r="L3049" s="351">
        <f t="shared" si="449"/>
        <v>0</v>
      </c>
      <c r="M3049" s="351">
        <f t="shared" si="450"/>
        <v>0</v>
      </c>
      <c r="N3049" s="387"/>
    </row>
    <row r="3050" spans="2:14">
      <c r="B3050" s="90"/>
      <c r="C3050" s="231"/>
      <c r="D3050" s="69"/>
      <c r="E3050" s="399"/>
      <c r="F3050" s="170"/>
      <c r="G3050" s="199"/>
      <c r="H3050" s="351" t="str">
        <f>IFERROR(VLOOKUP(D3050,'ВИС-2025'!$E$17:$L$4285,7,0),"")</f>
        <v/>
      </c>
      <c r="I3050" s="351" t="str">
        <f t="shared" si="446"/>
        <v/>
      </c>
      <c r="J3050" s="351" t="str">
        <f t="shared" si="447"/>
        <v/>
      </c>
      <c r="K3050" s="351" t="str">
        <f t="shared" si="448"/>
        <v/>
      </c>
      <c r="L3050" s="351" t="str">
        <f t="shared" si="449"/>
        <v/>
      </c>
      <c r="M3050" s="351" t="str">
        <f t="shared" si="450"/>
        <v/>
      </c>
      <c r="N3050" s="387"/>
    </row>
    <row r="3051" spans="2:14" s="287" customFormat="1">
      <c r="B3051" s="69" t="s">
        <v>65</v>
      </c>
      <c r="C3051" s="234" t="s">
        <v>1171</v>
      </c>
      <c r="D3051" s="69">
        <v>13149841001</v>
      </c>
      <c r="E3051" s="392" t="str">
        <f>IFERROR(VLOOKUP(D3051,'ВИС-2025'!$E$17:$I$3751,3,0),"")</f>
        <v>Комплект электро-гидравлич. инстр. RAUTOOL G XL 125/140/160</v>
      </c>
      <c r="F3051" s="170" t="s">
        <v>58</v>
      </c>
      <c r="G3051" s="199"/>
      <c r="H3051" s="351" t="str">
        <f>IFERROR(VLOOKUP(D3051,'ВИС-2025'!$E$17:$L$4285,7,0),"")</f>
        <v>по запросу</v>
      </c>
      <c r="I3051" s="351" t="str">
        <f t="shared" si="446"/>
        <v/>
      </c>
      <c r="J3051" s="351" t="str">
        <f t="shared" si="447"/>
        <v/>
      </c>
      <c r="K3051" s="351" t="str">
        <f t="shared" si="448"/>
        <v/>
      </c>
      <c r="L3051" s="351" t="str">
        <f t="shared" si="449"/>
        <v/>
      </c>
      <c r="M3051" s="351" t="str">
        <f t="shared" si="450"/>
        <v/>
      </c>
      <c r="N3051" s="387"/>
    </row>
    <row r="3052" spans="2:14" s="287" customFormat="1">
      <c r="B3052" s="69" t="s">
        <v>65</v>
      </c>
      <c r="C3052" s="234" t="s">
        <v>1171</v>
      </c>
      <c r="D3052" s="69">
        <v>13153011001</v>
      </c>
      <c r="E3052" s="392" t="str">
        <f>IFERROR(VLOOKUP(D3052,'ВИС-2025'!$E$17:$I$3751,3,0),"")</f>
        <v>Запасной аккумулятор 36В / 4 Ач для RAUTOOL G XL</v>
      </c>
      <c r="F3052" s="170" t="s">
        <v>58</v>
      </c>
      <c r="G3052" s="199"/>
      <c r="H3052" s="351" t="str">
        <f>IFERROR(VLOOKUP(D3052,'ВИС-2025'!$E$17:$L$4285,7,0),"")</f>
        <v>по запросу</v>
      </c>
      <c r="I3052" s="351" t="str">
        <f t="shared" si="446"/>
        <v/>
      </c>
      <c r="J3052" s="351" t="str">
        <f t="shared" si="447"/>
        <v/>
      </c>
      <c r="K3052" s="351" t="str">
        <f t="shared" si="448"/>
        <v/>
      </c>
      <c r="L3052" s="351" t="str">
        <f t="shared" si="449"/>
        <v/>
      </c>
      <c r="M3052" s="351" t="str">
        <f t="shared" si="450"/>
        <v/>
      </c>
      <c r="N3052" s="387"/>
    </row>
    <row r="3053" spans="2:14" s="287" customFormat="1">
      <c r="B3053" s="69" t="s">
        <v>65</v>
      </c>
      <c r="C3053" s="234" t="s">
        <v>1171</v>
      </c>
      <c r="D3053" s="69">
        <v>12062591001</v>
      </c>
      <c r="E3053" s="392" t="str">
        <f>IFERROR(VLOOKUP(D3053,'ВИС-2025'!$E$17:$I$3751,3,0),"")</f>
        <v>К-т запрессовочных тисков и расширительной насадки 140 мм</v>
      </c>
      <c r="F3053" s="170" t="s">
        <v>58</v>
      </c>
      <c r="G3053" s="199"/>
      <c r="H3053" s="351" t="str">
        <f>IFERROR(VLOOKUP(D3053,'ВИС-2025'!$E$17:$L$4285,7,0),"")</f>
        <v>по запросу</v>
      </c>
      <c r="I3053" s="351" t="str">
        <f t="shared" si="446"/>
        <v/>
      </c>
      <c r="J3053" s="351" t="str">
        <f t="shared" si="447"/>
        <v/>
      </c>
      <c r="K3053" s="351" t="str">
        <f t="shared" si="448"/>
        <v/>
      </c>
      <c r="L3053" s="351" t="str">
        <f t="shared" si="449"/>
        <v/>
      </c>
      <c r="M3053" s="351" t="str">
        <f t="shared" si="450"/>
        <v/>
      </c>
      <c r="N3053" s="387"/>
    </row>
    <row r="3054" spans="2:14" s="287" customFormat="1">
      <c r="B3054" s="69" t="s">
        <v>65</v>
      </c>
      <c r="C3054" s="234" t="s">
        <v>1171</v>
      </c>
      <c r="D3054" s="69">
        <v>12039051001</v>
      </c>
      <c r="E3054" s="392" t="str">
        <f>IFERROR(VLOOKUP(D3054,'ВИС-2025'!$E$17:$I$3751,3,0),"")</f>
        <v>К-т запрессовочных тисков и расширительной насадки 125/160 мм</v>
      </c>
      <c r="F3054" s="170" t="s">
        <v>58</v>
      </c>
      <c r="G3054" s="199"/>
      <c r="H3054" s="351" t="str">
        <f>IFERROR(VLOOKUP(D3054,'ВИС-2025'!$E$17:$L$4285,7,0),"")</f>
        <v>по запросу</v>
      </c>
      <c r="I3054" s="351" t="str">
        <f t="shared" si="446"/>
        <v/>
      </c>
      <c r="J3054" s="351" t="str">
        <f t="shared" si="447"/>
        <v/>
      </c>
      <c r="K3054" s="351" t="str">
        <f t="shared" si="448"/>
        <v/>
      </c>
      <c r="L3054" s="351" t="str">
        <f t="shared" si="449"/>
        <v/>
      </c>
      <c r="M3054" s="351" t="str">
        <f t="shared" si="450"/>
        <v/>
      </c>
      <c r="N3054" s="387"/>
    </row>
    <row r="3055" spans="2:14">
      <c r="B3055" s="90"/>
      <c r="C3055" s="231"/>
      <c r="D3055" s="69"/>
      <c r="E3055" s="399"/>
      <c r="F3055" s="170"/>
      <c r="G3055" s="199"/>
      <c r="H3055" s="351" t="str">
        <f>IFERROR(VLOOKUP(D3055,'ВИС-2025'!$E$17:$L$4285,7,0),"")</f>
        <v/>
      </c>
      <c r="I3055" s="351" t="str">
        <f t="shared" si="446"/>
        <v/>
      </c>
      <c r="J3055" s="351" t="str">
        <f t="shared" si="447"/>
        <v/>
      </c>
      <c r="K3055" s="351" t="str">
        <f t="shared" si="448"/>
        <v/>
      </c>
      <c r="L3055" s="351" t="str">
        <f t="shared" si="449"/>
        <v/>
      </c>
      <c r="M3055" s="351" t="str">
        <f t="shared" si="450"/>
        <v/>
      </c>
      <c r="N3055" s="387"/>
    </row>
    <row r="3056" spans="2:14" ht="38.25">
      <c r="B3056" s="69"/>
      <c r="C3056" s="426" t="s">
        <v>1305</v>
      </c>
      <c r="D3056" s="237"/>
      <c r="E3056" s="408" t="s">
        <v>1306</v>
      </c>
      <c r="F3056" s="428"/>
      <c r="G3056" s="239"/>
      <c r="H3056" s="452" t="str">
        <f>IFERROR(VLOOKUP(D3056,'ВИС-2025'!$E$17:$L$4285,7,0),"")</f>
        <v/>
      </c>
      <c r="I3056" s="452" t="str">
        <f t="shared" si="446"/>
        <v/>
      </c>
      <c r="J3056" s="452" t="str">
        <f t="shared" si="447"/>
        <v/>
      </c>
      <c r="K3056" s="452" t="str">
        <f t="shared" si="448"/>
        <v/>
      </c>
      <c r="L3056" s="452" t="str">
        <f t="shared" si="449"/>
        <v/>
      </c>
      <c r="M3056" s="452" t="str">
        <f t="shared" si="450"/>
        <v/>
      </c>
      <c r="N3056" s="387"/>
    </row>
    <row r="3057" spans="2:14">
      <c r="B3057" s="69"/>
      <c r="C3057" s="426" t="s">
        <v>1305</v>
      </c>
      <c r="D3057" s="237"/>
      <c r="E3057" s="408" t="s">
        <v>1307</v>
      </c>
      <c r="F3057" s="428"/>
      <c r="G3057" s="239"/>
      <c r="H3057" s="452" t="str">
        <f>IFERROR(VLOOKUP(D3057,'ВИС-2025'!$E$17:$L$4285,7,0),"")</f>
        <v/>
      </c>
      <c r="I3057" s="452" t="str">
        <f t="shared" si="446"/>
        <v/>
      </c>
      <c r="J3057" s="452" t="str">
        <f t="shared" si="447"/>
        <v/>
      </c>
      <c r="K3057" s="452" t="str">
        <f t="shared" si="448"/>
        <v/>
      </c>
      <c r="L3057" s="452" t="str">
        <f t="shared" si="449"/>
        <v/>
      </c>
      <c r="M3057" s="452" t="str">
        <f t="shared" si="450"/>
        <v/>
      </c>
      <c r="N3057" s="387"/>
    </row>
    <row r="3058" spans="2:14" s="288" customFormat="1">
      <c r="B3058" s="453" t="s">
        <v>27</v>
      </c>
      <c r="C3058" s="251" t="s">
        <v>1305</v>
      </c>
      <c r="D3058" s="102">
        <v>11230041005</v>
      </c>
      <c r="E3058" s="391" t="str">
        <f>IFERROR(VLOOKUP(D3058,'ВИС-2025'!$E$17:$I$3751,3,0),"")</f>
        <v xml:space="preserve">Канализационная труба диам.40/150 мм                                                             </v>
      </c>
      <c r="F3058" s="202" t="s">
        <v>58</v>
      </c>
      <c r="G3058" s="254"/>
      <c r="H3058" s="352">
        <f>IFERROR(VLOOKUP(D3058,'ВИС-2025'!$E$17:$L$4285,8,0),"")</f>
        <v>3.66</v>
      </c>
      <c r="I3058" s="352">
        <f t="shared" si="446"/>
        <v>0</v>
      </c>
      <c r="J3058" s="352">
        <f t="shared" si="447"/>
        <v>3.66</v>
      </c>
      <c r="K3058" s="352">
        <f t="shared" si="448"/>
        <v>0</v>
      </c>
      <c r="L3058" s="352">
        <f t="shared" si="449"/>
        <v>0</v>
      </c>
      <c r="M3058" s="352">
        <f t="shared" si="450"/>
        <v>0</v>
      </c>
      <c r="N3058" s="387"/>
    </row>
    <row r="3059" spans="2:14" s="288" customFormat="1">
      <c r="B3059" s="453" t="s">
        <v>27</v>
      </c>
      <c r="C3059" s="251" t="s">
        <v>1305</v>
      </c>
      <c r="D3059" s="102">
        <v>11230141006</v>
      </c>
      <c r="E3059" s="391" t="str">
        <f>IFERROR(VLOOKUP(D3059,'ВИС-2025'!$E$17:$I$3751,3,0),"")</f>
        <v xml:space="preserve">Канализационная труба диам.40/250 мм                                                                        </v>
      </c>
      <c r="F3059" s="202" t="s">
        <v>58</v>
      </c>
      <c r="G3059" s="254"/>
      <c r="H3059" s="352">
        <f>IFERROR(VLOOKUP(D3059,'ВИС-2025'!$E$17:$L$4285,8,0),"")</f>
        <v>4.67</v>
      </c>
      <c r="I3059" s="352">
        <f t="shared" si="446"/>
        <v>0</v>
      </c>
      <c r="J3059" s="352">
        <f t="shared" si="447"/>
        <v>4.67</v>
      </c>
      <c r="K3059" s="352">
        <f t="shared" si="448"/>
        <v>0</v>
      </c>
      <c r="L3059" s="352">
        <f t="shared" si="449"/>
        <v>0</v>
      </c>
      <c r="M3059" s="352">
        <f t="shared" si="450"/>
        <v>0</v>
      </c>
      <c r="N3059" s="387"/>
    </row>
    <row r="3060" spans="2:14" s="288" customFormat="1">
      <c r="B3060" s="453" t="s">
        <v>27</v>
      </c>
      <c r="C3060" s="251" t="s">
        <v>1305</v>
      </c>
      <c r="D3060" s="102">
        <v>11230241222</v>
      </c>
      <c r="E3060" s="391" t="str">
        <f>IFERROR(VLOOKUP(D3060,'ВИС-2025'!$E$17:$I$3751,3,0),"")</f>
        <v>Канализационная труба диам.40/500 мм</v>
      </c>
      <c r="F3060" s="202" t="s">
        <v>1267</v>
      </c>
      <c r="G3060" s="254"/>
      <c r="H3060" s="352">
        <f>IFERROR(VLOOKUP(D3060,'ВИС-2025'!$E$17:$L$4285,8,0),"")</f>
        <v>6.43</v>
      </c>
      <c r="I3060" s="352">
        <f t="shared" si="446"/>
        <v>0</v>
      </c>
      <c r="J3060" s="107">
        <f t="shared" si="447"/>
        <v>6.43</v>
      </c>
      <c r="K3060" s="352">
        <f t="shared" si="448"/>
        <v>0</v>
      </c>
      <c r="L3060" s="352">
        <f t="shared" si="449"/>
        <v>0</v>
      </c>
      <c r="M3060" s="352">
        <f t="shared" si="450"/>
        <v>0</v>
      </c>
      <c r="N3060" s="387"/>
    </row>
    <row r="3061" spans="2:14" s="288" customFormat="1">
      <c r="B3061" s="453" t="s">
        <v>27</v>
      </c>
      <c r="C3061" s="251" t="s">
        <v>1305</v>
      </c>
      <c r="D3061" s="102">
        <v>11230341222</v>
      </c>
      <c r="E3061" s="391" t="str">
        <f>IFERROR(VLOOKUP(D3061,'ВИС-2025'!$E$17:$I$3751,3,0),"")</f>
        <v>Канализационная труба диам.40/1000 мм</v>
      </c>
      <c r="F3061" s="202" t="s">
        <v>1267</v>
      </c>
      <c r="G3061" s="254"/>
      <c r="H3061" s="352">
        <f>IFERROR(VLOOKUP(D3061,'ВИС-2025'!$E$17:$L$4285,8,0),"")</f>
        <v>10.1</v>
      </c>
      <c r="I3061" s="352">
        <f t="shared" si="446"/>
        <v>0</v>
      </c>
      <c r="J3061" s="107">
        <f t="shared" si="447"/>
        <v>10.1</v>
      </c>
      <c r="K3061" s="352">
        <f t="shared" si="448"/>
        <v>0</v>
      </c>
      <c r="L3061" s="352">
        <f t="shared" si="449"/>
        <v>0</v>
      </c>
      <c r="M3061" s="352">
        <f t="shared" si="450"/>
        <v>0</v>
      </c>
      <c r="N3061" s="387"/>
    </row>
    <row r="3062" spans="2:14" s="288" customFormat="1">
      <c r="B3062" s="453" t="s">
        <v>27</v>
      </c>
      <c r="C3062" s="251" t="s">
        <v>1305</v>
      </c>
      <c r="D3062" s="102">
        <v>11230441222</v>
      </c>
      <c r="E3062" s="391" t="str">
        <f>IFERROR(VLOOKUP(D3062,'ВИС-2025'!$E$17:$I$3751,3,0),"")</f>
        <v>Канализационная труба диам.40/2000 мм</v>
      </c>
      <c r="F3062" s="202" t="s">
        <v>1267</v>
      </c>
      <c r="G3062" s="254"/>
      <c r="H3062" s="352">
        <f>IFERROR(VLOOKUP(D3062,'ВИС-2025'!$E$17:$L$4285,8,0),"")</f>
        <v>18.920000000000002</v>
      </c>
      <c r="I3062" s="352">
        <f t="shared" si="446"/>
        <v>0</v>
      </c>
      <c r="J3062" s="107">
        <f t="shared" si="447"/>
        <v>18.920000000000002</v>
      </c>
      <c r="K3062" s="352">
        <f t="shared" si="448"/>
        <v>0</v>
      </c>
      <c r="L3062" s="352">
        <f t="shared" si="449"/>
        <v>0</v>
      </c>
      <c r="M3062" s="352">
        <f t="shared" si="450"/>
        <v>0</v>
      </c>
      <c r="N3062" s="387"/>
    </row>
    <row r="3063" spans="2:14" s="288" customFormat="1">
      <c r="B3063" s="453" t="s">
        <v>27</v>
      </c>
      <c r="C3063" s="251" t="s">
        <v>1305</v>
      </c>
      <c r="D3063" s="102">
        <v>11230541222</v>
      </c>
      <c r="E3063" s="391" t="str">
        <f>IFERROR(VLOOKUP(D3063,'ВИС-2025'!$E$17:$I$3751,3,0),"")</f>
        <v>Канализационная труба диам.40/3000 мм</v>
      </c>
      <c r="F3063" s="202" t="s">
        <v>1267</v>
      </c>
      <c r="G3063" s="254"/>
      <c r="H3063" s="352">
        <f>IFERROR(VLOOKUP(D3063,'ВИС-2025'!$E$17:$L$4285,8,0),"")</f>
        <v>30.17</v>
      </c>
      <c r="I3063" s="352">
        <f t="shared" si="446"/>
        <v>0</v>
      </c>
      <c r="J3063" s="107">
        <f t="shared" si="447"/>
        <v>30.17</v>
      </c>
      <c r="K3063" s="352">
        <f t="shared" si="448"/>
        <v>0</v>
      </c>
      <c r="L3063" s="352">
        <f t="shared" si="449"/>
        <v>0</v>
      </c>
      <c r="M3063" s="352">
        <f t="shared" si="450"/>
        <v>0</v>
      </c>
      <c r="N3063" s="387"/>
    </row>
    <row r="3064" spans="2:14">
      <c r="B3064" s="90"/>
      <c r="C3064" s="241"/>
      <c r="D3064" s="69"/>
      <c r="E3064" s="401"/>
      <c r="F3064" s="170"/>
      <c r="G3064" s="243"/>
      <c r="H3064" s="352" t="str">
        <f>IFERROR(VLOOKUP(D3064,'ВИС-2025'!$E$17:$L$4285,8,0),"")</f>
        <v/>
      </c>
      <c r="I3064" s="351" t="str">
        <f t="shared" si="446"/>
        <v/>
      </c>
      <c r="J3064" s="351" t="str">
        <f t="shared" si="447"/>
        <v/>
      </c>
      <c r="K3064" s="351" t="str">
        <f t="shared" si="448"/>
        <v/>
      </c>
      <c r="L3064" s="351" t="str">
        <f t="shared" si="449"/>
        <v/>
      </c>
      <c r="M3064" s="351" t="str">
        <f t="shared" si="450"/>
        <v/>
      </c>
      <c r="N3064" s="387"/>
    </row>
    <row r="3065" spans="2:14" s="288" customFormat="1">
      <c r="B3065" s="453" t="s">
        <v>27</v>
      </c>
      <c r="C3065" s="251" t="s">
        <v>1305</v>
      </c>
      <c r="D3065" s="102">
        <v>11200941005</v>
      </c>
      <c r="E3065" s="391" t="str">
        <f>IFERROR(VLOOKUP(D3065,'ВИС-2025'!$E$17:$I$3751,3,0),"")</f>
        <v>Канализационная труба диам.50/150 мм</v>
      </c>
      <c r="F3065" s="202" t="s">
        <v>58</v>
      </c>
      <c r="G3065" s="254"/>
      <c r="H3065" s="352">
        <f>IFERROR(VLOOKUP(D3065,'ВИС-2025'!$E$17:$L$4285,8,0),"")</f>
        <v>4.28</v>
      </c>
      <c r="I3065" s="352">
        <f t="shared" si="446"/>
        <v>0</v>
      </c>
      <c r="J3065" s="352">
        <f t="shared" si="447"/>
        <v>4.28</v>
      </c>
      <c r="K3065" s="352">
        <f t="shared" si="448"/>
        <v>0</v>
      </c>
      <c r="L3065" s="352">
        <f t="shared" si="449"/>
        <v>0</v>
      </c>
      <c r="M3065" s="352">
        <f t="shared" si="450"/>
        <v>0</v>
      </c>
      <c r="N3065" s="387"/>
    </row>
    <row r="3066" spans="2:14" s="288" customFormat="1">
      <c r="B3066" s="453" t="s">
        <v>27</v>
      </c>
      <c r="C3066" s="251" t="s">
        <v>1305</v>
      </c>
      <c r="D3066" s="102">
        <v>11201041005</v>
      </c>
      <c r="E3066" s="391" t="str">
        <f>IFERROR(VLOOKUP(D3066,'ВИС-2025'!$E$17:$I$3751,3,0),"")</f>
        <v>Канализационная труба диам.50/250 мм</v>
      </c>
      <c r="F3066" s="202" t="s">
        <v>58</v>
      </c>
      <c r="G3066" s="254"/>
      <c r="H3066" s="352">
        <f>IFERROR(VLOOKUP(D3066,'ВИС-2025'!$E$17:$L$4285,8,0),"")</f>
        <v>5.62</v>
      </c>
      <c r="I3066" s="352">
        <f t="shared" si="446"/>
        <v>0</v>
      </c>
      <c r="J3066" s="352">
        <f t="shared" si="447"/>
        <v>5.62</v>
      </c>
      <c r="K3066" s="352">
        <f t="shared" si="448"/>
        <v>0</v>
      </c>
      <c r="L3066" s="352">
        <f t="shared" si="449"/>
        <v>0</v>
      </c>
      <c r="M3066" s="352">
        <f t="shared" si="450"/>
        <v>0</v>
      </c>
      <c r="N3066" s="387"/>
    </row>
    <row r="3067" spans="2:14">
      <c r="B3067" s="90"/>
      <c r="C3067" s="241"/>
      <c r="D3067" s="69"/>
      <c r="E3067" s="401"/>
      <c r="F3067" s="170"/>
      <c r="G3067" s="243"/>
      <c r="H3067" s="352" t="str">
        <f>IFERROR(VLOOKUP(D3067,'ВИС-2025'!$E$17:$L$4285,8,0),"")</f>
        <v/>
      </c>
      <c r="I3067" s="351" t="str">
        <f t="shared" si="446"/>
        <v/>
      </c>
      <c r="J3067" s="351" t="str">
        <f t="shared" si="447"/>
        <v/>
      </c>
      <c r="K3067" s="351" t="str">
        <f t="shared" si="448"/>
        <v/>
      </c>
      <c r="L3067" s="351" t="str">
        <f t="shared" si="449"/>
        <v/>
      </c>
      <c r="M3067" s="351" t="str">
        <f t="shared" si="450"/>
        <v/>
      </c>
      <c r="N3067" s="387"/>
    </row>
    <row r="3068" spans="2:14" s="288" customFormat="1">
      <c r="B3068" s="453" t="s">
        <v>27</v>
      </c>
      <c r="C3068" s="251" t="s">
        <v>1305</v>
      </c>
      <c r="D3068" s="102">
        <v>11201141222</v>
      </c>
      <c r="E3068" s="391" t="str">
        <f>IFERROR(VLOOKUP(D3068,'ВИС-2025'!$E$17:$I$3751,3,0),"")</f>
        <v>Канализационная труба диам.50/500 мм</v>
      </c>
      <c r="F3068" s="202" t="s">
        <v>58</v>
      </c>
      <c r="G3068" s="254"/>
      <c r="H3068" s="352">
        <f>IFERROR(VLOOKUP(D3068,'ВИС-2025'!$E$17:$L$4285,8,0),"")</f>
        <v>7.62</v>
      </c>
      <c r="I3068" s="352">
        <f t="shared" si="446"/>
        <v>0</v>
      </c>
      <c r="J3068" s="352">
        <f t="shared" si="447"/>
        <v>7.62</v>
      </c>
      <c r="K3068" s="352">
        <f t="shared" si="448"/>
        <v>0</v>
      </c>
      <c r="L3068" s="352">
        <f t="shared" si="449"/>
        <v>0</v>
      </c>
      <c r="M3068" s="352">
        <f t="shared" si="450"/>
        <v>0</v>
      </c>
      <c r="N3068" s="387"/>
    </row>
    <row r="3069" spans="2:14" s="288" customFormat="1">
      <c r="B3069" s="453" t="s">
        <v>27</v>
      </c>
      <c r="C3069" s="251" t="s">
        <v>1305</v>
      </c>
      <c r="D3069" s="102">
        <v>11201341222</v>
      </c>
      <c r="E3069" s="391" t="str">
        <f>IFERROR(VLOOKUP(D3069,'ВИС-2025'!$E$17:$I$3751,3,0),"")</f>
        <v>Канализационная труба диам.50/1000 мм</v>
      </c>
      <c r="F3069" s="202" t="s">
        <v>58</v>
      </c>
      <c r="G3069" s="254"/>
      <c r="H3069" s="352">
        <f>IFERROR(VLOOKUP(D3069,'ВИС-2025'!$E$17:$L$4285,8,0),"")</f>
        <v>11.96</v>
      </c>
      <c r="I3069" s="352">
        <f t="shared" si="446"/>
        <v>0</v>
      </c>
      <c r="J3069" s="352">
        <f t="shared" si="447"/>
        <v>11.96</v>
      </c>
      <c r="K3069" s="352">
        <f t="shared" si="448"/>
        <v>0</v>
      </c>
      <c r="L3069" s="352">
        <f t="shared" si="449"/>
        <v>0</v>
      </c>
      <c r="M3069" s="352">
        <f t="shared" si="450"/>
        <v>0</v>
      </c>
      <c r="N3069" s="387"/>
    </row>
    <row r="3070" spans="2:14" s="288" customFormat="1">
      <c r="B3070" s="453" t="s">
        <v>27</v>
      </c>
      <c r="C3070" s="251" t="s">
        <v>1305</v>
      </c>
      <c r="D3070" s="102">
        <v>11201441222</v>
      </c>
      <c r="E3070" s="391" t="str">
        <f>IFERROR(VLOOKUP(D3070,'ВИС-2025'!$E$17:$I$3751,3,0),"")</f>
        <v>Канализационная труба диам.50/1500 мм</v>
      </c>
      <c r="F3070" s="202" t="s">
        <v>58</v>
      </c>
      <c r="G3070" s="254"/>
      <c r="H3070" s="352">
        <f>IFERROR(VLOOKUP(D3070,'ВИС-2025'!$E$17:$L$4285,8,0),"")</f>
        <v>17.829999999999998</v>
      </c>
      <c r="I3070" s="352">
        <f t="shared" si="446"/>
        <v>0</v>
      </c>
      <c r="J3070" s="352">
        <f t="shared" si="447"/>
        <v>17.829999999999998</v>
      </c>
      <c r="K3070" s="352">
        <f t="shared" si="448"/>
        <v>0</v>
      </c>
      <c r="L3070" s="352">
        <f t="shared" si="449"/>
        <v>0</v>
      </c>
      <c r="M3070" s="352">
        <f t="shared" si="450"/>
        <v>0</v>
      </c>
      <c r="N3070" s="387"/>
    </row>
    <row r="3071" spans="2:14" s="288" customFormat="1">
      <c r="B3071" s="453" t="s">
        <v>27</v>
      </c>
      <c r="C3071" s="251" t="s">
        <v>1305</v>
      </c>
      <c r="D3071" s="102">
        <v>11201541222</v>
      </c>
      <c r="E3071" s="391" t="str">
        <f>IFERROR(VLOOKUP(D3071,'ВИС-2025'!$E$17:$I$3751,3,0),"")</f>
        <v>Канализационная труба диам.50/2000 мм</v>
      </c>
      <c r="F3071" s="202" t="s">
        <v>58</v>
      </c>
      <c r="G3071" s="254"/>
      <c r="H3071" s="352">
        <f>IFERROR(VLOOKUP(D3071,'ВИС-2025'!$E$17:$L$4285,8,0),"")</f>
        <v>22.38</v>
      </c>
      <c r="I3071" s="352">
        <f t="shared" si="446"/>
        <v>0</v>
      </c>
      <c r="J3071" s="352">
        <f t="shared" si="447"/>
        <v>22.38</v>
      </c>
      <c r="K3071" s="352">
        <f t="shared" si="448"/>
        <v>0</v>
      </c>
      <c r="L3071" s="352">
        <f t="shared" si="449"/>
        <v>0</v>
      </c>
      <c r="M3071" s="352">
        <f t="shared" si="450"/>
        <v>0</v>
      </c>
      <c r="N3071" s="387"/>
    </row>
    <row r="3072" spans="2:14" s="288" customFormat="1">
      <c r="B3072" s="453" t="s">
        <v>27</v>
      </c>
      <c r="C3072" s="251" t="s">
        <v>1305</v>
      </c>
      <c r="D3072" s="102">
        <v>11209341222</v>
      </c>
      <c r="E3072" s="391" t="str">
        <f>IFERROR(VLOOKUP(D3072,'ВИС-2025'!$E$17:$I$3751,3,0),"")</f>
        <v>Канализационная труба диам.50/3000 мм</v>
      </c>
      <c r="F3072" s="202" t="s">
        <v>58</v>
      </c>
      <c r="G3072" s="254"/>
      <c r="H3072" s="352">
        <f>IFERROR(VLOOKUP(D3072,'ВИС-2025'!$E$17:$L$4285,8,0),"")</f>
        <v>34.58</v>
      </c>
      <c r="I3072" s="352">
        <f t="shared" si="446"/>
        <v>0</v>
      </c>
      <c r="J3072" s="352">
        <f t="shared" si="447"/>
        <v>34.58</v>
      </c>
      <c r="K3072" s="352">
        <f t="shared" si="448"/>
        <v>0</v>
      </c>
      <c r="L3072" s="352">
        <f t="shared" si="449"/>
        <v>0</v>
      </c>
      <c r="M3072" s="352">
        <f t="shared" si="450"/>
        <v>0</v>
      </c>
      <c r="N3072" s="387"/>
    </row>
    <row r="3073" spans="2:14">
      <c r="B3073" s="90"/>
      <c r="C3073" s="241"/>
      <c r="D3073" s="69"/>
      <c r="E3073" s="401"/>
      <c r="F3073" s="170"/>
      <c r="G3073" s="243"/>
      <c r="H3073" s="352" t="str">
        <f>IFERROR(VLOOKUP(D3073,'ВИС-2025'!$E$17:$L$4285,8,0),"")</f>
        <v/>
      </c>
      <c r="I3073" s="351" t="str">
        <f t="shared" si="446"/>
        <v/>
      </c>
      <c r="J3073" s="351" t="str">
        <f t="shared" si="447"/>
        <v/>
      </c>
      <c r="K3073" s="351" t="str">
        <f t="shared" si="448"/>
        <v/>
      </c>
      <c r="L3073" s="351" t="str">
        <f t="shared" si="449"/>
        <v/>
      </c>
      <c r="M3073" s="351" t="str">
        <f t="shared" si="450"/>
        <v/>
      </c>
      <c r="N3073" s="387"/>
    </row>
    <row r="3074" spans="2:14" s="288" customFormat="1">
      <c r="B3074" s="453" t="s">
        <v>27</v>
      </c>
      <c r="C3074" s="251" t="s">
        <v>1305</v>
      </c>
      <c r="D3074" s="102">
        <v>11201741005</v>
      </c>
      <c r="E3074" s="391" t="str">
        <f>IFERROR(VLOOKUP(D3074,'ВИС-2025'!$E$17:$I$3751,3,0),"")</f>
        <v xml:space="preserve">Канализационная труба диам. 75/150 мм                                                                    </v>
      </c>
      <c r="F3074" s="202" t="s">
        <v>58</v>
      </c>
      <c r="G3074" s="254"/>
      <c r="H3074" s="352">
        <f>IFERROR(VLOOKUP(D3074,'ВИС-2025'!$E$17:$L$4285,8,0),"")</f>
        <v>7.12</v>
      </c>
      <c r="I3074" s="352">
        <f t="shared" si="446"/>
        <v>0</v>
      </c>
      <c r="J3074" s="352">
        <f t="shared" si="447"/>
        <v>7.12</v>
      </c>
      <c r="K3074" s="352">
        <f t="shared" si="448"/>
        <v>0</v>
      </c>
      <c r="L3074" s="352">
        <f t="shared" si="449"/>
        <v>0</v>
      </c>
      <c r="M3074" s="352">
        <f t="shared" si="450"/>
        <v>0</v>
      </c>
      <c r="N3074" s="387"/>
    </row>
    <row r="3075" spans="2:14" s="288" customFormat="1">
      <c r="B3075" s="453" t="s">
        <v>27</v>
      </c>
      <c r="C3075" s="251" t="s">
        <v>1305</v>
      </c>
      <c r="D3075" s="102">
        <v>11201841005</v>
      </c>
      <c r="E3075" s="391" t="str">
        <f>IFERROR(VLOOKUP(D3075,'ВИС-2025'!$E$17:$I$3751,3,0),"")</f>
        <v xml:space="preserve">Канализационная труба диам. 75/250 мм                                                                     </v>
      </c>
      <c r="F3075" s="202" t="s">
        <v>58</v>
      </c>
      <c r="G3075" s="254"/>
      <c r="H3075" s="352">
        <f>IFERROR(VLOOKUP(D3075,'ВИС-2025'!$E$17:$L$4285,8,0),"")</f>
        <v>8.5299999999999994</v>
      </c>
      <c r="I3075" s="352">
        <f t="shared" si="446"/>
        <v>0</v>
      </c>
      <c r="J3075" s="352">
        <f t="shared" si="447"/>
        <v>8.5299999999999994</v>
      </c>
      <c r="K3075" s="352">
        <f t="shared" si="448"/>
        <v>0</v>
      </c>
      <c r="L3075" s="352">
        <f t="shared" si="449"/>
        <v>0</v>
      </c>
      <c r="M3075" s="352">
        <f t="shared" si="450"/>
        <v>0</v>
      </c>
      <c r="N3075" s="387"/>
    </row>
    <row r="3076" spans="2:14">
      <c r="B3076" s="90"/>
      <c r="C3076" s="241"/>
      <c r="D3076" s="69"/>
      <c r="E3076" s="401"/>
      <c r="F3076" s="170"/>
      <c r="G3076" s="243"/>
      <c r="H3076" s="352" t="str">
        <f>IFERROR(VLOOKUP(D3076,'ВИС-2025'!$E$17:$L$4285,8,0),"")</f>
        <v/>
      </c>
      <c r="I3076" s="351" t="str">
        <f t="shared" si="446"/>
        <v/>
      </c>
      <c r="J3076" s="351" t="str">
        <f t="shared" si="447"/>
        <v/>
      </c>
      <c r="K3076" s="351" t="str">
        <f t="shared" si="448"/>
        <v/>
      </c>
      <c r="L3076" s="351" t="str">
        <f t="shared" si="449"/>
        <v/>
      </c>
      <c r="M3076" s="351" t="str">
        <f t="shared" si="450"/>
        <v/>
      </c>
      <c r="N3076" s="387"/>
    </row>
    <row r="3077" spans="2:14" s="288" customFormat="1" ht="25.5">
      <c r="B3077" s="453" t="s">
        <v>27</v>
      </c>
      <c r="C3077" s="251" t="s">
        <v>1305</v>
      </c>
      <c r="D3077" s="102">
        <v>11201941222</v>
      </c>
      <c r="E3077" s="391" t="str">
        <f>IFERROR(VLOOKUP(D3077,'ВИС-2025'!$E$17:$I$3751,3,0),"")</f>
        <v xml:space="preserve">Канализационная труба диам. 75/500 мм
</v>
      </c>
      <c r="F3077" s="202" t="s">
        <v>58</v>
      </c>
      <c r="G3077" s="254"/>
      <c r="H3077" s="352">
        <f>IFERROR(VLOOKUP(D3077,'ВИС-2025'!$E$17:$L$4285,8,0),"")</f>
        <v>12.08</v>
      </c>
      <c r="I3077" s="352">
        <f t="shared" si="446"/>
        <v>0</v>
      </c>
      <c r="J3077" s="352">
        <f t="shared" ref="J3077:J3121" si="451">IFERROR((IF(H3077="","",H3077-H3077*$D$7)),"")</f>
        <v>12.08</v>
      </c>
      <c r="K3077" s="352">
        <f t="shared" si="448"/>
        <v>0</v>
      </c>
      <c r="L3077" s="352">
        <f t="shared" si="449"/>
        <v>0</v>
      </c>
      <c r="M3077" s="352">
        <f t="shared" si="450"/>
        <v>0</v>
      </c>
      <c r="N3077" s="387"/>
    </row>
    <row r="3078" spans="2:14" s="288" customFormat="1">
      <c r="B3078" s="453" t="s">
        <v>27</v>
      </c>
      <c r="C3078" s="251" t="s">
        <v>1305</v>
      </c>
      <c r="D3078" s="102">
        <v>11202141222</v>
      </c>
      <c r="E3078" s="391" t="str">
        <f>IFERROR(VLOOKUP(D3078,'ВИС-2025'!$E$17:$I$3751,3,0),"")</f>
        <v>Канализационная труба диам. 75/1000 мм</v>
      </c>
      <c r="F3078" s="202" t="s">
        <v>58</v>
      </c>
      <c r="G3078" s="254"/>
      <c r="H3078" s="352">
        <f>IFERROR(VLOOKUP(D3078,'ВИС-2025'!$E$17:$L$4285,8,0),"")</f>
        <v>19.079999999999998</v>
      </c>
      <c r="I3078" s="352">
        <f t="shared" si="446"/>
        <v>0</v>
      </c>
      <c r="J3078" s="352">
        <f t="shared" si="451"/>
        <v>19.079999999999998</v>
      </c>
      <c r="K3078" s="352">
        <f t="shared" si="448"/>
        <v>0</v>
      </c>
      <c r="L3078" s="352">
        <f t="shared" si="449"/>
        <v>0</v>
      </c>
      <c r="M3078" s="352">
        <f t="shared" si="450"/>
        <v>0</v>
      </c>
      <c r="N3078" s="387"/>
    </row>
    <row r="3079" spans="2:14" s="288" customFormat="1">
      <c r="B3079" s="453" t="s">
        <v>27</v>
      </c>
      <c r="C3079" s="251" t="s">
        <v>1305</v>
      </c>
      <c r="D3079" s="102">
        <v>11202241222</v>
      </c>
      <c r="E3079" s="391" t="str">
        <f>IFERROR(VLOOKUP(D3079,'ВИС-2025'!$E$17:$I$3751,3,0),"")</f>
        <v>Канализационная труба диам. 75/1500 мм</v>
      </c>
      <c r="F3079" s="202" t="s">
        <v>58</v>
      </c>
      <c r="G3079" s="254"/>
      <c r="H3079" s="352">
        <f>IFERROR(VLOOKUP(D3079,'ВИС-2025'!$E$17:$L$4285,8,0),"")</f>
        <v>26.52</v>
      </c>
      <c r="I3079" s="352">
        <f t="shared" si="446"/>
        <v>0</v>
      </c>
      <c r="J3079" s="352">
        <f t="shared" si="451"/>
        <v>26.52</v>
      </c>
      <c r="K3079" s="352">
        <f t="shared" si="448"/>
        <v>0</v>
      </c>
      <c r="L3079" s="352">
        <f t="shared" si="449"/>
        <v>0</v>
      </c>
      <c r="M3079" s="352">
        <f t="shared" si="450"/>
        <v>0</v>
      </c>
      <c r="N3079" s="387"/>
    </row>
    <row r="3080" spans="2:14" s="288" customFormat="1">
      <c r="B3080" s="453" t="s">
        <v>27</v>
      </c>
      <c r="C3080" s="251" t="s">
        <v>1305</v>
      </c>
      <c r="D3080" s="102">
        <v>11202341222</v>
      </c>
      <c r="E3080" s="391" t="str">
        <f>IFERROR(VLOOKUP(D3080,'ВИС-2025'!$E$17:$I$3751,3,0),"")</f>
        <v>Канализационная труба диам. 75/2000 мм</v>
      </c>
      <c r="F3080" s="202" t="s">
        <v>58</v>
      </c>
      <c r="G3080" s="254"/>
      <c r="H3080" s="352">
        <f>IFERROR(VLOOKUP(D3080,'ВИС-2025'!$E$17:$L$4285,8,0),"")</f>
        <v>31.49</v>
      </c>
      <c r="I3080" s="352">
        <f t="shared" si="446"/>
        <v>0</v>
      </c>
      <c r="J3080" s="352">
        <f t="shared" si="451"/>
        <v>31.49</v>
      </c>
      <c r="K3080" s="352">
        <f t="shared" si="448"/>
        <v>0</v>
      </c>
      <c r="L3080" s="352">
        <f t="shared" si="449"/>
        <v>0</v>
      </c>
      <c r="M3080" s="352">
        <f t="shared" si="450"/>
        <v>0</v>
      </c>
      <c r="N3080" s="387"/>
    </row>
    <row r="3081" spans="2:14">
      <c r="B3081" s="90"/>
      <c r="C3081" s="241"/>
      <c r="D3081" s="69"/>
      <c r="E3081" s="401"/>
      <c r="F3081" s="170"/>
      <c r="G3081" s="243"/>
      <c r="H3081" s="352" t="str">
        <f>IFERROR(VLOOKUP(D3081,'ВИС-2025'!$E$17:$L$4285,8,0),"")</f>
        <v/>
      </c>
      <c r="I3081" s="351" t="str">
        <f t="shared" ref="I3081:I3133" si="452">IFERROR(H3081*G3081,"")</f>
        <v/>
      </c>
      <c r="J3081" s="351" t="str">
        <f t="shared" si="451"/>
        <v/>
      </c>
      <c r="K3081" s="351" t="str">
        <f t="shared" ref="K3081:K3133" si="453">IFERROR(J3081*G3081, "")</f>
        <v/>
      </c>
      <c r="L3081" s="351" t="str">
        <f t="shared" ref="L3081:L3133" si="454">IFERROR(J3081*$D$8, "")</f>
        <v/>
      </c>
      <c r="M3081" s="351" t="str">
        <f t="shared" ref="M3081:M3133" si="455">IFERROR(L3081*G3081, "")</f>
        <v/>
      </c>
      <c r="N3081" s="387"/>
    </row>
    <row r="3082" spans="2:14" s="288" customFormat="1">
      <c r="B3082" s="453" t="s">
        <v>27</v>
      </c>
      <c r="C3082" s="251" t="s">
        <v>1305</v>
      </c>
      <c r="D3082" s="102">
        <v>11239841002</v>
      </c>
      <c r="E3082" s="391" t="str">
        <f>IFERROR(VLOOKUP(D3082,'ВИС-2025'!$E$17:$I$3751,3,0),"")</f>
        <v>Канализационная труба диам. 90/150 мм</v>
      </c>
      <c r="F3082" s="202" t="s">
        <v>58</v>
      </c>
      <c r="G3082" s="254"/>
      <c r="H3082" s="352">
        <f>IFERROR(VLOOKUP(D3082,'ВИС-2025'!$E$17:$L$4285,8,0),"")</f>
        <v>7.6</v>
      </c>
      <c r="I3082" s="352">
        <f t="shared" si="452"/>
        <v>0</v>
      </c>
      <c r="J3082" s="352">
        <f t="shared" si="451"/>
        <v>7.6</v>
      </c>
      <c r="K3082" s="352">
        <f t="shared" si="453"/>
        <v>0</v>
      </c>
      <c r="L3082" s="352">
        <f t="shared" si="454"/>
        <v>0</v>
      </c>
      <c r="M3082" s="352">
        <f t="shared" si="455"/>
        <v>0</v>
      </c>
      <c r="N3082" s="387"/>
    </row>
    <row r="3083" spans="2:14" s="288" customFormat="1">
      <c r="B3083" s="453" t="s">
        <v>27</v>
      </c>
      <c r="C3083" s="251" t="s">
        <v>1305</v>
      </c>
      <c r="D3083" s="102">
        <v>11231841005</v>
      </c>
      <c r="E3083" s="391" t="str">
        <f>IFERROR(VLOOKUP(D3083,'ВИС-2025'!$E$17:$I$3751,3,0),"")</f>
        <v>Канализационная труба диам. 90/250 мм</v>
      </c>
      <c r="F3083" s="202" t="s">
        <v>58</v>
      </c>
      <c r="G3083" s="254"/>
      <c r="H3083" s="352">
        <f>IFERROR(VLOOKUP(D3083,'ВИС-2025'!$E$17:$L$4285,8,0),"")</f>
        <v>9.4</v>
      </c>
      <c r="I3083" s="352">
        <f t="shared" si="452"/>
        <v>0</v>
      </c>
      <c r="J3083" s="352">
        <f t="shared" si="451"/>
        <v>9.4</v>
      </c>
      <c r="K3083" s="352">
        <f t="shared" si="453"/>
        <v>0</v>
      </c>
      <c r="L3083" s="352">
        <f t="shared" si="454"/>
        <v>0</v>
      </c>
      <c r="M3083" s="352">
        <f t="shared" si="455"/>
        <v>0</v>
      </c>
      <c r="N3083" s="387"/>
    </row>
    <row r="3084" spans="2:14" s="288" customFormat="1">
      <c r="B3084" s="453" t="s">
        <v>27</v>
      </c>
      <c r="C3084" s="251" t="s">
        <v>1305</v>
      </c>
      <c r="D3084" s="102">
        <v>11231941222</v>
      </c>
      <c r="E3084" s="391" t="str">
        <f>IFERROR(VLOOKUP(D3084,'ВИС-2025'!$E$17:$I$3751,3,0),"")</f>
        <v>Канализационная труба диам. 90/500 мм</v>
      </c>
      <c r="F3084" s="202" t="s">
        <v>58</v>
      </c>
      <c r="G3084" s="254"/>
      <c r="H3084" s="352">
        <f>IFERROR(VLOOKUP(D3084,'ВИС-2025'!$E$17:$L$4285,8,0),"")</f>
        <v>13.67</v>
      </c>
      <c r="I3084" s="352">
        <f t="shared" si="452"/>
        <v>0</v>
      </c>
      <c r="J3084" s="107">
        <f t="shared" si="451"/>
        <v>13.67</v>
      </c>
      <c r="K3084" s="352">
        <f t="shared" si="453"/>
        <v>0</v>
      </c>
      <c r="L3084" s="352">
        <f t="shared" si="454"/>
        <v>0</v>
      </c>
      <c r="M3084" s="352">
        <f t="shared" si="455"/>
        <v>0</v>
      </c>
      <c r="N3084" s="387"/>
    </row>
    <row r="3085" spans="2:14" s="288" customFormat="1">
      <c r="B3085" s="453" t="s">
        <v>27</v>
      </c>
      <c r="C3085" s="251" t="s">
        <v>1305</v>
      </c>
      <c r="D3085" s="102">
        <v>11232041222</v>
      </c>
      <c r="E3085" s="391" t="str">
        <f>IFERROR(VLOOKUP(D3085,'ВИС-2025'!$E$17:$I$3751,3,0),"")</f>
        <v>Канализационная труба диам. 90/1000 мм</v>
      </c>
      <c r="F3085" s="202" t="s">
        <v>58</v>
      </c>
      <c r="G3085" s="254"/>
      <c r="H3085" s="352">
        <f>IFERROR(VLOOKUP(D3085,'ВИС-2025'!$E$17:$L$4285,8,0),"")</f>
        <v>23.36</v>
      </c>
      <c r="I3085" s="352">
        <f t="shared" si="452"/>
        <v>0</v>
      </c>
      <c r="J3085" s="107">
        <f t="shared" si="451"/>
        <v>23.36</v>
      </c>
      <c r="K3085" s="352">
        <f t="shared" si="453"/>
        <v>0</v>
      </c>
      <c r="L3085" s="352">
        <f t="shared" si="454"/>
        <v>0</v>
      </c>
      <c r="M3085" s="352">
        <f t="shared" si="455"/>
        <v>0</v>
      </c>
      <c r="N3085" s="387"/>
    </row>
    <row r="3086" spans="2:14" s="288" customFormat="1">
      <c r="B3086" s="453" t="s">
        <v>27</v>
      </c>
      <c r="C3086" s="251" t="s">
        <v>1305</v>
      </c>
      <c r="D3086" s="102">
        <v>11239941222</v>
      </c>
      <c r="E3086" s="391" t="str">
        <f>IFERROR(VLOOKUP(D3086,'ВИС-2025'!$E$17:$I$3751,3,0),"")</f>
        <v>Канализационная труба диам. 90/1500 мм</v>
      </c>
      <c r="F3086" s="202" t="s">
        <v>58</v>
      </c>
      <c r="G3086" s="254"/>
      <c r="H3086" s="352">
        <f>IFERROR(VLOOKUP(D3086,'ВИС-2025'!$E$17:$L$4285,8,0),"")</f>
        <v>43.22</v>
      </c>
      <c r="I3086" s="352">
        <f t="shared" si="452"/>
        <v>0</v>
      </c>
      <c r="J3086" s="107">
        <f t="shared" si="451"/>
        <v>43.22</v>
      </c>
      <c r="K3086" s="352">
        <f t="shared" si="453"/>
        <v>0</v>
      </c>
      <c r="L3086" s="352">
        <f t="shared" si="454"/>
        <v>0</v>
      </c>
      <c r="M3086" s="352">
        <f t="shared" si="455"/>
        <v>0</v>
      </c>
      <c r="N3086" s="387"/>
    </row>
    <row r="3087" spans="2:14" s="288" customFormat="1">
      <c r="B3087" s="453" t="s">
        <v>27</v>
      </c>
      <c r="C3087" s="251" t="s">
        <v>1305</v>
      </c>
      <c r="D3087" s="102">
        <v>11232141222</v>
      </c>
      <c r="E3087" s="391" t="str">
        <f>IFERROR(VLOOKUP(D3087,'ВИС-2025'!$E$17:$I$3751,3,0),"")</f>
        <v>Канализационная труба диам. 90/2000 мм</v>
      </c>
      <c r="F3087" s="202" t="s">
        <v>58</v>
      </c>
      <c r="G3087" s="254"/>
      <c r="H3087" s="352">
        <f>IFERROR(VLOOKUP(D3087,'ВИС-2025'!$E$17:$L$4285,8,0),"")</f>
        <v>40.119999999999997</v>
      </c>
      <c r="I3087" s="352">
        <f t="shared" si="452"/>
        <v>0</v>
      </c>
      <c r="J3087" s="107">
        <f t="shared" si="451"/>
        <v>40.119999999999997</v>
      </c>
      <c r="K3087" s="352">
        <f t="shared" si="453"/>
        <v>0</v>
      </c>
      <c r="L3087" s="352">
        <f t="shared" si="454"/>
        <v>0</v>
      </c>
      <c r="M3087" s="352">
        <f t="shared" si="455"/>
        <v>0</v>
      </c>
      <c r="N3087" s="387"/>
    </row>
    <row r="3088" spans="2:14" s="288" customFormat="1">
      <c r="B3088" s="453" t="s">
        <v>27</v>
      </c>
      <c r="C3088" s="251" t="s">
        <v>1305</v>
      </c>
      <c r="D3088" s="102">
        <v>11232241222</v>
      </c>
      <c r="E3088" s="391" t="str">
        <f>IFERROR(VLOOKUP(D3088,'ВИС-2025'!$E$17:$I$3751,3,0),"")</f>
        <v>Канализационная труба диам. 90/3000 мм</v>
      </c>
      <c r="F3088" s="202" t="s">
        <v>58</v>
      </c>
      <c r="G3088" s="254"/>
      <c r="H3088" s="352">
        <f>IFERROR(VLOOKUP(D3088,'ВИС-2025'!$E$17:$L$4285,8,0),"")</f>
        <v>58.44</v>
      </c>
      <c r="I3088" s="352">
        <f t="shared" si="452"/>
        <v>0</v>
      </c>
      <c r="J3088" s="107">
        <f t="shared" si="451"/>
        <v>58.44</v>
      </c>
      <c r="K3088" s="352">
        <f t="shared" si="453"/>
        <v>0</v>
      </c>
      <c r="L3088" s="352">
        <f t="shared" si="454"/>
        <v>0</v>
      </c>
      <c r="M3088" s="352">
        <f t="shared" si="455"/>
        <v>0</v>
      </c>
      <c r="N3088" s="387"/>
    </row>
    <row r="3089" spans="2:14">
      <c r="B3089" s="90"/>
      <c r="C3089" s="241"/>
      <c r="D3089" s="69"/>
      <c r="E3089" s="401"/>
      <c r="F3089" s="170"/>
      <c r="G3089" s="243"/>
      <c r="H3089" s="352" t="str">
        <f>IFERROR(VLOOKUP(D3089,'ВИС-2025'!$E$17:$L$4285,8,0),"")</f>
        <v/>
      </c>
      <c r="I3089" s="351" t="str">
        <f t="shared" si="452"/>
        <v/>
      </c>
      <c r="J3089" s="351" t="str">
        <f t="shared" si="451"/>
        <v/>
      </c>
      <c r="K3089" s="351" t="str">
        <f t="shared" si="453"/>
        <v/>
      </c>
      <c r="L3089" s="351" t="str">
        <f t="shared" si="454"/>
        <v/>
      </c>
      <c r="M3089" s="351" t="str">
        <f t="shared" si="455"/>
        <v/>
      </c>
      <c r="N3089" s="387"/>
    </row>
    <row r="3090" spans="2:14" s="288" customFormat="1">
      <c r="B3090" s="453" t="s">
        <v>27</v>
      </c>
      <c r="C3090" s="251" t="s">
        <v>1305</v>
      </c>
      <c r="D3090" s="102">
        <v>11202541003</v>
      </c>
      <c r="E3090" s="391" t="str">
        <f>IFERROR(VLOOKUP(D3090,'ВИС-2025'!$E$17:$I$3751,3,0),"")</f>
        <v>Канализационная труба диам. 110/150 мм</v>
      </c>
      <c r="F3090" s="202" t="s">
        <v>58</v>
      </c>
      <c r="G3090" s="254"/>
      <c r="H3090" s="352">
        <f>IFERROR(VLOOKUP(D3090,'ВИС-2025'!$E$17:$L$4285,8,0),"")</f>
        <v>8.02</v>
      </c>
      <c r="I3090" s="352">
        <f t="shared" si="452"/>
        <v>0</v>
      </c>
      <c r="J3090" s="352">
        <f t="shared" si="451"/>
        <v>8.02</v>
      </c>
      <c r="K3090" s="352">
        <f t="shared" si="453"/>
        <v>0</v>
      </c>
      <c r="L3090" s="352">
        <f t="shared" si="454"/>
        <v>0</v>
      </c>
      <c r="M3090" s="352">
        <f t="shared" si="455"/>
        <v>0</v>
      </c>
      <c r="N3090" s="387"/>
    </row>
    <row r="3091" spans="2:14" s="288" customFormat="1">
      <c r="B3091" s="453" t="s">
        <v>27</v>
      </c>
      <c r="C3091" s="251" t="s">
        <v>1305</v>
      </c>
      <c r="D3091" s="102">
        <v>11202641003</v>
      </c>
      <c r="E3091" s="391" t="str">
        <f>IFERROR(VLOOKUP(D3091,'ВИС-2025'!$E$17:$I$3751,3,0),"")</f>
        <v>Канализационная труба диам. 110/250 мм</v>
      </c>
      <c r="F3091" s="202" t="s">
        <v>58</v>
      </c>
      <c r="G3091" s="254"/>
      <c r="H3091" s="352">
        <f>IFERROR(VLOOKUP(D3091,'ВИС-2025'!$E$17:$L$4285,8,0),"")</f>
        <v>10.5</v>
      </c>
      <c r="I3091" s="352">
        <f t="shared" si="452"/>
        <v>0</v>
      </c>
      <c r="J3091" s="352">
        <f t="shared" si="451"/>
        <v>10.5</v>
      </c>
      <c r="K3091" s="352">
        <f t="shared" si="453"/>
        <v>0</v>
      </c>
      <c r="L3091" s="352">
        <f t="shared" si="454"/>
        <v>0</v>
      </c>
      <c r="M3091" s="352">
        <f t="shared" si="455"/>
        <v>0</v>
      </c>
      <c r="N3091" s="387"/>
    </row>
    <row r="3092" spans="2:14">
      <c r="B3092" s="90"/>
      <c r="C3092" s="255"/>
      <c r="D3092" s="256"/>
      <c r="E3092" s="403"/>
      <c r="F3092" s="170"/>
      <c r="G3092" s="258"/>
      <c r="H3092" s="352" t="str">
        <f>IFERROR(VLOOKUP(D3092,'ВИС-2025'!$E$17:$L$4285,8,0),"")</f>
        <v/>
      </c>
      <c r="I3092" s="353" t="str">
        <f t="shared" si="452"/>
        <v/>
      </c>
      <c r="J3092" s="353" t="str">
        <f t="shared" si="451"/>
        <v/>
      </c>
      <c r="K3092" s="353" t="str">
        <f t="shared" si="453"/>
        <v/>
      </c>
      <c r="L3092" s="353" t="str">
        <f t="shared" si="454"/>
        <v/>
      </c>
      <c r="M3092" s="353" t="str">
        <f t="shared" si="455"/>
        <v/>
      </c>
      <c r="N3092" s="387"/>
    </row>
    <row r="3093" spans="2:14" s="288" customFormat="1">
      <c r="B3093" s="453" t="s">
        <v>27</v>
      </c>
      <c r="C3093" s="251" t="s">
        <v>1305</v>
      </c>
      <c r="D3093" s="102">
        <v>11202741222</v>
      </c>
      <c r="E3093" s="391" t="str">
        <f>IFERROR(VLOOKUP(D3093,'ВИС-2025'!$E$17:$I$3751,3,0),"")</f>
        <v>Канализационная труба диам. 110/500 мм</v>
      </c>
      <c r="F3093" s="202" t="s">
        <v>58</v>
      </c>
      <c r="G3093" s="254"/>
      <c r="H3093" s="352">
        <f>IFERROR(VLOOKUP(D3093,'ВИС-2025'!$E$17:$L$4285,8,0),"")</f>
        <v>15.43</v>
      </c>
      <c r="I3093" s="352">
        <f t="shared" si="452"/>
        <v>0</v>
      </c>
      <c r="J3093" s="352">
        <f t="shared" si="451"/>
        <v>15.43</v>
      </c>
      <c r="K3093" s="352">
        <f t="shared" si="453"/>
        <v>0</v>
      </c>
      <c r="L3093" s="352">
        <f t="shared" si="454"/>
        <v>0</v>
      </c>
      <c r="M3093" s="352">
        <f t="shared" si="455"/>
        <v>0</v>
      </c>
      <c r="N3093" s="387"/>
    </row>
    <row r="3094" spans="2:14" s="288" customFormat="1">
      <c r="B3094" s="453" t="s">
        <v>27</v>
      </c>
      <c r="C3094" s="251" t="s">
        <v>1305</v>
      </c>
      <c r="D3094" s="102">
        <v>11202941222</v>
      </c>
      <c r="E3094" s="391" t="str">
        <f>IFERROR(VLOOKUP(D3094,'ВИС-2025'!$E$17:$I$3751,3,0),"")</f>
        <v>Канализационная труба диам. 110/1000 мм</v>
      </c>
      <c r="F3094" s="202" t="s">
        <v>58</v>
      </c>
      <c r="G3094" s="254"/>
      <c r="H3094" s="352">
        <f>IFERROR(VLOOKUP(D3094,'ВИС-2025'!$E$17:$L$4285,8,0),"")</f>
        <v>25.75</v>
      </c>
      <c r="I3094" s="352">
        <f t="shared" si="452"/>
        <v>0</v>
      </c>
      <c r="J3094" s="352">
        <f t="shared" si="451"/>
        <v>25.75</v>
      </c>
      <c r="K3094" s="352">
        <f t="shared" si="453"/>
        <v>0</v>
      </c>
      <c r="L3094" s="352">
        <f t="shared" si="454"/>
        <v>0</v>
      </c>
      <c r="M3094" s="352">
        <f t="shared" si="455"/>
        <v>0</v>
      </c>
      <c r="N3094" s="387"/>
    </row>
    <row r="3095" spans="2:14" s="288" customFormat="1">
      <c r="B3095" s="453" t="s">
        <v>27</v>
      </c>
      <c r="C3095" s="251" t="s">
        <v>1305</v>
      </c>
      <c r="D3095" s="102">
        <v>11203041222</v>
      </c>
      <c r="E3095" s="391" t="str">
        <f>IFERROR(VLOOKUP(D3095,'ВИС-2025'!$E$17:$I$3751,3,0),"")</f>
        <v>Канализационная труба диам. 110/1500 мм</v>
      </c>
      <c r="F3095" s="202" t="s">
        <v>58</v>
      </c>
      <c r="G3095" s="254"/>
      <c r="H3095" s="352">
        <f>IFERROR(VLOOKUP(D3095,'ВИС-2025'!$E$17:$L$4285,8,0),"")</f>
        <v>40.31</v>
      </c>
      <c r="I3095" s="352">
        <f t="shared" si="452"/>
        <v>0</v>
      </c>
      <c r="J3095" s="352">
        <f t="shared" si="451"/>
        <v>40.31</v>
      </c>
      <c r="K3095" s="352">
        <f t="shared" si="453"/>
        <v>0</v>
      </c>
      <c r="L3095" s="352">
        <f t="shared" si="454"/>
        <v>0</v>
      </c>
      <c r="M3095" s="352">
        <f t="shared" si="455"/>
        <v>0</v>
      </c>
      <c r="N3095" s="387"/>
    </row>
    <row r="3096" spans="2:14" s="288" customFormat="1">
      <c r="B3096" s="453" t="s">
        <v>27</v>
      </c>
      <c r="C3096" s="251" t="s">
        <v>1305</v>
      </c>
      <c r="D3096" s="102">
        <v>11203141222</v>
      </c>
      <c r="E3096" s="391" t="str">
        <f>IFERROR(VLOOKUP(D3096,'ВИС-2025'!$E$17:$I$3751,3,0),"")</f>
        <v>Канализационная труба диам. 110/2000 мм</v>
      </c>
      <c r="F3096" s="202" t="s">
        <v>58</v>
      </c>
      <c r="G3096" s="254"/>
      <c r="H3096" s="352">
        <f>IFERROR(VLOOKUP(D3096,'ВИС-2025'!$E$17:$L$4285,8,0),"")</f>
        <v>44.96</v>
      </c>
      <c r="I3096" s="352">
        <f t="shared" si="452"/>
        <v>0</v>
      </c>
      <c r="J3096" s="352">
        <f t="shared" si="451"/>
        <v>44.96</v>
      </c>
      <c r="K3096" s="352">
        <f t="shared" si="453"/>
        <v>0</v>
      </c>
      <c r="L3096" s="352">
        <f t="shared" si="454"/>
        <v>0</v>
      </c>
      <c r="M3096" s="352">
        <f t="shared" si="455"/>
        <v>0</v>
      </c>
      <c r="N3096" s="387"/>
    </row>
    <row r="3097" spans="2:14" s="288" customFormat="1">
      <c r="B3097" s="453" t="s">
        <v>27</v>
      </c>
      <c r="C3097" s="251" t="s">
        <v>1305</v>
      </c>
      <c r="D3097" s="102">
        <v>11203241222</v>
      </c>
      <c r="E3097" s="391" t="str">
        <f>IFERROR(VLOOKUP(D3097,'ВИС-2025'!$E$17:$I$3751,3,0),"")</f>
        <v>Канализационная труба диам. 110/3000 мм</v>
      </c>
      <c r="F3097" s="202" t="s">
        <v>58</v>
      </c>
      <c r="G3097" s="254"/>
      <c r="H3097" s="352">
        <f>IFERROR(VLOOKUP(D3097,'ВИС-2025'!$E$17:$L$4285,8,0),"")</f>
        <v>68.739999999999995</v>
      </c>
      <c r="I3097" s="352">
        <f t="shared" si="452"/>
        <v>0</v>
      </c>
      <c r="J3097" s="352">
        <f t="shared" si="451"/>
        <v>68.739999999999995</v>
      </c>
      <c r="K3097" s="352">
        <f t="shared" si="453"/>
        <v>0</v>
      </c>
      <c r="L3097" s="352">
        <f t="shared" si="454"/>
        <v>0</v>
      </c>
      <c r="M3097" s="352">
        <f t="shared" si="455"/>
        <v>0</v>
      </c>
      <c r="N3097" s="387"/>
    </row>
    <row r="3098" spans="2:14">
      <c r="B3098" s="90"/>
      <c r="C3098" s="255"/>
      <c r="D3098" s="256"/>
      <c r="E3098" s="403"/>
      <c r="F3098" s="170"/>
      <c r="G3098" s="258"/>
      <c r="H3098" s="352" t="str">
        <f>IFERROR(VLOOKUP(D3098,'ВИС-2025'!$E$17:$L$4285,8,0),"")</f>
        <v/>
      </c>
      <c r="I3098" s="353" t="str">
        <f t="shared" si="452"/>
        <v/>
      </c>
      <c r="J3098" s="353" t="str">
        <f t="shared" si="451"/>
        <v/>
      </c>
      <c r="K3098" s="353" t="str">
        <f t="shared" si="453"/>
        <v/>
      </c>
      <c r="L3098" s="353" t="str">
        <f t="shared" si="454"/>
        <v/>
      </c>
      <c r="M3098" s="353" t="str">
        <f t="shared" si="455"/>
        <v/>
      </c>
      <c r="N3098" s="387"/>
    </row>
    <row r="3099" spans="2:14" s="288" customFormat="1">
      <c r="B3099" s="453" t="s">
        <v>27</v>
      </c>
      <c r="C3099" s="251" t="s">
        <v>1305</v>
      </c>
      <c r="D3099" s="102">
        <v>11206541003</v>
      </c>
      <c r="E3099" s="391" t="str">
        <f>IFERROR(VLOOKUP(D3099,'ВИС-2025'!$E$17:$I$3751,3,0),"")</f>
        <v>Канализационная труба диам. 125/150 мм</v>
      </c>
      <c r="F3099" s="202" t="s">
        <v>58</v>
      </c>
      <c r="G3099" s="254"/>
      <c r="H3099" s="352">
        <f>IFERROR(VLOOKUP(D3099,'ВИС-2025'!$E$17:$L$4285,8,0),"")</f>
        <v>22.56</v>
      </c>
      <c r="I3099" s="352">
        <f t="shared" si="452"/>
        <v>0</v>
      </c>
      <c r="J3099" s="352">
        <f t="shared" si="451"/>
        <v>22.56</v>
      </c>
      <c r="K3099" s="352">
        <f t="shared" si="453"/>
        <v>0</v>
      </c>
      <c r="L3099" s="352">
        <f t="shared" si="454"/>
        <v>0</v>
      </c>
      <c r="M3099" s="352">
        <f t="shared" si="455"/>
        <v>0</v>
      </c>
      <c r="N3099" s="387"/>
    </row>
    <row r="3100" spans="2:14" s="288" customFormat="1">
      <c r="B3100" s="453" t="s">
        <v>27</v>
      </c>
      <c r="C3100" s="251" t="s">
        <v>1305</v>
      </c>
      <c r="D3100" s="102">
        <v>11206641001</v>
      </c>
      <c r="E3100" s="391" t="str">
        <f>IFERROR(VLOOKUP(D3100,'ВИС-2025'!$E$17:$I$3751,3,0),"")</f>
        <v>Канализационная труба диам. 125/250 мм</v>
      </c>
      <c r="F3100" s="202" t="s">
        <v>58</v>
      </c>
      <c r="G3100" s="254"/>
      <c r="H3100" s="352">
        <f>IFERROR(VLOOKUP(D3100,'ВИС-2025'!$E$17:$L$4285,8,0),"")</f>
        <v>24.26</v>
      </c>
      <c r="I3100" s="352">
        <f t="shared" si="452"/>
        <v>0</v>
      </c>
      <c r="J3100" s="352">
        <f t="shared" si="451"/>
        <v>24.26</v>
      </c>
      <c r="K3100" s="352">
        <f t="shared" si="453"/>
        <v>0</v>
      </c>
      <c r="L3100" s="352">
        <f t="shared" si="454"/>
        <v>0</v>
      </c>
      <c r="M3100" s="352">
        <f t="shared" si="455"/>
        <v>0</v>
      </c>
      <c r="N3100" s="387"/>
    </row>
    <row r="3101" spans="2:14">
      <c r="B3101" s="90"/>
      <c r="C3101" s="241"/>
      <c r="D3101" s="69"/>
      <c r="E3101" s="401"/>
      <c r="F3101" s="170"/>
      <c r="G3101" s="243"/>
      <c r="H3101" s="352" t="str">
        <f>IFERROR(VLOOKUP(D3101,'ВИС-2025'!$E$17:$L$4285,8,0),"")</f>
        <v/>
      </c>
      <c r="I3101" s="351" t="str">
        <f t="shared" si="452"/>
        <v/>
      </c>
      <c r="J3101" s="351" t="str">
        <f t="shared" si="451"/>
        <v/>
      </c>
      <c r="K3101" s="351" t="str">
        <f t="shared" si="453"/>
        <v/>
      </c>
      <c r="L3101" s="351" t="str">
        <f t="shared" si="454"/>
        <v/>
      </c>
      <c r="M3101" s="351" t="str">
        <f t="shared" si="455"/>
        <v/>
      </c>
      <c r="N3101" s="387"/>
    </row>
    <row r="3102" spans="2:14" s="288" customFormat="1">
      <c r="B3102" s="453" t="s">
        <v>27</v>
      </c>
      <c r="C3102" s="251" t="s">
        <v>1305</v>
      </c>
      <c r="D3102" s="102">
        <v>11230151222</v>
      </c>
      <c r="E3102" s="391" t="str">
        <f>IFERROR(VLOOKUP(D3102,'ВИС-2025'!$E$17:$I$3751,3,0),"")</f>
        <v>Канализационная труба диам. 200/1000 мм</v>
      </c>
      <c r="F3102" s="202" t="s">
        <v>58</v>
      </c>
      <c r="G3102" s="254"/>
      <c r="H3102" s="352">
        <f>IFERROR(VLOOKUP(D3102,'ВИС-2025'!$E$17:$L$4285,8,0),"")</f>
        <v>191.93</v>
      </c>
      <c r="I3102" s="352">
        <f t="shared" si="452"/>
        <v>0</v>
      </c>
      <c r="J3102" s="352">
        <f t="shared" si="451"/>
        <v>191.93</v>
      </c>
      <c r="K3102" s="352">
        <f t="shared" si="453"/>
        <v>0</v>
      </c>
      <c r="L3102" s="352">
        <f t="shared" si="454"/>
        <v>0</v>
      </c>
      <c r="M3102" s="352">
        <f t="shared" si="455"/>
        <v>0</v>
      </c>
      <c r="N3102" s="387"/>
    </row>
    <row r="3103" spans="2:14" s="288" customFormat="1">
      <c r="B3103" s="453" t="s">
        <v>27</v>
      </c>
      <c r="C3103" s="251" t="s">
        <v>1305</v>
      </c>
      <c r="D3103" s="102">
        <v>11230251222</v>
      </c>
      <c r="E3103" s="391" t="str">
        <f>IFERROR(VLOOKUP(D3103,'ВИС-2025'!$E$17:$I$3751,3,0),"")</f>
        <v>Канализационная труба диам. 200/2000 мм</v>
      </c>
      <c r="F3103" s="202" t="s">
        <v>58</v>
      </c>
      <c r="G3103" s="254"/>
      <c r="H3103" s="352">
        <f>IFERROR(VLOOKUP(D3103,'ВИС-2025'!$E$17:$L$4285,8,0),"")</f>
        <v>300.47000000000003</v>
      </c>
      <c r="I3103" s="352">
        <f t="shared" si="452"/>
        <v>0</v>
      </c>
      <c r="J3103" s="352">
        <f t="shared" si="451"/>
        <v>300.47000000000003</v>
      </c>
      <c r="K3103" s="352">
        <f t="shared" si="453"/>
        <v>0</v>
      </c>
      <c r="L3103" s="352">
        <f t="shared" si="454"/>
        <v>0</v>
      </c>
      <c r="M3103" s="352">
        <f t="shared" si="455"/>
        <v>0</v>
      </c>
      <c r="N3103" s="387"/>
    </row>
    <row r="3104" spans="2:14" s="288" customFormat="1">
      <c r="B3104" s="453" t="s">
        <v>27</v>
      </c>
      <c r="C3104" s="251" t="s">
        <v>1305</v>
      </c>
      <c r="D3104" s="102">
        <v>11230351222</v>
      </c>
      <c r="E3104" s="391" t="str">
        <f>IFERROR(VLOOKUP(D3104,'ВИС-2025'!$E$17:$I$3751,3,0),"")</f>
        <v>Канализационная труба диам. 200/3000 мм</v>
      </c>
      <c r="F3104" s="202" t="s">
        <v>58</v>
      </c>
      <c r="G3104" s="254"/>
      <c r="H3104" s="352">
        <f>IFERROR(VLOOKUP(D3104,'ВИС-2025'!$E$17:$L$4285,8,0),"")</f>
        <v>419.81</v>
      </c>
      <c r="I3104" s="352">
        <f t="shared" si="452"/>
        <v>0</v>
      </c>
      <c r="J3104" s="352">
        <f t="shared" si="451"/>
        <v>419.81</v>
      </c>
      <c r="K3104" s="352">
        <f t="shared" si="453"/>
        <v>0</v>
      </c>
      <c r="L3104" s="352">
        <f t="shared" si="454"/>
        <v>0</v>
      </c>
      <c r="M3104" s="352">
        <f t="shared" si="455"/>
        <v>0</v>
      </c>
      <c r="N3104" s="387"/>
    </row>
    <row r="3105" spans="2:14">
      <c r="B3105" s="90"/>
      <c r="C3105" s="241"/>
      <c r="D3105" s="69"/>
      <c r="E3105" s="401"/>
      <c r="F3105" s="170"/>
      <c r="G3105" s="243"/>
      <c r="H3105" s="352" t="str">
        <f>IFERROR(VLOOKUP(D3105,'ВИС-2025'!$E$17:$L$4285,8,0),"")</f>
        <v/>
      </c>
      <c r="I3105" s="351" t="str">
        <f t="shared" si="452"/>
        <v/>
      </c>
      <c r="J3105" s="351" t="str">
        <f t="shared" si="451"/>
        <v/>
      </c>
      <c r="K3105" s="351" t="str">
        <f t="shared" si="453"/>
        <v/>
      </c>
      <c r="L3105" s="351" t="str">
        <f t="shared" si="454"/>
        <v/>
      </c>
      <c r="M3105" s="351" t="str">
        <f t="shared" si="455"/>
        <v/>
      </c>
      <c r="N3105" s="387"/>
    </row>
    <row r="3106" spans="2:14" s="288" customFormat="1">
      <c r="B3106" s="453" t="s">
        <v>27</v>
      </c>
      <c r="C3106" s="251" t="s">
        <v>1305</v>
      </c>
      <c r="D3106" s="102">
        <v>11230641001</v>
      </c>
      <c r="E3106" s="391" t="str">
        <f>IFERROR(VLOOKUP(D3106,'ВИС-2025'!$E$17:$I$3751,3,0),"")</f>
        <v>Отвод диам. 40 на 15°</v>
      </c>
      <c r="F3106" s="202" t="s">
        <v>58</v>
      </c>
      <c r="G3106" s="254"/>
      <c r="H3106" s="352">
        <f>IFERROR(VLOOKUP(D3106,'ВИС-2025'!$E$17:$L$4285,8,0),"")</f>
        <v>2.77</v>
      </c>
      <c r="I3106" s="352">
        <f t="shared" si="452"/>
        <v>0</v>
      </c>
      <c r="J3106" s="352">
        <f t="shared" si="451"/>
        <v>2.77</v>
      </c>
      <c r="K3106" s="352">
        <f t="shared" si="453"/>
        <v>0</v>
      </c>
      <c r="L3106" s="352">
        <f t="shared" si="454"/>
        <v>0</v>
      </c>
      <c r="M3106" s="352">
        <f t="shared" si="455"/>
        <v>0</v>
      </c>
      <c r="N3106" s="387"/>
    </row>
    <row r="3107" spans="2:14" s="288" customFormat="1">
      <c r="B3107" s="453" t="s">
        <v>27</v>
      </c>
      <c r="C3107" s="251" t="s">
        <v>1305</v>
      </c>
      <c r="D3107" s="102">
        <v>11230741001</v>
      </c>
      <c r="E3107" s="391" t="str">
        <f>IFERROR(VLOOKUP(D3107,'ВИС-2025'!$E$17:$I$3751,3,0),"")</f>
        <v>Отвод диам. 40 на 30°</v>
      </c>
      <c r="F3107" s="202" t="s">
        <v>58</v>
      </c>
      <c r="G3107" s="254"/>
      <c r="H3107" s="352">
        <f>IFERROR(VLOOKUP(D3107,'ВИС-2025'!$E$17:$L$4285,8,0),"")</f>
        <v>2.77</v>
      </c>
      <c r="I3107" s="352">
        <f t="shared" si="452"/>
        <v>0</v>
      </c>
      <c r="J3107" s="352">
        <f t="shared" si="451"/>
        <v>2.77</v>
      </c>
      <c r="K3107" s="352">
        <f t="shared" si="453"/>
        <v>0</v>
      </c>
      <c r="L3107" s="352">
        <f t="shared" si="454"/>
        <v>0</v>
      </c>
      <c r="M3107" s="352">
        <f t="shared" si="455"/>
        <v>0</v>
      </c>
      <c r="N3107" s="387"/>
    </row>
    <row r="3108" spans="2:14" s="288" customFormat="1">
      <c r="B3108" s="453" t="s">
        <v>27</v>
      </c>
      <c r="C3108" s="251" t="s">
        <v>1305</v>
      </c>
      <c r="D3108" s="102">
        <v>11230841002</v>
      </c>
      <c r="E3108" s="391" t="str">
        <f>IFERROR(VLOOKUP(D3108,'ВИС-2025'!$E$17:$I$3751,3,0),"")</f>
        <v>Отвод диам. 40 на 45°</v>
      </c>
      <c r="F3108" s="202" t="s">
        <v>58</v>
      </c>
      <c r="G3108" s="254"/>
      <c r="H3108" s="352">
        <f>IFERROR(VLOOKUP(D3108,'ВИС-2025'!$E$17:$L$4285,8,0),"")</f>
        <v>2.77</v>
      </c>
      <c r="I3108" s="352">
        <f t="shared" si="452"/>
        <v>0</v>
      </c>
      <c r="J3108" s="352">
        <f t="shared" si="451"/>
        <v>2.77</v>
      </c>
      <c r="K3108" s="352">
        <f t="shared" si="453"/>
        <v>0</v>
      </c>
      <c r="L3108" s="352">
        <f t="shared" si="454"/>
        <v>0</v>
      </c>
      <c r="M3108" s="352">
        <f t="shared" si="455"/>
        <v>0</v>
      </c>
      <c r="N3108" s="387"/>
    </row>
    <row r="3109" spans="2:14" s="288" customFormat="1">
      <c r="B3109" s="453" t="s">
        <v>27</v>
      </c>
      <c r="C3109" s="251" t="s">
        <v>1305</v>
      </c>
      <c r="D3109" s="102">
        <v>11240871001</v>
      </c>
      <c r="E3109" s="391" t="str">
        <f>IFERROR(VLOOKUP(D3109,'ВИС-2025'!$E$17:$I$3751,3,0),"")</f>
        <v>Отвод диам. 40 на 67°</v>
      </c>
      <c r="F3109" s="202" t="s">
        <v>58</v>
      </c>
      <c r="G3109" s="254"/>
      <c r="H3109" s="352">
        <f>IFERROR(VLOOKUP(D3109,'ВИС-2025'!$E$17:$L$4285,8,0),"")</f>
        <v>2.77</v>
      </c>
      <c r="I3109" s="352">
        <f t="shared" si="452"/>
        <v>0</v>
      </c>
      <c r="J3109" s="352">
        <f t="shared" si="451"/>
        <v>2.77</v>
      </c>
      <c r="K3109" s="352">
        <f t="shared" si="453"/>
        <v>0</v>
      </c>
      <c r="L3109" s="352">
        <f t="shared" si="454"/>
        <v>0</v>
      </c>
      <c r="M3109" s="352">
        <f t="shared" si="455"/>
        <v>0</v>
      </c>
      <c r="N3109" s="387"/>
    </row>
    <row r="3110" spans="2:14" s="288" customFormat="1">
      <c r="B3110" s="453" t="s">
        <v>27</v>
      </c>
      <c r="C3110" s="251" t="s">
        <v>1305</v>
      </c>
      <c r="D3110" s="102">
        <v>11230941001</v>
      </c>
      <c r="E3110" s="391" t="str">
        <f>IFERROR(VLOOKUP(D3110,'ВИС-2025'!$E$17:$I$3751,3,0),"")</f>
        <v>Отвод диам. 40 на 87°</v>
      </c>
      <c r="F3110" s="202" t="s">
        <v>58</v>
      </c>
      <c r="G3110" s="254"/>
      <c r="H3110" s="352">
        <f>IFERROR(VLOOKUP(D3110,'ВИС-2025'!$E$17:$L$4285,8,0),"")</f>
        <v>2.77</v>
      </c>
      <c r="I3110" s="352">
        <f>IFERROR(H3110*G3110,"")</f>
        <v>0</v>
      </c>
      <c r="J3110" s="352">
        <f t="shared" si="451"/>
        <v>2.77</v>
      </c>
      <c r="K3110" s="352">
        <f t="shared" si="453"/>
        <v>0</v>
      </c>
      <c r="L3110" s="352">
        <f t="shared" si="454"/>
        <v>0</v>
      </c>
      <c r="M3110" s="352">
        <f t="shared" si="455"/>
        <v>0</v>
      </c>
      <c r="N3110" s="387"/>
    </row>
    <row r="3111" spans="2:14">
      <c r="B3111" s="90"/>
      <c r="C3111" s="241"/>
      <c r="D3111" s="69"/>
      <c r="E3111" s="401"/>
      <c r="F3111" s="170"/>
      <c r="G3111" s="243"/>
      <c r="H3111" s="352" t="str">
        <f>IFERROR(VLOOKUP(D3111,'ВИС-2025'!$E$17:$L$4285,8,0),"")</f>
        <v/>
      </c>
      <c r="I3111" s="351"/>
      <c r="J3111" s="351"/>
      <c r="K3111" s="351"/>
      <c r="L3111" s="351"/>
      <c r="M3111" s="351"/>
      <c r="N3111" s="387"/>
    </row>
    <row r="3112" spans="2:14" s="288" customFormat="1">
      <c r="B3112" s="453" t="s">
        <v>27</v>
      </c>
      <c r="C3112" s="251" t="s">
        <v>1305</v>
      </c>
      <c r="D3112" s="456">
        <v>11210941003</v>
      </c>
      <c r="E3112" s="391" t="str">
        <f>IFERROR(VLOOKUP(D3112,'ВИС-2025'!$E$17:$I$3751,3,0),"")</f>
        <v>Отвод диам. 50 на 15°</v>
      </c>
      <c r="F3112" s="202" t="s">
        <v>58</v>
      </c>
      <c r="G3112" s="254"/>
      <c r="H3112" s="352">
        <f>IFERROR(VLOOKUP(D3112,'ВИС-2025'!$E$17:$L$4285,8,0),"")</f>
        <v>3.28</v>
      </c>
      <c r="I3112" s="352">
        <f t="shared" ref="I3112" si="456">IFERROR(H3112*G3112,"")</f>
        <v>0</v>
      </c>
      <c r="J3112" s="352">
        <f t="shared" ref="J3112" si="457">IFERROR((IF(H3112="","",H3112-H3112*$D$7)),"")</f>
        <v>3.28</v>
      </c>
      <c r="K3112" s="352">
        <f t="shared" ref="K3112" si="458">IFERROR(J3112*G3112, "")</f>
        <v>0</v>
      </c>
      <c r="L3112" s="352">
        <f t="shared" ref="L3112" si="459">IFERROR(J3112*$D$8, "")</f>
        <v>0</v>
      </c>
      <c r="M3112" s="352">
        <f t="shared" ref="M3112" si="460">IFERROR(L3112*G3112, "")</f>
        <v>0</v>
      </c>
      <c r="N3112" s="387"/>
    </row>
    <row r="3113" spans="2:14" s="288" customFormat="1">
      <c r="B3113" s="453" t="s">
        <v>27</v>
      </c>
      <c r="C3113" s="251" t="s">
        <v>1305</v>
      </c>
      <c r="D3113" s="456">
        <v>11211041003</v>
      </c>
      <c r="E3113" s="391" t="str">
        <f>IFERROR(VLOOKUP(D3113,'ВИС-2025'!$E$17:$I$3751,3,0),"")</f>
        <v>Отвод диам. 50 на 30°</v>
      </c>
      <c r="F3113" s="202" t="s">
        <v>58</v>
      </c>
      <c r="G3113" s="254"/>
      <c r="H3113" s="352">
        <f>IFERROR(VLOOKUP(D3113,'ВИС-2025'!$E$17:$L$4285,8,0),"")</f>
        <v>3.28</v>
      </c>
      <c r="I3113" s="352">
        <f t="shared" ref="I3113:I3116" si="461">IFERROR(H3113*G3113,"")</f>
        <v>0</v>
      </c>
      <c r="J3113" s="352">
        <f t="shared" ref="J3113:J3116" si="462">IFERROR((IF(H3113="","",H3113-H3113*$D$7)),"")</f>
        <v>3.28</v>
      </c>
      <c r="K3113" s="352">
        <f t="shared" ref="K3113:K3116" si="463">IFERROR(J3113*G3113, "")</f>
        <v>0</v>
      </c>
      <c r="L3113" s="352">
        <f t="shared" ref="L3113:L3116" si="464">IFERROR(J3113*$D$8, "")</f>
        <v>0</v>
      </c>
      <c r="M3113" s="352">
        <f t="shared" ref="M3113:M3116" si="465">IFERROR(L3113*G3113, "")</f>
        <v>0</v>
      </c>
      <c r="N3113" s="387"/>
    </row>
    <row r="3114" spans="2:14" s="288" customFormat="1">
      <c r="B3114" s="453" t="s">
        <v>27</v>
      </c>
      <c r="C3114" s="251" t="s">
        <v>1305</v>
      </c>
      <c r="D3114" s="456">
        <v>11211141003</v>
      </c>
      <c r="E3114" s="391" t="str">
        <f>IFERROR(VLOOKUP(D3114,'ВИС-2025'!$E$17:$I$3751,3,0),"")</f>
        <v>Отвод диам. 50 на 45°</v>
      </c>
      <c r="F3114" s="202" t="s">
        <v>58</v>
      </c>
      <c r="G3114" s="254"/>
      <c r="H3114" s="352">
        <f>IFERROR(VLOOKUP(D3114,'ВИС-2025'!$E$17:$L$4285,8,0),"")</f>
        <v>3.28</v>
      </c>
      <c r="I3114" s="352">
        <f t="shared" si="461"/>
        <v>0</v>
      </c>
      <c r="J3114" s="352">
        <f t="shared" si="462"/>
        <v>3.28</v>
      </c>
      <c r="K3114" s="352">
        <f t="shared" si="463"/>
        <v>0</v>
      </c>
      <c r="L3114" s="352">
        <f t="shared" si="464"/>
        <v>0</v>
      </c>
      <c r="M3114" s="352">
        <f t="shared" si="465"/>
        <v>0</v>
      </c>
      <c r="N3114" s="387"/>
    </row>
    <row r="3115" spans="2:14" s="288" customFormat="1">
      <c r="B3115" s="453" t="s">
        <v>27</v>
      </c>
      <c r="C3115" s="251" t="s">
        <v>1305</v>
      </c>
      <c r="D3115" s="456">
        <v>11211241003</v>
      </c>
      <c r="E3115" s="391" t="str">
        <f>IFERROR(VLOOKUP(D3115,'ВИС-2025'!$E$17:$I$3751,3,0),"")</f>
        <v>Отвод диам. 50 на 67°</v>
      </c>
      <c r="F3115" s="202" t="s">
        <v>58</v>
      </c>
      <c r="G3115" s="254"/>
      <c r="H3115" s="352">
        <f>IFERROR(VLOOKUP(D3115,'ВИС-2025'!$E$17:$L$4285,8,0),"")</f>
        <v>3.28</v>
      </c>
      <c r="I3115" s="352">
        <f t="shared" si="461"/>
        <v>0</v>
      </c>
      <c r="J3115" s="352">
        <f t="shared" si="462"/>
        <v>3.28</v>
      </c>
      <c r="K3115" s="352">
        <f t="shared" si="463"/>
        <v>0</v>
      </c>
      <c r="L3115" s="352">
        <f t="shared" si="464"/>
        <v>0</v>
      </c>
      <c r="M3115" s="352">
        <f t="shared" si="465"/>
        <v>0</v>
      </c>
      <c r="N3115" s="387"/>
    </row>
    <row r="3116" spans="2:14" s="288" customFormat="1">
      <c r="B3116" s="453" t="s">
        <v>27</v>
      </c>
      <c r="C3116" s="251" t="s">
        <v>1305</v>
      </c>
      <c r="D3116" s="456">
        <v>11211341003</v>
      </c>
      <c r="E3116" s="391" t="str">
        <f>IFERROR(VLOOKUP(D3116,'ВИС-2025'!$E$17:$I$3751,3,0),"")</f>
        <v>Отвод диам. 50 на 87°</v>
      </c>
      <c r="F3116" s="202" t="s">
        <v>58</v>
      </c>
      <c r="G3116" s="254"/>
      <c r="H3116" s="352">
        <f>IFERROR(VLOOKUP(D3116,'ВИС-2025'!$E$17:$L$4285,8,0),"")</f>
        <v>3.28</v>
      </c>
      <c r="I3116" s="352">
        <f t="shared" si="461"/>
        <v>0</v>
      </c>
      <c r="J3116" s="352">
        <f t="shared" si="462"/>
        <v>3.28</v>
      </c>
      <c r="K3116" s="352">
        <f t="shared" si="463"/>
        <v>0</v>
      </c>
      <c r="L3116" s="352">
        <f t="shared" si="464"/>
        <v>0</v>
      </c>
      <c r="M3116" s="352">
        <f t="shared" si="465"/>
        <v>0</v>
      </c>
      <c r="N3116" s="387"/>
    </row>
    <row r="3117" spans="2:14">
      <c r="B3117" s="90"/>
      <c r="C3117" s="246"/>
      <c r="D3117" s="90"/>
      <c r="E3117" s="402"/>
      <c r="F3117" s="170"/>
      <c r="G3117" s="243"/>
      <c r="H3117" s="352" t="str">
        <f>IFERROR(VLOOKUP(D3117,'ВИС-2025'!$E$17:$L$4285,8,0),"")</f>
        <v/>
      </c>
      <c r="I3117" s="354"/>
      <c r="J3117" s="354"/>
      <c r="K3117" s="354"/>
      <c r="L3117" s="354"/>
      <c r="M3117" s="354"/>
      <c r="N3117" s="387"/>
    </row>
    <row r="3118" spans="2:14" s="288" customFormat="1">
      <c r="B3118" s="453" t="s">
        <v>27</v>
      </c>
      <c r="C3118" s="251" t="s">
        <v>1305</v>
      </c>
      <c r="D3118" s="102">
        <v>11211441002</v>
      </c>
      <c r="E3118" s="391" t="str">
        <f>IFERROR(VLOOKUP(D3118,'ВИС-2025'!$E$17:$I$3751,3,0),"")</f>
        <v>Отвод диам. 75 на 15°</v>
      </c>
      <c r="F3118" s="202" t="s">
        <v>58</v>
      </c>
      <c r="G3118" s="254"/>
      <c r="H3118" s="352">
        <f>IFERROR(VLOOKUP(D3118,'ВИС-2025'!$E$17:$L$4285,8,0),"")</f>
        <v>5.04</v>
      </c>
      <c r="I3118" s="352">
        <f t="shared" si="452"/>
        <v>0</v>
      </c>
      <c r="J3118" s="352">
        <f t="shared" si="451"/>
        <v>5.04</v>
      </c>
      <c r="K3118" s="352">
        <f t="shared" si="453"/>
        <v>0</v>
      </c>
      <c r="L3118" s="352">
        <f t="shared" si="454"/>
        <v>0</v>
      </c>
      <c r="M3118" s="352">
        <f t="shared" si="455"/>
        <v>0</v>
      </c>
      <c r="N3118" s="387"/>
    </row>
    <row r="3119" spans="2:14" s="288" customFormat="1">
      <c r="B3119" s="453" t="s">
        <v>27</v>
      </c>
      <c r="C3119" s="251" t="s">
        <v>1305</v>
      </c>
      <c r="D3119" s="102">
        <v>11211541002</v>
      </c>
      <c r="E3119" s="391" t="str">
        <f>IFERROR(VLOOKUP(D3119,'ВИС-2025'!$E$17:$I$3751,3,0),"")</f>
        <v>Отвод диам. 75 на 30°</v>
      </c>
      <c r="F3119" s="202" t="s">
        <v>58</v>
      </c>
      <c r="G3119" s="254"/>
      <c r="H3119" s="352">
        <f>IFERROR(VLOOKUP(D3119,'ВИС-2025'!$E$17:$L$4285,8,0),"")</f>
        <v>5.04</v>
      </c>
      <c r="I3119" s="352">
        <f t="shared" si="452"/>
        <v>0</v>
      </c>
      <c r="J3119" s="352">
        <f t="shared" si="451"/>
        <v>5.04</v>
      </c>
      <c r="K3119" s="352">
        <f t="shared" si="453"/>
        <v>0</v>
      </c>
      <c r="L3119" s="352">
        <f t="shared" si="454"/>
        <v>0</v>
      </c>
      <c r="M3119" s="352">
        <f t="shared" si="455"/>
        <v>0</v>
      </c>
      <c r="N3119" s="387"/>
    </row>
    <row r="3120" spans="2:14" s="288" customFormat="1">
      <c r="B3120" s="453" t="s">
        <v>27</v>
      </c>
      <c r="C3120" s="251" t="s">
        <v>1305</v>
      </c>
      <c r="D3120" s="102">
        <v>11211641002</v>
      </c>
      <c r="E3120" s="391" t="str">
        <f>IFERROR(VLOOKUP(D3120,'ВИС-2025'!$E$17:$I$3751,3,0),"")</f>
        <v>Отвод диам. 75 на 45°</v>
      </c>
      <c r="F3120" s="202" t="s">
        <v>58</v>
      </c>
      <c r="G3120" s="254"/>
      <c r="H3120" s="352">
        <f>IFERROR(VLOOKUP(D3120,'ВИС-2025'!$E$17:$L$4285,8,0),"")</f>
        <v>5.04</v>
      </c>
      <c r="I3120" s="352">
        <f t="shared" si="452"/>
        <v>0</v>
      </c>
      <c r="J3120" s="352">
        <f t="shared" si="451"/>
        <v>5.04</v>
      </c>
      <c r="K3120" s="352">
        <f t="shared" si="453"/>
        <v>0</v>
      </c>
      <c r="L3120" s="352">
        <f t="shared" si="454"/>
        <v>0</v>
      </c>
      <c r="M3120" s="352">
        <f t="shared" si="455"/>
        <v>0</v>
      </c>
      <c r="N3120" s="387"/>
    </row>
    <row r="3121" spans="2:14" s="288" customFormat="1">
      <c r="B3121" s="453" t="s">
        <v>27</v>
      </c>
      <c r="C3121" s="251"/>
      <c r="D3121" s="102">
        <v>11211741002</v>
      </c>
      <c r="E3121" s="391" t="str">
        <f>IFERROR(VLOOKUP(D3121,'ВИС-2025'!$E$17:$I$3751,3,0),"")</f>
        <v>Отвод диам. 75 на 67°</v>
      </c>
      <c r="F3121" s="202" t="s">
        <v>58</v>
      </c>
      <c r="G3121" s="254"/>
      <c r="H3121" s="352">
        <f>IFERROR(VLOOKUP(D3121,'ВИС-2025'!$E$17:$L$4285,8,0),"")</f>
        <v>5.04</v>
      </c>
      <c r="I3121" s="352">
        <f t="shared" si="452"/>
        <v>0</v>
      </c>
      <c r="J3121" s="352">
        <f t="shared" si="451"/>
        <v>5.04</v>
      </c>
      <c r="K3121" s="352">
        <f t="shared" si="453"/>
        <v>0</v>
      </c>
      <c r="L3121" s="352">
        <f t="shared" si="454"/>
        <v>0</v>
      </c>
      <c r="M3121" s="352">
        <f t="shared" si="455"/>
        <v>0</v>
      </c>
      <c r="N3121" s="387"/>
    </row>
    <row r="3122" spans="2:14" s="288" customFormat="1" ht="25.5">
      <c r="B3122" s="453" t="s">
        <v>27</v>
      </c>
      <c r="C3122" s="251" t="s">
        <v>1305</v>
      </c>
      <c r="D3122" s="102">
        <v>11211841002</v>
      </c>
      <c r="E3122" s="391" t="str">
        <f>IFERROR(VLOOKUP(D3122,'ВИС-2025'!$E$17:$I$3751,3,0),"")</f>
        <v xml:space="preserve">Отвод диам. 75 на 87°
</v>
      </c>
      <c r="F3122" s="202" t="s">
        <v>58</v>
      </c>
      <c r="G3122" s="254"/>
      <c r="H3122" s="352">
        <f>IFERROR(VLOOKUP(D3122,'ВИС-2025'!$E$17:$L$4285,8,0),"")</f>
        <v>5.04</v>
      </c>
      <c r="I3122" s="352">
        <f t="shared" si="452"/>
        <v>0</v>
      </c>
      <c r="J3122" s="352">
        <f t="shared" ref="J3122:J3185" si="466">IFERROR((IF(H3122="","",H3122-H3122*$D$7)),"")</f>
        <v>5.04</v>
      </c>
      <c r="K3122" s="352">
        <f t="shared" si="453"/>
        <v>0</v>
      </c>
      <c r="L3122" s="352">
        <f t="shared" si="454"/>
        <v>0</v>
      </c>
      <c r="M3122" s="352">
        <f t="shared" si="455"/>
        <v>0</v>
      </c>
      <c r="N3122" s="387"/>
    </row>
    <row r="3123" spans="2:14">
      <c r="B3123" s="90"/>
      <c r="C3123" s="241"/>
      <c r="D3123" s="69"/>
      <c r="E3123" s="401"/>
      <c r="F3123" s="170"/>
      <c r="G3123" s="243"/>
      <c r="H3123" s="352" t="str">
        <f>IFERROR(VLOOKUP(D3123,'ВИС-2025'!$E$17:$L$4285,8,0),"")</f>
        <v/>
      </c>
      <c r="I3123" s="351" t="str">
        <f t="shared" si="452"/>
        <v/>
      </c>
      <c r="J3123" s="351" t="str">
        <f t="shared" si="466"/>
        <v/>
      </c>
      <c r="K3123" s="351" t="str">
        <f t="shared" si="453"/>
        <v/>
      </c>
      <c r="L3123" s="351" t="str">
        <f t="shared" si="454"/>
        <v/>
      </c>
      <c r="M3123" s="351" t="str">
        <f t="shared" si="455"/>
        <v/>
      </c>
      <c r="N3123" s="387"/>
    </row>
    <row r="3124" spans="2:14" s="288" customFormat="1">
      <c r="B3124" s="453" t="s">
        <v>27</v>
      </c>
      <c r="C3124" s="251" t="s">
        <v>1305</v>
      </c>
      <c r="D3124" s="102">
        <v>11233841002</v>
      </c>
      <c r="E3124" s="391" t="str">
        <f>IFERROR(VLOOKUP(D3124,'ВИС-2025'!$E$17:$I$3751,3,0),"")</f>
        <v>Отвод диам. 90 на 15°</v>
      </c>
      <c r="F3124" s="202" t="s">
        <v>58</v>
      </c>
      <c r="G3124" s="254"/>
      <c r="H3124" s="352">
        <f>IFERROR(VLOOKUP(D3124,'ВИС-2025'!$E$17:$L$4285,8,0),"")</f>
        <v>8.81</v>
      </c>
      <c r="I3124" s="352">
        <f t="shared" si="452"/>
        <v>0</v>
      </c>
      <c r="J3124" s="352">
        <f t="shared" si="466"/>
        <v>8.81</v>
      </c>
      <c r="K3124" s="352">
        <f t="shared" si="453"/>
        <v>0</v>
      </c>
      <c r="L3124" s="352">
        <f t="shared" si="454"/>
        <v>0</v>
      </c>
      <c r="M3124" s="352">
        <f t="shared" si="455"/>
        <v>0</v>
      </c>
      <c r="N3124" s="387"/>
    </row>
    <row r="3125" spans="2:14" s="288" customFormat="1">
      <c r="B3125" s="453" t="s">
        <v>27</v>
      </c>
      <c r="C3125" s="251" t="s">
        <v>1305</v>
      </c>
      <c r="D3125" s="102">
        <v>11233941002</v>
      </c>
      <c r="E3125" s="391" t="str">
        <f>IFERROR(VLOOKUP(D3125,'ВИС-2025'!$E$17:$I$3751,3,0),"")</f>
        <v>Отвод диам. 90 на 30°</v>
      </c>
      <c r="F3125" s="202" t="s">
        <v>58</v>
      </c>
      <c r="G3125" s="254"/>
      <c r="H3125" s="352">
        <f>IFERROR(VLOOKUP(D3125,'ВИС-2025'!$E$17:$L$4285,8,0),"")</f>
        <v>8.81</v>
      </c>
      <c r="I3125" s="352">
        <f t="shared" si="452"/>
        <v>0</v>
      </c>
      <c r="J3125" s="352">
        <f t="shared" si="466"/>
        <v>8.81</v>
      </c>
      <c r="K3125" s="352">
        <f t="shared" si="453"/>
        <v>0</v>
      </c>
      <c r="L3125" s="352">
        <f t="shared" si="454"/>
        <v>0</v>
      </c>
      <c r="M3125" s="352">
        <f t="shared" si="455"/>
        <v>0</v>
      </c>
      <c r="N3125" s="387"/>
    </row>
    <row r="3126" spans="2:14" s="288" customFormat="1">
      <c r="B3126" s="453" t="s">
        <v>27</v>
      </c>
      <c r="C3126" s="251" t="s">
        <v>1305</v>
      </c>
      <c r="D3126" s="102">
        <v>11234041002</v>
      </c>
      <c r="E3126" s="391" t="str">
        <f>IFERROR(VLOOKUP(D3126,'ВИС-2025'!$E$17:$I$3751,3,0),"")</f>
        <v>Отвод диам. 90 на 45°</v>
      </c>
      <c r="F3126" s="202" t="s">
        <v>58</v>
      </c>
      <c r="G3126" s="254"/>
      <c r="H3126" s="352">
        <f>IFERROR(VLOOKUP(D3126,'ВИС-2025'!$E$17:$L$4285,8,0),"")</f>
        <v>8.81</v>
      </c>
      <c r="I3126" s="352">
        <f t="shared" si="452"/>
        <v>0</v>
      </c>
      <c r="J3126" s="352">
        <f t="shared" si="466"/>
        <v>8.81</v>
      </c>
      <c r="K3126" s="352">
        <f t="shared" si="453"/>
        <v>0</v>
      </c>
      <c r="L3126" s="352">
        <f t="shared" si="454"/>
        <v>0</v>
      </c>
      <c r="M3126" s="352">
        <f t="shared" si="455"/>
        <v>0</v>
      </c>
      <c r="N3126" s="387"/>
    </row>
    <row r="3127" spans="2:14" s="288" customFormat="1">
      <c r="B3127" s="453" t="s">
        <v>27</v>
      </c>
      <c r="C3127" s="251" t="s">
        <v>1305</v>
      </c>
      <c r="D3127" s="102">
        <v>11230781001</v>
      </c>
      <c r="E3127" s="391" t="str">
        <f>IFERROR(VLOOKUP(D3127,'ВИС-2025'!$E$17:$I$3751,3,0),"")</f>
        <v>Отвод диам. 90 на 67°</v>
      </c>
      <c r="F3127" s="202" t="s">
        <v>58</v>
      </c>
      <c r="G3127" s="254"/>
      <c r="H3127" s="352">
        <f>IFERROR(VLOOKUP(D3127,'ВИС-2025'!$E$17:$L$4285,8,0),"")</f>
        <v>8.81</v>
      </c>
      <c r="I3127" s="352">
        <f t="shared" si="452"/>
        <v>0</v>
      </c>
      <c r="J3127" s="352">
        <f t="shared" si="466"/>
        <v>8.81</v>
      </c>
      <c r="K3127" s="352">
        <f t="shared" si="453"/>
        <v>0</v>
      </c>
      <c r="L3127" s="352">
        <f t="shared" si="454"/>
        <v>0</v>
      </c>
      <c r="M3127" s="352">
        <f t="shared" si="455"/>
        <v>0</v>
      </c>
      <c r="N3127" s="387"/>
    </row>
    <row r="3128" spans="2:14" s="288" customFormat="1">
      <c r="B3128" s="453" t="s">
        <v>27</v>
      </c>
      <c r="C3128" s="251" t="s">
        <v>1305</v>
      </c>
      <c r="D3128" s="102">
        <v>11234141001</v>
      </c>
      <c r="E3128" s="391" t="str">
        <f>IFERROR(VLOOKUP(D3128,'ВИС-2025'!$E$17:$I$3751,3,0),"")</f>
        <v>Отвод диам. 90 на 87°</v>
      </c>
      <c r="F3128" s="202" t="s">
        <v>58</v>
      </c>
      <c r="G3128" s="254"/>
      <c r="H3128" s="352">
        <f>IFERROR(VLOOKUP(D3128,'ВИС-2025'!$E$17:$L$4285,8,0),"")</f>
        <v>8.81</v>
      </c>
      <c r="I3128" s="352">
        <f t="shared" si="452"/>
        <v>0</v>
      </c>
      <c r="J3128" s="352">
        <f t="shared" si="466"/>
        <v>8.81</v>
      </c>
      <c r="K3128" s="352">
        <f t="shared" si="453"/>
        <v>0</v>
      </c>
      <c r="L3128" s="352">
        <f t="shared" si="454"/>
        <v>0</v>
      </c>
      <c r="M3128" s="352">
        <f t="shared" si="455"/>
        <v>0</v>
      </c>
      <c r="N3128" s="387"/>
    </row>
    <row r="3129" spans="2:14">
      <c r="B3129" s="90"/>
      <c r="C3129" s="241"/>
      <c r="D3129" s="69"/>
      <c r="E3129" s="401"/>
      <c r="F3129" s="170"/>
      <c r="G3129" s="243"/>
      <c r="H3129" s="352" t="str">
        <f>IFERROR(VLOOKUP(D3129,'ВИС-2025'!$E$17:$L$4285,8,0),"")</f>
        <v/>
      </c>
      <c r="I3129" s="351" t="str">
        <f t="shared" si="452"/>
        <v/>
      </c>
      <c r="J3129" s="351" t="str">
        <f t="shared" si="466"/>
        <v/>
      </c>
      <c r="K3129" s="351" t="str">
        <f t="shared" si="453"/>
        <v/>
      </c>
      <c r="L3129" s="351" t="str">
        <f t="shared" si="454"/>
        <v/>
      </c>
      <c r="M3129" s="351" t="str">
        <f t="shared" si="455"/>
        <v/>
      </c>
      <c r="N3129" s="387"/>
    </row>
    <row r="3130" spans="2:14" s="288" customFormat="1">
      <c r="B3130" s="453" t="s">
        <v>27</v>
      </c>
      <c r="C3130" s="458" t="s">
        <v>1305</v>
      </c>
      <c r="D3130" s="109">
        <v>11231321001</v>
      </c>
      <c r="E3130" s="391" t="str">
        <f>IFERROR(VLOOKUP(D3130,'ВИС-2025'!$E$17:$I$3751,3,0),"")</f>
        <v>Отвод диам. 110 на 15°</v>
      </c>
      <c r="F3130" s="202" t="s">
        <v>58</v>
      </c>
      <c r="G3130" s="254"/>
      <c r="H3130" s="352">
        <f>IFERROR(VLOOKUP(D3130,'ВИС-2025'!$E$17:$L$4285,8,0),"")</f>
        <v>11.89</v>
      </c>
      <c r="I3130" s="352">
        <f t="shared" si="452"/>
        <v>0</v>
      </c>
      <c r="J3130" s="352">
        <f t="shared" si="466"/>
        <v>11.89</v>
      </c>
      <c r="K3130" s="352">
        <f t="shared" si="453"/>
        <v>0</v>
      </c>
      <c r="L3130" s="352">
        <f t="shared" si="454"/>
        <v>0</v>
      </c>
      <c r="M3130" s="352">
        <f t="shared" si="455"/>
        <v>0</v>
      </c>
      <c r="N3130" s="387"/>
    </row>
    <row r="3131" spans="2:14" s="288" customFormat="1">
      <c r="B3131" s="453" t="s">
        <v>27</v>
      </c>
      <c r="C3131" s="251" t="s">
        <v>1305</v>
      </c>
      <c r="D3131" s="109">
        <v>11231351001</v>
      </c>
      <c r="E3131" s="391" t="str">
        <f>IFERROR(VLOOKUP(D3131,'ВИС-2025'!$E$17:$I$3751,3,0),"")</f>
        <v xml:space="preserve">Отвод диам. 110 на 30° </v>
      </c>
      <c r="F3131" s="202" t="s">
        <v>58</v>
      </c>
      <c r="G3131" s="254"/>
      <c r="H3131" s="352">
        <f>IFERROR(VLOOKUP(D3131,'ВИС-2025'!$E$17:$L$4285,8,0),"")</f>
        <v>11.89</v>
      </c>
      <c r="I3131" s="352">
        <f t="shared" si="452"/>
        <v>0</v>
      </c>
      <c r="J3131" s="352">
        <f t="shared" si="466"/>
        <v>11.89</v>
      </c>
      <c r="K3131" s="352">
        <f t="shared" si="453"/>
        <v>0</v>
      </c>
      <c r="L3131" s="352">
        <f t="shared" si="454"/>
        <v>0</v>
      </c>
      <c r="M3131" s="352">
        <f t="shared" si="455"/>
        <v>0</v>
      </c>
      <c r="N3131" s="387"/>
    </row>
    <row r="3132" spans="2:14" s="288" customFormat="1">
      <c r="B3132" s="453" t="s">
        <v>27</v>
      </c>
      <c r="C3132" s="251" t="s">
        <v>1305</v>
      </c>
      <c r="D3132" s="102">
        <v>11231361001</v>
      </c>
      <c r="E3132" s="391" t="str">
        <f>IFERROR(VLOOKUP(D3132,'ВИС-2025'!$E$17:$I$3751,3,0),"")</f>
        <v>Отвод диам. 110 на 45°</v>
      </c>
      <c r="F3132" s="202" t="s">
        <v>58</v>
      </c>
      <c r="G3132" s="254"/>
      <c r="H3132" s="352">
        <f>IFERROR(VLOOKUP(D3132,'ВИС-2025'!$E$17:$L$4285,8,0),"")</f>
        <v>11.89</v>
      </c>
      <c r="I3132" s="352">
        <f t="shared" si="452"/>
        <v>0</v>
      </c>
      <c r="J3132" s="352">
        <f t="shared" si="466"/>
        <v>11.89</v>
      </c>
      <c r="K3132" s="352">
        <f t="shared" si="453"/>
        <v>0</v>
      </c>
      <c r="L3132" s="352">
        <f t="shared" si="454"/>
        <v>0</v>
      </c>
      <c r="M3132" s="352">
        <f t="shared" si="455"/>
        <v>0</v>
      </c>
      <c r="N3132" s="387"/>
    </row>
    <row r="3133" spans="2:14" s="288" customFormat="1">
      <c r="B3133" s="453" t="s">
        <v>27</v>
      </c>
      <c r="C3133" s="251" t="s">
        <v>1305</v>
      </c>
      <c r="D3133" s="102">
        <v>11234541001</v>
      </c>
      <c r="E3133" s="391" t="str">
        <f>IFERROR(VLOOKUP(D3133,'ВИС-2025'!$E$17:$I$3751,3,0),"")</f>
        <v>Отвод диам. 110 на 67°</v>
      </c>
      <c r="F3133" s="202" t="s">
        <v>58</v>
      </c>
      <c r="G3133" s="254"/>
      <c r="H3133" s="352">
        <f>IFERROR(VLOOKUP(D3133,'ВИС-2025'!$E$17:$L$4285,8,0),"")</f>
        <v>11.89</v>
      </c>
      <c r="I3133" s="352">
        <f t="shared" si="452"/>
        <v>0</v>
      </c>
      <c r="J3133" s="352">
        <f t="shared" si="466"/>
        <v>11.89</v>
      </c>
      <c r="K3133" s="352">
        <f t="shared" si="453"/>
        <v>0</v>
      </c>
      <c r="L3133" s="352">
        <f t="shared" si="454"/>
        <v>0</v>
      </c>
      <c r="M3133" s="352">
        <f t="shared" si="455"/>
        <v>0</v>
      </c>
      <c r="N3133" s="387"/>
    </row>
    <row r="3134" spans="2:14" s="288" customFormat="1">
      <c r="B3134" s="453" t="s">
        <v>27</v>
      </c>
      <c r="C3134" s="251" t="s">
        <v>1305</v>
      </c>
      <c r="D3134" s="102">
        <v>11234641001</v>
      </c>
      <c r="E3134" s="391" t="str">
        <f>IFERROR(VLOOKUP(D3134,'ВИС-2025'!$E$17:$I$3751,3,0),"")</f>
        <v>Отвод диам. 110 на 87°</v>
      </c>
      <c r="F3134" s="202" t="s">
        <v>58</v>
      </c>
      <c r="G3134" s="254"/>
      <c r="H3134" s="352">
        <f>IFERROR(VLOOKUP(D3134,'ВИС-2025'!$E$17:$L$4285,8,0),"")</f>
        <v>11.89</v>
      </c>
      <c r="I3134" s="352">
        <f t="shared" ref="I3134:I3198" si="467">IFERROR(H3134*G3134,"")</f>
        <v>0</v>
      </c>
      <c r="J3134" s="352">
        <f t="shared" si="466"/>
        <v>11.89</v>
      </c>
      <c r="K3134" s="352">
        <f t="shared" ref="K3134:K3198" si="468">IFERROR(J3134*G3134, "")</f>
        <v>0</v>
      </c>
      <c r="L3134" s="352">
        <f t="shared" ref="L3134:L3198" si="469">IFERROR(J3134*$D$8, "")</f>
        <v>0</v>
      </c>
      <c r="M3134" s="352">
        <f t="shared" ref="M3134:M3198" si="470">IFERROR(L3134*G3134, "")</f>
        <v>0</v>
      </c>
      <c r="N3134" s="387"/>
    </row>
    <row r="3135" spans="2:14">
      <c r="B3135" s="90"/>
      <c r="C3135" s="246"/>
      <c r="D3135" s="90"/>
      <c r="E3135" s="402"/>
      <c r="F3135" s="170"/>
      <c r="G3135" s="243"/>
      <c r="H3135" s="352" t="str">
        <f>IFERROR(VLOOKUP(D3135,'ВИС-2025'!$E$17:$L$4285,8,0),"")</f>
        <v/>
      </c>
      <c r="I3135" s="354" t="str">
        <f t="shared" si="467"/>
        <v/>
      </c>
      <c r="J3135" s="354" t="str">
        <f t="shared" si="466"/>
        <v/>
      </c>
      <c r="K3135" s="354" t="str">
        <f t="shared" si="468"/>
        <v/>
      </c>
      <c r="L3135" s="354" t="str">
        <f t="shared" si="469"/>
        <v/>
      </c>
      <c r="M3135" s="354" t="str">
        <f t="shared" si="470"/>
        <v/>
      </c>
      <c r="N3135" s="387"/>
    </row>
    <row r="3136" spans="2:14" s="288" customFormat="1">
      <c r="B3136" s="453" t="s">
        <v>27</v>
      </c>
      <c r="C3136" s="251" t="s">
        <v>1305</v>
      </c>
      <c r="D3136" s="102">
        <v>11234741001</v>
      </c>
      <c r="E3136" s="391" t="str">
        <f>IFERROR(VLOOKUP(D3136,'ВИС-2025'!$E$17:$I$3751,3,0),"")</f>
        <v>Отвод диам. 125 на 15°</v>
      </c>
      <c r="F3136" s="202" t="s">
        <v>58</v>
      </c>
      <c r="G3136" s="254"/>
      <c r="H3136" s="352">
        <f>IFERROR(VLOOKUP(D3136,'ВИС-2025'!$E$17:$L$4285,8,0),"")</f>
        <v>27.72</v>
      </c>
      <c r="I3136" s="352">
        <f t="shared" si="467"/>
        <v>0</v>
      </c>
      <c r="J3136" s="352">
        <f t="shared" si="466"/>
        <v>27.72</v>
      </c>
      <c r="K3136" s="352">
        <f t="shared" si="468"/>
        <v>0</v>
      </c>
      <c r="L3136" s="352">
        <f t="shared" si="469"/>
        <v>0</v>
      </c>
      <c r="M3136" s="352">
        <f t="shared" si="470"/>
        <v>0</v>
      </c>
      <c r="N3136" s="387"/>
    </row>
    <row r="3137" spans="2:14" s="288" customFormat="1">
      <c r="B3137" s="453" t="s">
        <v>27</v>
      </c>
      <c r="C3137" s="251" t="s">
        <v>1305</v>
      </c>
      <c r="D3137" s="102">
        <v>11234841001</v>
      </c>
      <c r="E3137" s="391" t="str">
        <f>IFERROR(VLOOKUP(D3137,'ВИС-2025'!$E$17:$I$3751,3,0),"")</f>
        <v>Отвод диам. 125 на 30°</v>
      </c>
      <c r="F3137" s="202" t="s">
        <v>58</v>
      </c>
      <c r="G3137" s="254"/>
      <c r="H3137" s="352">
        <f>IFERROR(VLOOKUP(D3137,'ВИС-2025'!$E$17:$L$4285,8,0),"")</f>
        <v>27.72</v>
      </c>
      <c r="I3137" s="352">
        <f t="shared" si="467"/>
        <v>0</v>
      </c>
      <c r="J3137" s="352">
        <f t="shared" si="466"/>
        <v>27.72</v>
      </c>
      <c r="K3137" s="352">
        <f t="shared" si="468"/>
        <v>0</v>
      </c>
      <c r="L3137" s="352">
        <f t="shared" si="469"/>
        <v>0</v>
      </c>
      <c r="M3137" s="352">
        <f t="shared" si="470"/>
        <v>0</v>
      </c>
      <c r="N3137" s="387"/>
    </row>
    <row r="3138" spans="2:14" s="288" customFormat="1">
      <c r="B3138" s="453" t="s">
        <v>27</v>
      </c>
      <c r="C3138" s="251" t="s">
        <v>1305</v>
      </c>
      <c r="D3138" s="102">
        <v>11234941001</v>
      </c>
      <c r="E3138" s="391" t="str">
        <f>IFERROR(VLOOKUP(D3138,'ВИС-2025'!$E$17:$I$3751,3,0),"")</f>
        <v>Отвод диам. 125 на 45°</v>
      </c>
      <c r="F3138" s="202" t="s">
        <v>58</v>
      </c>
      <c r="G3138" s="254"/>
      <c r="H3138" s="352">
        <f>IFERROR(VLOOKUP(D3138,'ВИС-2025'!$E$17:$L$4285,8,0),"")</f>
        <v>27.72</v>
      </c>
      <c r="I3138" s="352">
        <f t="shared" si="467"/>
        <v>0</v>
      </c>
      <c r="J3138" s="352">
        <f t="shared" si="466"/>
        <v>27.72</v>
      </c>
      <c r="K3138" s="352">
        <f t="shared" si="468"/>
        <v>0</v>
      </c>
      <c r="L3138" s="352">
        <f t="shared" si="469"/>
        <v>0</v>
      </c>
      <c r="M3138" s="352">
        <f t="shared" si="470"/>
        <v>0</v>
      </c>
      <c r="N3138" s="387"/>
    </row>
    <row r="3139" spans="2:14" s="288" customFormat="1">
      <c r="B3139" s="453" t="s">
        <v>27</v>
      </c>
      <c r="C3139" s="251" t="s">
        <v>1305</v>
      </c>
      <c r="D3139" s="102">
        <v>11235041001</v>
      </c>
      <c r="E3139" s="391" t="str">
        <f>IFERROR(VLOOKUP(D3139,'ВИС-2025'!$E$17:$I$3751,3,0),"")</f>
        <v>Отвод диам. 125 на 67°</v>
      </c>
      <c r="F3139" s="202" t="s">
        <v>58</v>
      </c>
      <c r="G3139" s="254"/>
      <c r="H3139" s="352">
        <f>IFERROR(VLOOKUP(D3139,'ВИС-2025'!$E$17:$L$4285,8,0),"")</f>
        <v>27.72</v>
      </c>
      <c r="I3139" s="352">
        <f t="shared" si="467"/>
        <v>0</v>
      </c>
      <c r="J3139" s="352">
        <f t="shared" si="466"/>
        <v>27.72</v>
      </c>
      <c r="K3139" s="352">
        <f t="shared" si="468"/>
        <v>0</v>
      </c>
      <c r="L3139" s="352">
        <f t="shared" si="469"/>
        <v>0</v>
      </c>
      <c r="M3139" s="352">
        <f t="shared" si="470"/>
        <v>0</v>
      </c>
      <c r="N3139" s="387"/>
    </row>
    <row r="3140" spans="2:14" s="288" customFormat="1">
      <c r="B3140" s="453" t="s">
        <v>27</v>
      </c>
      <c r="C3140" s="251" t="s">
        <v>1305</v>
      </c>
      <c r="D3140" s="102">
        <v>11235141001</v>
      </c>
      <c r="E3140" s="391" t="str">
        <f>IFERROR(VLOOKUP(D3140,'ВИС-2025'!$E$17:$I$3751,3,0),"")</f>
        <v>Отвод диам. 125 на 87°</v>
      </c>
      <c r="F3140" s="202" t="s">
        <v>58</v>
      </c>
      <c r="G3140" s="254"/>
      <c r="H3140" s="352">
        <f>IFERROR(VLOOKUP(D3140,'ВИС-2025'!$E$17:$L$4285,8,0),"")</f>
        <v>27.72</v>
      </c>
      <c r="I3140" s="352">
        <f t="shared" si="467"/>
        <v>0</v>
      </c>
      <c r="J3140" s="352">
        <f t="shared" si="466"/>
        <v>27.72</v>
      </c>
      <c r="K3140" s="352">
        <f t="shared" si="468"/>
        <v>0</v>
      </c>
      <c r="L3140" s="352">
        <f t="shared" si="469"/>
        <v>0</v>
      </c>
      <c r="M3140" s="352">
        <f t="shared" si="470"/>
        <v>0</v>
      </c>
      <c r="N3140" s="387"/>
    </row>
    <row r="3141" spans="2:14">
      <c r="B3141" s="90"/>
      <c r="C3141" s="241"/>
      <c r="D3141" s="69"/>
      <c r="E3141" s="401"/>
      <c r="F3141" s="170"/>
      <c r="G3141" s="243"/>
      <c r="H3141" s="352" t="str">
        <f>IFERROR(VLOOKUP(D3141,'ВИС-2025'!$E$17:$L$4285,8,0),"")</f>
        <v/>
      </c>
      <c r="I3141" s="351" t="str">
        <f t="shared" si="467"/>
        <v/>
      </c>
      <c r="J3141" s="351" t="str">
        <f t="shared" si="466"/>
        <v/>
      </c>
      <c r="K3141" s="351" t="str">
        <f t="shared" si="468"/>
        <v/>
      </c>
      <c r="L3141" s="351" t="str">
        <f t="shared" si="469"/>
        <v/>
      </c>
      <c r="M3141" s="351" t="str">
        <f t="shared" si="470"/>
        <v/>
      </c>
      <c r="N3141" s="387"/>
    </row>
    <row r="3142" spans="2:14" s="288" customFormat="1">
      <c r="B3142" s="453" t="s">
        <v>27</v>
      </c>
      <c r="C3142" s="251" t="s">
        <v>1305</v>
      </c>
      <c r="D3142" s="102">
        <v>11230921001</v>
      </c>
      <c r="E3142" s="391" t="str">
        <f>IFERROR(VLOOKUP(D3142,'ВИС-2025'!$E$17:$I$3751,3,0),"")</f>
        <v>Отвод диам. 160 на 15°</v>
      </c>
      <c r="F3142" s="202" t="s">
        <v>58</v>
      </c>
      <c r="G3142" s="254"/>
      <c r="H3142" s="352">
        <f>IFERROR(VLOOKUP(D3142,'ВИС-2025'!$E$17:$L$4285,8,0),"")</f>
        <v>45.1</v>
      </c>
      <c r="I3142" s="352">
        <f t="shared" si="467"/>
        <v>0</v>
      </c>
      <c r="J3142" s="352">
        <f t="shared" si="466"/>
        <v>45.1</v>
      </c>
      <c r="K3142" s="352">
        <f t="shared" si="468"/>
        <v>0</v>
      </c>
      <c r="L3142" s="352">
        <f t="shared" si="469"/>
        <v>0</v>
      </c>
      <c r="M3142" s="352">
        <f t="shared" si="470"/>
        <v>0</v>
      </c>
      <c r="N3142" s="387"/>
    </row>
    <row r="3143" spans="2:14" s="288" customFormat="1">
      <c r="B3143" s="453" t="s">
        <v>27</v>
      </c>
      <c r="C3143" s="251" t="s">
        <v>1305</v>
      </c>
      <c r="D3143" s="102">
        <v>11230961001</v>
      </c>
      <c r="E3143" s="391" t="str">
        <f>IFERROR(VLOOKUP(D3143,'ВИС-2025'!$E$17:$I$3751,3,0),"")</f>
        <v>Отвод диам. 160 на 30°</v>
      </c>
      <c r="F3143" s="202" t="s">
        <v>58</v>
      </c>
      <c r="G3143" s="254"/>
      <c r="H3143" s="352">
        <f>IFERROR(VLOOKUP(D3143,'ВИС-2025'!$E$17:$L$4285,8,0),"")</f>
        <v>53.36</v>
      </c>
      <c r="I3143" s="352">
        <f t="shared" si="467"/>
        <v>0</v>
      </c>
      <c r="J3143" s="352">
        <f t="shared" si="466"/>
        <v>53.36</v>
      </c>
      <c r="K3143" s="352">
        <f t="shared" si="468"/>
        <v>0</v>
      </c>
      <c r="L3143" s="352">
        <f t="shared" si="469"/>
        <v>0</v>
      </c>
      <c r="M3143" s="352">
        <f t="shared" si="470"/>
        <v>0</v>
      </c>
      <c r="N3143" s="387"/>
    </row>
    <row r="3144" spans="2:14" s="288" customFormat="1">
      <c r="B3144" s="453" t="s">
        <v>27</v>
      </c>
      <c r="C3144" s="251" t="s">
        <v>1305</v>
      </c>
      <c r="D3144" s="102">
        <v>11240281001</v>
      </c>
      <c r="E3144" s="391" t="str">
        <f>IFERROR(VLOOKUP(D3144,'ВИС-2025'!$E$17:$I$3751,3,0),"")</f>
        <v>Отвод диам. 160 на 45°</v>
      </c>
      <c r="F3144" s="202" t="s">
        <v>58</v>
      </c>
      <c r="G3144" s="254"/>
      <c r="H3144" s="352">
        <f>IFERROR(VLOOKUP(D3144,'ВИС-2025'!$E$17:$L$4285,8,0),"")</f>
        <v>67.7</v>
      </c>
      <c r="I3144" s="352">
        <f t="shared" si="467"/>
        <v>0</v>
      </c>
      <c r="J3144" s="352">
        <f t="shared" si="466"/>
        <v>67.7</v>
      </c>
      <c r="K3144" s="352">
        <f t="shared" si="468"/>
        <v>0</v>
      </c>
      <c r="L3144" s="352">
        <f t="shared" si="469"/>
        <v>0</v>
      </c>
      <c r="M3144" s="352">
        <f t="shared" si="470"/>
        <v>0</v>
      </c>
      <c r="N3144" s="387"/>
    </row>
    <row r="3145" spans="2:14" s="288" customFormat="1">
      <c r="B3145" s="453" t="s">
        <v>27</v>
      </c>
      <c r="C3145" s="251" t="s">
        <v>1305</v>
      </c>
      <c r="D3145" s="102">
        <v>11240291001</v>
      </c>
      <c r="E3145" s="391" t="str">
        <f>IFERROR(VLOOKUP(D3145,'ВИС-2025'!$E$17:$I$3751,3,0),"")</f>
        <v>Отвод диам. 160 на 87°</v>
      </c>
      <c r="F3145" s="202" t="s">
        <v>58</v>
      </c>
      <c r="G3145" s="254"/>
      <c r="H3145" s="352">
        <f>IFERROR(VLOOKUP(D3145,'ВИС-2025'!$E$17:$L$4285,8,0),"")</f>
        <v>101.39</v>
      </c>
      <c r="I3145" s="352">
        <f t="shared" si="467"/>
        <v>0</v>
      </c>
      <c r="J3145" s="352">
        <f t="shared" si="466"/>
        <v>101.39</v>
      </c>
      <c r="K3145" s="352">
        <f t="shared" si="468"/>
        <v>0</v>
      </c>
      <c r="L3145" s="352">
        <f t="shared" si="469"/>
        <v>0</v>
      </c>
      <c r="M3145" s="352">
        <f t="shared" si="470"/>
        <v>0</v>
      </c>
      <c r="N3145" s="387"/>
    </row>
    <row r="3146" spans="2:14">
      <c r="B3146" s="90"/>
      <c r="C3146" s="241"/>
      <c r="D3146" s="69"/>
      <c r="E3146" s="401"/>
      <c r="F3146" s="170"/>
      <c r="G3146" s="243"/>
      <c r="H3146" s="352" t="str">
        <f>IFERROR(VLOOKUP(D3146,'ВИС-2025'!$E$17:$L$4285,8,0),"")</f>
        <v/>
      </c>
      <c r="I3146" s="351" t="str">
        <f t="shared" si="467"/>
        <v/>
      </c>
      <c r="J3146" s="351" t="str">
        <f t="shared" si="466"/>
        <v/>
      </c>
      <c r="K3146" s="351" t="str">
        <f t="shared" si="468"/>
        <v/>
      </c>
      <c r="L3146" s="351" t="str">
        <f t="shared" si="469"/>
        <v/>
      </c>
      <c r="M3146" s="351" t="str">
        <f t="shared" si="470"/>
        <v/>
      </c>
      <c r="N3146" s="387"/>
    </row>
    <row r="3147" spans="2:14" s="288" customFormat="1">
      <c r="B3147" s="453" t="s">
        <v>27</v>
      </c>
      <c r="C3147" s="251" t="s">
        <v>1305</v>
      </c>
      <c r="D3147" s="102">
        <v>11230971001</v>
      </c>
      <c r="E3147" s="391" t="str">
        <f>IFERROR(VLOOKUP(D3147,'ВИС-2025'!$E$17:$I$3751,3,0),"")</f>
        <v>Отвод диам. 200 на 45°</v>
      </c>
      <c r="F3147" s="202" t="s">
        <v>58</v>
      </c>
      <c r="G3147" s="254"/>
      <c r="H3147" s="352">
        <f>IFERROR(VLOOKUP(D3147,'ВИС-2025'!$E$17:$L$4285,8,0),"")</f>
        <v>88.48</v>
      </c>
      <c r="I3147" s="352">
        <f t="shared" si="467"/>
        <v>0</v>
      </c>
      <c r="J3147" s="352">
        <f t="shared" si="466"/>
        <v>88.48</v>
      </c>
      <c r="K3147" s="352">
        <f t="shared" si="468"/>
        <v>0</v>
      </c>
      <c r="L3147" s="352">
        <f t="shared" si="469"/>
        <v>0</v>
      </c>
      <c r="M3147" s="352">
        <f t="shared" si="470"/>
        <v>0</v>
      </c>
      <c r="N3147" s="387"/>
    </row>
    <row r="3148" spans="2:14" s="288" customFormat="1">
      <c r="B3148" s="453" t="s">
        <v>27</v>
      </c>
      <c r="C3148" s="251" t="s">
        <v>1305</v>
      </c>
      <c r="D3148" s="102">
        <v>11230891001</v>
      </c>
      <c r="E3148" s="391" t="str">
        <f>IFERROR(VLOOKUP(D3148,'ВИС-2025'!$E$17:$I$3751,3,0),"")</f>
        <v>Отвод диам. 200 на 87°</v>
      </c>
      <c r="F3148" s="202" t="s">
        <v>58</v>
      </c>
      <c r="G3148" s="254"/>
      <c r="H3148" s="352">
        <f>IFERROR(VLOOKUP(D3148,'ВИС-2025'!$E$17:$L$4285,8,0),"")</f>
        <v>99.5</v>
      </c>
      <c r="I3148" s="352">
        <f t="shared" si="467"/>
        <v>0</v>
      </c>
      <c r="J3148" s="352">
        <f t="shared" si="466"/>
        <v>99.5</v>
      </c>
      <c r="K3148" s="352">
        <f t="shared" si="468"/>
        <v>0</v>
      </c>
      <c r="L3148" s="352">
        <f t="shared" si="469"/>
        <v>0</v>
      </c>
      <c r="M3148" s="352">
        <f t="shared" si="470"/>
        <v>0</v>
      </c>
      <c r="N3148" s="387"/>
    </row>
    <row r="3149" spans="2:14">
      <c r="B3149" s="90"/>
      <c r="C3149" s="241"/>
      <c r="D3149" s="69"/>
      <c r="E3149" s="401"/>
      <c r="F3149" s="170"/>
      <c r="G3149" s="243"/>
      <c r="H3149" s="352" t="str">
        <f>IFERROR(VLOOKUP(D3149,'ВИС-2025'!$E$17:$L$4285,8,0),"")</f>
        <v/>
      </c>
      <c r="I3149" s="351" t="str">
        <f t="shared" si="467"/>
        <v/>
      </c>
      <c r="J3149" s="351" t="str">
        <f t="shared" si="466"/>
        <v/>
      </c>
      <c r="K3149" s="351" t="str">
        <f t="shared" si="468"/>
        <v/>
      </c>
      <c r="L3149" s="351" t="str">
        <f t="shared" si="469"/>
        <v/>
      </c>
      <c r="M3149" s="351" t="str">
        <f t="shared" si="470"/>
        <v/>
      </c>
      <c r="N3149" s="387"/>
    </row>
    <row r="3150" spans="2:14" s="288" customFormat="1">
      <c r="B3150" s="453" t="s">
        <v>27</v>
      </c>
      <c r="C3150" s="251" t="s">
        <v>1305</v>
      </c>
      <c r="D3150" s="102">
        <v>11002591001</v>
      </c>
      <c r="E3150" s="391" t="str">
        <f>IFERROR(VLOOKUP(D3150,'ВИС-2025'!$E$17:$I$3751,3,0),"")</f>
        <v>Отвод длинный диам. 110 на 87°</v>
      </c>
      <c r="F3150" s="202" t="s">
        <v>58</v>
      </c>
      <c r="G3150" s="254"/>
      <c r="H3150" s="352">
        <f>IFERROR(VLOOKUP(D3150,'ВИС-2025'!$E$17:$L$4285,8,0),"")</f>
        <v>13.76</v>
      </c>
      <c r="I3150" s="352">
        <f t="shared" si="467"/>
        <v>0</v>
      </c>
      <c r="J3150" s="352">
        <f t="shared" si="466"/>
        <v>13.76</v>
      </c>
      <c r="K3150" s="352">
        <f t="shared" si="468"/>
        <v>0</v>
      </c>
      <c r="L3150" s="352">
        <f t="shared" si="469"/>
        <v>0</v>
      </c>
      <c r="M3150" s="352">
        <f t="shared" si="470"/>
        <v>0</v>
      </c>
      <c r="N3150" s="387"/>
    </row>
    <row r="3151" spans="2:14">
      <c r="B3151" s="90"/>
      <c r="C3151" s="241"/>
      <c r="D3151" s="69"/>
      <c r="E3151" s="401"/>
      <c r="F3151" s="170"/>
      <c r="G3151" s="243"/>
      <c r="H3151" s="352" t="str">
        <f>IFERROR(VLOOKUP(D3151,'ВИС-2025'!$E$17:$L$4285,8,0),"")</f>
        <v/>
      </c>
      <c r="I3151" s="351" t="str">
        <f t="shared" si="467"/>
        <v/>
      </c>
      <c r="J3151" s="351" t="str">
        <f t="shared" si="466"/>
        <v/>
      </c>
      <c r="K3151" s="351" t="str">
        <f t="shared" si="468"/>
        <v/>
      </c>
      <c r="L3151" s="351" t="str">
        <f t="shared" si="469"/>
        <v/>
      </c>
      <c r="M3151" s="351" t="str">
        <f t="shared" si="470"/>
        <v/>
      </c>
      <c r="N3151" s="387"/>
    </row>
    <row r="3152" spans="2:14" s="288" customFormat="1">
      <c r="B3152" s="453" t="s">
        <v>27</v>
      </c>
      <c r="C3152" s="251" t="s">
        <v>1305</v>
      </c>
      <c r="D3152" s="102">
        <v>11230561002</v>
      </c>
      <c r="E3152" s="391" t="str">
        <f>IFERROR(VLOOKUP(D3152,'ВИС-2025'!$E$17:$I$3751,3,0),"")</f>
        <v>Отвод для упрощ. установки противоп.манжет под потолком Дн. 75 на 45°</v>
      </c>
      <c r="F3152" s="202" t="s">
        <v>58</v>
      </c>
      <c r="G3152" s="254"/>
      <c r="H3152" s="352">
        <f>IFERROR(VLOOKUP(D3152,'ВИС-2025'!$E$17:$L$4285,8,0),"")</f>
        <v>158.24</v>
      </c>
      <c r="I3152" s="352">
        <f t="shared" si="467"/>
        <v>0</v>
      </c>
      <c r="J3152" s="352">
        <f t="shared" si="466"/>
        <v>158.24</v>
      </c>
      <c r="K3152" s="352">
        <f t="shared" si="468"/>
        <v>0</v>
      </c>
      <c r="L3152" s="352">
        <f t="shared" si="469"/>
        <v>0</v>
      </c>
      <c r="M3152" s="352">
        <f t="shared" si="470"/>
        <v>0</v>
      </c>
      <c r="N3152" s="387"/>
    </row>
    <row r="3153" spans="2:14" s="288" customFormat="1">
      <c r="B3153" s="453" t="s">
        <v>27</v>
      </c>
      <c r="C3153" s="251" t="s">
        <v>1305</v>
      </c>
      <c r="D3153" s="102">
        <v>11230571002</v>
      </c>
      <c r="E3153" s="391" t="str">
        <f>IFERROR(VLOOKUP(D3153,'ВИС-2025'!$E$17:$I$3751,3,0),"")</f>
        <v>Отвод для упрощ. установки противоп.манжет под потолком Дн. 90 на 45°</v>
      </c>
      <c r="F3153" s="202" t="s">
        <v>58</v>
      </c>
      <c r="G3153" s="254"/>
      <c r="H3153" s="352">
        <f>IFERROR(VLOOKUP(D3153,'ВИС-2025'!$E$17:$L$4285,8,0),"")</f>
        <v>172.76</v>
      </c>
      <c r="I3153" s="352">
        <f t="shared" si="467"/>
        <v>0</v>
      </c>
      <c r="J3153" s="352">
        <f t="shared" si="466"/>
        <v>172.76</v>
      </c>
      <c r="K3153" s="352">
        <f t="shared" si="468"/>
        <v>0</v>
      </c>
      <c r="L3153" s="352">
        <f t="shared" si="469"/>
        <v>0</v>
      </c>
      <c r="M3153" s="352">
        <f t="shared" si="470"/>
        <v>0</v>
      </c>
      <c r="N3153" s="387"/>
    </row>
    <row r="3154" spans="2:14" s="288" customFormat="1">
      <c r="B3154" s="453" t="s">
        <v>27</v>
      </c>
      <c r="C3154" s="251" t="s">
        <v>1305</v>
      </c>
      <c r="D3154" s="102">
        <v>11230581002</v>
      </c>
      <c r="E3154" s="391" t="str">
        <f>IFERROR(VLOOKUP(D3154,'ВИС-2025'!$E$17:$I$3751,3,0),"")</f>
        <v>Отвод для упрощ. установки противоп.манжет под потолком Дн. 110 на 45°</v>
      </c>
      <c r="F3154" s="202" t="s">
        <v>58</v>
      </c>
      <c r="G3154" s="254"/>
      <c r="H3154" s="352">
        <f>IFERROR(VLOOKUP(D3154,'ВИС-2025'!$E$17:$L$4285,8,0),"")</f>
        <v>179.14</v>
      </c>
      <c r="I3154" s="352">
        <f t="shared" si="467"/>
        <v>0</v>
      </c>
      <c r="J3154" s="352">
        <f t="shared" si="466"/>
        <v>179.14</v>
      </c>
      <c r="K3154" s="352">
        <f t="shared" si="468"/>
        <v>0</v>
      </c>
      <c r="L3154" s="352">
        <f t="shared" si="469"/>
        <v>0</v>
      </c>
      <c r="M3154" s="352">
        <f t="shared" si="470"/>
        <v>0</v>
      </c>
      <c r="N3154" s="387"/>
    </row>
    <row r="3155" spans="2:14">
      <c r="B3155" s="90"/>
      <c r="C3155" s="241"/>
      <c r="D3155" s="69"/>
      <c r="E3155" s="401"/>
      <c r="F3155" s="170"/>
      <c r="G3155" s="243"/>
      <c r="H3155" s="352" t="str">
        <f>IFERROR(VLOOKUP(D3155,'ВИС-2025'!$E$17:$L$4285,8,0),"")</f>
        <v/>
      </c>
      <c r="I3155" s="351" t="str">
        <f t="shared" si="467"/>
        <v/>
      </c>
      <c r="J3155" s="351" t="str">
        <f t="shared" si="466"/>
        <v/>
      </c>
      <c r="K3155" s="351" t="str">
        <f t="shared" si="468"/>
        <v/>
      </c>
      <c r="L3155" s="351" t="str">
        <f t="shared" si="469"/>
        <v/>
      </c>
      <c r="M3155" s="351" t="str">
        <f t="shared" si="470"/>
        <v/>
      </c>
      <c r="N3155" s="387"/>
    </row>
    <row r="3156" spans="2:14" s="288" customFormat="1">
      <c r="B3156" s="453" t="s">
        <v>27</v>
      </c>
      <c r="C3156" s="251" t="s">
        <v>1305</v>
      </c>
      <c r="D3156" s="102">
        <v>11230751002</v>
      </c>
      <c r="E3156" s="391" t="str">
        <f>IFERROR(VLOOKUP(D3156,'ВИС-2025'!$E$17:$I$3751,3,0),"")</f>
        <v>Отвод для упрощ. установки противоп.манжет под потолком Дн. 75 на 87°</v>
      </c>
      <c r="F3156" s="202" t="s">
        <v>58</v>
      </c>
      <c r="G3156" s="254"/>
      <c r="H3156" s="352">
        <f>IFERROR(VLOOKUP(D3156,'ВИС-2025'!$E$17:$L$4285,8,0),"")</f>
        <v>158.24</v>
      </c>
      <c r="I3156" s="352">
        <f t="shared" si="467"/>
        <v>0</v>
      </c>
      <c r="J3156" s="352">
        <f t="shared" si="466"/>
        <v>158.24</v>
      </c>
      <c r="K3156" s="352">
        <f t="shared" si="468"/>
        <v>0</v>
      </c>
      <c r="L3156" s="352">
        <f t="shared" si="469"/>
        <v>0</v>
      </c>
      <c r="M3156" s="352">
        <f t="shared" si="470"/>
        <v>0</v>
      </c>
      <c r="N3156" s="387"/>
    </row>
    <row r="3157" spans="2:14" s="288" customFormat="1">
      <c r="B3157" s="453" t="s">
        <v>27</v>
      </c>
      <c r="C3157" s="251" t="s">
        <v>1305</v>
      </c>
      <c r="D3157" s="102">
        <v>11230851002</v>
      </c>
      <c r="E3157" s="391" t="str">
        <f>IFERROR(VLOOKUP(D3157,'ВИС-2025'!$E$17:$I$3751,3,0),"")</f>
        <v>Отвод для упрощ. установки противоп.манжет под потолком Дн. 90 на 87°</v>
      </c>
      <c r="F3157" s="202" t="s">
        <v>58</v>
      </c>
      <c r="G3157" s="254"/>
      <c r="H3157" s="352">
        <f>IFERROR(VLOOKUP(D3157,'ВИС-2025'!$E$17:$L$4285,8,0),"")</f>
        <v>172.76</v>
      </c>
      <c r="I3157" s="352">
        <f t="shared" si="467"/>
        <v>0</v>
      </c>
      <c r="J3157" s="352">
        <f t="shared" si="466"/>
        <v>172.76</v>
      </c>
      <c r="K3157" s="352">
        <f t="shared" si="468"/>
        <v>0</v>
      </c>
      <c r="L3157" s="352">
        <f t="shared" si="469"/>
        <v>0</v>
      </c>
      <c r="M3157" s="352">
        <f t="shared" si="470"/>
        <v>0</v>
      </c>
      <c r="N3157" s="387"/>
    </row>
    <row r="3158" spans="2:14" s="288" customFormat="1">
      <c r="B3158" s="453" t="s">
        <v>27</v>
      </c>
      <c r="C3158" s="251" t="s">
        <v>1305</v>
      </c>
      <c r="D3158" s="102">
        <v>11230951002</v>
      </c>
      <c r="E3158" s="391" t="str">
        <f>IFERROR(VLOOKUP(D3158,'ВИС-2025'!$E$17:$I$3751,3,0),"")</f>
        <v>Отвод для упрощ. установки противоп.манжет под потолком Дн. 110 на 87°</v>
      </c>
      <c r="F3158" s="202" t="s">
        <v>58</v>
      </c>
      <c r="G3158" s="254"/>
      <c r="H3158" s="352">
        <f>IFERROR(VLOOKUP(D3158,'ВИС-2025'!$E$17:$L$4285,8,0),"")</f>
        <v>179.14</v>
      </c>
      <c r="I3158" s="352">
        <f t="shared" si="467"/>
        <v>0</v>
      </c>
      <c r="J3158" s="352">
        <f t="shared" si="466"/>
        <v>179.14</v>
      </c>
      <c r="K3158" s="352">
        <f t="shared" si="468"/>
        <v>0</v>
      </c>
      <c r="L3158" s="352">
        <f t="shared" si="469"/>
        <v>0</v>
      </c>
      <c r="M3158" s="352">
        <f t="shared" si="470"/>
        <v>0</v>
      </c>
      <c r="N3158" s="387"/>
    </row>
    <row r="3159" spans="2:14">
      <c r="B3159" s="90"/>
      <c r="C3159" s="241"/>
      <c r="D3159" s="69"/>
      <c r="E3159" s="401"/>
      <c r="F3159" s="170"/>
      <c r="G3159" s="243"/>
      <c r="H3159" s="352" t="str">
        <f>IFERROR(VLOOKUP(D3159,'ВИС-2025'!$E$17:$L$4285,8,0),"")</f>
        <v/>
      </c>
      <c r="I3159" s="351" t="str">
        <f t="shared" si="467"/>
        <v/>
      </c>
      <c r="J3159" s="351" t="str">
        <f t="shared" si="466"/>
        <v/>
      </c>
      <c r="K3159" s="351" t="str">
        <f t="shared" si="468"/>
        <v/>
      </c>
      <c r="L3159" s="351" t="str">
        <f t="shared" si="469"/>
        <v/>
      </c>
      <c r="M3159" s="351" t="str">
        <f t="shared" si="470"/>
        <v/>
      </c>
      <c r="N3159" s="387"/>
    </row>
    <row r="3160" spans="2:14" s="288" customFormat="1">
      <c r="B3160" s="453" t="s">
        <v>27</v>
      </c>
      <c r="C3160" s="251" t="s">
        <v>1305</v>
      </c>
      <c r="D3160" s="102">
        <v>11231041002</v>
      </c>
      <c r="E3160" s="391" t="str">
        <f>IFERROR(VLOOKUP(D3160,'ВИС-2025'!$E$17:$I$3751,3,0),"")</f>
        <v>Тройник 40/40/45°</v>
      </c>
      <c r="F3160" s="202" t="s">
        <v>58</v>
      </c>
      <c r="G3160" s="254"/>
      <c r="H3160" s="352">
        <f>IFERROR(VLOOKUP(D3160,'ВИС-2025'!$E$17:$L$4285,8,0),"")</f>
        <v>5.26</v>
      </c>
      <c r="I3160" s="352">
        <f t="shared" si="467"/>
        <v>0</v>
      </c>
      <c r="J3160" s="352">
        <f t="shared" si="466"/>
        <v>5.26</v>
      </c>
      <c r="K3160" s="352">
        <f t="shared" si="468"/>
        <v>0</v>
      </c>
      <c r="L3160" s="352">
        <f t="shared" si="469"/>
        <v>0</v>
      </c>
      <c r="M3160" s="352">
        <f t="shared" si="470"/>
        <v>0</v>
      </c>
      <c r="N3160" s="387"/>
    </row>
    <row r="3161" spans="2:14" s="288" customFormat="1">
      <c r="B3161" s="453" t="s">
        <v>27</v>
      </c>
      <c r="C3161" s="251" t="s">
        <v>1305</v>
      </c>
      <c r="D3161" s="102">
        <v>11231141002</v>
      </c>
      <c r="E3161" s="391" t="str">
        <f>IFERROR(VLOOKUP(D3161,'ВИС-2025'!$E$17:$I$3751,3,0),"")</f>
        <v>Тройник 40/40/87°</v>
      </c>
      <c r="F3161" s="251" t="s">
        <v>58</v>
      </c>
      <c r="G3161" s="254"/>
      <c r="H3161" s="352">
        <f>IFERROR(VLOOKUP(D3161,'ВИС-2025'!$E$17:$L$4285,8,0),"")</f>
        <v>5.26</v>
      </c>
      <c r="I3161" s="472">
        <f t="shared" si="467"/>
        <v>0</v>
      </c>
      <c r="J3161" s="472">
        <f t="shared" si="466"/>
        <v>5.26</v>
      </c>
      <c r="K3161" s="472">
        <f t="shared" si="468"/>
        <v>0</v>
      </c>
      <c r="L3161" s="472">
        <f t="shared" si="469"/>
        <v>0</v>
      </c>
      <c r="M3161" s="472">
        <f t="shared" si="470"/>
        <v>0</v>
      </c>
      <c r="N3161" s="387"/>
    </row>
    <row r="3162" spans="2:14" s="288" customFormat="1">
      <c r="B3162" s="453" t="s">
        <v>27</v>
      </c>
      <c r="C3162" s="251" t="s">
        <v>1305</v>
      </c>
      <c r="D3162" s="102">
        <v>11240891001</v>
      </c>
      <c r="E3162" s="391" t="str">
        <f>IFERROR(VLOOKUP(D3162,'ВИС-2025'!$E$17:$I$3751,3,0),"")</f>
        <v>Тройник 50/40/45°</v>
      </c>
      <c r="F3162" s="251" t="s">
        <v>58</v>
      </c>
      <c r="G3162" s="254"/>
      <c r="H3162" s="352">
        <f>IFERROR(VLOOKUP(D3162,'ВИС-2025'!$E$17:$L$4285,8,0),"")</f>
        <v>5.62</v>
      </c>
      <c r="I3162" s="472">
        <f t="shared" si="467"/>
        <v>0</v>
      </c>
      <c r="J3162" s="472">
        <f t="shared" si="466"/>
        <v>5.62</v>
      </c>
      <c r="K3162" s="472">
        <f t="shared" si="468"/>
        <v>0</v>
      </c>
      <c r="L3162" s="472">
        <f t="shared" si="469"/>
        <v>0</v>
      </c>
      <c r="M3162" s="472">
        <f t="shared" si="470"/>
        <v>0</v>
      </c>
      <c r="N3162" s="387"/>
    </row>
    <row r="3163" spans="2:14" s="288" customFormat="1">
      <c r="B3163" s="453" t="s">
        <v>27</v>
      </c>
      <c r="C3163" s="251" t="s">
        <v>1305</v>
      </c>
      <c r="D3163" s="102">
        <v>11240971001</v>
      </c>
      <c r="E3163" s="391" t="str">
        <f>IFERROR(VLOOKUP(D3163,'ВИС-2025'!$E$17:$I$3751,3,0),"")</f>
        <v>Тройник 50/40/87°</v>
      </c>
      <c r="F3163" s="251" t="s">
        <v>58</v>
      </c>
      <c r="G3163" s="254"/>
      <c r="H3163" s="352">
        <f>IFERROR(VLOOKUP(D3163,'ВИС-2025'!$E$17:$L$4285,8,0),"")</f>
        <v>5.62</v>
      </c>
      <c r="I3163" s="472">
        <f t="shared" si="467"/>
        <v>0</v>
      </c>
      <c r="J3163" s="472">
        <f t="shared" si="466"/>
        <v>5.62</v>
      </c>
      <c r="K3163" s="472">
        <f t="shared" si="468"/>
        <v>0</v>
      </c>
      <c r="L3163" s="472">
        <f t="shared" si="469"/>
        <v>0</v>
      </c>
      <c r="M3163" s="472">
        <f t="shared" si="470"/>
        <v>0</v>
      </c>
      <c r="N3163" s="387"/>
    </row>
    <row r="3164" spans="2:14" s="288" customFormat="1">
      <c r="B3164" s="453" t="s">
        <v>27</v>
      </c>
      <c r="C3164" s="251" t="s">
        <v>1305</v>
      </c>
      <c r="D3164" s="102">
        <v>11212341001</v>
      </c>
      <c r="E3164" s="391" t="str">
        <f>IFERROR(VLOOKUP(D3164,'ВИС-2025'!$E$17:$I$3751,3,0),"")</f>
        <v>Тройник 50/50/45°</v>
      </c>
      <c r="F3164" s="202" t="s">
        <v>58</v>
      </c>
      <c r="G3164" s="254"/>
      <c r="H3164" s="352">
        <f>IFERROR(VLOOKUP(D3164,'ВИС-2025'!$E$17:$L$4285,8,0),"")</f>
        <v>6.04</v>
      </c>
      <c r="I3164" s="352">
        <f t="shared" si="467"/>
        <v>0</v>
      </c>
      <c r="J3164" s="352">
        <f t="shared" si="466"/>
        <v>6.04</v>
      </c>
      <c r="K3164" s="352">
        <f t="shared" si="468"/>
        <v>0</v>
      </c>
      <c r="L3164" s="352">
        <f t="shared" si="469"/>
        <v>0</v>
      </c>
      <c r="M3164" s="352">
        <f t="shared" si="470"/>
        <v>0</v>
      </c>
      <c r="N3164" s="387"/>
    </row>
    <row r="3165" spans="2:14" s="288" customFormat="1">
      <c r="B3165" s="453" t="s">
        <v>27</v>
      </c>
      <c r="C3165" s="251" t="s">
        <v>1305</v>
      </c>
      <c r="D3165" s="102">
        <v>11212541001</v>
      </c>
      <c r="E3165" s="391" t="str">
        <f>IFERROR(VLOOKUP(D3165,'ВИС-2025'!$E$17:$I$3751,3,0),"")</f>
        <v>Тройник 50/50/87°</v>
      </c>
      <c r="F3165" s="202" t="s">
        <v>58</v>
      </c>
      <c r="G3165" s="254"/>
      <c r="H3165" s="352">
        <f>IFERROR(VLOOKUP(D3165,'ВИС-2025'!$E$17:$L$4285,8,0),"")</f>
        <v>6.04</v>
      </c>
      <c r="I3165" s="352">
        <f t="shared" si="467"/>
        <v>0</v>
      </c>
      <c r="J3165" s="352">
        <f t="shared" si="466"/>
        <v>6.04</v>
      </c>
      <c r="K3165" s="352">
        <f t="shared" si="468"/>
        <v>0</v>
      </c>
      <c r="L3165" s="352">
        <f t="shared" si="469"/>
        <v>0</v>
      </c>
      <c r="M3165" s="352">
        <f t="shared" si="470"/>
        <v>0</v>
      </c>
      <c r="N3165" s="387"/>
    </row>
    <row r="3166" spans="2:14" s="288" customFormat="1">
      <c r="B3166" s="453" t="s">
        <v>27</v>
      </c>
      <c r="C3166" s="251" t="s">
        <v>1305</v>
      </c>
      <c r="D3166" s="102">
        <v>11212641002</v>
      </c>
      <c r="E3166" s="391" t="str">
        <f>IFERROR(VLOOKUP(D3166,'ВИС-2025'!$E$17:$I$3751,3,0),"")</f>
        <v>Тройник 75/50/45°</v>
      </c>
      <c r="F3166" s="202" t="s">
        <v>58</v>
      </c>
      <c r="G3166" s="254"/>
      <c r="H3166" s="352">
        <f>IFERROR(VLOOKUP(D3166,'ВИС-2025'!$E$17:$L$4285,8,0),"")</f>
        <v>8.32</v>
      </c>
      <c r="I3166" s="352">
        <f t="shared" si="467"/>
        <v>0</v>
      </c>
      <c r="J3166" s="352">
        <f t="shared" si="466"/>
        <v>8.32</v>
      </c>
      <c r="K3166" s="352">
        <f t="shared" si="468"/>
        <v>0</v>
      </c>
      <c r="L3166" s="352">
        <f t="shared" si="469"/>
        <v>0</v>
      </c>
      <c r="M3166" s="352">
        <f t="shared" si="470"/>
        <v>0</v>
      </c>
      <c r="N3166" s="387"/>
    </row>
    <row r="3167" spans="2:14" s="288" customFormat="1">
      <c r="B3167" s="453" t="s">
        <v>27</v>
      </c>
      <c r="C3167" s="251" t="s">
        <v>1305</v>
      </c>
      <c r="D3167" s="102">
        <v>11212841002</v>
      </c>
      <c r="E3167" s="391" t="str">
        <f>IFERROR(VLOOKUP(D3167,'ВИС-2025'!$E$17:$I$3751,3,0),"")</f>
        <v>Тройник 75/50/87°</v>
      </c>
      <c r="F3167" s="202" t="s">
        <v>58</v>
      </c>
      <c r="G3167" s="254"/>
      <c r="H3167" s="352">
        <f>IFERROR(VLOOKUP(D3167,'ВИС-2025'!$E$17:$L$4285,8,0),"")</f>
        <v>8.32</v>
      </c>
      <c r="I3167" s="352">
        <f t="shared" si="467"/>
        <v>0</v>
      </c>
      <c r="J3167" s="352">
        <f t="shared" si="466"/>
        <v>8.32</v>
      </c>
      <c r="K3167" s="352">
        <f t="shared" si="468"/>
        <v>0</v>
      </c>
      <c r="L3167" s="352">
        <f t="shared" si="469"/>
        <v>0</v>
      </c>
      <c r="M3167" s="352">
        <f t="shared" si="470"/>
        <v>0</v>
      </c>
      <c r="N3167" s="387"/>
    </row>
    <row r="3168" spans="2:14" s="288" customFormat="1">
      <c r="B3168" s="453" t="s">
        <v>27</v>
      </c>
      <c r="C3168" s="251" t="s">
        <v>1305</v>
      </c>
      <c r="D3168" s="102">
        <v>11212941001</v>
      </c>
      <c r="E3168" s="391" t="str">
        <f>IFERROR(VLOOKUP(D3168,'ВИС-2025'!$E$17:$I$3751,3,0),"")</f>
        <v>Тройник 75/75/45°</v>
      </c>
      <c r="F3168" s="202" t="s">
        <v>58</v>
      </c>
      <c r="G3168" s="254"/>
      <c r="H3168" s="352">
        <f>IFERROR(VLOOKUP(D3168,'ВИС-2025'!$E$17:$L$4285,8,0),"")</f>
        <v>13.27</v>
      </c>
      <c r="I3168" s="352">
        <f t="shared" si="467"/>
        <v>0</v>
      </c>
      <c r="J3168" s="352">
        <f t="shared" si="466"/>
        <v>13.27</v>
      </c>
      <c r="K3168" s="352">
        <f t="shared" si="468"/>
        <v>0</v>
      </c>
      <c r="L3168" s="352">
        <f t="shared" si="469"/>
        <v>0</v>
      </c>
      <c r="M3168" s="352">
        <f t="shared" si="470"/>
        <v>0</v>
      </c>
      <c r="N3168" s="387"/>
    </row>
    <row r="3169" spans="2:14" s="288" customFormat="1">
      <c r="B3169" s="453" t="s">
        <v>27</v>
      </c>
      <c r="C3169" s="251" t="s">
        <v>1305</v>
      </c>
      <c r="D3169" s="102">
        <v>11215441001</v>
      </c>
      <c r="E3169" s="391" t="str">
        <f>IFERROR(VLOOKUP(D3169,'ВИС-2025'!$E$17:$I$3751,3,0),"")</f>
        <v>Тройник 75/75/87°</v>
      </c>
      <c r="F3169" s="202" t="s">
        <v>58</v>
      </c>
      <c r="G3169" s="254"/>
      <c r="H3169" s="352">
        <f>IFERROR(VLOOKUP(D3169,'ВИС-2025'!$E$17:$L$4285,8,0),"")</f>
        <v>13.27</v>
      </c>
      <c r="I3169" s="352">
        <f t="shared" si="467"/>
        <v>0</v>
      </c>
      <c r="J3169" s="352">
        <f t="shared" si="466"/>
        <v>13.27</v>
      </c>
      <c r="K3169" s="352">
        <f t="shared" si="468"/>
        <v>0</v>
      </c>
      <c r="L3169" s="352">
        <f t="shared" si="469"/>
        <v>0</v>
      </c>
      <c r="M3169" s="352">
        <f t="shared" si="470"/>
        <v>0</v>
      </c>
      <c r="N3169" s="387"/>
    </row>
    <row r="3170" spans="2:14" s="288" customFormat="1">
      <c r="B3170" s="453" t="s">
        <v>27</v>
      </c>
      <c r="C3170" s="251" t="s">
        <v>1305</v>
      </c>
      <c r="D3170" s="102">
        <v>11232741001</v>
      </c>
      <c r="E3170" s="391" t="str">
        <f>IFERROR(VLOOKUP(D3170,'ВИС-2025'!$E$17:$I$3751,3,0),"")</f>
        <v>Тройник 90/50/45°</v>
      </c>
      <c r="F3170" s="202" t="s">
        <v>58</v>
      </c>
      <c r="G3170" s="254"/>
      <c r="H3170" s="352">
        <f>IFERROR(VLOOKUP(D3170,'ВИС-2025'!$E$17:$L$4285,8,0),"")</f>
        <v>13.87</v>
      </c>
      <c r="I3170" s="352">
        <f t="shared" si="467"/>
        <v>0</v>
      </c>
      <c r="J3170" s="352">
        <f t="shared" si="466"/>
        <v>13.87</v>
      </c>
      <c r="K3170" s="352">
        <f t="shared" si="468"/>
        <v>0</v>
      </c>
      <c r="L3170" s="352">
        <f t="shared" si="469"/>
        <v>0</v>
      </c>
      <c r="M3170" s="352">
        <f t="shared" si="470"/>
        <v>0</v>
      </c>
      <c r="N3170" s="387"/>
    </row>
    <row r="3171" spans="2:14" s="288" customFormat="1">
      <c r="B3171" s="453" t="s">
        <v>27</v>
      </c>
      <c r="C3171" s="251" t="s">
        <v>1305</v>
      </c>
      <c r="D3171" s="102">
        <v>11232841001</v>
      </c>
      <c r="E3171" s="391" t="str">
        <f>IFERROR(VLOOKUP(D3171,'ВИС-2025'!$E$17:$I$3751,3,0),"")</f>
        <v>Тройник 90/50/87°</v>
      </c>
      <c r="F3171" s="202" t="s">
        <v>58</v>
      </c>
      <c r="G3171" s="254"/>
      <c r="H3171" s="352">
        <f>IFERROR(VLOOKUP(D3171,'ВИС-2025'!$E$17:$L$4285,8,0),"")</f>
        <v>13.87</v>
      </c>
      <c r="I3171" s="352">
        <f t="shared" si="467"/>
        <v>0</v>
      </c>
      <c r="J3171" s="352">
        <f t="shared" si="466"/>
        <v>13.87</v>
      </c>
      <c r="K3171" s="352">
        <f t="shared" si="468"/>
        <v>0</v>
      </c>
      <c r="L3171" s="352">
        <f t="shared" si="469"/>
        <v>0</v>
      </c>
      <c r="M3171" s="352">
        <f t="shared" si="470"/>
        <v>0</v>
      </c>
      <c r="N3171" s="387"/>
    </row>
    <row r="3172" spans="2:14" s="288" customFormat="1">
      <c r="B3172" s="453" t="s">
        <v>27</v>
      </c>
      <c r="C3172" s="251" t="s">
        <v>1305</v>
      </c>
      <c r="D3172" s="102">
        <v>11238341001</v>
      </c>
      <c r="E3172" s="391" t="str">
        <f>IFERROR(VLOOKUP(D3172,'ВИС-2025'!$E$17:$I$3751,3,0),"")</f>
        <v>Тройник 90/75/45°</v>
      </c>
      <c r="F3172" s="202" t="s">
        <v>58</v>
      </c>
      <c r="G3172" s="254"/>
      <c r="H3172" s="352">
        <f>IFERROR(VLOOKUP(D3172,'ВИС-2025'!$E$17:$L$4285,8,0),"")</f>
        <v>15.92</v>
      </c>
      <c r="I3172" s="352">
        <f t="shared" si="467"/>
        <v>0</v>
      </c>
      <c r="J3172" s="352">
        <f t="shared" si="466"/>
        <v>15.92</v>
      </c>
      <c r="K3172" s="352">
        <f t="shared" si="468"/>
        <v>0</v>
      </c>
      <c r="L3172" s="352">
        <f t="shared" si="469"/>
        <v>0</v>
      </c>
      <c r="M3172" s="352">
        <f t="shared" si="470"/>
        <v>0</v>
      </c>
      <c r="N3172" s="387"/>
    </row>
    <row r="3173" spans="2:14" s="288" customFormat="1">
      <c r="B3173" s="453" t="s">
        <v>27</v>
      </c>
      <c r="C3173" s="251" t="s">
        <v>1305</v>
      </c>
      <c r="D3173" s="102">
        <v>11238441001</v>
      </c>
      <c r="E3173" s="391" t="str">
        <f>IFERROR(VLOOKUP(D3173,'ВИС-2025'!$E$17:$I$3751,3,0),"")</f>
        <v>Тройник 90/75/87°</v>
      </c>
      <c r="F3173" s="202" t="s">
        <v>58</v>
      </c>
      <c r="G3173" s="254"/>
      <c r="H3173" s="352">
        <f>IFERROR(VLOOKUP(D3173,'ВИС-2025'!$E$17:$L$4285,8,0),"")</f>
        <v>26.06</v>
      </c>
      <c r="I3173" s="352">
        <f t="shared" si="467"/>
        <v>0</v>
      </c>
      <c r="J3173" s="352">
        <f t="shared" si="466"/>
        <v>26.06</v>
      </c>
      <c r="K3173" s="352">
        <f t="shared" si="468"/>
        <v>0</v>
      </c>
      <c r="L3173" s="352">
        <f t="shared" si="469"/>
        <v>0</v>
      </c>
      <c r="M3173" s="352">
        <f t="shared" si="470"/>
        <v>0</v>
      </c>
      <c r="N3173" s="387"/>
    </row>
    <row r="3174" spans="2:14" s="288" customFormat="1">
      <c r="B3174" s="453" t="s">
        <v>27</v>
      </c>
      <c r="C3174" s="251" t="s">
        <v>1305</v>
      </c>
      <c r="D3174" s="102">
        <v>11232941001</v>
      </c>
      <c r="E3174" s="391" t="str">
        <f>IFERROR(VLOOKUP(D3174,'ВИС-2025'!$E$17:$I$3751,3,0),"")</f>
        <v>Тройник 90/90/45°</v>
      </c>
      <c r="F3174" s="202" t="s">
        <v>58</v>
      </c>
      <c r="G3174" s="254"/>
      <c r="H3174" s="352">
        <f>IFERROR(VLOOKUP(D3174,'ВИС-2025'!$E$17:$L$4285,8,0),"")</f>
        <v>16.440000000000001</v>
      </c>
      <c r="I3174" s="352">
        <f t="shared" si="467"/>
        <v>0</v>
      </c>
      <c r="J3174" s="352">
        <f t="shared" si="466"/>
        <v>16.440000000000001</v>
      </c>
      <c r="K3174" s="352">
        <f t="shared" si="468"/>
        <v>0</v>
      </c>
      <c r="L3174" s="352">
        <f t="shared" si="469"/>
        <v>0</v>
      </c>
      <c r="M3174" s="352">
        <f t="shared" si="470"/>
        <v>0</v>
      </c>
      <c r="N3174" s="387"/>
    </row>
    <row r="3175" spans="2:14" s="288" customFormat="1">
      <c r="B3175" s="453" t="s">
        <v>27</v>
      </c>
      <c r="C3175" s="251" t="s">
        <v>1305</v>
      </c>
      <c r="D3175" s="102">
        <v>11233041001</v>
      </c>
      <c r="E3175" s="391" t="str">
        <f>IFERROR(VLOOKUP(D3175,'ВИС-2025'!$E$17:$I$3751,3,0),"")</f>
        <v>Тройник 90/90/87° max flow (гидравл. оптимизированный радиус изгиба)</v>
      </c>
      <c r="F3175" s="202" t="s">
        <v>58</v>
      </c>
      <c r="G3175" s="254"/>
      <c r="H3175" s="352">
        <f>IFERROR(VLOOKUP(D3175,'ВИС-2025'!$E$17:$L$4285,8,0),"")</f>
        <v>18.649999999999999</v>
      </c>
      <c r="I3175" s="352">
        <f t="shared" si="467"/>
        <v>0</v>
      </c>
      <c r="J3175" s="352">
        <f t="shared" si="466"/>
        <v>18.649999999999999</v>
      </c>
      <c r="K3175" s="352">
        <f t="shared" si="468"/>
        <v>0</v>
      </c>
      <c r="L3175" s="352">
        <f t="shared" si="469"/>
        <v>0</v>
      </c>
      <c r="M3175" s="352">
        <f t="shared" si="470"/>
        <v>0</v>
      </c>
      <c r="N3175" s="387"/>
    </row>
    <row r="3176" spans="2:14" s="288" customFormat="1">
      <c r="B3176" s="453" t="s">
        <v>27</v>
      </c>
      <c r="C3176" s="251" t="s">
        <v>1305</v>
      </c>
      <c r="D3176" s="102">
        <v>11213041001</v>
      </c>
      <c r="E3176" s="391" t="str">
        <f>IFERROR(VLOOKUP(D3176,'ВИС-2025'!$E$17:$I$3751,3,0),"")</f>
        <v>Тройник 110/50/45°</v>
      </c>
      <c r="F3176" s="202" t="s">
        <v>58</v>
      </c>
      <c r="G3176" s="254"/>
      <c r="H3176" s="352">
        <f>IFERROR(VLOOKUP(D3176,'ВИС-2025'!$E$17:$L$4285,8,0),"")</f>
        <v>14.16</v>
      </c>
      <c r="I3176" s="352">
        <f t="shared" si="467"/>
        <v>0</v>
      </c>
      <c r="J3176" s="352">
        <f t="shared" si="466"/>
        <v>14.16</v>
      </c>
      <c r="K3176" s="352">
        <f t="shared" si="468"/>
        <v>0</v>
      </c>
      <c r="L3176" s="352">
        <f t="shared" si="469"/>
        <v>0</v>
      </c>
      <c r="M3176" s="352">
        <f t="shared" si="470"/>
        <v>0</v>
      </c>
      <c r="N3176" s="387"/>
    </row>
    <row r="3177" spans="2:14" s="288" customFormat="1">
      <c r="B3177" s="453" t="s">
        <v>27</v>
      </c>
      <c r="C3177" s="251" t="s">
        <v>1305</v>
      </c>
      <c r="D3177" s="109">
        <v>11213241002</v>
      </c>
      <c r="E3177" s="391" t="str">
        <f>IFERROR(VLOOKUP(D3177,'ВИС-2025'!$E$17:$I$3751,3,0),"")</f>
        <v>Тройник 110/50/87°</v>
      </c>
      <c r="F3177" s="202" t="s">
        <v>58</v>
      </c>
      <c r="G3177" s="254"/>
      <c r="H3177" s="352">
        <f>IFERROR(VLOOKUP(D3177,'ВИС-2025'!$E$17:$L$4285,8,0),"")</f>
        <v>14.16</v>
      </c>
      <c r="I3177" s="352">
        <f t="shared" si="467"/>
        <v>0</v>
      </c>
      <c r="J3177" s="352">
        <f t="shared" si="466"/>
        <v>14.16</v>
      </c>
      <c r="K3177" s="352">
        <f t="shared" si="468"/>
        <v>0</v>
      </c>
      <c r="L3177" s="352">
        <f t="shared" si="469"/>
        <v>0</v>
      </c>
      <c r="M3177" s="352">
        <f t="shared" si="470"/>
        <v>0</v>
      </c>
      <c r="N3177" s="387"/>
    </row>
    <row r="3178" spans="2:14" s="288" customFormat="1">
      <c r="B3178" s="453" t="s">
        <v>27</v>
      </c>
      <c r="C3178" s="251" t="s">
        <v>1305</v>
      </c>
      <c r="D3178" s="102">
        <v>11213341001</v>
      </c>
      <c r="E3178" s="391" t="str">
        <f>IFERROR(VLOOKUP(D3178,'ВИС-2025'!$E$17:$I$3751,3,0),"")</f>
        <v>Тройник 110/75/45°</v>
      </c>
      <c r="F3178" s="202" t="s">
        <v>58</v>
      </c>
      <c r="G3178" s="254"/>
      <c r="H3178" s="352">
        <f>IFERROR(VLOOKUP(D3178,'ВИС-2025'!$E$17:$L$4285,8,0),"")</f>
        <v>18.12</v>
      </c>
      <c r="I3178" s="352">
        <f t="shared" si="467"/>
        <v>0</v>
      </c>
      <c r="J3178" s="352">
        <f t="shared" si="466"/>
        <v>18.12</v>
      </c>
      <c r="K3178" s="352">
        <f t="shared" si="468"/>
        <v>0</v>
      </c>
      <c r="L3178" s="352">
        <f t="shared" si="469"/>
        <v>0</v>
      </c>
      <c r="M3178" s="352">
        <f t="shared" si="470"/>
        <v>0</v>
      </c>
      <c r="N3178" s="387"/>
    </row>
    <row r="3179" spans="2:14" s="288" customFormat="1">
      <c r="B3179" s="453" t="s">
        <v>27</v>
      </c>
      <c r="C3179" s="251" t="s">
        <v>1305</v>
      </c>
      <c r="D3179" s="102">
        <v>11213441001</v>
      </c>
      <c r="E3179" s="391" t="str">
        <f>IFERROR(VLOOKUP(D3179,'ВИС-2025'!$E$17:$I$3751,3,0),"")</f>
        <v>Тройник 110/75/87°</v>
      </c>
      <c r="F3179" s="202" t="s">
        <v>58</v>
      </c>
      <c r="G3179" s="254"/>
      <c r="H3179" s="352">
        <f>IFERROR(VLOOKUP(D3179,'ВИС-2025'!$E$17:$L$4285,8,0),"")</f>
        <v>18.12</v>
      </c>
      <c r="I3179" s="352">
        <f t="shared" si="467"/>
        <v>0</v>
      </c>
      <c r="J3179" s="352">
        <f t="shared" si="466"/>
        <v>18.12</v>
      </c>
      <c r="K3179" s="352">
        <f t="shared" si="468"/>
        <v>0</v>
      </c>
      <c r="L3179" s="352">
        <f t="shared" si="469"/>
        <v>0</v>
      </c>
      <c r="M3179" s="352">
        <f t="shared" si="470"/>
        <v>0</v>
      </c>
      <c r="N3179" s="387"/>
    </row>
    <row r="3180" spans="2:14" s="288" customFormat="1">
      <c r="B3180" s="453" t="s">
        <v>27</v>
      </c>
      <c r="C3180" s="251" t="s">
        <v>1305</v>
      </c>
      <c r="D3180" s="102">
        <v>11002571001</v>
      </c>
      <c r="E3180" s="391" t="str">
        <f>IFERROR(VLOOKUP(D3180,'ВИС-2025'!$E$17:$I$3751,3,0),"")</f>
        <v>Тройник 110/90/45°</v>
      </c>
      <c r="F3180" s="202" t="s">
        <v>58</v>
      </c>
      <c r="G3180" s="254"/>
      <c r="H3180" s="352">
        <f>IFERROR(VLOOKUP(D3180,'ВИС-2025'!$E$17:$L$4285,8,0),"")</f>
        <v>20.149999999999999</v>
      </c>
      <c r="I3180" s="352">
        <f t="shared" si="467"/>
        <v>0</v>
      </c>
      <c r="J3180" s="352">
        <f t="shared" si="466"/>
        <v>20.149999999999999</v>
      </c>
      <c r="K3180" s="352">
        <f t="shared" si="468"/>
        <v>0</v>
      </c>
      <c r="L3180" s="352">
        <f t="shared" si="469"/>
        <v>0</v>
      </c>
      <c r="M3180" s="352">
        <f t="shared" si="470"/>
        <v>0</v>
      </c>
      <c r="N3180" s="387"/>
    </row>
    <row r="3181" spans="2:14" s="288" customFormat="1">
      <c r="B3181" s="453" t="s">
        <v>27</v>
      </c>
      <c r="C3181" s="251" t="s">
        <v>1305</v>
      </c>
      <c r="D3181" s="102">
        <v>11002581001</v>
      </c>
      <c r="E3181" s="391" t="str">
        <f>IFERROR(VLOOKUP(D3181,'ВИС-2025'!$E$17:$I$3751,3,0),"")</f>
        <v>Тройник 110/90/87°</v>
      </c>
      <c r="F3181" s="202" t="s">
        <v>58</v>
      </c>
      <c r="G3181" s="254"/>
      <c r="H3181" s="352">
        <f>IFERROR(VLOOKUP(D3181,'ВИС-2025'!$E$17:$L$4285,8,0),"")</f>
        <v>20.149999999999999</v>
      </c>
      <c r="I3181" s="352">
        <f t="shared" si="467"/>
        <v>0</v>
      </c>
      <c r="J3181" s="352">
        <f t="shared" si="466"/>
        <v>20.149999999999999</v>
      </c>
      <c r="K3181" s="352">
        <f t="shared" si="468"/>
        <v>0</v>
      </c>
      <c r="L3181" s="352">
        <f t="shared" si="469"/>
        <v>0</v>
      </c>
      <c r="M3181" s="352">
        <f t="shared" si="470"/>
        <v>0</v>
      </c>
      <c r="N3181" s="387"/>
    </row>
    <row r="3182" spans="2:14" s="288" customFormat="1">
      <c r="B3182" s="453" t="s">
        <v>27</v>
      </c>
      <c r="C3182" s="251" t="s">
        <v>1305</v>
      </c>
      <c r="D3182" s="102">
        <v>11229841001</v>
      </c>
      <c r="E3182" s="391" t="str">
        <f>IFERROR(VLOOKUP(D3182,'ВИС-2025'!$E$17:$I$3751,3,0),"")</f>
        <v>Тройник 110/110/45°</v>
      </c>
      <c r="F3182" s="202" t="s">
        <v>58</v>
      </c>
      <c r="G3182" s="254"/>
      <c r="H3182" s="352">
        <f>IFERROR(VLOOKUP(D3182,'ВИС-2025'!$E$17:$L$4285,8,0),"")</f>
        <v>21.79</v>
      </c>
      <c r="I3182" s="352">
        <f t="shared" si="467"/>
        <v>0</v>
      </c>
      <c r="J3182" s="352">
        <f t="shared" si="466"/>
        <v>21.79</v>
      </c>
      <c r="K3182" s="352">
        <f t="shared" si="468"/>
        <v>0</v>
      </c>
      <c r="L3182" s="352">
        <f t="shared" si="469"/>
        <v>0</v>
      </c>
      <c r="M3182" s="352">
        <f t="shared" si="470"/>
        <v>0</v>
      </c>
      <c r="N3182" s="387"/>
    </row>
    <row r="3183" spans="2:14" s="288" customFormat="1">
      <c r="B3183" s="453" t="s">
        <v>27</v>
      </c>
      <c r="C3183" s="251" t="s">
        <v>1305</v>
      </c>
      <c r="D3183" s="102">
        <v>11230051001</v>
      </c>
      <c r="E3183" s="391" t="str">
        <f>IFERROR(VLOOKUP(D3183,'ВИС-2025'!$E$17:$I$3751,3,0),"")</f>
        <v>Тройник 110/110/87° max flow (гидравл. оптимизированный радиус изгиба)</v>
      </c>
      <c r="F3183" s="202" t="s">
        <v>58</v>
      </c>
      <c r="G3183" s="254"/>
      <c r="H3183" s="352">
        <f>IFERROR(VLOOKUP(D3183,'ВИС-2025'!$E$17:$L$4285,8,0),"")</f>
        <v>23.75</v>
      </c>
      <c r="I3183" s="352">
        <f t="shared" si="467"/>
        <v>0</v>
      </c>
      <c r="J3183" s="352">
        <f t="shared" si="466"/>
        <v>23.75</v>
      </c>
      <c r="K3183" s="352">
        <f t="shared" si="468"/>
        <v>0</v>
      </c>
      <c r="L3183" s="352">
        <f t="shared" si="469"/>
        <v>0</v>
      </c>
      <c r="M3183" s="352">
        <f t="shared" si="470"/>
        <v>0</v>
      </c>
      <c r="N3183" s="387"/>
    </row>
    <row r="3184" spans="2:14" s="288" customFormat="1">
      <c r="B3184" s="453" t="s">
        <v>27</v>
      </c>
      <c r="C3184" s="251" t="s">
        <v>1305</v>
      </c>
      <c r="D3184" s="102">
        <v>11205741001</v>
      </c>
      <c r="E3184" s="391" t="str">
        <f>IFERROR(VLOOKUP(D3184,'ВИС-2025'!$E$17:$I$3751,3,0),"")</f>
        <v>Тройник 125/110/45°</v>
      </c>
      <c r="F3184" s="202" t="s">
        <v>58</v>
      </c>
      <c r="G3184" s="254"/>
      <c r="H3184" s="352">
        <f>IFERROR(VLOOKUP(D3184,'ВИС-2025'!$E$17:$L$4285,8,0),"")</f>
        <v>39.619999999999997</v>
      </c>
      <c r="I3184" s="352">
        <f t="shared" si="467"/>
        <v>0</v>
      </c>
      <c r="J3184" s="352">
        <f t="shared" si="466"/>
        <v>39.619999999999997</v>
      </c>
      <c r="K3184" s="352">
        <f t="shared" si="468"/>
        <v>0</v>
      </c>
      <c r="L3184" s="352">
        <f t="shared" si="469"/>
        <v>0</v>
      </c>
      <c r="M3184" s="352">
        <f t="shared" si="470"/>
        <v>0</v>
      </c>
      <c r="N3184" s="387"/>
    </row>
    <row r="3185" spans="2:14" s="288" customFormat="1">
      <c r="B3185" s="453" t="s">
        <v>27</v>
      </c>
      <c r="C3185" s="251" t="s">
        <v>1305</v>
      </c>
      <c r="D3185" s="102">
        <v>11205941001</v>
      </c>
      <c r="E3185" s="391" t="str">
        <f>IFERROR(VLOOKUP(D3185,'ВИС-2025'!$E$17:$I$3751,3,0),"")</f>
        <v>Тройник 125/110/87°</v>
      </c>
      <c r="F3185" s="202" t="s">
        <v>58</v>
      </c>
      <c r="G3185" s="254"/>
      <c r="H3185" s="352">
        <f>IFERROR(VLOOKUP(D3185,'ВИС-2025'!$E$17:$L$4285,8,0),"")</f>
        <v>39.619999999999997</v>
      </c>
      <c r="I3185" s="352">
        <f t="shared" si="467"/>
        <v>0</v>
      </c>
      <c r="J3185" s="352">
        <f t="shared" si="466"/>
        <v>39.619999999999997</v>
      </c>
      <c r="K3185" s="352">
        <f t="shared" si="468"/>
        <v>0</v>
      </c>
      <c r="L3185" s="352">
        <f t="shared" si="469"/>
        <v>0</v>
      </c>
      <c r="M3185" s="352">
        <f t="shared" si="470"/>
        <v>0</v>
      </c>
      <c r="N3185" s="387"/>
    </row>
    <row r="3186" spans="2:14" s="288" customFormat="1">
      <c r="B3186" s="453" t="s">
        <v>27</v>
      </c>
      <c r="C3186" s="251" t="s">
        <v>1305</v>
      </c>
      <c r="D3186" s="102">
        <v>11205841001</v>
      </c>
      <c r="E3186" s="391" t="str">
        <f>IFERROR(VLOOKUP(D3186,'ВИС-2025'!$E$17:$I$3751,3,0),"")</f>
        <v>Тройник 125/125/45°</v>
      </c>
      <c r="F3186" s="202" t="s">
        <v>58</v>
      </c>
      <c r="G3186" s="254"/>
      <c r="H3186" s="352">
        <f>IFERROR(VLOOKUP(D3186,'ВИС-2025'!$E$17:$L$4285,8,0),"")</f>
        <v>47.56</v>
      </c>
      <c r="I3186" s="352">
        <f t="shared" si="467"/>
        <v>0</v>
      </c>
      <c r="J3186" s="352">
        <f t="shared" ref="J3186:J3247" si="471">IFERROR((IF(H3186="","",H3186-H3186*$D$7)),"")</f>
        <v>47.56</v>
      </c>
      <c r="K3186" s="352">
        <f t="shared" si="468"/>
        <v>0</v>
      </c>
      <c r="L3186" s="352">
        <f t="shared" si="469"/>
        <v>0</v>
      </c>
      <c r="M3186" s="352">
        <f t="shared" si="470"/>
        <v>0</v>
      </c>
      <c r="N3186" s="387"/>
    </row>
    <row r="3187" spans="2:14" s="288" customFormat="1">
      <c r="B3187" s="453" t="s">
        <v>27</v>
      </c>
      <c r="C3187" s="251" t="s">
        <v>1305</v>
      </c>
      <c r="D3187" s="102">
        <v>11206041001</v>
      </c>
      <c r="E3187" s="391" t="str">
        <f>IFERROR(VLOOKUP(D3187,'ВИС-2025'!$E$17:$I$3751,3,0),"")</f>
        <v>Тройник 125/125/87°</v>
      </c>
      <c r="F3187" s="202" t="s">
        <v>58</v>
      </c>
      <c r="G3187" s="254"/>
      <c r="H3187" s="352">
        <f>IFERROR(VLOOKUP(D3187,'ВИС-2025'!$E$17:$L$4285,8,0),"")</f>
        <v>47.56</v>
      </c>
      <c r="I3187" s="352">
        <f t="shared" si="467"/>
        <v>0</v>
      </c>
      <c r="J3187" s="352">
        <f t="shared" si="471"/>
        <v>47.56</v>
      </c>
      <c r="K3187" s="352">
        <f t="shared" si="468"/>
        <v>0</v>
      </c>
      <c r="L3187" s="352">
        <f t="shared" si="469"/>
        <v>0</v>
      </c>
      <c r="M3187" s="352">
        <f t="shared" si="470"/>
        <v>0</v>
      </c>
      <c r="N3187" s="387"/>
    </row>
    <row r="3188" spans="2:14" s="288" customFormat="1">
      <c r="B3188" s="453" t="s">
        <v>27</v>
      </c>
      <c r="C3188" s="251" t="s">
        <v>1305</v>
      </c>
      <c r="D3188" s="102">
        <v>11240371001</v>
      </c>
      <c r="E3188" s="391" t="str">
        <f>IFERROR(VLOOKUP(D3188,'ВИС-2025'!$E$17:$I$3751,3,0),"")</f>
        <v>Тройник 160/110/45°</v>
      </c>
      <c r="F3188" s="202" t="s">
        <v>58</v>
      </c>
      <c r="G3188" s="254"/>
      <c r="H3188" s="352">
        <f>IFERROR(VLOOKUP(D3188,'ВИС-2025'!$E$17:$L$4285,8,0),"")</f>
        <v>91.93</v>
      </c>
      <c r="I3188" s="352">
        <f t="shared" si="467"/>
        <v>0</v>
      </c>
      <c r="J3188" s="352">
        <f t="shared" si="471"/>
        <v>91.93</v>
      </c>
      <c r="K3188" s="352">
        <f t="shared" si="468"/>
        <v>0</v>
      </c>
      <c r="L3188" s="352">
        <f t="shared" si="469"/>
        <v>0</v>
      </c>
      <c r="M3188" s="352">
        <f t="shared" si="470"/>
        <v>0</v>
      </c>
      <c r="N3188" s="387"/>
    </row>
    <row r="3189" spans="2:14" s="288" customFormat="1">
      <c r="B3189" s="453" t="s">
        <v>27</v>
      </c>
      <c r="C3189" s="251" t="s">
        <v>1305</v>
      </c>
      <c r="D3189" s="102">
        <v>11240691001</v>
      </c>
      <c r="E3189" s="391" t="str">
        <f>IFERROR(VLOOKUP(D3189,'ВИС-2025'!$E$17:$I$3751,3,0),"")</f>
        <v xml:space="preserve">Тройник 160/110/87° </v>
      </c>
      <c r="F3189" s="202" t="s">
        <v>58</v>
      </c>
      <c r="G3189" s="254"/>
      <c r="H3189" s="352">
        <f>IFERROR(VLOOKUP(D3189,'ВИС-2025'!$E$17:$L$4285,8,0),"")</f>
        <v>69.3</v>
      </c>
      <c r="I3189" s="352">
        <f t="shared" si="467"/>
        <v>0</v>
      </c>
      <c r="J3189" s="352">
        <f t="shared" si="471"/>
        <v>69.3</v>
      </c>
      <c r="K3189" s="352">
        <f t="shared" si="468"/>
        <v>0</v>
      </c>
      <c r="L3189" s="352">
        <f t="shared" si="469"/>
        <v>0</v>
      </c>
      <c r="M3189" s="352">
        <f t="shared" si="470"/>
        <v>0</v>
      </c>
      <c r="N3189" s="387"/>
    </row>
    <row r="3190" spans="2:14" s="288" customFormat="1">
      <c r="B3190" s="453" t="s">
        <v>27</v>
      </c>
      <c r="C3190" s="251" t="s">
        <v>1305</v>
      </c>
      <c r="D3190" s="102">
        <v>11241271001</v>
      </c>
      <c r="E3190" s="391" t="str">
        <f>IFERROR(VLOOKUP(D3190,'ВИС-2025'!$E$17:$I$3751,3,0),"")</f>
        <v>Тройник 160/125/45°</v>
      </c>
      <c r="F3190" s="202" t="s">
        <v>58</v>
      </c>
      <c r="G3190" s="254"/>
      <c r="H3190" s="352">
        <f>IFERROR(VLOOKUP(D3190,'ВИС-2025'!$E$17:$L$4285,8,0),"")</f>
        <v>83.16</v>
      </c>
      <c r="I3190" s="352">
        <f t="shared" si="467"/>
        <v>0</v>
      </c>
      <c r="J3190" s="352">
        <f t="shared" si="471"/>
        <v>83.16</v>
      </c>
      <c r="K3190" s="352">
        <f t="shared" si="468"/>
        <v>0</v>
      </c>
      <c r="L3190" s="352">
        <f t="shared" si="469"/>
        <v>0</v>
      </c>
      <c r="M3190" s="352">
        <f t="shared" si="470"/>
        <v>0</v>
      </c>
      <c r="N3190" s="387"/>
    </row>
    <row r="3191" spans="2:14" s="288" customFormat="1">
      <c r="B3191" s="453" t="s">
        <v>27</v>
      </c>
      <c r="C3191" s="251" t="s">
        <v>1305</v>
      </c>
      <c r="D3191" s="102">
        <v>11241281001</v>
      </c>
      <c r="E3191" s="391" t="str">
        <f>IFERROR(VLOOKUP(D3191,'ВИС-2025'!$E$17:$I$3751,3,0),"")</f>
        <v>Тройник 160/125/87°</v>
      </c>
      <c r="F3191" s="202" t="s">
        <v>58</v>
      </c>
      <c r="G3191" s="254"/>
      <c r="H3191" s="352">
        <f>IFERROR(VLOOKUP(D3191,'ВИС-2025'!$E$17:$L$4285,8,0),"")</f>
        <v>83.16</v>
      </c>
      <c r="I3191" s="352">
        <f t="shared" si="467"/>
        <v>0</v>
      </c>
      <c r="J3191" s="352">
        <f t="shared" si="471"/>
        <v>83.16</v>
      </c>
      <c r="K3191" s="352">
        <f t="shared" si="468"/>
        <v>0</v>
      </c>
      <c r="L3191" s="352">
        <f t="shared" si="469"/>
        <v>0</v>
      </c>
      <c r="M3191" s="352">
        <f t="shared" si="470"/>
        <v>0</v>
      </c>
      <c r="N3191" s="387"/>
    </row>
    <row r="3192" spans="2:14" s="288" customFormat="1">
      <c r="B3192" s="453" t="s">
        <v>27</v>
      </c>
      <c r="C3192" s="251" t="s">
        <v>1305</v>
      </c>
      <c r="D3192" s="102">
        <v>11240381001</v>
      </c>
      <c r="E3192" s="391" t="str">
        <f>IFERROR(VLOOKUP(D3192,'ВИС-2025'!$E$17:$I$3751,3,0),"")</f>
        <v>Тройник 160/160/45°</v>
      </c>
      <c r="F3192" s="202" t="s">
        <v>58</v>
      </c>
      <c r="G3192" s="254"/>
      <c r="H3192" s="352">
        <f>IFERROR(VLOOKUP(D3192,'ВИС-2025'!$E$17:$L$4285,8,0),"")</f>
        <v>145.55000000000001</v>
      </c>
      <c r="I3192" s="352">
        <f t="shared" si="467"/>
        <v>0</v>
      </c>
      <c r="J3192" s="352">
        <f t="shared" si="471"/>
        <v>145.55000000000001</v>
      </c>
      <c r="K3192" s="352">
        <f t="shared" si="468"/>
        <v>0</v>
      </c>
      <c r="L3192" s="352">
        <f t="shared" si="469"/>
        <v>0</v>
      </c>
      <c r="M3192" s="352">
        <f t="shared" si="470"/>
        <v>0</v>
      </c>
      <c r="N3192" s="387"/>
    </row>
    <row r="3193" spans="2:14" s="288" customFormat="1">
      <c r="B3193" s="453" t="s">
        <v>27</v>
      </c>
      <c r="C3193" s="251" t="s">
        <v>1305</v>
      </c>
      <c r="D3193" s="102">
        <v>11240771001</v>
      </c>
      <c r="E3193" s="391" t="str">
        <f>IFERROR(VLOOKUP(D3193,'ВИС-2025'!$E$17:$I$3751,3,0),"")</f>
        <v>Тройник 160/160/87°</v>
      </c>
      <c r="F3193" s="202" t="s">
        <v>58</v>
      </c>
      <c r="G3193" s="254"/>
      <c r="H3193" s="352">
        <f>IFERROR(VLOOKUP(D3193,'ВИС-2025'!$E$17:$L$4285,8,0),"")</f>
        <v>104.95</v>
      </c>
      <c r="I3193" s="352">
        <f t="shared" si="467"/>
        <v>0</v>
      </c>
      <c r="J3193" s="352">
        <f t="shared" si="471"/>
        <v>104.95</v>
      </c>
      <c r="K3193" s="352">
        <f t="shared" si="468"/>
        <v>0</v>
      </c>
      <c r="L3193" s="352">
        <f t="shared" si="469"/>
        <v>0</v>
      </c>
      <c r="M3193" s="352">
        <f t="shared" si="470"/>
        <v>0</v>
      </c>
      <c r="N3193" s="387"/>
    </row>
    <row r="3194" spans="2:14" s="288" customFormat="1">
      <c r="B3194" s="453" t="s">
        <v>27</v>
      </c>
      <c r="C3194" s="251" t="s">
        <v>1305</v>
      </c>
      <c r="D3194" s="102">
        <v>11231171001</v>
      </c>
      <c r="E3194" s="391" t="str">
        <f>IFERROR(VLOOKUP(D3194,'ВИС-2025'!$E$17:$I$3751,3,0),"")</f>
        <v>Тройник 200/160/45°</v>
      </c>
      <c r="F3194" s="202" t="s">
        <v>58</v>
      </c>
      <c r="G3194" s="254"/>
      <c r="H3194" s="352">
        <f>IFERROR(VLOOKUP(D3194,'ВИС-2025'!$E$17:$L$4285,8,0),"")</f>
        <v>146.63</v>
      </c>
      <c r="I3194" s="352">
        <f t="shared" ref="I3194" si="472">IFERROR(H3194*G3194,"")</f>
        <v>0</v>
      </c>
      <c r="J3194" s="352">
        <f t="shared" si="471"/>
        <v>146.63</v>
      </c>
      <c r="K3194" s="352">
        <f t="shared" ref="K3194" si="473">IFERROR(J3194*G3194, "")</f>
        <v>0</v>
      </c>
      <c r="L3194" s="352">
        <f t="shared" ref="L3194" si="474">IFERROR(J3194*$D$8, "")</f>
        <v>0</v>
      </c>
      <c r="M3194" s="352">
        <f t="shared" ref="M3194" si="475">IFERROR(L3194*G3194, "")</f>
        <v>0</v>
      </c>
      <c r="N3194" s="387"/>
    </row>
    <row r="3195" spans="2:14" s="288" customFormat="1">
      <c r="B3195" s="453" t="s">
        <v>27</v>
      </c>
      <c r="C3195" s="251" t="s">
        <v>1305</v>
      </c>
      <c r="D3195" s="102">
        <v>11231191001</v>
      </c>
      <c r="E3195" s="391" t="str">
        <f>IFERROR(VLOOKUP(D3195,'ВИС-2025'!$E$17:$I$3751,3,0),"")</f>
        <v>Тройник 200/160/87°</v>
      </c>
      <c r="F3195" s="202" t="s">
        <v>58</v>
      </c>
      <c r="G3195" s="254"/>
      <c r="H3195" s="352">
        <f>IFERROR(VLOOKUP(D3195,'ВИС-2025'!$E$17:$L$4285,8,0),"")</f>
        <v>238.39</v>
      </c>
      <c r="I3195" s="352">
        <f t="shared" si="467"/>
        <v>0</v>
      </c>
      <c r="J3195" s="352">
        <f t="shared" si="471"/>
        <v>238.39</v>
      </c>
      <c r="K3195" s="352">
        <f t="shared" si="468"/>
        <v>0</v>
      </c>
      <c r="L3195" s="352">
        <f t="shared" si="469"/>
        <v>0</v>
      </c>
      <c r="M3195" s="352">
        <f t="shared" si="470"/>
        <v>0</v>
      </c>
      <c r="N3195" s="387"/>
    </row>
    <row r="3196" spans="2:14" s="288" customFormat="1">
      <c r="B3196" s="453" t="s">
        <v>27</v>
      </c>
      <c r="C3196" s="251" t="s">
        <v>1305</v>
      </c>
      <c r="D3196" s="109">
        <v>11231181001</v>
      </c>
      <c r="E3196" s="391" t="str">
        <f>IFERROR(VLOOKUP(D3196,'ВИС-2025'!$E$17:$I$3751,3,0),"")</f>
        <v>Тройник 200/200/45°</v>
      </c>
      <c r="F3196" s="202" t="s">
        <v>58</v>
      </c>
      <c r="G3196" s="254"/>
      <c r="H3196" s="352">
        <f>IFERROR(VLOOKUP(D3196,'ВИС-2025'!$E$17:$L$4285,8,0),"")</f>
        <v>163.38999999999999</v>
      </c>
      <c r="I3196" s="352">
        <f t="shared" si="467"/>
        <v>0</v>
      </c>
      <c r="J3196" s="352">
        <f t="shared" si="471"/>
        <v>163.38999999999999</v>
      </c>
      <c r="K3196" s="352">
        <f t="shared" si="468"/>
        <v>0</v>
      </c>
      <c r="L3196" s="352">
        <f t="shared" si="469"/>
        <v>0</v>
      </c>
      <c r="M3196" s="352">
        <f t="shared" si="470"/>
        <v>0</v>
      </c>
      <c r="N3196" s="387"/>
    </row>
    <row r="3197" spans="2:14">
      <c r="B3197" s="90"/>
      <c r="C3197" s="241"/>
      <c r="D3197" s="110"/>
      <c r="E3197" s="401"/>
      <c r="F3197" s="170"/>
      <c r="G3197" s="243"/>
      <c r="H3197" s="352" t="str">
        <f>IFERROR(VLOOKUP(D3197,'ВИС-2025'!$E$17:$L$4285,8,0),"")</f>
        <v/>
      </c>
      <c r="I3197" s="351" t="str">
        <f t="shared" si="467"/>
        <v/>
      </c>
      <c r="J3197" s="351" t="str">
        <f t="shared" si="471"/>
        <v/>
      </c>
      <c r="K3197" s="351" t="str">
        <f t="shared" si="468"/>
        <v/>
      </c>
      <c r="L3197" s="351" t="str">
        <f t="shared" si="469"/>
        <v/>
      </c>
      <c r="M3197" s="351" t="str">
        <f t="shared" si="470"/>
        <v/>
      </c>
      <c r="N3197" s="387"/>
    </row>
    <row r="3198" spans="2:14" s="288" customFormat="1">
      <c r="B3198" s="453" t="s">
        <v>27</v>
      </c>
      <c r="C3198" s="251" t="s">
        <v>1305</v>
      </c>
      <c r="D3198" s="102">
        <v>11009281002</v>
      </c>
      <c r="E3198" s="391" t="str">
        <f>IFERROR(VLOOKUP(D3198,'ВИС-2025'!$E$17:$I$3751,3,0),"")</f>
        <v>Крестовина с параллельными отводами 90/90/50/90/87°</v>
      </c>
      <c r="F3198" s="202" t="s">
        <v>58</v>
      </c>
      <c r="G3198" s="254"/>
      <c r="H3198" s="352">
        <f>IFERROR(VLOOKUP(D3198,'ВИС-2025'!$E$17:$L$4285,8,0),"")</f>
        <v>60.47</v>
      </c>
      <c r="I3198" s="352">
        <f t="shared" si="467"/>
        <v>0</v>
      </c>
      <c r="J3198" s="352">
        <f t="shared" si="471"/>
        <v>60.47</v>
      </c>
      <c r="K3198" s="352">
        <f t="shared" si="468"/>
        <v>0</v>
      </c>
      <c r="L3198" s="352">
        <f t="shared" si="469"/>
        <v>0</v>
      </c>
      <c r="M3198" s="352">
        <f t="shared" si="470"/>
        <v>0</v>
      </c>
      <c r="N3198" s="387"/>
    </row>
    <row r="3199" spans="2:14" s="288" customFormat="1">
      <c r="B3199" s="453" t="s">
        <v>27</v>
      </c>
      <c r="C3199" s="251" t="s">
        <v>1305</v>
      </c>
      <c r="D3199" s="102">
        <v>11009291002</v>
      </c>
      <c r="E3199" s="391" t="str">
        <f>IFERROR(VLOOKUP(D3199,'ВИС-2025'!$E$17:$I$3751,3,0),"")</f>
        <v>Крестовина с параллельными отводами 110/110/50/110/87°</v>
      </c>
      <c r="F3199" s="202" t="s">
        <v>58</v>
      </c>
      <c r="G3199" s="254"/>
      <c r="H3199" s="352">
        <f>IFERROR(VLOOKUP(D3199,'ВИС-2025'!$E$17:$L$4285,8,0),"")</f>
        <v>62.99</v>
      </c>
      <c r="I3199" s="352">
        <f t="shared" ref="I3199:I3254" si="476">IFERROR(H3199*G3199,"")</f>
        <v>0</v>
      </c>
      <c r="J3199" s="352">
        <f t="shared" si="471"/>
        <v>62.99</v>
      </c>
      <c r="K3199" s="352">
        <f t="shared" ref="K3199:K3254" si="477">IFERROR(J3199*G3199, "")</f>
        <v>0</v>
      </c>
      <c r="L3199" s="352">
        <f t="shared" ref="L3199:L3254" si="478">IFERROR(J3199*$D$8, "")</f>
        <v>0</v>
      </c>
      <c r="M3199" s="352">
        <f t="shared" ref="M3199:M3254" si="479">IFERROR(L3199*G3199, "")</f>
        <v>0</v>
      </c>
      <c r="N3199" s="387"/>
    </row>
    <row r="3200" spans="2:14">
      <c r="B3200" s="90"/>
      <c r="C3200" s="241"/>
      <c r="D3200" s="69"/>
      <c r="E3200" s="401"/>
      <c r="F3200" s="170"/>
      <c r="G3200" s="243"/>
      <c r="H3200" s="352" t="str">
        <f>IFERROR(VLOOKUP(D3200,'ВИС-2025'!$E$17:$L$4285,8,0),"")</f>
        <v/>
      </c>
      <c r="I3200" s="351" t="str">
        <f t="shared" si="476"/>
        <v/>
      </c>
      <c r="J3200" s="351" t="str">
        <f t="shared" si="471"/>
        <v/>
      </c>
      <c r="K3200" s="351" t="str">
        <f t="shared" si="477"/>
        <v/>
      </c>
      <c r="L3200" s="351" t="str">
        <f t="shared" si="478"/>
        <v/>
      </c>
      <c r="M3200" s="351" t="str">
        <f t="shared" si="479"/>
        <v/>
      </c>
      <c r="N3200" s="387"/>
    </row>
    <row r="3201" spans="2:14" s="288" customFormat="1">
      <c r="B3201" s="453" t="s">
        <v>27</v>
      </c>
      <c r="C3201" s="251" t="s">
        <v>1305</v>
      </c>
      <c r="D3201" s="102">
        <v>11026791002</v>
      </c>
      <c r="E3201" s="391" t="str">
        <f>IFERROR(VLOOKUP(D3201,'ВИС-2025'!$E$17:$I$3751,3,0),"")</f>
        <v>Двухплоскостная крестовина правая 110/90/75</v>
      </c>
      <c r="F3201" s="202" t="s">
        <v>58</v>
      </c>
      <c r="G3201" s="254"/>
      <c r="H3201" s="352">
        <f>IFERROR(VLOOKUP(D3201,'ВИС-2025'!$E$17:$L$4285,8,0),"")</f>
        <v>59.51</v>
      </c>
      <c r="I3201" s="352">
        <f t="shared" si="476"/>
        <v>0</v>
      </c>
      <c r="J3201" s="352">
        <f t="shared" si="471"/>
        <v>59.51</v>
      </c>
      <c r="K3201" s="352">
        <f t="shared" si="477"/>
        <v>0</v>
      </c>
      <c r="L3201" s="352">
        <f t="shared" si="478"/>
        <v>0</v>
      </c>
      <c r="M3201" s="352">
        <f t="shared" si="479"/>
        <v>0</v>
      </c>
      <c r="N3201" s="387"/>
    </row>
    <row r="3202" spans="2:14" s="288" customFormat="1">
      <c r="B3202" s="453" t="s">
        <v>27</v>
      </c>
      <c r="C3202" s="251" t="s">
        <v>1305</v>
      </c>
      <c r="D3202" s="102">
        <v>11026771002</v>
      </c>
      <c r="E3202" s="391" t="str">
        <f>IFERROR(VLOOKUP(D3202,'ВИС-2025'!$E$17:$I$3751,3,0),"")</f>
        <v>Двухплоскостная крестовина правая 110/110/75</v>
      </c>
      <c r="F3202" s="202" t="s">
        <v>58</v>
      </c>
      <c r="G3202" s="254"/>
      <c r="H3202" s="352">
        <f>IFERROR(VLOOKUP(D3202,'ВИС-2025'!$E$17:$L$4285,8,0),"")</f>
        <v>64</v>
      </c>
      <c r="I3202" s="352">
        <f t="shared" si="476"/>
        <v>0</v>
      </c>
      <c r="J3202" s="352">
        <f t="shared" si="471"/>
        <v>64</v>
      </c>
      <c r="K3202" s="352">
        <f t="shared" si="477"/>
        <v>0</v>
      </c>
      <c r="L3202" s="352">
        <f t="shared" si="478"/>
        <v>0</v>
      </c>
      <c r="M3202" s="352">
        <f t="shared" si="479"/>
        <v>0</v>
      </c>
      <c r="N3202" s="387"/>
    </row>
    <row r="3203" spans="2:14">
      <c r="B3203" s="90"/>
      <c r="C3203" s="241"/>
      <c r="D3203" s="69"/>
      <c r="E3203" s="401"/>
      <c r="F3203" s="170"/>
      <c r="G3203" s="243"/>
      <c r="H3203" s="352" t="str">
        <f>IFERROR(VLOOKUP(D3203,'ВИС-2025'!$E$17:$L$4285,8,0),"")</f>
        <v/>
      </c>
      <c r="I3203" s="351" t="str">
        <f t="shared" si="476"/>
        <v/>
      </c>
      <c r="J3203" s="351" t="str">
        <f t="shared" si="471"/>
        <v/>
      </c>
      <c r="K3203" s="351" t="str">
        <f t="shared" si="477"/>
        <v/>
      </c>
      <c r="L3203" s="351" t="str">
        <f t="shared" si="478"/>
        <v/>
      </c>
      <c r="M3203" s="351" t="str">
        <f t="shared" si="479"/>
        <v/>
      </c>
      <c r="N3203" s="387"/>
    </row>
    <row r="3204" spans="2:14" s="288" customFormat="1">
      <c r="B3204" s="453" t="s">
        <v>27</v>
      </c>
      <c r="C3204" s="251" t="s">
        <v>1305</v>
      </c>
      <c r="D3204" s="102">
        <v>11026891002</v>
      </c>
      <c r="E3204" s="391" t="str">
        <f>IFERROR(VLOOKUP(D3204,'ВИС-2025'!$E$17:$I$3751,3,0),"")</f>
        <v>Двухплоскостная крестовина левая 110/90/75</v>
      </c>
      <c r="F3204" s="202" t="s">
        <v>58</v>
      </c>
      <c r="G3204" s="254"/>
      <c r="H3204" s="352">
        <f>IFERROR(VLOOKUP(D3204,'ВИС-2025'!$E$17:$L$4285,8,0),"")</f>
        <v>59.51</v>
      </c>
      <c r="I3204" s="352">
        <f t="shared" si="476"/>
        <v>0</v>
      </c>
      <c r="J3204" s="352">
        <f t="shared" si="471"/>
        <v>59.51</v>
      </c>
      <c r="K3204" s="352">
        <f t="shared" si="477"/>
        <v>0</v>
      </c>
      <c r="L3204" s="352">
        <f t="shared" si="478"/>
        <v>0</v>
      </c>
      <c r="M3204" s="352">
        <f t="shared" si="479"/>
        <v>0</v>
      </c>
      <c r="N3204" s="387"/>
    </row>
    <row r="3205" spans="2:14" s="288" customFormat="1">
      <c r="B3205" s="453" t="s">
        <v>27</v>
      </c>
      <c r="C3205" s="251" t="s">
        <v>1305</v>
      </c>
      <c r="D3205" s="102">
        <v>11026781002</v>
      </c>
      <c r="E3205" s="391" t="str">
        <f>IFERROR(VLOOKUP(D3205,'ВИС-2025'!$E$17:$I$3751,3,0),"")</f>
        <v>Двухплоскостная крестовина левая 110/110/75</v>
      </c>
      <c r="F3205" s="202" t="s">
        <v>58</v>
      </c>
      <c r="G3205" s="254"/>
      <c r="H3205" s="352">
        <f>IFERROR(VLOOKUP(D3205,'ВИС-2025'!$E$17:$L$4285,8,0),"")</f>
        <v>64</v>
      </c>
      <c r="I3205" s="352">
        <f t="shared" si="476"/>
        <v>0</v>
      </c>
      <c r="J3205" s="352">
        <f t="shared" si="471"/>
        <v>64</v>
      </c>
      <c r="K3205" s="352">
        <f t="shared" si="477"/>
        <v>0</v>
      </c>
      <c r="L3205" s="352">
        <f t="shared" si="478"/>
        <v>0</v>
      </c>
      <c r="M3205" s="352">
        <f t="shared" si="479"/>
        <v>0</v>
      </c>
      <c r="N3205" s="387"/>
    </row>
    <row r="3206" spans="2:14">
      <c r="B3206" s="90"/>
      <c r="C3206" s="241"/>
      <c r="D3206" s="69"/>
      <c r="E3206" s="401"/>
      <c r="F3206" s="170"/>
      <c r="G3206" s="243"/>
      <c r="H3206" s="352" t="str">
        <f>IFERROR(VLOOKUP(D3206,'ВИС-2025'!$E$17:$L$4285,8,0),"")</f>
        <v/>
      </c>
      <c r="I3206" s="351" t="str">
        <f t="shared" si="476"/>
        <v/>
      </c>
      <c r="J3206" s="351" t="str">
        <f t="shared" si="471"/>
        <v/>
      </c>
      <c r="K3206" s="351" t="str">
        <f t="shared" si="477"/>
        <v/>
      </c>
      <c r="L3206" s="351" t="str">
        <f t="shared" si="478"/>
        <v/>
      </c>
      <c r="M3206" s="351" t="str">
        <f t="shared" si="479"/>
        <v/>
      </c>
      <c r="N3206" s="387"/>
    </row>
    <row r="3207" spans="2:14" s="288" customFormat="1">
      <c r="B3207" s="453" t="s">
        <v>27</v>
      </c>
      <c r="C3207" s="251" t="s">
        <v>1305</v>
      </c>
      <c r="D3207" s="102">
        <v>11230451001</v>
      </c>
      <c r="E3207" s="391" t="str">
        <f>IFERROR(VLOOKUP(D3207,'ВИС-2025'!$E$17:$I$3751,3,0),"")</f>
        <v>Крестовина разнопроходная с увел.проходом справа 90/75/90/87°</v>
      </c>
      <c r="F3207" s="202" t="s">
        <v>58</v>
      </c>
      <c r="G3207" s="254"/>
      <c r="H3207" s="352">
        <f>IFERROR(VLOOKUP(D3207,'ВИС-2025'!$E$17:$L$4285,8,0),"")</f>
        <v>192.04</v>
      </c>
      <c r="I3207" s="352">
        <f t="shared" si="476"/>
        <v>0</v>
      </c>
      <c r="J3207" s="352">
        <f t="shared" si="471"/>
        <v>192.04</v>
      </c>
      <c r="K3207" s="352">
        <f t="shared" si="477"/>
        <v>0</v>
      </c>
      <c r="L3207" s="352">
        <f t="shared" si="478"/>
        <v>0</v>
      </c>
      <c r="M3207" s="352">
        <f t="shared" si="479"/>
        <v>0</v>
      </c>
      <c r="N3207" s="387"/>
    </row>
    <row r="3208" spans="2:14" s="288" customFormat="1">
      <c r="B3208" s="453" t="s">
        <v>27</v>
      </c>
      <c r="C3208" s="251" t="s">
        <v>1305</v>
      </c>
      <c r="D3208" s="102">
        <v>11237611001</v>
      </c>
      <c r="E3208" s="391" t="str">
        <f>IFERROR(VLOOKUP(D3208,'ВИС-2025'!$E$17:$I$3751,3,0),"")</f>
        <v>Крестовина разнопроходная с увел.проходом справа 110/75/110/87°</v>
      </c>
      <c r="F3208" s="202" t="s">
        <v>58</v>
      </c>
      <c r="G3208" s="254"/>
      <c r="H3208" s="352">
        <f>IFERROR(VLOOKUP(D3208,'ВИС-2025'!$E$17:$L$4285,8,0),"")</f>
        <v>198.56</v>
      </c>
      <c r="I3208" s="352">
        <f t="shared" si="476"/>
        <v>0</v>
      </c>
      <c r="J3208" s="352">
        <f t="shared" si="471"/>
        <v>198.56</v>
      </c>
      <c r="K3208" s="352">
        <f t="shared" si="477"/>
        <v>0</v>
      </c>
      <c r="L3208" s="352">
        <f t="shared" si="478"/>
        <v>0</v>
      </c>
      <c r="M3208" s="352">
        <f t="shared" si="479"/>
        <v>0</v>
      </c>
      <c r="N3208" s="387"/>
    </row>
    <row r="3209" spans="2:14">
      <c r="B3209" s="90"/>
      <c r="C3209" s="241"/>
      <c r="D3209" s="69"/>
      <c r="E3209" s="401"/>
      <c r="F3209" s="170"/>
      <c r="G3209" s="243"/>
      <c r="H3209" s="352" t="str">
        <f>IFERROR(VLOOKUP(D3209,'ВИС-2025'!$E$17:$L$4285,8,0),"")</f>
        <v/>
      </c>
      <c r="I3209" s="351" t="str">
        <f t="shared" si="476"/>
        <v/>
      </c>
      <c r="J3209" s="351" t="str">
        <f t="shared" si="471"/>
        <v/>
      </c>
      <c r="K3209" s="351" t="str">
        <f t="shared" si="477"/>
        <v/>
      </c>
      <c r="L3209" s="351" t="str">
        <f t="shared" si="478"/>
        <v/>
      </c>
      <c r="M3209" s="351" t="str">
        <f t="shared" si="479"/>
        <v/>
      </c>
      <c r="N3209" s="387"/>
    </row>
    <row r="3210" spans="2:14" s="288" customFormat="1">
      <c r="B3210" s="453" t="s">
        <v>27</v>
      </c>
      <c r="C3210" s="251" t="s">
        <v>1305</v>
      </c>
      <c r="D3210" s="102">
        <v>11230551001</v>
      </c>
      <c r="E3210" s="391" t="str">
        <f>IFERROR(VLOOKUP(D3210,'ВИС-2025'!$E$17:$I$3751,3,0),"")</f>
        <v>Крестовина разнопроходная с увел.проходом слева 90/75/90/87°</v>
      </c>
      <c r="F3210" s="202" t="s">
        <v>58</v>
      </c>
      <c r="G3210" s="254"/>
      <c r="H3210" s="352">
        <f>IFERROR(VLOOKUP(D3210,'ВИС-2025'!$E$17:$L$4285,8,0),"")</f>
        <v>192.04</v>
      </c>
      <c r="I3210" s="352">
        <f t="shared" si="476"/>
        <v>0</v>
      </c>
      <c r="J3210" s="352">
        <f t="shared" si="471"/>
        <v>192.04</v>
      </c>
      <c r="K3210" s="352">
        <f t="shared" si="477"/>
        <v>0</v>
      </c>
      <c r="L3210" s="352">
        <f t="shared" si="478"/>
        <v>0</v>
      </c>
      <c r="M3210" s="352">
        <f t="shared" si="479"/>
        <v>0</v>
      </c>
      <c r="N3210" s="387"/>
    </row>
    <row r="3211" spans="2:14" s="288" customFormat="1">
      <c r="B3211" s="453" t="s">
        <v>27</v>
      </c>
      <c r="C3211" s="251" t="s">
        <v>1305</v>
      </c>
      <c r="D3211" s="102">
        <v>11237711001</v>
      </c>
      <c r="E3211" s="391" t="str">
        <f>IFERROR(VLOOKUP(D3211,'ВИС-2025'!$E$17:$I$3751,3,0),"")</f>
        <v>Крестовина разнопроходная с увел.проходом слева 110/75/110/87°</v>
      </c>
      <c r="F3211" s="202" t="s">
        <v>58</v>
      </c>
      <c r="G3211" s="254"/>
      <c r="H3211" s="352">
        <f>IFERROR(VLOOKUP(D3211,'ВИС-2025'!$E$17:$L$4285,8,0),"")</f>
        <v>198.56</v>
      </c>
      <c r="I3211" s="352">
        <f t="shared" si="476"/>
        <v>0</v>
      </c>
      <c r="J3211" s="352">
        <f t="shared" si="471"/>
        <v>198.56</v>
      </c>
      <c r="K3211" s="352">
        <f t="shared" si="477"/>
        <v>0</v>
      </c>
      <c r="L3211" s="352">
        <f t="shared" si="478"/>
        <v>0</v>
      </c>
      <c r="M3211" s="352">
        <f t="shared" si="479"/>
        <v>0</v>
      </c>
      <c r="N3211" s="387"/>
    </row>
    <row r="3212" spans="2:14">
      <c r="B3212" s="90"/>
      <c r="C3212" s="241"/>
      <c r="D3212" s="69"/>
      <c r="E3212" s="401"/>
      <c r="F3212" s="170"/>
      <c r="G3212" s="243"/>
      <c r="H3212" s="352" t="str">
        <f>IFERROR(VLOOKUP(D3212,'ВИС-2025'!$E$17:$L$4285,8,0),"")</f>
        <v/>
      </c>
      <c r="I3212" s="351" t="str">
        <f t="shared" si="476"/>
        <v/>
      </c>
      <c r="J3212" s="351" t="str">
        <f t="shared" si="471"/>
        <v/>
      </c>
      <c r="K3212" s="351" t="str">
        <f t="shared" si="477"/>
        <v/>
      </c>
      <c r="L3212" s="351" t="str">
        <f t="shared" si="478"/>
        <v/>
      </c>
      <c r="M3212" s="351" t="str">
        <f t="shared" si="479"/>
        <v/>
      </c>
      <c r="N3212" s="387"/>
    </row>
    <row r="3213" spans="2:14" s="288" customFormat="1">
      <c r="B3213" s="453" t="s">
        <v>27</v>
      </c>
      <c r="C3213" s="251" t="s">
        <v>1305</v>
      </c>
      <c r="D3213" s="102">
        <v>11237141001</v>
      </c>
      <c r="E3213" s="391" t="str">
        <f>IFERROR(VLOOKUP(D3213,'ВИС-2025'!$E$17:$I$3751,3,0),"")</f>
        <v>Крестовина 90/90/90/87° max flow (гидравлически оптимизированный радиус)</v>
      </c>
      <c r="F3213" s="202" t="s">
        <v>58</v>
      </c>
      <c r="G3213" s="254"/>
      <c r="H3213" s="352">
        <f>IFERROR(VLOOKUP(D3213,'ВИС-2025'!$E$17:$L$4285,8,0),"")</f>
        <v>41.94</v>
      </c>
      <c r="I3213" s="352">
        <f t="shared" si="476"/>
        <v>0</v>
      </c>
      <c r="J3213" s="352">
        <f t="shared" si="471"/>
        <v>41.94</v>
      </c>
      <c r="K3213" s="352">
        <f t="shared" si="477"/>
        <v>0</v>
      </c>
      <c r="L3213" s="352">
        <f t="shared" si="478"/>
        <v>0</v>
      </c>
      <c r="M3213" s="352">
        <f t="shared" si="479"/>
        <v>0</v>
      </c>
      <c r="N3213" s="387"/>
    </row>
    <row r="3214" spans="2:14">
      <c r="B3214" s="90"/>
      <c r="C3214" s="241"/>
      <c r="D3214" s="69"/>
      <c r="E3214" s="401"/>
      <c r="F3214" s="170"/>
      <c r="G3214" s="243"/>
      <c r="H3214" s="352" t="str">
        <f>IFERROR(VLOOKUP(D3214,'ВИС-2025'!$E$17:$L$4285,8,0),"")</f>
        <v/>
      </c>
      <c r="I3214" s="351" t="str">
        <f t="shared" si="476"/>
        <v/>
      </c>
      <c r="J3214" s="351" t="str">
        <f t="shared" si="471"/>
        <v/>
      </c>
      <c r="K3214" s="351" t="str">
        <f t="shared" si="477"/>
        <v/>
      </c>
      <c r="L3214" s="351" t="str">
        <f t="shared" si="478"/>
        <v/>
      </c>
      <c r="M3214" s="351" t="str">
        <f t="shared" si="479"/>
        <v/>
      </c>
      <c r="N3214" s="387"/>
    </row>
    <row r="3215" spans="2:14" s="288" customFormat="1">
      <c r="B3215" s="453" t="s">
        <v>27</v>
      </c>
      <c r="C3215" s="251" t="s">
        <v>1305</v>
      </c>
      <c r="D3215" s="102">
        <v>11229641001</v>
      </c>
      <c r="E3215" s="391" t="str">
        <f>IFERROR(VLOOKUP(D3215,'ВИС-2025'!$E$17:$I$3751,3,0),"")</f>
        <v>Крестовина 110/110/110/45°</v>
      </c>
      <c r="F3215" s="202" t="s">
        <v>58</v>
      </c>
      <c r="G3215" s="254"/>
      <c r="H3215" s="352">
        <f>IFERROR(VLOOKUP(D3215,'ВИС-2025'!$E$17:$L$4285,8,0),"")</f>
        <v>27.72</v>
      </c>
      <c r="I3215" s="352">
        <f t="shared" si="476"/>
        <v>0</v>
      </c>
      <c r="J3215" s="352">
        <f t="shared" si="471"/>
        <v>27.72</v>
      </c>
      <c r="K3215" s="352">
        <f t="shared" si="477"/>
        <v>0</v>
      </c>
      <c r="L3215" s="352">
        <f t="shared" si="478"/>
        <v>0</v>
      </c>
      <c r="M3215" s="352">
        <f t="shared" si="479"/>
        <v>0</v>
      </c>
      <c r="N3215" s="387"/>
    </row>
    <row r="3216" spans="2:14" s="288" customFormat="1">
      <c r="B3216" s="453" t="s">
        <v>27</v>
      </c>
      <c r="C3216" s="251" t="s">
        <v>1305</v>
      </c>
      <c r="D3216" s="102">
        <v>11215541001</v>
      </c>
      <c r="E3216" s="391" t="str">
        <f>IFERROR(VLOOKUP(D3216,'ВИС-2025'!$E$17:$I$3751,3,0),"")</f>
        <v>Крестовина 110/110/110/87°</v>
      </c>
      <c r="F3216" s="202" t="s">
        <v>58</v>
      </c>
      <c r="G3216" s="254"/>
      <c r="H3216" s="352">
        <f>IFERROR(VLOOKUP(D3216,'ВИС-2025'!$E$17:$L$4285,8,0),"")</f>
        <v>27.72</v>
      </c>
      <c r="I3216" s="352">
        <f t="shared" si="476"/>
        <v>0</v>
      </c>
      <c r="J3216" s="352">
        <f t="shared" si="471"/>
        <v>27.72</v>
      </c>
      <c r="K3216" s="352">
        <f t="shared" si="477"/>
        <v>0</v>
      </c>
      <c r="L3216" s="352">
        <f t="shared" si="478"/>
        <v>0</v>
      </c>
      <c r="M3216" s="352">
        <f t="shared" si="479"/>
        <v>0</v>
      </c>
      <c r="N3216" s="387"/>
    </row>
    <row r="3217" spans="2:14" s="288" customFormat="1">
      <c r="B3217" s="453" t="s">
        <v>27</v>
      </c>
      <c r="C3217" s="251" t="s">
        <v>1305</v>
      </c>
      <c r="D3217" s="102">
        <v>11235941001</v>
      </c>
      <c r="E3217" s="391" t="str">
        <f>IFERROR(VLOOKUP(D3217,'ВИС-2025'!$E$17:$I$3751,3,0),"")</f>
        <v>Крестовина 125/110/110/45°</v>
      </c>
      <c r="F3217" s="202" t="s">
        <v>58</v>
      </c>
      <c r="G3217" s="254"/>
      <c r="H3217" s="352">
        <f>IFERROR(VLOOKUP(D3217,'ВИС-2025'!$E$17:$L$4285,8,0),"")</f>
        <v>270.44</v>
      </c>
      <c r="I3217" s="352">
        <f t="shared" si="476"/>
        <v>0</v>
      </c>
      <c r="J3217" s="352">
        <f t="shared" si="471"/>
        <v>270.44</v>
      </c>
      <c r="K3217" s="352">
        <f t="shared" si="477"/>
        <v>0</v>
      </c>
      <c r="L3217" s="352">
        <f t="shared" si="478"/>
        <v>0</v>
      </c>
      <c r="M3217" s="352">
        <f t="shared" si="479"/>
        <v>0</v>
      </c>
      <c r="N3217" s="387"/>
    </row>
    <row r="3218" spans="2:14" s="288" customFormat="1">
      <c r="B3218" s="453" t="s">
        <v>27</v>
      </c>
      <c r="C3218" s="251" t="s">
        <v>1305</v>
      </c>
      <c r="D3218" s="102">
        <v>11236841001</v>
      </c>
      <c r="E3218" s="391" t="str">
        <f>IFERROR(VLOOKUP(D3218,'ВИС-2025'!$E$17:$I$3751,3,0),"")</f>
        <v>Крестовина 160/110/110/87°</v>
      </c>
      <c r="F3218" s="202" t="s">
        <v>58</v>
      </c>
      <c r="G3218" s="254"/>
      <c r="H3218" s="352">
        <f>IFERROR(VLOOKUP(D3218,'ВИС-2025'!$E$17:$L$4285,8,0),"")</f>
        <v>290.89999999999998</v>
      </c>
      <c r="I3218" s="352">
        <f t="shared" si="476"/>
        <v>0</v>
      </c>
      <c r="J3218" s="352">
        <f t="shared" si="471"/>
        <v>290.89999999999998</v>
      </c>
      <c r="K3218" s="352">
        <f t="shared" si="477"/>
        <v>0</v>
      </c>
      <c r="L3218" s="352">
        <f t="shared" si="478"/>
        <v>0</v>
      </c>
      <c r="M3218" s="352">
        <f t="shared" si="479"/>
        <v>0</v>
      </c>
      <c r="N3218" s="387"/>
    </row>
    <row r="3219" spans="2:14">
      <c r="B3219" s="90"/>
      <c r="C3219" s="241"/>
      <c r="D3219" s="69"/>
      <c r="E3219" s="401"/>
      <c r="F3219" s="170"/>
      <c r="G3219" s="243"/>
      <c r="H3219" s="352" t="str">
        <f>IFERROR(VLOOKUP(D3219,'ВИС-2025'!$E$17:$L$4285,8,0),"")</f>
        <v/>
      </c>
      <c r="I3219" s="351" t="str">
        <f t="shared" si="476"/>
        <v/>
      </c>
      <c r="J3219" s="351" t="str">
        <f t="shared" si="471"/>
        <v/>
      </c>
      <c r="K3219" s="351" t="str">
        <f t="shared" si="477"/>
        <v/>
      </c>
      <c r="L3219" s="351" t="str">
        <f t="shared" si="478"/>
        <v/>
      </c>
      <c r="M3219" s="351" t="str">
        <f t="shared" si="479"/>
        <v/>
      </c>
      <c r="N3219" s="387"/>
    </row>
    <row r="3220" spans="2:14" s="288" customFormat="1" ht="25.5">
      <c r="B3220" s="453" t="s">
        <v>27</v>
      </c>
      <c r="C3220" s="251" t="s">
        <v>1305</v>
      </c>
      <c r="D3220" s="102">
        <v>11237241003</v>
      </c>
      <c r="E3220" s="391" t="str">
        <f>IFERROR(VLOOKUP(D3220,'ВИС-2025'!$E$17:$I$3751,3,0),"")</f>
        <v>Крестовина двухплоскостная 90/90/90/87° max flow (гидравлически оптимизированный радиус)</v>
      </c>
      <c r="F3220" s="202" t="s">
        <v>58</v>
      </c>
      <c r="G3220" s="254"/>
      <c r="H3220" s="352">
        <f>IFERROR(VLOOKUP(D3220,'ВИС-2025'!$E$17:$L$4285,8,0),"")</f>
        <v>52.56</v>
      </c>
      <c r="I3220" s="352">
        <f t="shared" si="476"/>
        <v>0</v>
      </c>
      <c r="J3220" s="352">
        <f t="shared" si="471"/>
        <v>52.56</v>
      </c>
      <c r="K3220" s="352">
        <f t="shared" si="477"/>
        <v>0</v>
      </c>
      <c r="L3220" s="352">
        <f t="shared" si="478"/>
        <v>0</v>
      </c>
      <c r="M3220" s="352">
        <f t="shared" si="479"/>
        <v>0</v>
      </c>
      <c r="N3220" s="387"/>
    </row>
    <row r="3221" spans="2:14">
      <c r="B3221" s="90"/>
      <c r="C3221" s="241"/>
      <c r="D3221" s="69"/>
      <c r="E3221" s="401"/>
      <c r="F3221" s="170"/>
      <c r="G3221" s="243"/>
      <c r="H3221" s="352" t="str">
        <f>IFERROR(VLOOKUP(D3221,'ВИС-2025'!$E$17:$L$4285,8,0),"")</f>
        <v/>
      </c>
      <c r="I3221" s="351" t="str">
        <f t="shared" si="476"/>
        <v/>
      </c>
      <c r="J3221" s="351" t="str">
        <f t="shared" si="471"/>
        <v/>
      </c>
      <c r="K3221" s="351" t="str">
        <f t="shared" si="477"/>
        <v/>
      </c>
      <c r="L3221" s="351" t="str">
        <f t="shared" si="478"/>
        <v/>
      </c>
      <c r="M3221" s="351" t="str">
        <f t="shared" si="479"/>
        <v/>
      </c>
      <c r="N3221" s="387"/>
    </row>
    <row r="3222" spans="2:14" s="288" customFormat="1">
      <c r="B3222" s="453" t="s">
        <v>27</v>
      </c>
      <c r="C3222" s="251" t="s">
        <v>1305</v>
      </c>
      <c r="D3222" s="102">
        <v>11215641003</v>
      </c>
      <c r="E3222" s="391" t="str">
        <f>IFERROR(VLOOKUP(D3222,'ВИС-2025'!$E$17:$I$3751,3,0),"")</f>
        <v>Крестовина двухплоскостная 110/110/110/87°</v>
      </c>
      <c r="F3222" s="202" t="s">
        <v>58</v>
      </c>
      <c r="G3222" s="254"/>
      <c r="H3222" s="352">
        <f>IFERROR(VLOOKUP(D3222,'ВИС-2025'!$E$17:$L$4285,8,0),"")</f>
        <v>76.239999999999995</v>
      </c>
      <c r="I3222" s="352">
        <f t="shared" si="476"/>
        <v>0</v>
      </c>
      <c r="J3222" s="352">
        <f t="shared" si="471"/>
        <v>76.239999999999995</v>
      </c>
      <c r="K3222" s="352">
        <f t="shared" si="477"/>
        <v>0</v>
      </c>
      <c r="L3222" s="352">
        <f t="shared" si="478"/>
        <v>0</v>
      </c>
      <c r="M3222" s="352">
        <f t="shared" si="479"/>
        <v>0</v>
      </c>
      <c r="N3222" s="387"/>
    </row>
    <row r="3223" spans="2:14">
      <c r="B3223" s="90"/>
      <c r="C3223" s="246"/>
      <c r="D3223" s="90"/>
      <c r="E3223" s="402"/>
      <c r="F3223" s="170"/>
      <c r="G3223" s="243"/>
      <c r="H3223" s="352" t="str">
        <f>IFERROR(VLOOKUP(D3223,'ВИС-2025'!$E$17:$L$4285,8,0),"")</f>
        <v/>
      </c>
      <c r="I3223" s="354" t="str">
        <f t="shared" si="476"/>
        <v/>
      </c>
      <c r="J3223" s="354" t="str">
        <f t="shared" si="471"/>
        <v/>
      </c>
      <c r="K3223" s="354" t="str">
        <f t="shared" si="477"/>
        <v/>
      </c>
      <c r="L3223" s="354" t="str">
        <f t="shared" si="478"/>
        <v/>
      </c>
      <c r="M3223" s="354" t="str">
        <f t="shared" si="479"/>
        <v/>
      </c>
      <c r="N3223" s="387"/>
    </row>
    <row r="3224" spans="2:14" s="288" customFormat="1">
      <c r="B3224" s="453" t="s">
        <v>27</v>
      </c>
      <c r="C3224" s="251" t="s">
        <v>1305</v>
      </c>
      <c r="D3224" s="102">
        <v>11237341002</v>
      </c>
      <c r="E3224" s="391" t="str">
        <f>IFERROR(VLOOKUP(D3224,'ВИС-2025'!$E$17:$I$3751,3,0),"")</f>
        <v>Отвод параллельный 90/90</v>
      </c>
      <c r="F3224" s="202" t="s">
        <v>58</v>
      </c>
      <c r="G3224" s="254"/>
      <c r="H3224" s="352">
        <f>IFERROR(VLOOKUP(D3224,'ВИС-2025'!$E$17:$L$4285,8,0),"")</f>
        <v>84.91</v>
      </c>
      <c r="I3224" s="352">
        <f t="shared" si="476"/>
        <v>0</v>
      </c>
      <c r="J3224" s="352">
        <f t="shared" si="471"/>
        <v>84.91</v>
      </c>
      <c r="K3224" s="352">
        <f t="shared" si="477"/>
        <v>0</v>
      </c>
      <c r="L3224" s="352">
        <f t="shared" si="478"/>
        <v>0</v>
      </c>
      <c r="M3224" s="352">
        <f t="shared" si="479"/>
        <v>0</v>
      </c>
      <c r="N3224" s="387"/>
    </row>
    <row r="3225" spans="2:14" s="288" customFormat="1">
      <c r="B3225" s="453" t="s">
        <v>27</v>
      </c>
      <c r="C3225" s="251" t="s">
        <v>1305</v>
      </c>
      <c r="D3225" s="102">
        <v>11205641003</v>
      </c>
      <c r="E3225" s="391" t="str">
        <f>IFERROR(VLOOKUP(D3225,'ВИС-2025'!$E$17:$I$3751,3,0),"")</f>
        <v>Отвод параллельный 110/110</v>
      </c>
      <c r="F3225" s="202" t="s">
        <v>58</v>
      </c>
      <c r="G3225" s="254"/>
      <c r="H3225" s="352">
        <f>IFERROR(VLOOKUP(D3225,'ВИС-2025'!$E$17:$L$4285,8,0),"")</f>
        <v>102.98</v>
      </c>
      <c r="I3225" s="352">
        <f t="shared" si="476"/>
        <v>0</v>
      </c>
      <c r="J3225" s="352">
        <f t="shared" si="471"/>
        <v>102.98</v>
      </c>
      <c r="K3225" s="352">
        <f t="shared" si="477"/>
        <v>0</v>
      </c>
      <c r="L3225" s="352">
        <f t="shared" si="478"/>
        <v>0</v>
      </c>
      <c r="M3225" s="352">
        <f t="shared" si="479"/>
        <v>0</v>
      </c>
      <c r="N3225" s="387"/>
    </row>
    <row r="3226" spans="2:14">
      <c r="B3226" s="90"/>
      <c r="C3226" s="241"/>
      <c r="D3226" s="69"/>
      <c r="E3226" s="401"/>
      <c r="F3226" s="170"/>
      <c r="G3226" s="243"/>
      <c r="H3226" s="352" t="str">
        <f>IFERROR(VLOOKUP(D3226,'ВИС-2025'!$E$17:$L$4285,8,0),"")</f>
        <v/>
      </c>
      <c r="I3226" s="351" t="str">
        <f t="shared" si="476"/>
        <v/>
      </c>
      <c r="J3226" s="351" t="str">
        <f t="shared" si="471"/>
        <v/>
      </c>
      <c r="K3226" s="351" t="str">
        <f t="shared" si="477"/>
        <v/>
      </c>
      <c r="L3226" s="351" t="str">
        <f t="shared" si="478"/>
        <v/>
      </c>
      <c r="M3226" s="351" t="str">
        <f t="shared" si="479"/>
        <v/>
      </c>
      <c r="N3226" s="387"/>
    </row>
    <row r="3227" spans="2:14" s="288" customFormat="1">
      <c r="B3227" s="453" t="s">
        <v>27</v>
      </c>
      <c r="C3227" s="251" t="s">
        <v>1305</v>
      </c>
      <c r="D3227" s="102">
        <v>11231241002</v>
      </c>
      <c r="E3227" s="391" t="str">
        <f>IFERROR(VLOOKUP(D3227,'ВИС-2025'!$E$17:$I$3751,3,0),"")</f>
        <v>Переходник 50/40</v>
      </c>
      <c r="F3227" s="202" t="s">
        <v>58</v>
      </c>
      <c r="G3227" s="254"/>
      <c r="H3227" s="352">
        <f>IFERROR(VLOOKUP(D3227,'ВИС-2025'!$E$17:$L$4285,8,0),"")</f>
        <v>3.47</v>
      </c>
      <c r="I3227" s="352">
        <f t="shared" si="476"/>
        <v>0</v>
      </c>
      <c r="J3227" s="352">
        <f t="shared" si="471"/>
        <v>3.47</v>
      </c>
      <c r="K3227" s="352">
        <f t="shared" si="477"/>
        <v>0</v>
      </c>
      <c r="L3227" s="352">
        <f t="shared" si="478"/>
        <v>0</v>
      </c>
      <c r="M3227" s="352">
        <f t="shared" si="479"/>
        <v>0</v>
      </c>
      <c r="N3227" s="387"/>
    </row>
    <row r="3228" spans="2:14" s="288" customFormat="1">
      <c r="B3228" s="453" t="s">
        <v>27</v>
      </c>
      <c r="C3228" s="251" t="s">
        <v>1305</v>
      </c>
      <c r="D3228" s="102">
        <v>11213841002</v>
      </c>
      <c r="E3228" s="391" t="str">
        <f>IFERROR(VLOOKUP(D3228,'ВИС-2025'!$E$17:$I$3751,3,0),"")</f>
        <v>Переходник 75/50</v>
      </c>
      <c r="F3228" s="251" t="s">
        <v>58</v>
      </c>
      <c r="G3228" s="254"/>
      <c r="H3228" s="352">
        <f>IFERROR(VLOOKUP(D3228,'ВИС-2025'!$E$17:$L$4285,8,0),"")</f>
        <v>4.03</v>
      </c>
      <c r="I3228" s="472">
        <f t="shared" si="476"/>
        <v>0</v>
      </c>
      <c r="J3228" s="472">
        <f t="shared" si="471"/>
        <v>4.03</v>
      </c>
      <c r="K3228" s="472">
        <f t="shared" si="477"/>
        <v>0</v>
      </c>
      <c r="L3228" s="472">
        <f t="shared" si="478"/>
        <v>0</v>
      </c>
      <c r="M3228" s="472">
        <f t="shared" si="479"/>
        <v>0</v>
      </c>
      <c r="N3228" s="387"/>
    </row>
    <row r="3229" spans="2:14" s="288" customFormat="1">
      <c r="B3229" s="453" t="s">
        <v>27</v>
      </c>
      <c r="C3229" s="251" t="s">
        <v>1305</v>
      </c>
      <c r="D3229" s="102">
        <v>11233141001</v>
      </c>
      <c r="E3229" s="391" t="str">
        <f>IFERROR(VLOOKUP(D3229,'ВИС-2025'!$E$17:$I$3751,3,0),"")</f>
        <v>Переходник 90/50</v>
      </c>
      <c r="F3229" s="202" t="s">
        <v>58</v>
      </c>
      <c r="G3229" s="254"/>
      <c r="H3229" s="352">
        <f>IFERROR(VLOOKUP(D3229,'ВИС-2025'!$E$17:$L$4285,8,0),"")</f>
        <v>5.44</v>
      </c>
      <c r="I3229" s="352">
        <f t="shared" si="476"/>
        <v>0</v>
      </c>
      <c r="J3229" s="352">
        <f t="shared" si="471"/>
        <v>5.44</v>
      </c>
      <c r="K3229" s="352">
        <f t="shared" si="477"/>
        <v>0</v>
      </c>
      <c r="L3229" s="352">
        <f t="shared" si="478"/>
        <v>0</v>
      </c>
      <c r="M3229" s="352">
        <f t="shared" si="479"/>
        <v>0</v>
      </c>
      <c r="N3229" s="387"/>
    </row>
    <row r="3230" spans="2:14" s="288" customFormat="1">
      <c r="B3230" s="453" t="s">
        <v>27</v>
      </c>
      <c r="C3230" s="251" t="s">
        <v>1305</v>
      </c>
      <c r="D3230" s="102">
        <v>11233241001</v>
      </c>
      <c r="E3230" s="391" t="str">
        <f>IFERROR(VLOOKUP(D3230,'ВИС-2025'!$E$17:$I$3751,3,0),"")</f>
        <v>Переходник 90/75</v>
      </c>
      <c r="F3230" s="202" t="s">
        <v>58</v>
      </c>
      <c r="G3230" s="254"/>
      <c r="H3230" s="352">
        <f>IFERROR(VLOOKUP(D3230,'ВИС-2025'!$E$17:$L$4285,8,0),"")</f>
        <v>7.34</v>
      </c>
      <c r="I3230" s="352">
        <f t="shared" si="476"/>
        <v>0</v>
      </c>
      <c r="J3230" s="352">
        <f t="shared" si="471"/>
        <v>7.34</v>
      </c>
      <c r="K3230" s="352">
        <f t="shared" si="477"/>
        <v>0</v>
      </c>
      <c r="L3230" s="352">
        <f t="shared" si="478"/>
        <v>0</v>
      </c>
      <c r="M3230" s="352">
        <f t="shared" si="479"/>
        <v>0</v>
      </c>
      <c r="N3230" s="387"/>
    </row>
    <row r="3231" spans="2:14" s="288" customFormat="1">
      <c r="B3231" s="453" t="s">
        <v>27</v>
      </c>
      <c r="C3231" s="251" t="s">
        <v>1305</v>
      </c>
      <c r="D3231" s="109">
        <v>11213941002</v>
      </c>
      <c r="E3231" s="391" t="str">
        <f>IFERROR(VLOOKUP(D3231,'ВИС-2025'!$E$17:$I$3751,3,0),"")</f>
        <v>Переходник 110/50</v>
      </c>
      <c r="F3231" s="202" t="s">
        <v>58</v>
      </c>
      <c r="G3231" s="254"/>
      <c r="H3231" s="352">
        <f>IFERROR(VLOOKUP(D3231,'ВИС-2025'!$E$17:$L$4285,8,0),"")</f>
        <v>6.62</v>
      </c>
      <c r="I3231" s="352">
        <f t="shared" si="476"/>
        <v>0</v>
      </c>
      <c r="J3231" s="352">
        <f t="shared" si="471"/>
        <v>6.62</v>
      </c>
      <c r="K3231" s="352">
        <f t="shared" si="477"/>
        <v>0</v>
      </c>
      <c r="L3231" s="352">
        <f t="shared" si="478"/>
        <v>0</v>
      </c>
      <c r="M3231" s="352">
        <f t="shared" si="479"/>
        <v>0</v>
      </c>
      <c r="N3231" s="387"/>
    </row>
    <row r="3232" spans="2:14" s="288" customFormat="1">
      <c r="B3232" s="453" t="s">
        <v>27</v>
      </c>
      <c r="C3232" s="251" t="s">
        <v>1305</v>
      </c>
      <c r="D3232" s="102">
        <v>11214041002</v>
      </c>
      <c r="E3232" s="391" t="str">
        <f>IFERROR(VLOOKUP(D3232,'ВИС-2025'!$E$17:$I$3751,3,0),"")</f>
        <v>Переходник 110/75</v>
      </c>
      <c r="F3232" s="202" t="s">
        <v>58</v>
      </c>
      <c r="G3232" s="254"/>
      <c r="H3232" s="352">
        <f>IFERROR(VLOOKUP(D3232,'ВИС-2025'!$E$17:$L$4285,8,0),"")</f>
        <v>8.7200000000000006</v>
      </c>
      <c r="I3232" s="352">
        <f t="shared" si="476"/>
        <v>0</v>
      </c>
      <c r="J3232" s="352">
        <f t="shared" si="471"/>
        <v>8.7200000000000006</v>
      </c>
      <c r="K3232" s="352">
        <f t="shared" si="477"/>
        <v>0</v>
      </c>
      <c r="L3232" s="352">
        <f t="shared" si="478"/>
        <v>0</v>
      </c>
      <c r="M3232" s="352">
        <f t="shared" si="479"/>
        <v>0</v>
      </c>
      <c r="N3232" s="387"/>
    </row>
    <row r="3233" spans="2:14" s="288" customFormat="1">
      <c r="B3233" s="453" t="s">
        <v>27</v>
      </c>
      <c r="C3233" s="251" t="s">
        <v>1305</v>
      </c>
      <c r="D3233" s="102">
        <v>11219941001</v>
      </c>
      <c r="E3233" s="391" t="str">
        <f>IFERROR(VLOOKUP(D3233,'ВИС-2025'!$E$17:$I$3751,3,0),"")</f>
        <v>Переходник 110/90</v>
      </c>
      <c r="F3233" s="202" t="s">
        <v>58</v>
      </c>
      <c r="G3233" s="254"/>
      <c r="H3233" s="352">
        <f>IFERROR(VLOOKUP(D3233,'ВИС-2025'!$E$17:$L$4285,8,0),"")</f>
        <v>9.9</v>
      </c>
      <c r="I3233" s="352">
        <f t="shared" si="476"/>
        <v>0</v>
      </c>
      <c r="J3233" s="352">
        <f t="shared" si="471"/>
        <v>9.9</v>
      </c>
      <c r="K3233" s="352">
        <f t="shared" si="477"/>
        <v>0</v>
      </c>
      <c r="L3233" s="352">
        <f t="shared" si="478"/>
        <v>0</v>
      </c>
      <c r="M3233" s="352">
        <f t="shared" si="479"/>
        <v>0</v>
      </c>
      <c r="N3233" s="387"/>
    </row>
    <row r="3234" spans="2:14" s="288" customFormat="1">
      <c r="B3234" s="453" t="s">
        <v>27</v>
      </c>
      <c r="C3234" s="251" t="s">
        <v>1305</v>
      </c>
      <c r="D3234" s="102">
        <v>11206141001</v>
      </c>
      <c r="E3234" s="391" t="str">
        <f>IFERROR(VLOOKUP(D3234,'ВИС-2025'!$E$17:$I$3751,3,0),"")</f>
        <v>Переходник 125/110</v>
      </c>
      <c r="F3234" s="202" t="s">
        <v>58</v>
      </c>
      <c r="G3234" s="254"/>
      <c r="H3234" s="352">
        <f>IFERROR(VLOOKUP(D3234,'ВИС-2025'!$E$17:$L$4285,8,0),"")</f>
        <v>19.600000000000001</v>
      </c>
      <c r="I3234" s="352">
        <f t="shared" si="476"/>
        <v>0</v>
      </c>
      <c r="J3234" s="352">
        <f t="shared" si="471"/>
        <v>19.600000000000001</v>
      </c>
      <c r="K3234" s="352">
        <f t="shared" si="477"/>
        <v>0</v>
      </c>
      <c r="L3234" s="352">
        <f t="shared" si="478"/>
        <v>0</v>
      </c>
      <c r="M3234" s="352">
        <f t="shared" si="479"/>
        <v>0</v>
      </c>
      <c r="N3234" s="387"/>
    </row>
    <row r="3235" spans="2:14" s="288" customFormat="1">
      <c r="B3235" s="453" t="s">
        <v>27</v>
      </c>
      <c r="C3235" s="251" t="s">
        <v>1305</v>
      </c>
      <c r="D3235" s="102">
        <v>11240391001</v>
      </c>
      <c r="E3235" s="391" t="str">
        <f>IFERROR(VLOOKUP(D3235,'ВИС-2025'!$E$17:$I$3751,3,0),"")</f>
        <v>Переходник 160/110</v>
      </c>
      <c r="F3235" s="202" t="s">
        <v>58</v>
      </c>
      <c r="G3235" s="254"/>
      <c r="H3235" s="352">
        <f>IFERROR(VLOOKUP(D3235,'ВИС-2025'!$E$17:$L$4285,8,0),"")</f>
        <v>44.3</v>
      </c>
      <c r="I3235" s="352">
        <f t="shared" si="476"/>
        <v>0</v>
      </c>
      <c r="J3235" s="352">
        <f t="shared" si="471"/>
        <v>44.3</v>
      </c>
      <c r="K3235" s="352">
        <f t="shared" si="477"/>
        <v>0</v>
      </c>
      <c r="L3235" s="352">
        <f t="shared" si="478"/>
        <v>0</v>
      </c>
      <c r="M3235" s="352">
        <f t="shared" si="479"/>
        <v>0</v>
      </c>
      <c r="N3235" s="387"/>
    </row>
    <row r="3236" spans="2:14" s="288" customFormat="1">
      <c r="B3236" s="453" t="s">
        <v>27</v>
      </c>
      <c r="C3236" s="251" t="s">
        <v>1305</v>
      </c>
      <c r="D3236" s="102">
        <v>11231051001</v>
      </c>
      <c r="E3236" s="391" t="str">
        <f>IFERROR(VLOOKUP(D3236,'ВИС-2025'!$E$17:$I$3751,3,0),"")</f>
        <v>Переходник 160/125</v>
      </c>
      <c r="F3236" s="202" t="s">
        <v>58</v>
      </c>
      <c r="G3236" s="254"/>
      <c r="H3236" s="352">
        <f>IFERROR(VLOOKUP(D3236,'ВИС-2025'!$E$17:$L$4285,8,0),"")</f>
        <v>27.13</v>
      </c>
      <c r="I3236" s="352">
        <f t="shared" si="476"/>
        <v>0</v>
      </c>
      <c r="J3236" s="352">
        <f t="shared" si="471"/>
        <v>27.13</v>
      </c>
      <c r="K3236" s="352">
        <f t="shared" si="477"/>
        <v>0</v>
      </c>
      <c r="L3236" s="352">
        <f t="shared" si="478"/>
        <v>0</v>
      </c>
      <c r="M3236" s="352">
        <f t="shared" si="479"/>
        <v>0</v>
      </c>
      <c r="N3236" s="387"/>
    </row>
    <row r="3237" spans="2:14" s="288" customFormat="1">
      <c r="B3237" s="453" t="s">
        <v>27</v>
      </c>
      <c r="C3237" s="251" t="s">
        <v>1305</v>
      </c>
      <c r="D3237" s="102">
        <v>11231021001</v>
      </c>
      <c r="E3237" s="391" t="str">
        <f>IFERROR(VLOOKUP(D3237,'ВИС-2025'!$E$17:$I$3751,3,0),"")</f>
        <v>Переходник 200/160</v>
      </c>
      <c r="F3237" s="202" t="s">
        <v>58</v>
      </c>
      <c r="G3237" s="254"/>
      <c r="H3237" s="352">
        <f>IFERROR(VLOOKUP(D3237,'ВИС-2025'!$E$17:$L$4285,8,0),"")</f>
        <v>54.38</v>
      </c>
      <c r="I3237" s="352">
        <f t="shared" si="476"/>
        <v>0</v>
      </c>
      <c r="J3237" s="352">
        <f t="shared" si="471"/>
        <v>54.38</v>
      </c>
      <c r="K3237" s="352">
        <f t="shared" si="477"/>
        <v>0</v>
      </c>
      <c r="L3237" s="352">
        <f t="shared" si="478"/>
        <v>0</v>
      </c>
      <c r="M3237" s="352">
        <f t="shared" si="479"/>
        <v>0</v>
      </c>
      <c r="N3237" s="387"/>
    </row>
    <row r="3238" spans="2:14">
      <c r="B3238" s="90"/>
      <c r="C3238" s="241"/>
      <c r="D3238" s="69"/>
      <c r="E3238" s="401"/>
      <c r="F3238" s="170"/>
      <c r="G3238" s="243"/>
      <c r="H3238" s="352" t="str">
        <f>IFERROR(VLOOKUP(D3238,'ВИС-2025'!$E$17:$L$4285,8,0),"")</f>
        <v/>
      </c>
      <c r="I3238" s="351" t="str">
        <f t="shared" si="476"/>
        <v/>
      </c>
      <c r="J3238" s="351" t="str">
        <f t="shared" si="471"/>
        <v/>
      </c>
      <c r="K3238" s="351" t="str">
        <f t="shared" si="477"/>
        <v/>
      </c>
      <c r="L3238" s="351" t="str">
        <f t="shared" si="478"/>
        <v/>
      </c>
      <c r="M3238" s="351" t="str">
        <f t="shared" si="479"/>
        <v/>
      </c>
      <c r="N3238" s="387"/>
    </row>
    <row r="3239" spans="2:14" s="288" customFormat="1">
      <c r="B3239" s="453" t="s">
        <v>27</v>
      </c>
      <c r="C3239" s="251" t="s">
        <v>1305</v>
      </c>
      <c r="D3239" s="102">
        <v>11200761001</v>
      </c>
      <c r="E3239" s="391" t="str">
        <f>IFERROR(VLOOKUP(D3239,'ВИС-2025'!$E$17:$I$3751,3,0),"")</f>
        <v>Переходник короткий 50/40</v>
      </c>
      <c r="F3239" s="202" t="s">
        <v>58</v>
      </c>
      <c r="G3239" s="254"/>
      <c r="H3239" s="352">
        <f>IFERROR(VLOOKUP(D3239,'ВИС-2025'!$E$17:$L$4285,8,0),"")</f>
        <v>4.79</v>
      </c>
      <c r="I3239" s="352">
        <f t="shared" si="476"/>
        <v>0</v>
      </c>
      <c r="J3239" s="352">
        <f t="shared" si="471"/>
        <v>4.79</v>
      </c>
      <c r="K3239" s="352">
        <f t="shared" si="477"/>
        <v>0</v>
      </c>
      <c r="L3239" s="352">
        <f t="shared" si="478"/>
        <v>0</v>
      </c>
      <c r="M3239" s="352">
        <f t="shared" si="479"/>
        <v>0</v>
      </c>
      <c r="N3239" s="387"/>
    </row>
    <row r="3240" spans="2:14" s="288" customFormat="1">
      <c r="B3240" s="453" t="s">
        <v>27</v>
      </c>
      <c r="C3240" s="251" t="s">
        <v>1305</v>
      </c>
      <c r="D3240" s="102">
        <v>11200771001</v>
      </c>
      <c r="E3240" s="391" t="str">
        <f>IFERROR(VLOOKUP(D3240,'ВИС-2025'!$E$17:$I$3751,3,0),"")</f>
        <v>Переходник короткий 75/50</v>
      </c>
      <c r="F3240" s="251" t="s">
        <v>58</v>
      </c>
      <c r="G3240" s="254"/>
      <c r="H3240" s="352">
        <f>IFERROR(VLOOKUP(D3240,'ВИС-2025'!$E$17:$L$4285,8,0),"")</f>
        <v>6.5</v>
      </c>
      <c r="I3240" s="472">
        <f t="shared" si="476"/>
        <v>0</v>
      </c>
      <c r="J3240" s="472">
        <f t="shared" si="471"/>
        <v>6.5</v>
      </c>
      <c r="K3240" s="472">
        <f t="shared" si="477"/>
        <v>0</v>
      </c>
      <c r="L3240" s="472">
        <f t="shared" si="478"/>
        <v>0</v>
      </c>
      <c r="M3240" s="472">
        <f t="shared" si="479"/>
        <v>0</v>
      </c>
      <c r="N3240" s="387"/>
    </row>
    <row r="3241" spans="2:14" s="288" customFormat="1">
      <c r="B3241" s="453" t="s">
        <v>27</v>
      </c>
      <c r="C3241" s="251" t="s">
        <v>1305</v>
      </c>
      <c r="D3241" s="102">
        <v>11200781001</v>
      </c>
      <c r="E3241" s="391" t="str">
        <f>IFERROR(VLOOKUP(D3241,'ВИС-2025'!$E$17:$I$3751,3,0),"")</f>
        <v>Переходник короткий 90/50</v>
      </c>
      <c r="F3241" s="202" t="s">
        <v>58</v>
      </c>
      <c r="G3241" s="254"/>
      <c r="H3241" s="352">
        <f>IFERROR(VLOOKUP(D3241,'ВИС-2025'!$E$17:$L$4285,8,0),"")</f>
        <v>7.49</v>
      </c>
      <c r="I3241" s="352">
        <f t="shared" si="476"/>
        <v>0</v>
      </c>
      <c r="J3241" s="352">
        <f t="shared" si="471"/>
        <v>7.49</v>
      </c>
      <c r="K3241" s="352">
        <f t="shared" si="477"/>
        <v>0</v>
      </c>
      <c r="L3241" s="352">
        <f t="shared" si="478"/>
        <v>0</v>
      </c>
      <c r="M3241" s="352">
        <f t="shared" si="479"/>
        <v>0</v>
      </c>
      <c r="N3241" s="387"/>
    </row>
    <row r="3242" spans="2:14" s="288" customFormat="1">
      <c r="B3242" s="453" t="s">
        <v>27</v>
      </c>
      <c r="C3242" s="251" t="s">
        <v>1305</v>
      </c>
      <c r="D3242" s="102">
        <v>11200791001</v>
      </c>
      <c r="E3242" s="391" t="str">
        <f>IFERROR(VLOOKUP(D3242,'ВИС-2025'!$E$17:$I$3751,3,0),"")</f>
        <v>Переходник короткий 90/75</v>
      </c>
      <c r="F3242" s="202" t="s">
        <v>58</v>
      </c>
      <c r="G3242" s="254"/>
      <c r="H3242" s="352">
        <f>IFERROR(VLOOKUP(D3242,'ВИС-2025'!$E$17:$L$4285,8,0),"")</f>
        <v>7.52</v>
      </c>
      <c r="I3242" s="352">
        <f t="shared" si="476"/>
        <v>0</v>
      </c>
      <c r="J3242" s="352">
        <f t="shared" si="471"/>
        <v>7.52</v>
      </c>
      <c r="K3242" s="352">
        <f t="shared" si="477"/>
        <v>0</v>
      </c>
      <c r="L3242" s="352">
        <f t="shared" si="478"/>
        <v>0</v>
      </c>
      <c r="M3242" s="352">
        <f t="shared" si="479"/>
        <v>0</v>
      </c>
      <c r="N3242" s="387"/>
    </row>
    <row r="3243" spans="2:14" s="288" customFormat="1">
      <c r="B3243" s="453" t="s">
        <v>27</v>
      </c>
      <c r="C3243" s="251" t="s">
        <v>1305</v>
      </c>
      <c r="D3243" s="250">
        <v>11200851001</v>
      </c>
      <c r="E3243" s="391" t="str">
        <f>IFERROR(VLOOKUP(D3243,'ВИС-2025'!$E$17:$I$3751,3,0),"")</f>
        <v>Переходник короткий 110/50</v>
      </c>
      <c r="F3243" s="251" t="s">
        <v>58</v>
      </c>
      <c r="G3243" s="254"/>
      <c r="H3243" s="352">
        <f>IFERROR(VLOOKUP(D3243,'ВИС-2025'!$E$17:$L$4285,8,0),"")</f>
        <v>8.42</v>
      </c>
      <c r="I3243" s="472">
        <f t="shared" si="476"/>
        <v>0</v>
      </c>
      <c r="J3243" s="472">
        <f t="shared" si="471"/>
        <v>8.42</v>
      </c>
      <c r="K3243" s="472">
        <f t="shared" si="477"/>
        <v>0</v>
      </c>
      <c r="L3243" s="472">
        <f t="shared" si="478"/>
        <v>0</v>
      </c>
      <c r="M3243" s="472">
        <f t="shared" si="479"/>
        <v>0</v>
      </c>
      <c r="N3243" s="387"/>
    </row>
    <row r="3244" spans="2:14" s="288" customFormat="1">
      <c r="B3244" s="453" t="s">
        <v>27</v>
      </c>
      <c r="C3244" s="251" t="s">
        <v>1305</v>
      </c>
      <c r="D3244" s="102">
        <v>11200861001</v>
      </c>
      <c r="E3244" s="391" t="str">
        <f>IFERROR(VLOOKUP(D3244,'ВИС-2025'!$E$17:$I$3751,3,0),"")</f>
        <v>Переходник короткий 110/75</v>
      </c>
      <c r="F3244" s="202" t="s">
        <v>58</v>
      </c>
      <c r="G3244" s="254"/>
      <c r="H3244" s="352">
        <f>IFERROR(VLOOKUP(D3244,'ВИС-2025'!$E$17:$L$4285,8,0),"")</f>
        <v>8.7100000000000009</v>
      </c>
      <c r="I3244" s="352">
        <f t="shared" si="476"/>
        <v>0</v>
      </c>
      <c r="J3244" s="352">
        <f t="shared" si="471"/>
        <v>8.7100000000000009</v>
      </c>
      <c r="K3244" s="352">
        <f t="shared" si="477"/>
        <v>0</v>
      </c>
      <c r="L3244" s="352">
        <f t="shared" si="478"/>
        <v>0</v>
      </c>
      <c r="M3244" s="352">
        <f t="shared" si="479"/>
        <v>0</v>
      </c>
      <c r="N3244" s="387"/>
    </row>
    <row r="3245" spans="2:14" s="288" customFormat="1">
      <c r="B3245" s="453" t="s">
        <v>27</v>
      </c>
      <c r="C3245" s="251" t="s">
        <v>1305</v>
      </c>
      <c r="D3245" s="102">
        <v>11200871001</v>
      </c>
      <c r="E3245" s="391" t="str">
        <f>IFERROR(VLOOKUP(D3245,'ВИС-2025'!$E$17:$I$3751,3,0),"")</f>
        <v>Переходник короткий 110/90</v>
      </c>
      <c r="F3245" s="202" t="s">
        <v>58</v>
      </c>
      <c r="G3245" s="254"/>
      <c r="H3245" s="352">
        <f>IFERROR(VLOOKUP(D3245,'ВИС-2025'!$E$17:$L$4285,8,0),"")</f>
        <v>8.15</v>
      </c>
      <c r="I3245" s="352">
        <f t="shared" si="476"/>
        <v>0</v>
      </c>
      <c r="J3245" s="352">
        <f t="shared" si="471"/>
        <v>8.15</v>
      </c>
      <c r="K3245" s="352">
        <f t="shared" si="477"/>
        <v>0</v>
      </c>
      <c r="L3245" s="352">
        <f t="shared" si="478"/>
        <v>0</v>
      </c>
      <c r="M3245" s="352">
        <f t="shared" si="479"/>
        <v>0</v>
      </c>
      <c r="N3245" s="387"/>
    </row>
    <row r="3246" spans="2:14">
      <c r="B3246" s="90"/>
      <c r="C3246" s="241"/>
      <c r="D3246" s="69"/>
      <c r="E3246" s="401"/>
      <c r="F3246" s="170"/>
      <c r="G3246" s="243"/>
      <c r="H3246" s="352" t="str">
        <f>IFERROR(VLOOKUP(D3246,'ВИС-2025'!$E$17:$L$4285,8,0),"")</f>
        <v/>
      </c>
      <c r="I3246" s="351" t="str">
        <f t="shared" si="476"/>
        <v/>
      </c>
      <c r="J3246" s="351" t="str">
        <f t="shared" si="471"/>
        <v/>
      </c>
      <c r="K3246" s="351" t="str">
        <f t="shared" si="477"/>
        <v/>
      </c>
      <c r="L3246" s="351" t="str">
        <f t="shared" si="478"/>
        <v/>
      </c>
      <c r="M3246" s="351" t="str">
        <f t="shared" si="479"/>
        <v/>
      </c>
      <c r="N3246" s="387"/>
    </row>
    <row r="3247" spans="2:14" s="288" customFormat="1">
      <c r="B3247" s="453" t="s">
        <v>27</v>
      </c>
      <c r="C3247" s="251" t="s">
        <v>1305</v>
      </c>
      <c r="D3247" s="102">
        <v>11214141001</v>
      </c>
      <c r="E3247" s="391" t="str">
        <f>IFERROR(VLOOKUP(D3247,'ВИС-2025'!$E$17:$I$3751,3,0),"")</f>
        <v>Патрубок приборный 50/40-30</v>
      </c>
      <c r="F3247" s="202" t="s">
        <v>58</v>
      </c>
      <c r="G3247" s="254"/>
      <c r="H3247" s="352">
        <f>IFERROR(VLOOKUP(D3247,'ВИС-2025'!$E$17:$L$4285,8,0),"")</f>
        <v>4.5599999999999996</v>
      </c>
      <c r="I3247" s="352">
        <f t="shared" si="476"/>
        <v>0</v>
      </c>
      <c r="J3247" s="352">
        <f t="shared" si="471"/>
        <v>4.5599999999999996</v>
      </c>
      <c r="K3247" s="352">
        <f t="shared" si="477"/>
        <v>0</v>
      </c>
      <c r="L3247" s="352">
        <f t="shared" si="478"/>
        <v>0</v>
      </c>
      <c r="M3247" s="352">
        <f t="shared" si="479"/>
        <v>0</v>
      </c>
      <c r="N3247" s="387"/>
    </row>
    <row r="3248" spans="2:14">
      <c r="B3248" s="90"/>
      <c r="C3248" s="241"/>
      <c r="D3248" s="262"/>
      <c r="E3248" s="401"/>
      <c r="F3248" s="170"/>
      <c r="G3248" s="243"/>
      <c r="H3248" s="352" t="str">
        <f>IFERROR(VLOOKUP(D3248,'ВИС-2025'!$E$17:$L$4285,8,0),"")</f>
        <v/>
      </c>
      <c r="I3248" s="351" t="str">
        <f t="shared" si="476"/>
        <v/>
      </c>
      <c r="J3248" s="351" t="str">
        <f t="shared" ref="J3248:J3301" si="480">IFERROR((IF(H3248="","",H3248-H3248*$D$7)),"")</f>
        <v/>
      </c>
      <c r="K3248" s="351" t="str">
        <f t="shared" si="477"/>
        <v/>
      </c>
      <c r="L3248" s="351" t="str">
        <f t="shared" si="478"/>
        <v/>
      </c>
      <c r="M3248" s="351" t="str">
        <f t="shared" si="479"/>
        <v/>
      </c>
      <c r="N3248" s="387"/>
    </row>
    <row r="3249" spans="2:14" s="288" customFormat="1">
      <c r="B3249" s="453" t="s">
        <v>27</v>
      </c>
      <c r="C3249" s="251" t="s">
        <v>1305</v>
      </c>
      <c r="D3249" s="102">
        <v>11235741002</v>
      </c>
      <c r="E3249" s="391" t="str">
        <f>IFERROR(VLOOKUP(D3249,'ВИС-2025'!$E$17:$I$3751,3,0),"")</f>
        <v>Переход на дыхательный стояк 75/80</v>
      </c>
      <c r="F3249" s="202" t="s">
        <v>58</v>
      </c>
      <c r="G3249" s="254"/>
      <c r="H3249" s="352">
        <f>IFERROR(VLOOKUP(D3249,'ВИС-2025'!$E$17:$L$4285,8,0),"")</f>
        <v>42.43</v>
      </c>
      <c r="I3249" s="352">
        <f t="shared" si="476"/>
        <v>0</v>
      </c>
      <c r="J3249" s="352">
        <f t="shared" si="480"/>
        <v>42.43</v>
      </c>
      <c r="K3249" s="352">
        <f t="shared" si="477"/>
        <v>0</v>
      </c>
      <c r="L3249" s="352">
        <f t="shared" si="478"/>
        <v>0</v>
      </c>
      <c r="M3249" s="352">
        <f t="shared" si="479"/>
        <v>0</v>
      </c>
      <c r="N3249" s="387"/>
    </row>
    <row r="3250" spans="2:14">
      <c r="B3250" s="90"/>
      <c r="C3250" s="241"/>
      <c r="D3250" s="69"/>
      <c r="E3250" s="401"/>
      <c r="F3250" s="170"/>
      <c r="G3250" s="243"/>
      <c r="H3250" s="352" t="str">
        <f>IFERROR(VLOOKUP(D3250,'ВИС-2025'!$E$17:$L$4285,8,0),"")</f>
        <v/>
      </c>
      <c r="I3250" s="351" t="str">
        <f t="shared" si="476"/>
        <v/>
      </c>
      <c r="J3250" s="351" t="str">
        <f t="shared" si="480"/>
        <v/>
      </c>
      <c r="K3250" s="351" t="str">
        <f t="shared" si="477"/>
        <v/>
      </c>
      <c r="L3250" s="351" t="str">
        <f t="shared" si="478"/>
        <v/>
      </c>
      <c r="M3250" s="351" t="str">
        <f t="shared" si="479"/>
        <v/>
      </c>
      <c r="N3250" s="387"/>
    </row>
    <row r="3251" spans="2:14" s="288" customFormat="1">
      <c r="B3251" s="453" t="s">
        <v>27</v>
      </c>
      <c r="C3251" s="251" t="s">
        <v>1305</v>
      </c>
      <c r="D3251" s="102">
        <v>11231741001</v>
      </c>
      <c r="E3251" s="391" t="str">
        <f>IFERROR(VLOOKUP(D3251,'ВИС-2025'!$E$17:$I$3751,3,0),"")</f>
        <v>Отвод под сифон Dн 40/40-30</v>
      </c>
      <c r="F3251" s="202" t="s">
        <v>58</v>
      </c>
      <c r="G3251" s="254"/>
      <c r="H3251" s="352">
        <f>IFERROR(VLOOKUP(D3251,'ВИС-2025'!$E$17:$L$4285,8,0),"")</f>
        <v>2.87</v>
      </c>
      <c r="I3251" s="352">
        <f t="shared" si="476"/>
        <v>0</v>
      </c>
      <c r="J3251" s="352">
        <f t="shared" si="480"/>
        <v>2.87</v>
      </c>
      <c r="K3251" s="352">
        <f t="shared" si="477"/>
        <v>0</v>
      </c>
      <c r="L3251" s="352">
        <f t="shared" si="478"/>
        <v>0</v>
      </c>
      <c r="M3251" s="352">
        <f t="shared" si="479"/>
        <v>0</v>
      </c>
      <c r="N3251" s="387"/>
    </row>
    <row r="3252" spans="2:14" s="288" customFormat="1">
      <c r="B3252" s="453" t="s">
        <v>27</v>
      </c>
      <c r="C3252" s="251" t="s">
        <v>1305</v>
      </c>
      <c r="D3252" s="102">
        <v>11226941001</v>
      </c>
      <c r="E3252" s="391" t="str">
        <f>IFERROR(VLOOKUP(D3252,'ВИС-2025'!$E$17:$I$3751,3,0),"")</f>
        <v>Отвод под сифон Dн 50/40-30</v>
      </c>
      <c r="F3252" s="202" t="s">
        <v>58</v>
      </c>
      <c r="G3252" s="254"/>
      <c r="H3252" s="352">
        <f>IFERROR(VLOOKUP(D3252,'ВИС-2025'!$E$17:$L$4285,8,0),"")</f>
        <v>2.87</v>
      </c>
      <c r="I3252" s="352">
        <f t="shared" si="476"/>
        <v>0</v>
      </c>
      <c r="J3252" s="352">
        <f t="shared" si="480"/>
        <v>2.87</v>
      </c>
      <c r="K3252" s="352">
        <f t="shared" si="477"/>
        <v>0</v>
      </c>
      <c r="L3252" s="352">
        <f t="shared" si="478"/>
        <v>0</v>
      </c>
      <c r="M3252" s="352">
        <f t="shared" si="479"/>
        <v>0</v>
      </c>
      <c r="N3252" s="387"/>
    </row>
    <row r="3253" spans="2:14" s="288" customFormat="1">
      <c r="B3253" s="453" t="s">
        <v>27</v>
      </c>
      <c r="C3253" s="251" t="s">
        <v>1305</v>
      </c>
      <c r="D3253" s="102">
        <v>11214441001</v>
      </c>
      <c r="E3253" s="391" t="str">
        <f>IFERROR(VLOOKUP(D3253,'ВИС-2025'!$E$17:$I$3751,3,0),"")</f>
        <v>Отвод под сифон Dн 50/50</v>
      </c>
      <c r="F3253" s="202" t="s">
        <v>58</v>
      </c>
      <c r="G3253" s="254"/>
      <c r="H3253" s="352">
        <f>IFERROR(VLOOKUP(D3253,'ВИС-2025'!$E$17:$L$4285,8,0),"")</f>
        <v>3.96</v>
      </c>
      <c r="I3253" s="352">
        <f t="shared" si="476"/>
        <v>0</v>
      </c>
      <c r="J3253" s="352">
        <f t="shared" si="480"/>
        <v>3.96</v>
      </c>
      <c r="K3253" s="352">
        <f t="shared" si="477"/>
        <v>0</v>
      </c>
      <c r="L3253" s="352">
        <f t="shared" si="478"/>
        <v>0</v>
      </c>
      <c r="M3253" s="352">
        <f t="shared" si="479"/>
        <v>0</v>
      </c>
      <c r="N3253" s="387"/>
    </row>
    <row r="3254" spans="2:14">
      <c r="B3254" s="90"/>
      <c r="C3254" s="246"/>
      <c r="D3254" s="90"/>
      <c r="E3254" s="402"/>
      <c r="F3254" s="170"/>
      <c r="G3254" s="243"/>
      <c r="H3254" s="352" t="str">
        <f>IFERROR(VLOOKUP(D3254,'ВИС-2025'!$E$17:$L$4285,8,0),"")</f>
        <v/>
      </c>
      <c r="I3254" s="354" t="str">
        <f t="shared" si="476"/>
        <v/>
      </c>
      <c r="J3254" s="354" t="str">
        <f t="shared" si="480"/>
        <v/>
      </c>
      <c r="K3254" s="354" t="str">
        <f t="shared" si="477"/>
        <v/>
      </c>
      <c r="L3254" s="354" t="str">
        <f t="shared" si="478"/>
        <v/>
      </c>
      <c r="M3254" s="354" t="str">
        <f t="shared" si="479"/>
        <v/>
      </c>
      <c r="N3254" s="387"/>
    </row>
    <row r="3255" spans="2:14" s="288" customFormat="1">
      <c r="B3255" s="453" t="s">
        <v>27</v>
      </c>
      <c r="C3255" s="251" t="s">
        <v>1305</v>
      </c>
      <c r="D3255" s="102">
        <v>11231341003</v>
      </c>
      <c r="E3255" s="391" t="str">
        <f>IFERROR(VLOOKUP(D3255,'ВИС-2025'!$E$17:$I$3751,3,0),"")</f>
        <v>Заглушка 40</v>
      </c>
      <c r="F3255" s="202" t="s">
        <v>58</v>
      </c>
      <c r="G3255" s="254"/>
      <c r="H3255" s="352">
        <f>IFERROR(VLOOKUP(D3255,'ВИС-2025'!$E$17:$L$4285,8,0),"")</f>
        <v>1.5</v>
      </c>
      <c r="I3255" s="352">
        <f t="shared" ref="I3255:I3313" si="481">IFERROR(H3255*G3255,"")</f>
        <v>0</v>
      </c>
      <c r="J3255" s="352">
        <f t="shared" si="480"/>
        <v>1.5</v>
      </c>
      <c r="K3255" s="352">
        <f t="shared" ref="K3255:K3313" si="482">IFERROR(J3255*G3255, "")</f>
        <v>0</v>
      </c>
      <c r="L3255" s="352">
        <f t="shared" ref="L3255:L3313" si="483">IFERROR(J3255*$D$8, "")</f>
        <v>0</v>
      </c>
      <c r="M3255" s="352">
        <f t="shared" ref="M3255:M3313" si="484">IFERROR(L3255*G3255, "")</f>
        <v>0</v>
      </c>
      <c r="N3255" s="387"/>
    </row>
    <row r="3256" spans="2:14" s="288" customFormat="1">
      <c r="B3256" s="453" t="s">
        <v>27</v>
      </c>
      <c r="C3256" s="251" t="s">
        <v>1305</v>
      </c>
      <c r="D3256" s="102">
        <v>11214541003</v>
      </c>
      <c r="E3256" s="391" t="str">
        <f>IFERROR(VLOOKUP(D3256,'ВИС-2025'!$E$17:$I$3751,3,0),"")</f>
        <v>Заглушка 50</v>
      </c>
      <c r="F3256" s="202" t="s">
        <v>58</v>
      </c>
      <c r="G3256" s="254"/>
      <c r="H3256" s="352">
        <f>IFERROR(VLOOKUP(D3256,'ВИС-2025'!$E$17:$L$4285,8,0),"")</f>
        <v>1.67</v>
      </c>
      <c r="I3256" s="352">
        <f t="shared" si="481"/>
        <v>0</v>
      </c>
      <c r="J3256" s="352">
        <f t="shared" si="480"/>
        <v>1.67</v>
      </c>
      <c r="K3256" s="352">
        <f t="shared" si="482"/>
        <v>0</v>
      </c>
      <c r="L3256" s="352">
        <f t="shared" si="483"/>
        <v>0</v>
      </c>
      <c r="M3256" s="352">
        <f t="shared" si="484"/>
        <v>0</v>
      </c>
      <c r="N3256" s="387"/>
    </row>
    <row r="3257" spans="2:14" s="288" customFormat="1">
      <c r="B3257" s="453" t="s">
        <v>27</v>
      </c>
      <c r="C3257" s="251" t="s">
        <v>1305</v>
      </c>
      <c r="D3257" s="102">
        <v>11214641003</v>
      </c>
      <c r="E3257" s="391" t="str">
        <f>IFERROR(VLOOKUP(D3257,'ВИС-2025'!$E$17:$I$3751,3,0),"")</f>
        <v>Заглушка 75</v>
      </c>
      <c r="F3257" s="202" t="s">
        <v>58</v>
      </c>
      <c r="G3257" s="254"/>
      <c r="H3257" s="352">
        <f>IFERROR(VLOOKUP(D3257,'ВИС-2025'!$E$17:$L$4285,8,0),"")</f>
        <v>2.87</v>
      </c>
      <c r="I3257" s="352">
        <f t="shared" si="481"/>
        <v>0</v>
      </c>
      <c r="J3257" s="352">
        <f t="shared" si="480"/>
        <v>2.87</v>
      </c>
      <c r="K3257" s="352">
        <f t="shared" si="482"/>
        <v>0</v>
      </c>
      <c r="L3257" s="352">
        <f t="shared" si="483"/>
        <v>0</v>
      </c>
      <c r="M3257" s="352">
        <f t="shared" si="484"/>
        <v>0</v>
      </c>
      <c r="N3257" s="387"/>
    </row>
    <row r="3258" spans="2:14" s="288" customFormat="1">
      <c r="B3258" s="453" t="s">
        <v>27</v>
      </c>
      <c r="C3258" s="251" t="s">
        <v>1305</v>
      </c>
      <c r="D3258" s="102">
        <v>11233341003</v>
      </c>
      <c r="E3258" s="391" t="str">
        <f>IFERROR(VLOOKUP(D3258,'ВИС-2025'!$E$17:$I$3751,3,0),"")</f>
        <v>Заглушка 90</v>
      </c>
      <c r="F3258" s="251" t="s">
        <v>58</v>
      </c>
      <c r="G3258" s="254"/>
      <c r="H3258" s="352">
        <f>IFERROR(VLOOKUP(D3258,'ВИС-2025'!$E$17:$L$4285,8,0),"")</f>
        <v>3.47</v>
      </c>
      <c r="I3258" s="472">
        <f t="shared" si="481"/>
        <v>0</v>
      </c>
      <c r="J3258" s="472">
        <f t="shared" si="480"/>
        <v>3.47</v>
      </c>
      <c r="K3258" s="472">
        <f t="shared" si="482"/>
        <v>0</v>
      </c>
      <c r="L3258" s="472">
        <f t="shared" si="483"/>
        <v>0</v>
      </c>
      <c r="M3258" s="472">
        <f t="shared" si="484"/>
        <v>0</v>
      </c>
      <c r="N3258" s="387"/>
    </row>
    <row r="3259" spans="2:14" s="288" customFormat="1">
      <c r="B3259" s="453" t="s">
        <v>27</v>
      </c>
      <c r="C3259" s="251" t="s">
        <v>1305</v>
      </c>
      <c r="D3259" s="102">
        <v>11214741003</v>
      </c>
      <c r="E3259" s="391" t="str">
        <f>IFERROR(VLOOKUP(D3259,'ВИС-2025'!$E$17:$I$3751,3,0),"")</f>
        <v>Заглушка 110</v>
      </c>
      <c r="F3259" s="202" t="s">
        <v>58</v>
      </c>
      <c r="G3259" s="254"/>
      <c r="H3259" s="352">
        <f>IFERROR(VLOOKUP(D3259,'ВИС-2025'!$E$17:$L$4285,8,0),"")</f>
        <v>3.77</v>
      </c>
      <c r="I3259" s="352">
        <f t="shared" si="481"/>
        <v>0</v>
      </c>
      <c r="J3259" s="352">
        <f t="shared" si="480"/>
        <v>3.77</v>
      </c>
      <c r="K3259" s="352">
        <f t="shared" si="482"/>
        <v>0</v>
      </c>
      <c r="L3259" s="352">
        <f t="shared" si="483"/>
        <v>0</v>
      </c>
      <c r="M3259" s="352">
        <f t="shared" si="484"/>
        <v>0</v>
      </c>
      <c r="N3259" s="387"/>
    </row>
    <row r="3260" spans="2:14">
      <c r="B3260" s="90"/>
      <c r="C3260" s="246"/>
      <c r="D3260" s="90"/>
      <c r="E3260" s="402"/>
      <c r="F3260" s="170"/>
      <c r="G3260" s="243"/>
      <c r="H3260" s="352" t="str">
        <f>IFERROR(VLOOKUP(D3260,'ВИС-2025'!$E$17:$L$4285,8,0),"")</f>
        <v/>
      </c>
      <c r="I3260" s="358" t="str">
        <f t="shared" si="481"/>
        <v/>
      </c>
      <c r="J3260" s="358" t="str">
        <f t="shared" si="480"/>
        <v/>
      </c>
      <c r="K3260" s="358" t="str">
        <f t="shared" si="482"/>
        <v/>
      </c>
      <c r="L3260" s="358" t="str">
        <f t="shared" si="483"/>
        <v/>
      </c>
      <c r="M3260" s="358" t="str">
        <f t="shared" si="484"/>
        <v/>
      </c>
      <c r="N3260" s="387"/>
    </row>
    <row r="3261" spans="2:14" s="288" customFormat="1">
      <c r="B3261" s="453" t="s">
        <v>27</v>
      </c>
      <c r="C3261" s="251" t="s">
        <v>1305</v>
      </c>
      <c r="D3261" s="102">
        <v>11206241001</v>
      </c>
      <c r="E3261" s="391" t="str">
        <f>IFERROR(VLOOKUP(D3261,'ВИС-2025'!$E$17:$I$3751,3,0),"")</f>
        <v>Заглушка 125</v>
      </c>
      <c r="F3261" s="202" t="s">
        <v>58</v>
      </c>
      <c r="G3261" s="254"/>
      <c r="H3261" s="352">
        <f>IFERROR(VLOOKUP(D3261,'ВИС-2025'!$E$17:$L$4285,8,0),"")</f>
        <v>12.89</v>
      </c>
      <c r="I3261" s="352">
        <f t="shared" si="481"/>
        <v>0</v>
      </c>
      <c r="J3261" s="352">
        <f t="shared" si="480"/>
        <v>12.89</v>
      </c>
      <c r="K3261" s="352">
        <f t="shared" si="482"/>
        <v>0</v>
      </c>
      <c r="L3261" s="352">
        <f t="shared" si="483"/>
        <v>0</v>
      </c>
      <c r="M3261" s="352">
        <f t="shared" si="484"/>
        <v>0</v>
      </c>
      <c r="N3261" s="387"/>
    </row>
    <row r="3262" spans="2:14" s="288" customFormat="1">
      <c r="B3262" s="453" t="s">
        <v>27</v>
      </c>
      <c r="C3262" s="251" t="s">
        <v>1305</v>
      </c>
      <c r="D3262" s="102">
        <v>11231061001</v>
      </c>
      <c r="E3262" s="391" t="str">
        <f>IFERROR(VLOOKUP(D3262,'ВИС-2025'!$E$17:$I$3751,3,0),"")</f>
        <v>Заглушка 160</v>
      </c>
      <c r="F3262" s="202" t="s">
        <v>58</v>
      </c>
      <c r="G3262" s="254"/>
      <c r="H3262" s="352">
        <f>IFERROR(VLOOKUP(D3262,'ВИС-2025'!$E$17:$L$4285,8,0),"")</f>
        <v>19.190000000000001</v>
      </c>
      <c r="I3262" s="352">
        <f t="shared" si="481"/>
        <v>0</v>
      </c>
      <c r="J3262" s="352">
        <f t="shared" si="480"/>
        <v>19.190000000000001</v>
      </c>
      <c r="K3262" s="352">
        <f t="shared" si="482"/>
        <v>0</v>
      </c>
      <c r="L3262" s="352">
        <f t="shared" si="483"/>
        <v>0</v>
      </c>
      <c r="M3262" s="352">
        <f t="shared" si="484"/>
        <v>0</v>
      </c>
      <c r="N3262" s="387"/>
    </row>
    <row r="3263" spans="2:14" s="288" customFormat="1">
      <c r="B3263" s="453" t="s">
        <v>27</v>
      </c>
      <c r="C3263" s="251" t="s">
        <v>1305</v>
      </c>
      <c r="D3263" s="102">
        <v>11231091001</v>
      </c>
      <c r="E3263" s="391" t="str">
        <f>IFERROR(VLOOKUP(D3263,'ВИС-2025'!$E$17:$I$3751,3,0),"")</f>
        <v>Заглушка 200</v>
      </c>
      <c r="F3263" s="202" t="s">
        <v>58</v>
      </c>
      <c r="G3263" s="254"/>
      <c r="H3263" s="352">
        <f>IFERROR(VLOOKUP(D3263,'ВИС-2025'!$E$17:$L$4285,8,0),"")</f>
        <v>35.68</v>
      </c>
      <c r="I3263" s="352">
        <f t="shared" si="481"/>
        <v>0</v>
      </c>
      <c r="J3263" s="352">
        <f t="shared" si="480"/>
        <v>35.68</v>
      </c>
      <c r="K3263" s="352">
        <f t="shared" si="482"/>
        <v>0</v>
      </c>
      <c r="L3263" s="352">
        <f t="shared" si="483"/>
        <v>0</v>
      </c>
      <c r="M3263" s="352">
        <f t="shared" si="484"/>
        <v>0</v>
      </c>
      <c r="N3263" s="387"/>
    </row>
    <row r="3264" spans="2:14" s="288" customFormat="1">
      <c r="B3264" s="453" t="s">
        <v>27</v>
      </c>
      <c r="C3264" s="251" t="s">
        <v>1305</v>
      </c>
      <c r="D3264" s="102">
        <v>11230001001</v>
      </c>
      <c r="E3264" s="391" t="str">
        <f>IFERROR(VLOOKUP(D3264,'ВИС-2025'!$E$17:$I$3751,3,0),"")</f>
        <v>Запор для заглушки 110</v>
      </c>
      <c r="F3264" s="202" t="s">
        <v>58</v>
      </c>
      <c r="G3264" s="254"/>
      <c r="H3264" s="352">
        <f>IFERROR(VLOOKUP(D3264,'ВИС-2025'!$E$17:$L$4285,8,0),"")</f>
        <v>15.95</v>
      </c>
      <c r="I3264" s="352">
        <f t="shared" si="481"/>
        <v>0</v>
      </c>
      <c r="J3264" s="352">
        <f t="shared" si="480"/>
        <v>15.95</v>
      </c>
      <c r="K3264" s="352">
        <f t="shared" si="482"/>
        <v>0</v>
      </c>
      <c r="L3264" s="352">
        <f t="shared" si="483"/>
        <v>0</v>
      </c>
      <c r="M3264" s="352">
        <f t="shared" si="484"/>
        <v>0</v>
      </c>
      <c r="N3264" s="387"/>
    </row>
    <row r="3265" spans="2:14" s="288" customFormat="1">
      <c r="B3265" s="453" t="s">
        <v>27</v>
      </c>
      <c r="C3265" s="251" t="s">
        <v>1305</v>
      </c>
      <c r="D3265" s="102">
        <v>11230021001</v>
      </c>
      <c r="E3265" s="391" t="str">
        <f>IFERROR(VLOOKUP(D3265,'ВИС-2025'!$E$17:$I$3751,3,0),"")</f>
        <v>Запор для заглушки 160</v>
      </c>
      <c r="F3265" s="202" t="s">
        <v>58</v>
      </c>
      <c r="G3265" s="254"/>
      <c r="H3265" s="352">
        <f>IFERROR(VLOOKUP(D3265,'ВИС-2025'!$E$17:$L$4285,8,0),"")</f>
        <v>19.2</v>
      </c>
      <c r="I3265" s="352">
        <f t="shared" si="481"/>
        <v>0</v>
      </c>
      <c r="J3265" s="352">
        <f t="shared" si="480"/>
        <v>19.2</v>
      </c>
      <c r="K3265" s="352">
        <f t="shared" si="482"/>
        <v>0</v>
      </c>
      <c r="L3265" s="352">
        <f t="shared" si="483"/>
        <v>0</v>
      </c>
      <c r="M3265" s="352">
        <f t="shared" si="484"/>
        <v>0</v>
      </c>
      <c r="N3265" s="387"/>
    </row>
    <row r="3266" spans="2:14" s="288" customFormat="1">
      <c r="B3266" s="453" t="s">
        <v>27</v>
      </c>
      <c r="C3266" s="251" t="s">
        <v>1305</v>
      </c>
      <c r="D3266" s="102">
        <v>11230061001</v>
      </c>
      <c r="E3266" s="391" t="str">
        <f>IFERROR(VLOOKUP(D3266,'ВИС-2025'!$E$17:$I$3751,3,0),"")</f>
        <v>Запор для заглушки 200</v>
      </c>
      <c r="F3266" s="202" t="s">
        <v>58</v>
      </c>
      <c r="G3266" s="254"/>
      <c r="H3266" s="352">
        <f>IFERROR(VLOOKUP(D3266,'ВИС-2025'!$E$17:$L$4285,8,0),"")</f>
        <v>22.48</v>
      </c>
      <c r="I3266" s="352">
        <f t="shared" si="481"/>
        <v>0</v>
      </c>
      <c r="J3266" s="352">
        <f t="shared" si="480"/>
        <v>22.48</v>
      </c>
      <c r="K3266" s="352">
        <f t="shared" si="482"/>
        <v>0</v>
      </c>
      <c r="L3266" s="352">
        <f t="shared" si="483"/>
        <v>0</v>
      </c>
      <c r="M3266" s="352">
        <f t="shared" si="484"/>
        <v>0</v>
      </c>
      <c r="N3266" s="387"/>
    </row>
    <row r="3267" spans="2:14">
      <c r="B3267" s="90"/>
      <c r="C3267" s="241"/>
      <c r="D3267" s="69"/>
      <c r="E3267" s="401"/>
      <c r="F3267" s="170"/>
      <c r="G3267" s="243"/>
      <c r="H3267" s="352" t="str">
        <f>IFERROR(VLOOKUP(D3267,'ВИС-2025'!$E$17:$L$4285,8,0),"")</f>
        <v/>
      </c>
      <c r="I3267" s="351" t="str">
        <f t="shared" si="481"/>
        <v/>
      </c>
      <c r="J3267" s="351" t="str">
        <f t="shared" si="480"/>
        <v/>
      </c>
      <c r="K3267" s="351" t="str">
        <f t="shared" si="482"/>
        <v/>
      </c>
      <c r="L3267" s="351" t="str">
        <f t="shared" si="483"/>
        <v/>
      </c>
      <c r="M3267" s="351" t="str">
        <f t="shared" si="484"/>
        <v/>
      </c>
      <c r="N3267" s="387"/>
    </row>
    <row r="3268" spans="2:14" s="288" customFormat="1">
      <c r="B3268" s="453" t="s">
        <v>27</v>
      </c>
      <c r="C3268" s="251" t="s">
        <v>1305</v>
      </c>
      <c r="D3268" s="102">
        <v>11231441001</v>
      </c>
      <c r="E3268" s="391" t="str">
        <f>IFERROR(VLOOKUP(D3268,'ВИС-2025'!$E$17:$I$3751,3,0),"")</f>
        <v>Муфта двухраструбная 40</v>
      </c>
      <c r="F3268" s="202" t="s">
        <v>58</v>
      </c>
      <c r="G3268" s="254"/>
      <c r="H3268" s="352">
        <f>IFERROR(VLOOKUP(D3268,'ВИС-2025'!$E$17:$L$4285,8,0),"")</f>
        <v>3.96</v>
      </c>
      <c r="I3268" s="352">
        <f t="shared" si="481"/>
        <v>0</v>
      </c>
      <c r="J3268" s="352">
        <f t="shared" si="480"/>
        <v>3.96</v>
      </c>
      <c r="K3268" s="352">
        <f t="shared" si="482"/>
        <v>0</v>
      </c>
      <c r="L3268" s="352">
        <f t="shared" si="483"/>
        <v>0</v>
      </c>
      <c r="M3268" s="352">
        <f t="shared" si="484"/>
        <v>0</v>
      </c>
      <c r="N3268" s="387"/>
    </row>
    <row r="3269" spans="2:14" s="288" customFormat="1">
      <c r="B3269" s="453" t="s">
        <v>27</v>
      </c>
      <c r="C3269" s="251" t="s">
        <v>1305</v>
      </c>
      <c r="D3269" s="102">
        <v>11326241001</v>
      </c>
      <c r="E3269" s="391" t="str">
        <f>IFERROR(VLOOKUP(D3269,'ВИС-2025'!$E$17:$I$3751,3,0),"")</f>
        <v>Муфта двухраструбная 50</v>
      </c>
      <c r="F3269" s="202" t="s">
        <v>58</v>
      </c>
      <c r="G3269" s="254"/>
      <c r="H3269" s="352">
        <f>IFERROR(VLOOKUP(D3269,'ВИС-2025'!$E$17:$L$4285,8,0),"")</f>
        <v>4.3600000000000003</v>
      </c>
      <c r="I3269" s="352">
        <f t="shared" si="481"/>
        <v>0</v>
      </c>
      <c r="J3269" s="352">
        <f t="shared" si="480"/>
        <v>4.3600000000000003</v>
      </c>
      <c r="K3269" s="352">
        <f t="shared" si="482"/>
        <v>0</v>
      </c>
      <c r="L3269" s="352">
        <f t="shared" si="483"/>
        <v>0</v>
      </c>
      <c r="M3269" s="352">
        <f t="shared" si="484"/>
        <v>0</v>
      </c>
      <c r="N3269" s="387"/>
    </row>
    <row r="3270" spans="2:14" s="288" customFormat="1">
      <c r="B3270" s="453" t="s">
        <v>27</v>
      </c>
      <c r="C3270" s="251" t="s">
        <v>1305</v>
      </c>
      <c r="D3270" s="102">
        <v>11215841002</v>
      </c>
      <c r="E3270" s="391" t="str">
        <f>IFERROR(VLOOKUP(D3270,'ВИС-2025'!$E$17:$I$3751,3,0),"")</f>
        <v>Муфта двухраструбная 75</v>
      </c>
      <c r="F3270" s="202" t="s">
        <v>58</v>
      </c>
      <c r="G3270" s="254"/>
      <c r="H3270" s="352">
        <f>IFERROR(VLOOKUP(D3270,'ВИС-2025'!$E$17:$L$4285,8,0),"")</f>
        <v>9.83</v>
      </c>
      <c r="I3270" s="352">
        <f t="shared" si="481"/>
        <v>0</v>
      </c>
      <c r="J3270" s="352">
        <f t="shared" si="480"/>
        <v>9.83</v>
      </c>
      <c r="K3270" s="352">
        <f t="shared" si="482"/>
        <v>0</v>
      </c>
      <c r="L3270" s="352">
        <f t="shared" si="483"/>
        <v>0</v>
      </c>
      <c r="M3270" s="352">
        <f t="shared" si="484"/>
        <v>0</v>
      </c>
      <c r="N3270" s="387"/>
    </row>
    <row r="3271" spans="2:14" s="288" customFormat="1">
      <c r="B3271" s="453" t="s">
        <v>27</v>
      </c>
      <c r="C3271" s="251" t="s">
        <v>1305</v>
      </c>
      <c r="D3271" s="102">
        <v>11233441001</v>
      </c>
      <c r="E3271" s="391" t="str">
        <f>IFERROR(VLOOKUP(D3271,'ВИС-2025'!$E$17:$I$3751,3,0),"")</f>
        <v>Муфта двухраструбная 90</v>
      </c>
      <c r="F3271" s="202" t="s">
        <v>58</v>
      </c>
      <c r="G3271" s="254"/>
      <c r="H3271" s="352">
        <f>IFERROR(VLOOKUP(D3271,'ВИС-2025'!$E$17:$L$4285,8,0),"")</f>
        <v>10.91</v>
      </c>
      <c r="I3271" s="352">
        <f t="shared" si="481"/>
        <v>0</v>
      </c>
      <c r="J3271" s="352">
        <f t="shared" si="480"/>
        <v>10.91</v>
      </c>
      <c r="K3271" s="352">
        <f t="shared" si="482"/>
        <v>0</v>
      </c>
      <c r="L3271" s="352">
        <f t="shared" si="483"/>
        <v>0</v>
      </c>
      <c r="M3271" s="352">
        <f t="shared" si="484"/>
        <v>0</v>
      </c>
      <c r="N3271" s="387"/>
    </row>
    <row r="3272" spans="2:14" s="288" customFormat="1">
      <c r="B3272" s="453" t="s">
        <v>27</v>
      </c>
      <c r="C3272" s="251" t="s">
        <v>1305</v>
      </c>
      <c r="D3272" s="102">
        <v>11214941001</v>
      </c>
      <c r="E3272" s="391" t="str">
        <f>IFERROR(VLOOKUP(D3272,'ВИС-2025'!$E$17:$I$3751,3,0),"")</f>
        <v>Муфта двухраструбная 110</v>
      </c>
      <c r="F3272" s="202" t="s">
        <v>58</v>
      </c>
      <c r="G3272" s="254"/>
      <c r="H3272" s="352">
        <f>IFERROR(VLOOKUP(D3272,'ВИС-2025'!$E$17:$L$4285,8,0),"")</f>
        <v>12.16</v>
      </c>
      <c r="I3272" s="352">
        <f t="shared" si="481"/>
        <v>0</v>
      </c>
      <c r="J3272" s="352">
        <f t="shared" si="480"/>
        <v>12.16</v>
      </c>
      <c r="K3272" s="352">
        <f t="shared" si="482"/>
        <v>0</v>
      </c>
      <c r="L3272" s="352">
        <f t="shared" si="483"/>
        <v>0</v>
      </c>
      <c r="M3272" s="352">
        <f t="shared" si="484"/>
        <v>0</v>
      </c>
      <c r="N3272" s="387"/>
    </row>
    <row r="3273" spans="2:14" s="288" customFormat="1">
      <c r="B3273" s="453" t="s">
        <v>27</v>
      </c>
      <c r="C3273" s="251" t="s">
        <v>1305</v>
      </c>
      <c r="D3273" s="102">
        <v>11204741001</v>
      </c>
      <c r="E3273" s="391" t="str">
        <f>IFERROR(VLOOKUP(D3273,'ВИС-2025'!$E$17:$I$3751,3,0),"")</f>
        <v>Муфта двухраструбная 125</v>
      </c>
      <c r="F3273" s="202" t="s">
        <v>58</v>
      </c>
      <c r="G3273" s="254"/>
      <c r="H3273" s="352">
        <f>IFERROR(VLOOKUP(D3273,'ВИС-2025'!$E$17:$L$4285,8,0),"")</f>
        <v>26.74</v>
      </c>
      <c r="I3273" s="352">
        <f t="shared" si="481"/>
        <v>0</v>
      </c>
      <c r="J3273" s="352">
        <f t="shared" si="480"/>
        <v>26.74</v>
      </c>
      <c r="K3273" s="352">
        <f t="shared" si="482"/>
        <v>0</v>
      </c>
      <c r="L3273" s="352">
        <f t="shared" si="483"/>
        <v>0</v>
      </c>
      <c r="M3273" s="352">
        <f t="shared" si="484"/>
        <v>0</v>
      </c>
      <c r="N3273" s="387"/>
    </row>
    <row r="3274" spans="2:14" s="288" customFormat="1">
      <c r="B3274" s="453" t="s">
        <v>27</v>
      </c>
      <c r="C3274" s="251" t="s">
        <v>1305</v>
      </c>
      <c r="D3274" s="102">
        <v>11240471001</v>
      </c>
      <c r="E3274" s="391" t="str">
        <f>IFERROR(VLOOKUP(D3274,'ВИС-2025'!$E$17:$I$3751,3,0),"")</f>
        <v>Муфта двухраструбная 160</v>
      </c>
      <c r="F3274" s="202" t="s">
        <v>58</v>
      </c>
      <c r="G3274" s="254"/>
      <c r="H3274" s="352">
        <f>IFERROR(VLOOKUP(D3274,'ВИС-2025'!$E$17:$L$4285,8,0),"")</f>
        <v>52.37</v>
      </c>
      <c r="I3274" s="352">
        <f t="shared" si="481"/>
        <v>0</v>
      </c>
      <c r="J3274" s="352">
        <f t="shared" si="480"/>
        <v>52.37</v>
      </c>
      <c r="K3274" s="352">
        <f t="shared" si="482"/>
        <v>0</v>
      </c>
      <c r="L3274" s="352">
        <f t="shared" si="483"/>
        <v>0</v>
      </c>
      <c r="M3274" s="352">
        <f t="shared" si="484"/>
        <v>0</v>
      </c>
      <c r="N3274" s="387"/>
    </row>
    <row r="3275" spans="2:14" s="288" customFormat="1">
      <c r="B3275" s="453" t="s">
        <v>27</v>
      </c>
      <c r="C3275" s="251" t="s">
        <v>1305</v>
      </c>
      <c r="D3275" s="102">
        <v>11230981001</v>
      </c>
      <c r="E3275" s="391" t="str">
        <f>IFERROR(VLOOKUP(D3275,'ВИС-2025'!$E$17:$I$3751,3,0),"")</f>
        <v>Муфта двухраструбная 200</v>
      </c>
      <c r="F3275" s="202" t="s">
        <v>58</v>
      </c>
      <c r="G3275" s="254"/>
      <c r="H3275" s="352">
        <f>IFERROR(VLOOKUP(D3275,'ВИС-2025'!$E$17:$L$4285,8,0),"")</f>
        <v>60.36</v>
      </c>
      <c r="I3275" s="352">
        <f t="shared" si="481"/>
        <v>0</v>
      </c>
      <c r="J3275" s="352">
        <f t="shared" si="480"/>
        <v>60.36</v>
      </c>
      <c r="K3275" s="352">
        <f t="shared" si="482"/>
        <v>0</v>
      </c>
      <c r="L3275" s="352">
        <f t="shared" si="483"/>
        <v>0</v>
      </c>
      <c r="M3275" s="352">
        <f t="shared" si="484"/>
        <v>0</v>
      </c>
      <c r="N3275" s="387"/>
    </row>
    <row r="3276" spans="2:14">
      <c r="B3276" s="90"/>
      <c r="C3276" s="241"/>
      <c r="D3276" s="69"/>
      <c r="E3276" s="401"/>
      <c r="F3276" s="170"/>
      <c r="G3276" s="243"/>
      <c r="H3276" s="352" t="str">
        <f>IFERROR(VLOOKUP(D3276,'ВИС-2025'!$E$17:$L$4285,8,0),"")</f>
        <v/>
      </c>
      <c r="I3276" s="351" t="str">
        <f t="shared" si="481"/>
        <v/>
      </c>
      <c r="J3276" s="351" t="str">
        <f t="shared" si="480"/>
        <v/>
      </c>
      <c r="K3276" s="351" t="str">
        <f t="shared" si="482"/>
        <v/>
      </c>
      <c r="L3276" s="351" t="str">
        <f t="shared" si="483"/>
        <v/>
      </c>
      <c r="M3276" s="351" t="str">
        <f t="shared" si="484"/>
        <v/>
      </c>
      <c r="N3276" s="387"/>
    </row>
    <row r="3277" spans="2:14" s="288" customFormat="1">
      <c r="B3277" s="453" t="s">
        <v>27</v>
      </c>
      <c r="C3277" s="251" t="s">
        <v>1305</v>
      </c>
      <c r="D3277" s="102">
        <v>11231541001</v>
      </c>
      <c r="E3277" s="391" t="str">
        <f>IFERROR(VLOOKUP(D3277,'ВИС-2025'!$E$17:$I$3751,3,0),"")</f>
        <v>Муфта надвижная 40</v>
      </c>
      <c r="F3277" s="202" t="s">
        <v>58</v>
      </c>
      <c r="G3277" s="254"/>
      <c r="H3277" s="352">
        <f>IFERROR(VLOOKUP(D3277,'ВИС-2025'!$E$17:$L$4285,8,0),"")</f>
        <v>3.96</v>
      </c>
      <c r="I3277" s="352">
        <f t="shared" si="481"/>
        <v>0</v>
      </c>
      <c r="J3277" s="352">
        <f t="shared" si="480"/>
        <v>3.96</v>
      </c>
      <c r="K3277" s="352">
        <f t="shared" si="482"/>
        <v>0</v>
      </c>
      <c r="L3277" s="352">
        <f t="shared" si="483"/>
        <v>0</v>
      </c>
      <c r="M3277" s="352">
        <f t="shared" si="484"/>
        <v>0</v>
      </c>
      <c r="N3277" s="387"/>
    </row>
    <row r="3278" spans="2:14" s="288" customFormat="1">
      <c r="B3278" s="453" t="s">
        <v>27</v>
      </c>
      <c r="C3278" s="251" t="s">
        <v>1305</v>
      </c>
      <c r="D3278" s="102">
        <v>11326251001</v>
      </c>
      <c r="E3278" s="391" t="str">
        <f>IFERROR(VLOOKUP(D3278,'ВИС-2025'!$E$17:$I$3751,3,0),"")</f>
        <v>Муфта надвижная 50</v>
      </c>
      <c r="F3278" s="202" t="s">
        <v>58</v>
      </c>
      <c r="G3278" s="254"/>
      <c r="H3278" s="352">
        <f>IFERROR(VLOOKUP(D3278,'ВИС-2025'!$E$17:$L$4285,8,0),"")</f>
        <v>4.3600000000000003</v>
      </c>
      <c r="I3278" s="352">
        <f t="shared" si="481"/>
        <v>0</v>
      </c>
      <c r="J3278" s="352">
        <f t="shared" si="480"/>
        <v>4.3600000000000003</v>
      </c>
      <c r="K3278" s="352">
        <f t="shared" si="482"/>
        <v>0</v>
      </c>
      <c r="L3278" s="352">
        <f t="shared" si="483"/>
        <v>0</v>
      </c>
      <c r="M3278" s="352">
        <f t="shared" si="484"/>
        <v>0</v>
      </c>
      <c r="N3278" s="387"/>
    </row>
    <row r="3279" spans="2:14" s="288" customFormat="1">
      <c r="B3279" s="453" t="s">
        <v>27</v>
      </c>
      <c r="C3279" s="251" t="s">
        <v>1305</v>
      </c>
      <c r="D3279" s="102">
        <v>11215741002</v>
      </c>
      <c r="E3279" s="391" t="str">
        <f>IFERROR(VLOOKUP(D3279,'ВИС-2025'!$E$17:$I$3751,3,0),"")</f>
        <v>Муфта надвижная 75</v>
      </c>
      <c r="F3279" s="202" t="s">
        <v>58</v>
      </c>
      <c r="G3279" s="254"/>
      <c r="H3279" s="352">
        <f>IFERROR(VLOOKUP(D3279,'ВИС-2025'!$E$17:$L$4285,8,0),"")</f>
        <v>9.83</v>
      </c>
      <c r="I3279" s="352">
        <f t="shared" si="481"/>
        <v>0</v>
      </c>
      <c r="J3279" s="352">
        <f t="shared" si="480"/>
        <v>9.83</v>
      </c>
      <c r="K3279" s="352">
        <f t="shared" si="482"/>
        <v>0</v>
      </c>
      <c r="L3279" s="352">
        <f t="shared" si="483"/>
        <v>0</v>
      </c>
      <c r="M3279" s="352">
        <f t="shared" si="484"/>
        <v>0</v>
      </c>
      <c r="N3279" s="387"/>
    </row>
    <row r="3280" spans="2:14" s="288" customFormat="1">
      <c r="B3280" s="453" t="s">
        <v>27</v>
      </c>
      <c r="C3280" s="251" t="s">
        <v>1305</v>
      </c>
      <c r="D3280" s="102">
        <v>11233541001</v>
      </c>
      <c r="E3280" s="391" t="str">
        <f>IFERROR(VLOOKUP(D3280,'ВИС-2025'!$E$17:$I$3751,3,0),"")</f>
        <v>Муфта надвижная 90</v>
      </c>
      <c r="F3280" s="202" t="s">
        <v>58</v>
      </c>
      <c r="G3280" s="254"/>
      <c r="H3280" s="352">
        <f>IFERROR(VLOOKUP(D3280,'ВИС-2025'!$E$17:$L$4285,8,0),"")</f>
        <v>10.91</v>
      </c>
      <c r="I3280" s="352">
        <f t="shared" si="481"/>
        <v>0</v>
      </c>
      <c r="J3280" s="352">
        <f t="shared" si="480"/>
        <v>10.91</v>
      </c>
      <c r="K3280" s="352">
        <f t="shared" si="482"/>
        <v>0</v>
      </c>
      <c r="L3280" s="352">
        <f t="shared" si="483"/>
        <v>0</v>
      </c>
      <c r="M3280" s="352">
        <f t="shared" si="484"/>
        <v>0</v>
      </c>
      <c r="N3280" s="387"/>
    </row>
    <row r="3281" spans="2:14" s="288" customFormat="1">
      <c r="B3281" s="453" t="s">
        <v>27</v>
      </c>
      <c r="C3281" s="251" t="s">
        <v>1305</v>
      </c>
      <c r="D3281" s="102">
        <v>11215141001</v>
      </c>
      <c r="E3281" s="391" t="str">
        <f>IFERROR(VLOOKUP(D3281,'ВИС-2025'!$E$17:$I$3751,3,0),"")</f>
        <v>Муфта надвижная 110</v>
      </c>
      <c r="F3281" s="202" t="s">
        <v>58</v>
      </c>
      <c r="G3281" s="254"/>
      <c r="H3281" s="352">
        <f>IFERROR(VLOOKUP(D3281,'ВИС-2025'!$E$17:$L$4285,8,0),"")</f>
        <v>12.16</v>
      </c>
      <c r="I3281" s="352">
        <f t="shared" si="481"/>
        <v>0</v>
      </c>
      <c r="J3281" s="352">
        <f t="shared" si="480"/>
        <v>12.16</v>
      </c>
      <c r="K3281" s="352">
        <f t="shared" si="482"/>
        <v>0</v>
      </c>
      <c r="L3281" s="352">
        <f t="shared" si="483"/>
        <v>0</v>
      </c>
      <c r="M3281" s="352">
        <f t="shared" si="484"/>
        <v>0</v>
      </c>
      <c r="N3281" s="387"/>
    </row>
    <row r="3282" spans="2:14" s="288" customFormat="1">
      <c r="B3282" s="453" t="s">
        <v>27</v>
      </c>
      <c r="C3282" s="251" t="s">
        <v>1305</v>
      </c>
      <c r="D3282" s="102">
        <v>11204641001</v>
      </c>
      <c r="E3282" s="391" t="str">
        <f>IFERROR(VLOOKUP(D3282,'ВИС-2025'!$E$17:$I$3751,3,0),"")</f>
        <v>Муфта надвижная 125</v>
      </c>
      <c r="F3282" s="202" t="s">
        <v>58</v>
      </c>
      <c r="G3282" s="254"/>
      <c r="H3282" s="352">
        <f>IFERROR(VLOOKUP(D3282,'ВИС-2025'!$E$17:$L$4285,8,0),"")</f>
        <v>26.74</v>
      </c>
      <c r="I3282" s="352">
        <f t="shared" si="481"/>
        <v>0</v>
      </c>
      <c r="J3282" s="352">
        <f t="shared" si="480"/>
        <v>26.74</v>
      </c>
      <c r="K3282" s="352">
        <f t="shared" si="482"/>
        <v>0</v>
      </c>
      <c r="L3282" s="352">
        <f t="shared" si="483"/>
        <v>0</v>
      </c>
      <c r="M3282" s="352">
        <f t="shared" si="484"/>
        <v>0</v>
      </c>
      <c r="N3282" s="387"/>
    </row>
    <row r="3283" spans="2:14" s="288" customFormat="1">
      <c r="B3283" s="453" t="s">
        <v>27</v>
      </c>
      <c r="C3283" s="251" t="s">
        <v>1305</v>
      </c>
      <c r="D3283" s="102">
        <v>11240481001</v>
      </c>
      <c r="E3283" s="391" t="str">
        <f>IFERROR(VLOOKUP(D3283,'ВИС-2025'!$E$17:$I$3751,3,0),"")</f>
        <v>Муфта надвижная 160</v>
      </c>
      <c r="F3283" s="202" t="s">
        <v>58</v>
      </c>
      <c r="G3283" s="254"/>
      <c r="H3283" s="352">
        <f>IFERROR(VLOOKUP(D3283,'ВИС-2025'!$E$17:$L$4285,8,0),"")</f>
        <v>53.78</v>
      </c>
      <c r="I3283" s="352">
        <f t="shared" si="481"/>
        <v>0</v>
      </c>
      <c r="J3283" s="352">
        <f t="shared" si="480"/>
        <v>53.78</v>
      </c>
      <c r="K3283" s="352">
        <f t="shared" si="482"/>
        <v>0</v>
      </c>
      <c r="L3283" s="352">
        <f t="shared" si="483"/>
        <v>0</v>
      </c>
      <c r="M3283" s="352">
        <f t="shared" si="484"/>
        <v>0</v>
      </c>
      <c r="N3283" s="387"/>
    </row>
    <row r="3284" spans="2:14" s="288" customFormat="1">
      <c r="B3284" s="453" t="s">
        <v>27</v>
      </c>
      <c r="C3284" s="251" t="s">
        <v>1305</v>
      </c>
      <c r="D3284" s="102">
        <v>11230991001</v>
      </c>
      <c r="E3284" s="391" t="str">
        <f>IFERROR(VLOOKUP(D3284,'ВИС-2025'!$E$17:$I$3751,3,0),"")</f>
        <v>Муфта надвижная 200</v>
      </c>
      <c r="F3284" s="202" t="s">
        <v>58</v>
      </c>
      <c r="G3284" s="254"/>
      <c r="H3284" s="352">
        <f>IFERROR(VLOOKUP(D3284,'ВИС-2025'!$E$17:$L$4285,8,0),"")</f>
        <v>64.28</v>
      </c>
      <c r="I3284" s="352">
        <f t="shared" si="481"/>
        <v>0</v>
      </c>
      <c r="J3284" s="352">
        <f t="shared" si="480"/>
        <v>64.28</v>
      </c>
      <c r="K3284" s="352">
        <f t="shared" si="482"/>
        <v>0</v>
      </c>
      <c r="L3284" s="352">
        <f t="shared" si="483"/>
        <v>0</v>
      </c>
      <c r="M3284" s="352">
        <f t="shared" si="484"/>
        <v>0</v>
      </c>
      <c r="N3284" s="387"/>
    </row>
    <row r="3285" spans="2:14">
      <c r="B3285" s="90"/>
      <c r="C3285" s="241"/>
      <c r="D3285" s="69"/>
      <c r="E3285" s="401"/>
      <c r="F3285" s="170"/>
      <c r="G3285" s="243"/>
      <c r="H3285" s="352" t="str">
        <f>IFERROR(VLOOKUP(D3285,'ВИС-2025'!$E$17:$L$4285,8,0),"")</f>
        <v/>
      </c>
      <c r="I3285" s="351" t="str">
        <f t="shared" si="481"/>
        <v/>
      </c>
      <c r="J3285" s="351" t="str">
        <f t="shared" si="480"/>
        <v/>
      </c>
      <c r="K3285" s="351" t="str">
        <f t="shared" si="482"/>
        <v/>
      </c>
      <c r="L3285" s="351" t="str">
        <f t="shared" si="483"/>
        <v/>
      </c>
      <c r="M3285" s="351" t="str">
        <f t="shared" si="484"/>
        <v/>
      </c>
      <c r="N3285" s="387"/>
    </row>
    <row r="3286" spans="2:14" s="288" customFormat="1">
      <c r="B3286" s="453" t="s">
        <v>27</v>
      </c>
      <c r="C3286" s="251" t="s">
        <v>1305</v>
      </c>
      <c r="D3286" s="102">
        <v>11210391001</v>
      </c>
      <c r="E3286" s="391" t="str">
        <f>IFERROR(VLOOKUP(D3286,'ВИС-2025'!$E$17:$I$3751,3,0),"")</f>
        <v xml:space="preserve">Ревизия 50 </v>
      </c>
      <c r="F3286" s="202" t="s">
        <v>58</v>
      </c>
      <c r="G3286" s="254"/>
      <c r="H3286" s="352">
        <f>IFERROR(VLOOKUP(D3286,'ВИС-2025'!$E$17:$L$4285,8,0),"")</f>
        <v>12.56</v>
      </c>
      <c r="I3286" s="352">
        <f t="shared" si="481"/>
        <v>0</v>
      </c>
      <c r="J3286" s="352">
        <f t="shared" si="480"/>
        <v>12.56</v>
      </c>
      <c r="K3286" s="352">
        <f t="shared" si="482"/>
        <v>0</v>
      </c>
      <c r="L3286" s="352">
        <f t="shared" si="483"/>
        <v>0</v>
      </c>
      <c r="M3286" s="352">
        <f t="shared" si="484"/>
        <v>0</v>
      </c>
      <c r="N3286" s="387"/>
    </row>
    <row r="3287" spans="2:14" s="288" customFormat="1">
      <c r="B3287" s="453" t="s">
        <v>27</v>
      </c>
      <c r="C3287" s="251" t="s">
        <v>1305</v>
      </c>
      <c r="D3287" s="102">
        <v>11230791001</v>
      </c>
      <c r="E3287" s="391" t="str">
        <f>IFERROR(VLOOKUP(D3287,'ВИС-2025'!$E$17:$I$3751,3,0),"")</f>
        <v>Ревизия 75</v>
      </c>
      <c r="F3287" s="202" t="s">
        <v>58</v>
      </c>
      <c r="G3287" s="254"/>
      <c r="H3287" s="352">
        <f>IFERROR(VLOOKUP(D3287,'ВИС-2025'!$E$17:$L$4285,8,0),"")</f>
        <v>16.07</v>
      </c>
      <c r="I3287" s="352">
        <f t="shared" si="481"/>
        <v>0</v>
      </c>
      <c r="J3287" s="352">
        <f t="shared" si="480"/>
        <v>16.07</v>
      </c>
      <c r="K3287" s="352">
        <f t="shared" si="482"/>
        <v>0</v>
      </c>
      <c r="L3287" s="352">
        <f t="shared" si="483"/>
        <v>0</v>
      </c>
      <c r="M3287" s="352">
        <f t="shared" si="484"/>
        <v>0</v>
      </c>
      <c r="N3287" s="387"/>
    </row>
    <row r="3288" spans="2:14" s="288" customFormat="1">
      <c r="B3288" s="453" t="s">
        <v>27</v>
      </c>
      <c r="C3288" s="251" t="s">
        <v>1305</v>
      </c>
      <c r="D3288" s="102">
        <v>11233641001</v>
      </c>
      <c r="E3288" s="391" t="str">
        <f>IFERROR(VLOOKUP(D3288,'ВИС-2025'!$E$17:$I$3751,3,0),"")</f>
        <v>Ревизия 90</v>
      </c>
      <c r="F3288" s="202" t="s">
        <v>58</v>
      </c>
      <c r="G3288" s="254"/>
      <c r="H3288" s="352">
        <f>IFERROR(VLOOKUP(D3288,'ВИС-2025'!$E$17:$L$4285,8,0),"")</f>
        <v>19.02</v>
      </c>
      <c r="I3288" s="352">
        <f t="shared" si="481"/>
        <v>0</v>
      </c>
      <c r="J3288" s="352">
        <f t="shared" si="480"/>
        <v>19.02</v>
      </c>
      <c r="K3288" s="352">
        <f t="shared" si="482"/>
        <v>0</v>
      </c>
      <c r="L3288" s="352">
        <f t="shared" si="483"/>
        <v>0</v>
      </c>
      <c r="M3288" s="352">
        <f t="shared" si="484"/>
        <v>0</v>
      </c>
      <c r="N3288" s="387"/>
    </row>
    <row r="3289" spans="2:14" s="288" customFormat="1">
      <c r="B3289" s="453" t="s">
        <v>27</v>
      </c>
      <c r="C3289" s="458" t="s">
        <v>1305</v>
      </c>
      <c r="D3289" s="109">
        <v>11215341004</v>
      </c>
      <c r="E3289" s="391" t="str">
        <f>IFERROR(VLOOKUP(D3289,'ВИС-2025'!$E$17:$I$3751,3,0),"")</f>
        <v>Ревизия 110</v>
      </c>
      <c r="F3289" s="466" t="s">
        <v>58</v>
      </c>
      <c r="G3289" s="254"/>
      <c r="H3289" s="352">
        <f>IFERROR(VLOOKUP(D3289,'ВИС-2025'!$E$17:$L$4285,8,0),"")</f>
        <v>22.28</v>
      </c>
      <c r="I3289" s="473">
        <f t="shared" si="481"/>
        <v>0</v>
      </c>
      <c r="J3289" s="473">
        <f t="shared" si="480"/>
        <v>22.28</v>
      </c>
      <c r="K3289" s="473">
        <f t="shared" si="482"/>
        <v>0</v>
      </c>
      <c r="L3289" s="473">
        <f t="shared" si="483"/>
        <v>0</v>
      </c>
      <c r="M3289" s="473">
        <f t="shared" si="484"/>
        <v>0</v>
      </c>
      <c r="N3289" s="387"/>
    </row>
    <row r="3290" spans="2:14" s="288" customFormat="1">
      <c r="B3290" s="453" t="s">
        <v>27</v>
      </c>
      <c r="C3290" s="251" t="s">
        <v>1305</v>
      </c>
      <c r="D3290" s="102">
        <v>11206341001</v>
      </c>
      <c r="E3290" s="391" t="str">
        <f>IFERROR(VLOOKUP(D3290,'ВИС-2025'!$E$17:$I$3751,3,0),"")</f>
        <v>Ревизия 125</v>
      </c>
      <c r="F3290" s="202" t="s">
        <v>58</v>
      </c>
      <c r="G3290" s="254"/>
      <c r="H3290" s="352">
        <f>IFERROR(VLOOKUP(D3290,'ВИС-2025'!$E$17:$L$4285,8,0),"")</f>
        <v>55.45</v>
      </c>
      <c r="I3290" s="352">
        <f t="shared" si="481"/>
        <v>0</v>
      </c>
      <c r="J3290" s="352">
        <f t="shared" si="480"/>
        <v>55.45</v>
      </c>
      <c r="K3290" s="352">
        <f t="shared" si="482"/>
        <v>0</v>
      </c>
      <c r="L3290" s="352">
        <f t="shared" si="483"/>
        <v>0</v>
      </c>
      <c r="M3290" s="352">
        <f t="shared" si="484"/>
        <v>0</v>
      </c>
      <c r="N3290" s="387"/>
    </row>
    <row r="3291" spans="2:14" s="288" customFormat="1">
      <c r="B3291" s="453" t="s">
        <v>27</v>
      </c>
      <c r="C3291" s="251" t="s">
        <v>1305</v>
      </c>
      <c r="D3291" s="102">
        <v>11240791001</v>
      </c>
      <c r="E3291" s="391" t="str">
        <f>IFERROR(VLOOKUP(D3291,'ВИС-2025'!$E$17:$I$3751,3,0),"")</f>
        <v>Ревизия 160</v>
      </c>
      <c r="F3291" s="202" t="s">
        <v>58</v>
      </c>
      <c r="G3291" s="254"/>
      <c r="H3291" s="352">
        <f>IFERROR(VLOOKUP(D3291,'ВИС-2025'!$E$17:$L$4285,8,0),"")</f>
        <v>117.17</v>
      </c>
      <c r="I3291" s="352">
        <f t="shared" si="481"/>
        <v>0</v>
      </c>
      <c r="J3291" s="352">
        <f t="shared" si="480"/>
        <v>117.17</v>
      </c>
      <c r="K3291" s="352">
        <f t="shared" si="482"/>
        <v>0</v>
      </c>
      <c r="L3291" s="352">
        <f t="shared" si="483"/>
        <v>0</v>
      </c>
      <c r="M3291" s="352">
        <f t="shared" si="484"/>
        <v>0</v>
      </c>
      <c r="N3291" s="387"/>
    </row>
    <row r="3292" spans="2:14">
      <c r="B3292" s="90"/>
      <c r="C3292" s="241"/>
      <c r="D3292" s="69"/>
      <c r="E3292" s="401"/>
      <c r="F3292" s="170"/>
      <c r="G3292" s="243"/>
      <c r="H3292" s="352" t="str">
        <f>IFERROR(VLOOKUP(D3292,'ВИС-2025'!$E$17:$L$4285,8,0),"")</f>
        <v/>
      </c>
      <c r="I3292" s="351" t="str">
        <f t="shared" si="481"/>
        <v/>
      </c>
      <c r="J3292" s="351" t="str">
        <f t="shared" si="480"/>
        <v/>
      </c>
      <c r="K3292" s="351" t="str">
        <f t="shared" si="482"/>
        <v/>
      </c>
      <c r="L3292" s="351" t="str">
        <f t="shared" si="483"/>
        <v/>
      </c>
      <c r="M3292" s="351" t="str">
        <f t="shared" si="484"/>
        <v/>
      </c>
      <c r="N3292" s="387"/>
    </row>
    <row r="3293" spans="2:14" s="288" customFormat="1">
      <c r="B3293" s="453" t="s">
        <v>27</v>
      </c>
      <c r="C3293" s="251" t="s">
        <v>1305</v>
      </c>
      <c r="D3293" s="102">
        <v>11233741001</v>
      </c>
      <c r="E3293" s="391" t="str">
        <f>IFERROR(VLOOKUP(D3293,'ВИС-2025'!$E$17:$I$3751,3,0),"")</f>
        <v>Патрубок компенсационный 90</v>
      </c>
      <c r="F3293" s="202" t="s">
        <v>58</v>
      </c>
      <c r="G3293" s="254"/>
      <c r="H3293" s="352">
        <f>IFERROR(VLOOKUP(D3293,'ВИС-2025'!$E$17:$L$4285,8,0),"")</f>
        <v>19.420000000000002</v>
      </c>
      <c r="I3293" s="352">
        <f t="shared" si="481"/>
        <v>0</v>
      </c>
      <c r="J3293" s="352">
        <f t="shared" si="480"/>
        <v>19.420000000000002</v>
      </c>
      <c r="K3293" s="352">
        <f t="shared" si="482"/>
        <v>0</v>
      </c>
      <c r="L3293" s="352">
        <f t="shared" si="483"/>
        <v>0</v>
      </c>
      <c r="M3293" s="352">
        <f t="shared" si="484"/>
        <v>0</v>
      </c>
      <c r="N3293" s="387"/>
    </row>
    <row r="3294" spans="2:14" s="288" customFormat="1">
      <c r="B3294" s="453" t="s">
        <v>27</v>
      </c>
      <c r="C3294" s="251" t="s">
        <v>1305</v>
      </c>
      <c r="D3294" s="102">
        <v>11215941001</v>
      </c>
      <c r="E3294" s="391" t="str">
        <f>IFERROR(VLOOKUP(D3294,'ВИС-2025'!$E$17:$I$3751,3,0),"")</f>
        <v>Патрубок компенсационный 110</v>
      </c>
      <c r="F3294" s="202" t="s">
        <v>58</v>
      </c>
      <c r="G3294" s="254"/>
      <c r="H3294" s="352">
        <f>IFERROR(VLOOKUP(D3294,'ВИС-2025'!$E$17:$L$4285,8,0),"")</f>
        <v>23.36</v>
      </c>
      <c r="I3294" s="352">
        <f t="shared" si="481"/>
        <v>0</v>
      </c>
      <c r="J3294" s="352">
        <f t="shared" si="480"/>
        <v>23.36</v>
      </c>
      <c r="K3294" s="352">
        <f t="shared" si="482"/>
        <v>0</v>
      </c>
      <c r="L3294" s="352">
        <f t="shared" si="483"/>
        <v>0</v>
      </c>
      <c r="M3294" s="352">
        <f t="shared" si="484"/>
        <v>0</v>
      </c>
      <c r="N3294" s="387"/>
    </row>
    <row r="3295" spans="2:14">
      <c r="B3295" s="90"/>
      <c r="C3295" s="246"/>
      <c r="D3295" s="90"/>
      <c r="E3295" s="402"/>
      <c r="F3295" s="170"/>
      <c r="G3295" s="243"/>
      <c r="H3295" s="352" t="str">
        <f>IFERROR(VLOOKUP(D3295,'ВИС-2025'!$E$17:$L$4285,8,0),"")</f>
        <v/>
      </c>
      <c r="I3295" s="354" t="str">
        <f t="shared" si="481"/>
        <v/>
      </c>
      <c r="J3295" s="354" t="str">
        <f t="shared" si="480"/>
        <v/>
      </c>
      <c r="K3295" s="354" t="str">
        <f t="shared" si="482"/>
        <v/>
      </c>
      <c r="L3295" s="354" t="str">
        <f t="shared" si="483"/>
        <v/>
      </c>
      <c r="M3295" s="354" t="str">
        <f t="shared" si="484"/>
        <v/>
      </c>
      <c r="N3295" s="387"/>
    </row>
    <row r="3296" spans="2:14" s="288" customFormat="1">
      <c r="B3296" s="453" t="s">
        <v>27</v>
      </c>
      <c r="C3296" s="251" t="s">
        <v>1305</v>
      </c>
      <c r="D3296" s="102">
        <v>11229341001</v>
      </c>
      <c r="E3296" s="391" t="str">
        <f>IFERROR(VLOOKUP(D3296,'ВИС-2025'!$E$17:$I$3751,3,0),"")</f>
        <v>Патрубок приборный 90/250 мм</v>
      </c>
      <c r="F3296" s="202" t="s">
        <v>58</v>
      </c>
      <c r="G3296" s="254"/>
      <c r="H3296" s="352">
        <f>IFERROR(VLOOKUP(D3296,'ВИС-2025'!$E$17:$L$4285,8,0),"")</f>
        <v>12.4</v>
      </c>
      <c r="I3296" s="352">
        <f t="shared" si="481"/>
        <v>0</v>
      </c>
      <c r="J3296" s="352">
        <f t="shared" si="480"/>
        <v>12.4</v>
      </c>
      <c r="K3296" s="352">
        <f t="shared" si="482"/>
        <v>0</v>
      </c>
      <c r="L3296" s="352">
        <f t="shared" si="483"/>
        <v>0</v>
      </c>
      <c r="M3296" s="352">
        <f t="shared" si="484"/>
        <v>0</v>
      </c>
      <c r="N3296" s="387"/>
    </row>
    <row r="3297" spans="2:14" s="288" customFormat="1">
      <c r="B3297" s="453" t="s">
        <v>27</v>
      </c>
      <c r="C3297" s="251" t="s">
        <v>1305</v>
      </c>
      <c r="D3297" s="102">
        <v>11216341001</v>
      </c>
      <c r="E3297" s="391" t="str">
        <f>IFERROR(VLOOKUP(D3297,'ВИС-2025'!$E$17:$I$3751,3,0),"")</f>
        <v>Патрубок приборный 110/150 мм</v>
      </c>
      <c r="F3297" s="202" t="s">
        <v>58</v>
      </c>
      <c r="G3297" s="254"/>
      <c r="H3297" s="352">
        <f>IFERROR(VLOOKUP(D3297,'ВИС-2025'!$E$17:$L$4285,8,0),"")</f>
        <v>10.39</v>
      </c>
      <c r="I3297" s="352">
        <f t="shared" si="481"/>
        <v>0</v>
      </c>
      <c r="J3297" s="352">
        <f t="shared" si="480"/>
        <v>10.39</v>
      </c>
      <c r="K3297" s="352">
        <f t="shared" si="482"/>
        <v>0</v>
      </c>
      <c r="L3297" s="352">
        <f t="shared" si="483"/>
        <v>0</v>
      </c>
      <c r="M3297" s="352">
        <f t="shared" si="484"/>
        <v>0</v>
      </c>
      <c r="N3297" s="387"/>
    </row>
    <row r="3298" spans="2:14" s="288" customFormat="1">
      <c r="B3298" s="453" t="s">
        <v>27</v>
      </c>
      <c r="C3298" s="251" t="s">
        <v>1305</v>
      </c>
      <c r="D3298" s="102">
        <v>11216441001</v>
      </c>
      <c r="E3298" s="391" t="str">
        <f>IFERROR(VLOOKUP(D3298,'ВИС-2025'!$E$17:$I$3751,3,0),"")</f>
        <v>Патрубок приборный 110/250 мм</v>
      </c>
      <c r="F3298" s="202" t="s">
        <v>58</v>
      </c>
      <c r="G3298" s="254"/>
      <c r="H3298" s="352">
        <f>IFERROR(VLOOKUP(D3298,'ВИС-2025'!$E$17:$L$4285,8,0),"")</f>
        <v>12.4</v>
      </c>
      <c r="I3298" s="352">
        <f t="shared" si="481"/>
        <v>0</v>
      </c>
      <c r="J3298" s="352">
        <f t="shared" si="480"/>
        <v>12.4</v>
      </c>
      <c r="K3298" s="352">
        <f t="shared" si="482"/>
        <v>0</v>
      </c>
      <c r="L3298" s="352">
        <f t="shared" si="483"/>
        <v>0</v>
      </c>
      <c r="M3298" s="352">
        <f t="shared" si="484"/>
        <v>0</v>
      </c>
      <c r="N3298" s="387"/>
    </row>
    <row r="3299" spans="2:14">
      <c r="B3299" s="90"/>
      <c r="C3299" s="246"/>
      <c r="D3299" s="90"/>
      <c r="E3299" s="402"/>
      <c r="F3299" s="170"/>
      <c r="G3299" s="243"/>
      <c r="H3299" s="352" t="str">
        <f>IFERROR(VLOOKUP(D3299,'ВИС-2025'!$E$17:$L$4285,8,0),"")</f>
        <v/>
      </c>
      <c r="I3299" s="354" t="str">
        <f t="shared" si="481"/>
        <v/>
      </c>
      <c r="J3299" s="354" t="str">
        <f t="shared" si="480"/>
        <v/>
      </c>
      <c r="K3299" s="354" t="str">
        <f t="shared" si="482"/>
        <v/>
      </c>
      <c r="L3299" s="354" t="str">
        <f t="shared" si="483"/>
        <v/>
      </c>
      <c r="M3299" s="354" t="str">
        <f t="shared" si="484"/>
        <v/>
      </c>
      <c r="N3299" s="387"/>
    </row>
    <row r="3300" spans="2:14" s="288" customFormat="1">
      <c r="B3300" s="453" t="s">
        <v>27</v>
      </c>
      <c r="C3300" s="251" t="s">
        <v>1305</v>
      </c>
      <c r="D3300" s="102">
        <v>11230071001</v>
      </c>
      <c r="E3300" s="391" t="str">
        <f>IFERROR(VLOOKUP(D3300,'ВИС-2025'!$E$17:$I$3751,3,0),"")</f>
        <v>Уплотнительная манжета 17-90</v>
      </c>
      <c r="F3300" s="202" t="s">
        <v>58</v>
      </c>
      <c r="G3300" s="254"/>
      <c r="H3300" s="352">
        <f>IFERROR(VLOOKUP(D3300,'ВИС-2025'!$E$17:$L$4285,8,0),"")</f>
        <v>10.75</v>
      </c>
      <c r="I3300" s="352">
        <f t="shared" si="481"/>
        <v>0</v>
      </c>
      <c r="J3300" s="352">
        <f t="shared" si="480"/>
        <v>10.75</v>
      </c>
      <c r="K3300" s="352">
        <f t="shared" si="482"/>
        <v>0</v>
      </c>
      <c r="L3300" s="352">
        <f t="shared" si="483"/>
        <v>0</v>
      </c>
      <c r="M3300" s="352">
        <f t="shared" si="484"/>
        <v>0</v>
      </c>
      <c r="N3300" s="387"/>
    </row>
    <row r="3301" spans="2:14">
      <c r="B3301" s="90"/>
      <c r="C3301" s="241"/>
      <c r="D3301" s="69"/>
      <c r="E3301" s="401"/>
      <c r="F3301" s="170"/>
      <c r="G3301" s="243"/>
      <c r="H3301" s="352" t="str">
        <f>IFERROR(VLOOKUP(D3301,'ВИС-2025'!$E$17:$L$4285,8,0),"")</f>
        <v/>
      </c>
      <c r="I3301" s="351" t="str">
        <f t="shared" si="481"/>
        <v/>
      </c>
      <c r="J3301" s="351" t="str">
        <f t="shared" si="480"/>
        <v/>
      </c>
      <c r="K3301" s="351" t="str">
        <f t="shared" si="482"/>
        <v/>
      </c>
      <c r="L3301" s="351" t="str">
        <f t="shared" si="483"/>
        <v/>
      </c>
      <c r="M3301" s="351" t="str">
        <f t="shared" si="484"/>
        <v/>
      </c>
      <c r="N3301" s="387"/>
    </row>
    <row r="3302" spans="2:14" s="288" customFormat="1">
      <c r="B3302" s="453" t="s">
        <v>27</v>
      </c>
      <c r="C3302" s="251" t="s">
        <v>1305</v>
      </c>
      <c r="D3302" s="109">
        <v>11220041200</v>
      </c>
      <c r="E3302" s="391" t="str">
        <f>IFERROR(VLOOKUP(D3302,'ВИС-2025'!$E$17:$I$3751,3,0),"")</f>
        <v>Хомут шумопоглощающий с защелкой 75 M8/10</v>
      </c>
      <c r="F3302" s="202" t="s">
        <v>58</v>
      </c>
      <c r="G3302" s="254"/>
      <c r="H3302" s="352">
        <f>IFERROR(VLOOKUP(D3302,'ВИС-2025'!$E$17:$L$4285,8,0),"")</f>
        <v>13.87</v>
      </c>
      <c r="I3302" s="352">
        <f t="shared" si="481"/>
        <v>0</v>
      </c>
      <c r="J3302" s="352">
        <f t="shared" ref="J3302:J3339" si="485">IFERROR((IF(H3302="","",H3302-H3302*$D$7)),"")</f>
        <v>13.87</v>
      </c>
      <c r="K3302" s="352">
        <f t="shared" si="482"/>
        <v>0</v>
      </c>
      <c r="L3302" s="352">
        <f t="shared" si="483"/>
        <v>0</v>
      </c>
      <c r="M3302" s="352">
        <f t="shared" si="484"/>
        <v>0</v>
      </c>
      <c r="N3302" s="387"/>
    </row>
    <row r="3303" spans="2:14" s="288" customFormat="1">
      <c r="B3303" s="453" t="s">
        <v>27</v>
      </c>
      <c r="C3303" s="251" t="s">
        <v>1305</v>
      </c>
      <c r="D3303" s="109">
        <v>11220441200</v>
      </c>
      <c r="E3303" s="391" t="str">
        <f>IFERROR(VLOOKUP(D3303,'ВИС-2025'!$E$17:$I$3751,3,0),"")</f>
        <v xml:space="preserve">Хомут шумопоглощающий с защелкой 90 M8/10 </v>
      </c>
      <c r="F3303" s="202" t="s">
        <v>58</v>
      </c>
      <c r="G3303" s="254"/>
      <c r="H3303" s="352">
        <f>IFERROR(VLOOKUP(D3303,'ВИС-2025'!$E$17:$L$4285,8,0),"")</f>
        <v>14.87</v>
      </c>
      <c r="I3303" s="352">
        <f t="shared" si="481"/>
        <v>0</v>
      </c>
      <c r="J3303" s="352">
        <f t="shared" si="485"/>
        <v>14.87</v>
      </c>
      <c r="K3303" s="352">
        <f t="shared" si="482"/>
        <v>0</v>
      </c>
      <c r="L3303" s="352">
        <f t="shared" si="483"/>
        <v>0</v>
      </c>
      <c r="M3303" s="352">
        <f t="shared" si="484"/>
        <v>0</v>
      </c>
      <c r="N3303" s="387"/>
    </row>
    <row r="3304" spans="2:14" s="288" customFormat="1">
      <c r="B3304" s="453" t="s">
        <v>27</v>
      </c>
      <c r="C3304" s="251" t="s">
        <v>1305</v>
      </c>
      <c r="D3304" s="109">
        <v>11220141200</v>
      </c>
      <c r="E3304" s="391" t="str">
        <f>IFERROR(VLOOKUP(D3304,'ВИС-2025'!$E$17:$I$3751,3,0),"")</f>
        <v xml:space="preserve">Хомут шумопоглощающий с защелкой 110 M8/10 </v>
      </c>
      <c r="F3304" s="202" t="s">
        <v>58</v>
      </c>
      <c r="G3304" s="254"/>
      <c r="H3304" s="352">
        <f>IFERROR(VLOOKUP(D3304,'ВИС-2025'!$E$17:$L$4285,8,0),"")</f>
        <v>16.63</v>
      </c>
      <c r="I3304" s="352">
        <f t="shared" si="481"/>
        <v>0</v>
      </c>
      <c r="J3304" s="352">
        <f t="shared" si="485"/>
        <v>16.63</v>
      </c>
      <c r="K3304" s="352">
        <f t="shared" si="482"/>
        <v>0</v>
      </c>
      <c r="L3304" s="352">
        <f t="shared" si="483"/>
        <v>0</v>
      </c>
      <c r="M3304" s="352">
        <f t="shared" si="484"/>
        <v>0</v>
      </c>
      <c r="N3304" s="387"/>
    </row>
    <row r="3305" spans="2:14" s="288" customFormat="1">
      <c r="B3305" s="453" t="s">
        <v>27</v>
      </c>
      <c r="C3305" s="251" t="s">
        <v>1305</v>
      </c>
      <c r="D3305" s="109">
        <v>11220241200</v>
      </c>
      <c r="E3305" s="391" t="str">
        <f>IFERROR(VLOOKUP(D3305,'ВИС-2025'!$E$17:$I$3751,3,0),"")</f>
        <v>Хомут шумопоглощающий с защелкой 125 М10/12</v>
      </c>
      <c r="F3305" s="202" t="s">
        <v>58</v>
      </c>
      <c r="G3305" s="254"/>
      <c r="H3305" s="352">
        <f>IFERROR(VLOOKUP(D3305,'ВИС-2025'!$E$17:$L$4285,8,0),"")</f>
        <v>18.12</v>
      </c>
      <c r="I3305" s="352">
        <f t="shared" si="481"/>
        <v>0</v>
      </c>
      <c r="J3305" s="352">
        <f t="shared" si="485"/>
        <v>18.12</v>
      </c>
      <c r="K3305" s="352">
        <f t="shared" si="482"/>
        <v>0</v>
      </c>
      <c r="L3305" s="352">
        <f t="shared" si="483"/>
        <v>0</v>
      </c>
      <c r="M3305" s="352">
        <f t="shared" si="484"/>
        <v>0</v>
      </c>
      <c r="N3305" s="387"/>
    </row>
    <row r="3306" spans="2:14" s="288" customFormat="1">
      <c r="B3306" s="453" t="s">
        <v>27</v>
      </c>
      <c r="C3306" s="251" t="s">
        <v>1305</v>
      </c>
      <c r="D3306" s="109">
        <v>11220341300</v>
      </c>
      <c r="E3306" s="391" t="str">
        <f>IFERROR(VLOOKUP(D3306,'ВИС-2025'!$E$17:$I$3751,3,0),"")</f>
        <v>Хомут шумопоглощающий с защелкой 160  М10</v>
      </c>
      <c r="F3306" s="202" t="s">
        <v>58</v>
      </c>
      <c r="G3306" s="254"/>
      <c r="H3306" s="352">
        <f>IFERROR(VLOOKUP(D3306,'ВИС-2025'!$E$17:$L$4285,8,0),"")</f>
        <v>26.74</v>
      </c>
      <c r="I3306" s="352">
        <f t="shared" si="481"/>
        <v>0</v>
      </c>
      <c r="J3306" s="352">
        <f t="shared" si="485"/>
        <v>26.74</v>
      </c>
      <c r="K3306" s="352">
        <f t="shared" si="482"/>
        <v>0</v>
      </c>
      <c r="L3306" s="352">
        <f t="shared" si="483"/>
        <v>0</v>
      </c>
      <c r="M3306" s="352">
        <f t="shared" si="484"/>
        <v>0</v>
      </c>
      <c r="N3306" s="387"/>
    </row>
    <row r="3307" spans="2:14" s="288" customFormat="1" ht="25.5">
      <c r="B3307" s="453" t="s">
        <v>27</v>
      </c>
      <c r="C3307" s="251" t="s">
        <v>1305</v>
      </c>
      <c r="D3307" s="102">
        <v>11239241001</v>
      </c>
      <c r="E3307" s="391" t="str">
        <f>IFERROR(VLOOKUP(D3307,'ВИС-2025'!$E$17:$I$3751,3,0),"")</f>
        <v>Хомут шумопоглощающий  200 с анкерной шпилькой М12/60 мм и стеновой пластиной</v>
      </c>
      <c r="F3307" s="202" t="s">
        <v>58</v>
      </c>
      <c r="G3307" s="254"/>
      <c r="H3307" s="352">
        <f>IFERROR(VLOOKUP(D3307,'ВИС-2025'!$E$17:$L$4285,8,0),"")</f>
        <v>53.82</v>
      </c>
      <c r="I3307" s="352">
        <f t="shared" si="481"/>
        <v>0</v>
      </c>
      <c r="J3307" s="352">
        <f t="shared" si="485"/>
        <v>53.82</v>
      </c>
      <c r="K3307" s="352">
        <f t="shared" si="482"/>
        <v>0</v>
      </c>
      <c r="L3307" s="352">
        <f t="shared" si="483"/>
        <v>0</v>
      </c>
      <c r="M3307" s="352">
        <f t="shared" si="484"/>
        <v>0</v>
      </c>
      <c r="N3307" s="387"/>
    </row>
    <row r="3308" spans="2:14">
      <c r="B3308" s="90"/>
      <c r="C3308" s="241"/>
      <c r="D3308" s="69"/>
      <c r="E3308" s="401"/>
      <c r="F3308" s="170"/>
      <c r="G3308" s="243"/>
      <c r="H3308" s="352" t="str">
        <f>IFERROR(VLOOKUP(D3308,'ВИС-2025'!$E$17:$L$4285,8,0),"")</f>
        <v/>
      </c>
      <c r="I3308" s="351" t="str">
        <f t="shared" si="481"/>
        <v/>
      </c>
      <c r="J3308" s="351" t="str">
        <f t="shared" si="485"/>
        <v/>
      </c>
      <c r="K3308" s="351" t="str">
        <f t="shared" si="482"/>
        <v/>
      </c>
      <c r="L3308" s="351" t="str">
        <f t="shared" si="483"/>
        <v/>
      </c>
      <c r="M3308" s="351" t="str">
        <f t="shared" si="484"/>
        <v/>
      </c>
      <c r="N3308" s="387"/>
    </row>
    <row r="3309" spans="2:14" s="288" customFormat="1">
      <c r="B3309" s="453" t="s">
        <v>27</v>
      </c>
      <c r="C3309" s="251" t="s">
        <v>1305</v>
      </c>
      <c r="D3309" s="102">
        <v>11226441001</v>
      </c>
      <c r="E3309" s="391" t="str">
        <f>IFERROR(VLOOKUP(D3309,'ВИС-2025'!$E$17:$I$3751,3,0),"")</f>
        <v>Хомут жесткой фиксации 40 M8</v>
      </c>
      <c r="F3309" s="202" t="s">
        <v>58</v>
      </c>
      <c r="G3309" s="254"/>
      <c r="H3309" s="352">
        <f>IFERROR(VLOOKUP(D3309,'ВИС-2025'!$E$17:$L$4285,8,0),"")</f>
        <v>2.87</v>
      </c>
      <c r="I3309" s="352">
        <f t="shared" si="481"/>
        <v>0</v>
      </c>
      <c r="J3309" s="352">
        <f t="shared" si="485"/>
        <v>2.87</v>
      </c>
      <c r="K3309" s="352">
        <f t="shared" si="482"/>
        <v>0</v>
      </c>
      <c r="L3309" s="352">
        <f t="shared" si="483"/>
        <v>0</v>
      </c>
      <c r="M3309" s="352">
        <f t="shared" si="484"/>
        <v>0</v>
      </c>
      <c r="N3309" s="387"/>
    </row>
    <row r="3310" spans="2:14" s="288" customFormat="1">
      <c r="B3310" s="453" t="s">
        <v>27</v>
      </c>
      <c r="C3310" s="251" t="s">
        <v>1305</v>
      </c>
      <c r="D3310" s="102">
        <v>11205041001</v>
      </c>
      <c r="E3310" s="391" t="str">
        <f>IFERROR(VLOOKUP(D3310,'ВИС-2025'!$E$17:$I$3751,3,0),"")</f>
        <v>Хомут жесткой фиксации  50 M8</v>
      </c>
      <c r="F3310" s="202" t="s">
        <v>58</v>
      </c>
      <c r="G3310" s="254"/>
      <c r="H3310" s="352">
        <f>IFERROR(VLOOKUP(D3310,'ВИС-2025'!$E$17:$L$4285,8,0),"")</f>
        <v>3.38</v>
      </c>
      <c r="I3310" s="352">
        <f t="shared" si="481"/>
        <v>0</v>
      </c>
      <c r="J3310" s="352">
        <f t="shared" si="485"/>
        <v>3.38</v>
      </c>
      <c r="K3310" s="352">
        <f t="shared" si="482"/>
        <v>0</v>
      </c>
      <c r="L3310" s="352">
        <f t="shared" si="483"/>
        <v>0</v>
      </c>
      <c r="M3310" s="352">
        <f t="shared" si="484"/>
        <v>0</v>
      </c>
      <c r="N3310" s="387"/>
    </row>
    <row r="3311" spans="2:14" s="288" customFormat="1">
      <c r="B3311" s="453" t="s">
        <v>27</v>
      </c>
      <c r="C3311" s="251" t="s">
        <v>1305</v>
      </c>
      <c r="D3311" s="109">
        <v>11200261002</v>
      </c>
      <c r="E3311" s="391" t="str">
        <f>IFERROR(VLOOKUP(D3311,'ВИС-2025'!$E$17:$I$3751,3,0),"")</f>
        <v xml:space="preserve">Хомут жесткой фиксации  75 M8/10 </v>
      </c>
      <c r="F3311" s="202" t="s">
        <v>58</v>
      </c>
      <c r="G3311" s="254"/>
      <c r="H3311" s="352">
        <f>IFERROR(VLOOKUP(D3311,'ВИС-2025'!$E$17:$L$4285,8,0),"")</f>
        <v>6.43</v>
      </c>
      <c r="I3311" s="352">
        <f t="shared" si="481"/>
        <v>0</v>
      </c>
      <c r="J3311" s="352">
        <f t="shared" si="485"/>
        <v>6.43</v>
      </c>
      <c r="K3311" s="352">
        <f t="shared" si="482"/>
        <v>0</v>
      </c>
      <c r="L3311" s="352">
        <f t="shared" si="483"/>
        <v>0</v>
      </c>
      <c r="M3311" s="352">
        <f t="shared" si="484"/>
        <v>0</v>
      </c>
      <c r="N3311" s="387"/>
    </row>
    <row r="3312" spans="2:14" s="288" customFormat="1">
      <c r="B3312" s="453" t="s">
        <v>27</v>
      </c>
      <c r="C3312" s="251" t="s">
        <v>1305</v>
      </c>
      <c r="D3312" s="109">
        <v>11200471002</v>
      </c>
      <c r="E3312" s="391" t="str">
        <f>IFERROR(VLOOKUP(D3312,'ВИС-2025'!$E$17:$I$3751,3,0),"")</f>
        <v xml:space="preserve">Хомут жесткой фиксации  90 M8/10 </v>
      </c>
      <c r="F3312" s="202" t="s">
        <v>58</v>
      </c>
      <c r="G3312" s="254"/>
      <c r="H3312" s="352">
        <f>IFERROR(VLOOKUP(D3312,'ВИС-2025'!$E$17:$L$4285,8,0),"")</f>
        <v>7.04</v>
      </c>
      <c r="I3312" s="352">
        <f t="shared" si="481"/>
        <v>0</v>
      </c>
      <c r="J3312" s="352">
        <f t="shared" si="485"/>
        <v>7.04</v>
      </c>
      <c r="K3312" s="352">
        <f t="shared" si="482"/>
        <v>0</v>
      </c>
      <c r="L3312" s="352">
        <f t="shared" si="483"/>
        <v>0</v>
      </c>
      <c r="M3312" s="352">
        <f t="shared" si="484"/>
        <v>0</v>
      </c>
      <c r="N3312" s="387"/>
    </row>
    <row r="3313" spans="2:14" s="288" customFormat="1">
      <c r="B3313" s="453" t="s">
        <v>27</v>
      </c>
      <c r="C3313" s="251" t="s">
        <v>1305</v>
      </c>
      <c r="D3313" s="109">
        <v>11200291002</v>
      </c>
      <c r="E3313" s="391" t="str">
        <f>IFERROR(VLOOKUP(D3313,'ВИС-2025'!$E$17:$I$3751,3,0),"")</f>
        <v xml:space="preserve">Хомут жесткой фиксации  110 M8/10 </v>
      </c>
      <c r="F3313" s="202" t="s">
        <v>58</v>
      </c>
      <c r="G3313" s="254"/>
      <c r="H3313" s="352">
        <f>IFERROR(VLOOKUP(D3313,'ВИС-2025'!$E$17:$L$4285,8,0),"")</f>
        <v>7.99</v>
      </c>
      <c r="I3313" s="352">
        <f t="shared" si="481"/>
        <v>0</v>
      </c>
      <c r="J3313" s="352">
        <f t="shared" si="485"/>
        <v>7.99</v>
      </c>
      <c r="K3313" s="352">
        <f t="shared" si="482"/>
        <v>0</v>
      </c>
      <c r="L3313" s="352">
        <f t="shared" si="483"/>
        <v>0</v>
      </c>
      <c r="M3313" s="352">
        <f t="shared" si="484"/>
        <v>0</v>
      </c>
      <c r="N3313" s="387"/>
    </row>
    <row r="3314" spans="2:14" s="288" customFormat="1">
      <c r="B3314" s="453" t="s">
        <v>27</v>
      </c>
      <c r="C3314" s="251" t="s">
        <v>1305</v>
      </c>
      <c r="D3314" s="109">
        <v>11200481002</v>
      </c>
      <c r="E3314" s="391" t="str">
        <f>IFERROR(VLOOKUP(D3314,'ВИС-2025'!$E$17:$I$3751,3,0),"")</f>
        <v xml:space="preserve">Хомут жесткой фиксации  125 M10 </v>
      </c>
      <c r="F3314" s="202" t="s">
        <v>58</v>
      </c>
      <c r="G3314" s="254"/>
      <c r="H3314" s="352">
        <f>IFERROR(VLOOKUP(D3314,'ВИС-2025'!$E$17:$L$4285,8,0),"")</f>
        <v>8.5299999999999994</v>
      </c>
      <c r="I3314" s="352">
        <f t="shared" ref="I3314:I3341" si="486">IFERROR(H3314*G3314,"")</f>
        <v>0</v>
      </c>
      <c r="J3314" s="352">
        <f t="shared" si="485"/>
        <v>8.5299999999999994</v>
      </c>
      <c r="K3314" s="352">
        <f t="shared" ref="K3314:K3341" si="487">IFERROR(J3314*G3314, "")</f>
        <v>0</v>
      </c>
      <c r="L3314" s="352">
        <f t="shared" ref="L3314:L3341" si="488">IFERROR(J3314*$D$8, "")</f>
        <v>0</v>
      </c>
      <c r="M3314" s="352">
        <f t="shared" ref="M3314:M3341" si="489">IFERROR(L3314*G3314, "")</f>
        <v>0</v>
      </c>
      <c r="N3314" s="387"/>
    </row>
    <row r="3315" spans="2:14" s="288" customFormat="1">
      <c r="B3315" s="453" t="s">
        <v>27</v>
      </c>
      <c r="C3315" s="251" t="s">
        <v>1305</v>
      </c>
      <c r="D3315" s="109">
        <v>11200491003</v>
      </c>
      <c r="E3315" s="391" t="str">
        <f>IFERROR(VLOOKUP(D3315,'ВИС-2025'!$E$17:$I$3751,3,0),"")</f>
        <v xml:space="preserve">Хомут жесткой фиксации  160 M10 </v>
      </c>
      <c r="F3315" s="202" t="s">
        <v>58</v>
      </c>
      <c r="G3315" s="254"/>
      <c r="H3315" s="352">
        <f>IFERROR(VLOOKUP(D3315,'ВИС-2025'!$E$17:$L$4285,8,0),"")</f>
        <v>13.46</v>
      </c>
      <c r="I3315" s="352">
        <f t="shared" si="486"/>
        <v>0</v>
      </c>
      <c r="J3315" s="352">
        <f t="shared" si="485"/>
        <v>13.46</v>
      </c>
      <c r="K3315" s="352">
        <f t="shared" si="487"/>
        <v>0</v>
      </c>
      <c r="L3315" s="352">
        <f t="shared" si="488"/>
        <v>0</v>
      </c>
      <c r="M3315" s="352">
        <f t="shared" si="489"/>
        <v>0</v>
      </c>
      <c r="N3315" s="387"/>
    </row>
    <row r="3316" spans="2:14" s="288" customFormat="1" ht="25.5">
      <c r="B3316" s="453" t="s">
        <v>27</v>
      </c>
      <c r="C3316" s="251" t="s">
        <v>1305</v>
      </c>
      <c r="D3316" s="102">
        <v>11239341001</v>
      </c>
      <c r="E3316" s="391" t="str">
        <f>IFERROR(VLOOKUP(D3316,'ВИС-2025'!$E$17:$I$3751,3,0),"")</f>
        <v>Хомут жесткой фиксации  200 с анкерной шпилькой М12/60 мм и стеновой пластиной</v>
      </c>
      <c r="F3316" s="202" t="s">
        <v>58</v>
      </c>
      <c r="G3316" s="254"/>
      <c r="H3316" s="352">
        <f>IFERROR(VLOOKUP(D3316,'ВИС-2025'!$E$17:$L$4285,8,0),"")</f>
        <v>27.72</v>
      </c>
      <c r="I3316" s="352">
        <f t="shared" si="486"/>
        <v>0</v>
      </c>
      <c r="J3316" s="352">
        <f t="shared" si="485"/>
        <v>27.72</v>
      </c>
      <c r="K3316" s="352">
        <f t="shared" si="487"/>
        <v>0</v>
      </c>
      <c r="L3316" s="352">
        <f t="shared" si="488"/>
        <v>0</v>
      </c>
      <c r="M3316" s="352">
        <f t="shared" si="489"/>
        <v>0</v>
      </c>
      <c r="N3316" s="387"/>
    </row>
    <row r="3317" spans="2:14">
      <c r="B3317" s="90"/>
      <c r="C3317" s="241"/>
      <c r="D3317" s="69"/>
      <c r="E3317" s="401"/>
      <c r="F3317" s="170"/>
      <c r="G3317" s="243"/>
      <c r="H3317" s="352" t="str">
        <f>IFERROR(VLOOKUP(D3317,'ВИС-2025'!$E$17:$L$4285,8,0),"")</f>
        <v/>
      </c>
      <c r="I3317" s="351" t="str">
        <f t="shared" si="486"/>
        <v/>
      </c>
      <c r="J3317" s="351" t="str">
        <f t="shared" si="485"/>
        <v/>
      </c>
      <c r="K3317" s="351" t="str">
        <f t="shared" si="487"/>
        <v/>
      </c>
      <c r="L3317" s="351" t="str">
        <f t="shared" si="488"/>
        <v/>
      </c>
      <c r="M3317" s="351" t="str">
        <f t="shared" si="489"/>
        <v/>
      </c>
      <c r="N3317" s="387"/>
    </row>
    <row r="3318" spans="2:14" s="288" customFormat="1">
      <c r="B3318" s="453" t="s">
        <v>27</v>
      </c>
      <c r="C3318" s="251" t="s">
        <v>1305</v>
      </c>
      <c r="D3318" s="102">
        <v>11226541001</v>
      </c>
      <c r="E3318" s="391" t="str">
        <f>IFERROR(VLOOKUP(D3318,'ВИС-2025'!$E$17:$I$3751,3,0),"")</f>
        <v>Хомут скользящий  40 M8</v>
      </c>
      <c r="F3318" s="202" t="s">
        <v>58</v>
      </c>
      <c r="G3318" s="254"/>
      <c r="H3318" s="352">
        <f>IFERROR(VLOOKUP(D3318,'ВИС-2025'!$E$17:$L$4285,8,0),"")</f>
        <v>2.87</v>
      </c>
      <c r="I3318" s="352">
        <f t="shared" si="486"/>
        <v>0</v>
      </c>
      <c r="J3318" s="352">
        <f t="shared" si="485"/>
        <v>2.87</v>
      </c>
      <c r="K3318" s="352">
        <f t="shared" si="487"/>
        <v>0</v>
      </c>
      <c r="L3318" s="352">
        <f t="shared" si="488"/>
        <v>0</v>
      </c>
      <c r="M3318" s="352">
        <f t="shared" si="489"/>
        <v>0</v>
      </c>
      <c r="N3318" s="387"/>
    </row>
    <row r="3319" spans="2:14" s="288" customFormat="1">
      <c r="B3319" s="453" t="s">
        <v>27</v>
      </c>
      <c r="C3319" s="251" t="s">
        <v>1305</v>
      </c>
      <c r="D3319" s="102">
        <v>11205341001</v>
      </c>
      <c r="E3319" s="391" t="str">
        <f>IFERROR(VLOOKUP(D3319,'ВИС-2025'!$E$17:$I$3751,3,0),"")</f>
        <v>Хомут скользящий 50 M8</v>
      </c>
      <c r="F3319" s="202" t="s">
        <v>58</v>
      </c>
      <c r="G3319" s="254"/>
      <c r="H3319" s="352">
        <f>IFERROR(VLOOKUP(D3319,'ВИС-2025'!$E$17:$L$4285,8,0),"")</f>
        <v>3.38</v>
      </c>
      <c r="I3319" s="352">
        <f t="shared" si="486"/>
        <v>0</v>
      </c>
      <c r="J3319" s="352">
        <f t="shared" si="485"/>
        <v>3.38</v>
      </c>
      <c r="K3319" s="352">
        <f t="shared" si="487"/>
        <v>0</v>
      </c>
      <c r="L3319" s="352">
        <f t="shared" si="488"/>
        <v>0</v>
      </c>
      <c r="M3319" s="352">
        <f t="shared" si="489"/>
        <v>0</v>
      </c>
      <c r="N3319" s="387"/>
    </row>
    <row r="3320" spans="2:14" s="288" customFormat="1">
      <c r="B3320" s="453" t="s">
        <v>27</v>
      </c>
      <c r="C3320" s="251" t="s">
        <v>1305</v>
      </c>
      <c r="D3320" s="471">
        <v>11200191002</v>
      </c>
      <c r="E3320" s="391" t="str">
        <f>IFERROR(VLOOKUP(D3320,'ВИС-2025'!$E$17:$I$3751,3,0),"")</f>
        <v xml:space="preserve">Хомут скользящий 75 M8/10 </v>
      </c>
      <c r="F3320" s="202" t="s">
        <v>58</v>
      </c>
      <c r="G3320" s="254"/>
      <c r="H3320" s="352">
        <f>IFERROR(VLOOKUP(D3320,'ВИС-2025'!$E$17:$L$4285,8,0),"")</f>
        <v>6.43</v>
      </c>
      <c r="I3320" s="352">
        <f t="shared" si="486"/>
        <v>0</v>
      </c>
      <c r="J3320" s="352">
        <f t="shared" si="485"/>
        <v>6.43</v>
      </c>
      <c r="K3320" s="352">
        <f t="shared" si="487"/>
        <v>0</v>
      </c>
      <c r="L3320" s="352">
        <f t="shared" si="488"/>
        <v>0</v>
      </c>
      <c r="M3320" s="352">
        <f t="shared" si="489"/>
        <v>0</v>
      </c>
      <c r="N3320" s="387"/>
    </row>
    <row r="3321" spans="2:14" s="288" customFormat="1">
      <c r="B3321" s="453" t="s">
        <v>27</v>
      </c>
      <c r="C3321" s="251" t="s">
        <v>1305</v>
      </c>
      <c r="D3321" s="109">
        <v>11200551002</v>
      </c>
      <c r="E3321" s="391" t="str">
        <f>IFERROR(VLOOKUP(D3321,'ВИС-2025'!$E$17:$I$3751,3,0),"")</f>
        <v xml:space="preserve">Хомут скользящий 90 M8/10 </v>
      </c>
      <c r="F3321" s="202" t="s">
        <v>58</v>
      </c>
      <c r="G3321" s="254"/>
      <c r="H3321" s="352">
        <f>IFERROR(VLOOKUP(D3321,'ВИС-2025'!$E$17:$L$4285,8,0),"")</f>
        <v>7.04</v>
      </c>
      <c r="I3321" s="352">
        <f t="shared" si="486"/>
        <v>0</v>
      </c>
      <c r="J3321" s="352">
        <f t="shared" si="485"/>
        <v>7.04</v>
      </c>
      <c r="K3321" s="352">
        <f t="shared" si="487"/>
        <v>0</v>
      </c>
      <c r="L3321" s="352">
        <f t="shared" si="488"/>
        <v>0</v>
      </c>
      <c r="M3321" s="352">
        <f t="shared" si="489"/>
        <v>0</v>
      </c>
      <c r="N3321" s="387"/>
    </row>
    <row r="3322" spans="2:14" s="288" customFormat="1">
      <c r="B3322" s="453" t="s">
        <v>27</v>
      </c>
      <c r="C3322" s="251" t="s">
        <v>1305</v>
      </c>
      <c r="D3322" s="109">
        <v>11200271002</v>
      </c>
      <c r="E3322" s="391" t="str">
        <f>IFERROR(VLOOKUP(D3322,'ВИС-2025'!$E$17:$I$3751,3,0),"")</f>
        <v xml:space="preserve">Хомут скользящий 110 M8/10 </v>
      </c>
      <c r="F3322" s="202" t="s">
        <v>58</v>
      </c>
      <c r="G3322" s="254"/>
      <c r="H3322" s="352">
        <f>IFERROR(VLOOKUP(D3322,'ВИС-2025'!$E$17:$L$4285,8,0),"")</f>
        <v>7.99</v>
      </c>
      <c r="I3322" s="352">
        <f t="shared" si="486"/>
        <v>0</v>
      </c>
      <c r="J3322" s="352">
        <f t="shared" si="485"/>
        <v>7.99</v>
      </c>
      <c r="K3322" s="352">
        <f t="shared" si="487"/>
        <v>0</v>
      </c>
      <c r="L3322" s="352">
        <f t="shared" si="488"/>
        <v>0</v>
      </c>
      <c r="M3322" s="352">
        <f t="shared" si="489"/>
        <v>0</v>
      </c>
      <c r="N3322" s="387"/>
    </row>
    <row r="3323" spans="2:14" s="288" customFormat="1">
      <c r="B3323" s="453" t="s">
        <v>27</v>
      </c>
      <c r="C3323" s="251" t="s">
        <v>1305</v>
      </c>
      <c r="D3323" s="109">
        <v>11200561002</v>
      </c>
      <c r="E3323" s="391" t="str">
        <f>IFERROR(VLOOKUP(D3323,'ВИС-2025'!$E$17:$I$3751,3,0),"")</f>
        <v xml:space="preserve">Хомут скользящий 125 M10 </v>
      </c>
      <c r="F3323" s="202" t="s">
        <v>58</v>
      </c>
      <c r="G3323" s="254"/>
      <c r="H3323" s="352">
        <f>IFERROR(VLOOKUP(D3323,'ВИС-2025'!$E$17:$L$4285,8,0),"")</f>
        <v>8.5299999999999994</v>
      </c>
      <c r="I3323" s="352">
        <f t="shared" si="486"/>
        <v>0</v>
      </c>
      <c r="J3323" s="352">
        <f t="shared" si="485"/>
        <v>8.5299999999999994</v>
      </c>
      <c r="K3323" s="352">
        <f t="shared" si="487"/>
        <v>0</v>
      </c>
      <c r="L3323" s="352">
        <f t="shared" si="488"/>
        <v>0</v>
      </c>
      <c r="M3323" s="352">
        <f t="shared" si="489"/>
        <v>0</v>
      </c>
      <c r="N3323" s="387"/>
    </row>
    <row r="3324" spans="2:14" s="288" customFormat="1">
      <c r="B3324" s="453" t="s">
        <v>27</v>
      </c>
      <c r="C3324" s="251" t="s">
        <v>1305</v>
      </c>
      <c r="D3324" s="109">
        <v>11200571002</v>
      </c>
      <c r="E3324" s="391" t="str">
        <f>IFERROR(VLOOKUP(D3324,'ВИС-2025'!$E$17:$I$3751,3,0),"")</f>
        <v xml:space="preserve">Хомут скользящий 160 M10 </v>
      </c>
      <c r="F3324" s="202" t="s">
        <v>58</v>
      </c>
      <c r="G3324" s="254"/>
      <c r="H3324" s="352">
        <f>IFERROR(VLOOKUP(D3324,'ВИС-2025'!$E$17:$L$4285,8,0),"")</f>
        <v>13.46</v>
      </c>
      <c r="I3324" s="352">
        <f t="shared" si="486"/>
        <v>0</v>
      </c>
      <c r="J3324" s="352">
        <f t="shared" si="485"/>
        <v>13.46</v>
      </c>
      <c r="K3324" s="352">
        <f t="shared" si="487"/>
        <v>0</v>
      </c>
      <c r="L3324" s="352">
        <f t="shared" si="488"/>
        <v>0</v>
      </c>
      <c r="M3324" s="352">
        <f t="shared" si="489"/>
        <v>0</v>
      </c>
      <c r="N3324" s="387"/>
    </row>
    <row r="3325" spans="2:14" s="288" customFormat="1">
      <c r="B3325" s="453" t="s">
        <v>27</v>
      </c>
      <c r="C3325" s="251" t="s">
        <v>1305</v>
      </c>
      <c r="D3325" s="102">
        <v>11239441001</v>
      </c>
      <c r="E3325" s="391" t="str">
        <f>IFERROR(VLOOKUP(D3325,'ВИС-2025'!$E$17:$I$3751,3,0),"")</f>
        <v>Хомут скользящий 200 с анкерной шпилькой М12/60 мм и стеновой пластиной</v>
      </c>
      <c r="F3325" s="202" t="s">
        <v>58</v>
      </c>
      <c r="G3325" s="254"/>
      <c r="H3325" s="352">
        <f>IFERROR(VLOOKUP(D3325,'ВИС-2025'!$E$17:$L$4285,8,0),"")</f>
        <v>27.72</v>
      </c>
      <c r="I3325" s="352">
        <f t="shared" si="486"/>
        <v>0</v>
      </c>
      <c r="J3325" s="352">
        <f t="shared" si="485"/>
        <v>27.72</v>
      </c>
      <c r="K3325" s="352">
        <f t="shared" si="487"/>
        <v>0</v>
      </c>
      <c r="L3325" s="352">
        <f t="shared" si="488"/>
        <v>0</v>
      </c>
      <c r="M3325" s="352">
        <f t="shared" si="489"/>
        <v>0</v>
      </c>
      <c r="N3325" s="387"/>
    </row>
    <row r="3326" spans="2:14">
      <c r="B3326" s="90"/>
      <c r="C3326" s="241"/>
      <c r="D3326" s="69"/>
      <c r="E3326" s="401"/>
      <c r="F3326" s="170"/>
      <c r="G3326" s="243"/>
      <c r="H3326" s="352" t="str">
        <f>IFERROR(VLOOKUP(D3326,'ВИС-2025'!$E$17:$L$4285,8,0),"")</f>
        <v/>
      </c>
      <c r="I3326" s="351" t="str">
        <f t="shared" si="486"/>
        <v/>
      </c>
      <c r="J3326" s="351" t="str">
        <f t="shared" si="485"/>
        <v/>
      </c>
      <c r="K3326" s="351" t="str">
        <f t="shared" si="487"/>
        <v/>
      </c>
      <c r="L3326" s="351" t="str">
        <f t="shared" si="488"/>
        <v/>
      </c>
      <c r="M3326" s="351" t="str">
        <f t="shared" si="489"/>
        <v/>
      </c>
      <c r="N3326" s="387"/>
    </row>
    <row r="3327" spans="2:14" s="288" customFormat="1">
      <c r="B3327" s="453" t="s">
        <v>27</v>
      </c>
      <c r="C3327" s="251" t="s">
        <v>1305</v>
      </c>
      <c r="D3327" s="102">
        <v>11006591001</v>
      </c>
      <c r="E3327" s="391" t="str">
        <f>IFERROR(VLOOKUP(D3327,'ВИС-2025'!$E$17:$I$3751,3,0),"")</f>
        <v>Хомут для усиления раструбных соединений 40</v>
      </c>
      <c r="F3327" s="202" t="s">
        <v>58</v>
      </c>
      <c r="G3327" s="254"/>
      <c r="H3327" s="352">
        <f>IFERROR(VLOOKUP(D3327,'ВИС-2025'!$E$17:$L$4285,8,0),"")</f>
        <v>21.5</v>
      </c>
      <c r="I3327" s="352">
        <f t="shared" si="486"/>
        <v>0</v>
      </c>
      <c r="J3327" s="352">
        <f t="shared" si="485"/>
        <v>21.5</v>
      </c>
      <c r="K3327" s="352">
        <f t="shared" si="487"/>
        <v>0</v>
      </c>
      <c r="L3327" s="352">
        <f t="shared" si="488"/>
        <v>0</v>
      </c>
      <c r="M3327" s="352">
        <f t="shared" si="489"/>
        <v>0</v>
      </c>
      <c r="N3327" s="387"/>
    </row>
    <row r="3328" spans="2:14" s="288" customFormat="1">
      <c r="B3328" s="453" t="s">
        <v>27</v>
      </c>
      <c r="C3328" s="251" t="s">
        <v>1305</v>
      </c>
      <c r="D3328" s="102">
        <v>11006611001</v>
      </c>
      <c r="E3328" s="391" t="str">
        <f>IFERROR(VLOOKUP(D3328,'ВИС-2025'!$E$17:$I$3751,3,0),"")</f>
        <v>Хомут для усиления раструбных соединений 50</v>
      </c>
      <c r="F3328" s="202" t="s">
        <v>58</v>
      </c>
      <c r="G3328" s="254"/>
      <c r="H3328" s="352">
        <f>IFERROR(VLOOKUP(D3328,'ВИС-2025'!$E$17:$L$4285,8,0),"")</f>
        <v>21.9</v>
      </c>
      <c r="I3328" s="352">
        <f t="shared" si="486"/>
        <v>0</v>
      </c>
      <c r="J3328" s="352">
        <f t="shared" si="485"/>
        <v>21.9</v>
      </c>
      <c r="K3328" s="352">
        <f t="shared" si="487"/>
        <v>0</v>
      </c>
      <c r="L3328" s="352">
        <f t="shared" si="488"/>
        <v>0</v>
      </c>
      <c r="M3328" s="352">
        <f t="shared" si="489"/>
        <v>0</v>
      </c>
      <c r="N3328" s="387"/>
    </row>
    <row r="3329" spans="2:14" s="288" customFormat="1">
      <c r="B3329" s="453" t="s">
        <v>27</v>
      </c>
      <c r="C3329" s="251" t="s">
        <v>1305</v>
      </c>
      <c r="D3329" s="102">
        <v>11006621001</v>
      </c>
      <c r="E3329" s="391" t="str">
        <f>IFERROR(VLOOKUP(D3329,'ВИС-2025'!$E$17:$I$3751,3,0),"")</f>
        <v>Хомут для усиления раструбных соединений 75</v>
      </c>
      <c r="F3329" s="202" t="s">
        <v>58</v>
      </c>
      <c r="G3329" s="254"/>
      <c r="H3329" s="352">
        <f>IFERROR(VLOOKUP(D3329,'ВИС-2025'!$E$17:$L$4285,8,0),"")</f>
        <v>24.16</v>
      </c>
      <c r="I3329" s="352">
        <f t="shared" si="486"/>
        <v>0</v>
      </c>
      <c r="J3329" s="352">
        <f t="shared" si="485"/>
        <v>24.16</v>
      </c>
      <c r="K3329" s="352">
        <f t="shared" si="487"/>
        <v>0</v>
      </c>
      <c r="L3329" s="352">
        <f t="shared" si="488"/>
        <v>0</v>
      </c>
      <c r="M3329" s="352">
        <f t="shared" si="489"/>
        <v>0</v>
      </c>
      <c r="N3329" s="387"/>
    </row>
    <row r="3330" spans="2:14" s="288" customFormat="1">
      <c r="B3330" s="453" t="s">
        <v>27</v>
      </c>
      <c r="C3330" s="251" t="s">
        <v>1305</v>
      </c>
      <c r="D3330" s="102">
        <v>11006631001</v>
      </c>
      <c r="E3330" s="391" t="str">
        <f>IFERROR(VLOOKUP(D3330,'ВИС-2025'!$E$17:$I$3751,3,0),"")</f>
        <v>Хомут для усиления раструбных соединений 90</v>
      </c>
      <c r="F3330" s="202" t="s">
        <v>58</v>
      </c>
      <c r="G3330" s="254"/>
      <c r="H3330" s="352">
        <f>IFERROR(VLOOKUP(D3330,'ВИС-2025'!$E$17:$L$4285,8,0),"")</f>
        <v>25.01</v>
      </c>
      <c r="I3330" s="352">
        <f t="shared" si="486"/>
        <v>0</v>
      </c>
      <c r="J3330" s="352">
        <f t="shared" si="485"/>
        <v>25.01</v>
      </c>
      <c r="K3330" s="352">
        <f t="shared" si="487"/>
        <v>0</v>
      </c>
      <c r="L3330" s="352">
        <f t="shared" si="488"/>
        <v>0</v>
      </c>
      <c r="M3330" s="352">
        <f t="shared" si="489"/>
        <v>0</v>
      </c>
      <c r="N3330" s="387"/>
    </row>
    <row r="3331" spans="2:14" s="288" customFormat="1">
      <c r="B3331" s="453" t="s">
        <v>27</v>
      </c>
      <c r="C3331" s="251" t="s">
        <v>1305</v>
      </c>
      <c r="D3331" s="102">
        <v>11006641001</v>
      </c>
      <c r="E3331" s="391" t="str">
        <f>IFERROR(VLOOKUP(D3331,'ВИС-2025'!$E$17:$I$3751,3,0),"")</f>
        <v>Хомут для усиления раструбных соединений 110</v>
      </c>
      <c r="F3331" s="202" t="s">
        <v>58</v>
      </c>
      <c r="G3331" s="254"/>
      <c r="H3331" s="352">
        <f>IFERROR(VLOOKUP(D3331,'ВИС-2025'!$E$17:$L$4285,8,0),"")</f>
        <v>26.12</v>
      </c>
      <c r="I3331" s="352">
        <f t="shared" si="486"/>
        <v>0</v>
      </c>
      <c r="J3331" s="352">
        <f t="shared" si="485"/>
        <v>26.12</v>
      </c>
      <c r="K3331" s="352">
        <f t="shared" si="487"/>
        <v>0</v>
      </c>
      <c r="L3331" s="352">
        <f t="shared" si="488"/>
        <v>0</v>
      </c>
      <c r="M3331" s="352">
        <f t="shared" si="489"/>
        <v>0</v>
      </c>
      <c r="N3331" s="387"/>
    </row>
    <row r="3332" spans="2:14" s="288" customFormat="1">
      <c r="B3332" s="453" t="s">
        <v>27</v>
      </c>
      <c r="C3332" s="251" t="s">
        <v>1305</v>
      </c>
      <c r="D3332" s="102">
        <v>11006651001</v>
      </c>
      <c r="E3332" s="391" t="str">
        <f>IFERROR(VLOOKUP(D3332,'ВИС-2025'!$E$17:$I$3751,3,0),"")</f>
        <v>Хомут для усиления раструбных соединений 125</v>
      </c>
      <c r="F3332" s="202" t="s">
        <v>58</v>
      </c>
      <c r="G3332" s="254"/>
      <c r="H3332" s="352">
        <f>IFERROR(VLOOKUP(D3332,'ВИС-2025'!$E$17:$L$4285,8,0),"")</f>
        <v>27.82</v>
      </c>
      <c r="I3332" s="352">
        <f t="shared" si="486"/>
        <v>0</v>
      </c>
      <c r="J3332" s="352">
        <f t="shared" si="485"/>
        <v>27.82</v>
      </c>
      <c r="K3332" s="352">
        <f t="shared" si="487"/>
        <v>0</v>
      </c>
      <c r="L3332" s="352">
        <f t="shared" si="488"/>
        <v>0</v>
      </c>
      <c r="M3332" s="352">
        <f t="shared" si="489"/>
        <v>0</v>
      </c>
      <c r="N3332" s="387"/>
    </row>
    <row r="3333" spans="2:14" s="288" customFormat="1">
      <c r="B3333" s="453" t="s">
        <v>27</v>
      </c>
      <c r="C3333" s="251" t="s">
        <v>1305</v>
      </c>
      <c r="D3333" s="102">
        <v>11029461001</v>
      </c>
      <c r="E3333" s="391" t="str">
        <f>IFERROR(VLOOKUP(D3333,'ВИС-2025'!$E$17:$I$3751,3,0),"")</f>
        <v>Хомут для усиления раструбных соединений 160</v>
      </c>
      <c r="F3333" s="202" t="s">
        <v>58</v>
      </c>
      <c r="G3333" s="254"/>
      <c r="H3333" s="352">
        <f>IFERROR(VLOOKUP(D3333,'ВИС-2025'!$E$17:$L$4285,8,0),"")</f>
        <v>31.98</v>
      </c>
      <c r="I3333" s="352">
        <f t="shared" si="486"/>
        <v>0</v>
      </c>
      <c r="J3333" s="352">
        <f t="shared" si="485"/>
        <v>31.98</v>
      </c>
      <c r="K3333" s="352">
        <f t="shared" si="487"/>
        <v>0</v>
      </c>
      <c r="L3333" s="352">
        <f t="shared" si="488"/>
        <v>0</v>
      </c>
      <c r="M3333" s="352">
        <f t="shared" si="489"/>
        <v>0</v>
      </c>
      <c r="N3333" s="387"/>
    </row>
    <row r="3334" spans="2:14" s="288" customFormat="1">
      <c r="B3334" s="453" t="s">
        <v>27</v>
      </c>
      <c r="C3334" s="251" t="s">
        <v>1305</v>
      </c>
      <c r="D3334" s="102">
        <v>11029471001</v>
      </c>
      <c r="E3334" s="391" t="str">
        <f>IFERROR(VLOOKUP(D3334,'ВИС-2025'!$E$17:$I$3751,3,0),"")</f>
        <v>Хомут для усиления раструбных соединений 200</v>
      </c>
      <c r="F3334" s="202" t="s">
        <v>58</v>
      </c>
      <c r="G3334" s="254"/>
      <c r="H3334" s="352">
        <f>IFERROR(VLOOKUP(D3334,'ВИС-2025'!$E$17:$L$4285,8,0),"")</f>
        <v>39.200000000000003</v>
      </c>
      <c r="I3334" s="352">
        <f t="shared" si="486"/>
        <v>0</v>
      </c>
      <c r="J3334" s="352">
        <f t="shared" si="485"/>
        <v>39.200000000000003</v>
      </c>
      <c r="K3334" s="352">
        <f t="shared" si="487"/>
        <v>0</v>
      </c>
      <c r="L3334" s="352">
        <f t="shared" si="488"/>
        <v>0</v>
      </c>
      <c r="M3334" s="352">
        <f t="shared" si="489"/>
        <v>0</v>
      </c>
      <c r="N3334" s="387"/>
    </row>
    <row r="3335" spans="2:14">
      <c r="B3335" s="90"/>
      <c r="C3335" s="241"/>
      <c r="D3335" s="69"/>
      <c r="E3335" s="401"/>
      <c r="F3335" s="170"/>
      <c r="G3335" s="243"/>
      <c r="H3335" s="352" t="str">
        <f>IFERROR(VLOOKUP(D3335,'ВИС-2025'!$E$17:$L$4285,8,0),"")</f>
        <v/>
      </c>
      <c r="I3335" s="351" t="str">
        <f t="shared" si="486"/>
        <v/>
      </c>
      <c r="J3335" s="351" t="str">
        <f t="shared" si="485"/>
        <v/>
      </c>
      <c r="K3335" s="351" t="str">
        <f t="shared" si="487"/>
        <v/>
      </c>
      <c r="L3335" s="351" t="str">
        <f t="shared" si="488"/>
        <v/>
      </c>
      <c r="M3335" s="351" t="str">
        <f t="shared" si="489"/>
        <v/>
      </c>
      <c r="N3335" s="387"/>
    </row>
    <row r="3336" spans="2:14" s="288" customFormat="1">
      <c r="B3336" s="453" t="s">
        <v>27</v>
      </c>
      <c r="C3336" s="251" t="s">
        <v>1305</v>
      </c>
      <c r="D3336" s="102">
        <v>11210741002</v>
      </c>
      <c r="E3336" s="391" t="str">
        <f>IFERROR(VLOOKUP(D3336,'ВИС-2025'!$E$17:$I$3751,3,0),"")</f>
        <v>Шпилька для хомута М8</v>
      </c>
      <c r="F3336" s="202" t="s">
        <v>58</v>
      </c>
      <c r="G3336" s="254"/>
      <c r="H3336" s="352">
        <f>IFERROR(VLOOKUP(D3336,'ВИС-2025'!$E$17:$L$4285,8,0),"")</f>
        <v>0.59</v>
      </c>
      <c r="I3336" s="352">
        <f t="shared" si="486"/>
        <v>0</v>
      </c>
      <c r="J3336" s="352">
        <f t="shared" si="485"/>
        <v>0.59</v>
      </c>
      <c r="K3336" s="352">
        <f t="shared" si="487"/>
        <v>0</v>
      </c>
      <c r="L3336" s="352">
        <f t="shared" si="488"/>
        <v>0</v>
      </c>
      <c r="M3336" s="352">
        <f t="shared" si="489"/>
        <v>0</v>
      </c>
      <c r="N3336" s="387"/>
    </row>
    <row r="3337" spans="2:14" s="288" customFormat="1">
      <c r="B3337" s="453" t="s">
        <v>27</v>
      </c>
      <c r="C3337" s="251" t="s">
        <v>1305</v>
      </c>
      <c r="D3337" s="102">
        <v>11210841002</v>
      </c>
      <c r="E3337" s="391" t="str">
        <f>IFERROR(VLOOKUP(D3337,'ВИС-2025'!$E$17:$I$3751,3,0),"")</f>
        <v>Шпилька для хомута М10</v>
      </c>
      <c r="F3337" s="202" t="s">
        <v>58</v>
      </c>
      <c r="G3337" s="254"/>
      <c r="H3337" s="352">
        <f>IFERROR(VLOOKUP(D3337,'ВИС-2025'!$E$17:$L$4285,8,0),"")</f>
        <v>1.1000000000000001</v>
      </c>
      <c r="I3337" s="352">
        <f t="shared" si="486"/>
        <v>0</v>
      </c>
      <c r="J3337" s="352">
        <f t="shared" si="485"/>
        <v>1.1000000000000001</v>
      </c>
      <c r="K3337" s="352">
        <f t="shared" si="487"/>
        <v>0</v>
      </c>
      <c r="L3337" s="352">
        <f t="shared" si="488"/>
        <v>0</v>
      </c>
      <c r="M3337" s="352">
        <f t="shared" si="489"/>
        <v>0</v>
      </c>
      <c r="N3337" s="387"/>
    </row>
    <row r="3338" spans="2:14">
      <c r="B3338" s="90"/>
      <c r="C3338" s="241"/>
      <c r="D3338" s="69"/>
      <c r="E3338" s="401"/>
      <c r="F3338" s="170"/>
      <c r="G3338" s="243"/>
      <c r="H3338" s="357" t="str">
        <f>IFERROR(VLOOKUP(D3338,'ВИС-2025'!$E$17:$L$4285,8,0),"")</f>
        <v/>
      </c>
      <c r="I3338" s="351" t="str">
        <f t="shared" si="486"/>
        <v/>
      </c>
      <c r="J3338" s="351" t="str">
        <f t="shared" si="485"/>
        <v/>
      </c>
      <c r="K3338" s="351" t="str">
        <f t="shared" si="487"/>
        <v/>
      </c>
      <c r="L3338" s="351" t="str">
        <f t="shared" si="488"/>
        <v/>
      </c>
      <c r="M3338" s="351" t="str">
        <f t="shared" si="489"/>
        <v/>
      </c>
      <c r="N3338" s="387"/>
    </row>
    <row r="3339" spans="2:14">
      <c r="B3339" s="69"/>
      <c r="C3339" s="426" t="s">
        <v>1305</v>
      </c>
      <c r="D3339" s="144"/>
      <c r="E3339" s="408" t="s">
        <v>1609</v>
      </c>
      <c r="F3339" s="193" t="s">
        <v>1267</v>
      </c>
      <c r="G3339" s="430"/>
      <c r="H3339" s="452" t="str">
        <f>IFERROR(VLOOKUP(D3339,'ВИС-2025'!$E$17:$L$4285,8,0),"")</f>
        <v/>
      </c>
      <c r="I3339" s="452" t="str">
        <f t="shared" si="486"/>
        <v/>
      </c>
      <c r="J3339" s="452" t="str">
        <f t="shared" si="485"/>
        <v/>
      </c>
      <c r="K3339" s="452" t="str">
        <f t="shared" si="487"/>
        <v/>
      </c>
      <c r="L3339" s="452" t="str">
        <f t="shared" si="488"/>
        <v/>
      </c>
      <c r="M3339" s="452" t="str">
        <f t="shared" si="489"/>
        <v/>
      </c>
      <c r="N3339" s="387"/>
    </row>
    <row r="3340" spans="2:14" s="287" customFormat="1">
      <c r="B3340" s="69" t="s">
        <v>30</v>
      </c>
      <c r="C3340" s="241" t="s">
        <v>1305</v>
      </c>
      <c r="D3340" s="69">
        <v>11097271001</v>
      </c>
      <c r="E3340" s="392" t="str">
        <f>IFERROR(VLOOKUP(D3340,'ВИС-2025'!$E$17:$I$3751,3,0),"")</f>
        <v>Технический вазелин  РЕХАУ для раструб. соединений, Тюбик - 250 г</v>
      </c>
      <c r="F3340" s="170" t="s">
        <v>58</v>
      </c>
      <c r="G3340" s="243"/>
      <c r="H3340" s="357">
        <f>IFERROR(VLOOKUP(D3340,'ВИС-2025'!$E$17:$L$4285,8,0),"")</f>
        <v>9.01</v>
      </c>
      <c r="I3340" s="351">
        <f t="shared" ref="I3340" si="490">IFERROR(H3340*G3340,"")</f>
        <v>0</v>
      </c>
      <c r="J3340" s="351">
        <f t="shared" ref="J3340" si="491">IFERROR((IF(H3340="","",H3340-H3340*$D$7)),"")</f>
        <v>9.01</v>
      </c>
      <c r="K3340" s="351">
        <f t="shared" ref="K3340" si="492">IFERROR(J3340*G3340, "")</f>
        <v>0</v>
      </c>
      <c r="L3340" s="351">
        <f t="shared" ref="L3340" si="493">IFERROR(J3340*$D$8, "")</f>
        <v>0</v>
      </c>
      <c r="M3340" s="351">
        <f t="shared" ref="M3340" si="494">IFERROR(L3340*G3340, "")</f>
        <v>0</v>
      </c>
      <c r="N3340" s="387"/>
    </row>
    <row r="3341" spans="2:14">
      <c r="B3341" s="450"/>
      <c r="C3341" s="241"/>
      <c r="D3341" s="69"/>
      <c r="E3341" s="401"/>
      <c r="F3341" s="170"/>
      <c r="G3341" s="243"/>
      <c r="H3341" s="357" t="str">
        <f>IFERROR(VLOOKUP(D3341,'ВИС-2025'!$E$17:$L$4285,8,0),"")</f>
        <v/>
      </c>
      <c r="I3341" s="351" t="str">
        <f t="shared" si="486"/>
        <v/>
      </c>
      <c r="J3341" s="351" t="str">
        <f t="shared" ref="J3341:J3370" si="495">IFERROR((IF(H3341="","",H3341-H3341*$D$7)),"")</f>
        <v/>
      </c>
      <c r="K3341" s="351" t="str">
        <f t="shared" si="487"/>
        <v/>
      </c>
      <c r="L3341" s="351" t="str">
        <f t="shared" si="488"/>
        <v/>
      </c>
      <c r="M3341" s="351" t="str">
        <f t="shared" si="489"/>
        <v/>
      </c>
      <c r="N3341" s="387"/>
    </row>
    <row r="3342" spans="2:14">
      <c r="B3342" s="450"/>
      <c r="C3342" s="142" t="s">
        <v>1633</v>
      </c>
      <c r="D3342" s="268"/>
      <c r="E3342" s="405" t="s">
        <v>1634</v>
      </c>
      <c r="F3342" s="193" t="s">
        <v>1267</v>
      </c>
      <c r="G3342" s="270"/>
      <c r="H3342" s="520" t="str">
        <f>IFERROR(VLOOKUP(D3342,'ВИС-2025'!$E$17:$L$4285,8,0),"")</f>
        <v/>
      </c>
      <c r="I3342" s="188" t="str">
        <f t="shared" ref="I3342:I3370" si="496">IFERROR(H3342*G3342,"")</f>
        <v/>
      </c>
      <c r="J3342" s="188" t="str">
        <f t="shared" si="495"/>
        <v/>
      </c>
      <c r="K3342" s="188" t="str">
        <f t="shared" ref="K3342:K3370" si="497">IFERROR(J3342*G3342, "")</f>
        <v/>
      </c>
      <c r="L3342" s="188" t="str">
        <f t="shared" ref="L3342:L3370" si="498">IFERROR(J3342*$D$8, "")</f>
        <v/>
      </c>
      <c r="M3342" s="188" t="str">
        <f t="shared" ref="M3342:M3370" si="499">IFERROR(L3342*G3342, "")</f>
        <v/>
      </c>
      <c r="N3342" s="387"/>
    </row>
    <row r="3343" spans="2:14" s="287" customFormat="1">
      <c r="B3343" s="581" t="s">
        <v>65</v>
      </c>
      <c r="C3343" s="135" t="s">
        <v>1633</v>
      </c>
      <c r="D3343" s="69">
        <v>13218991555</v>
      </c>
      <c r="E3343" s="392" t="str">
        <f>IFERROR(VLOOKUP(D3343,'ВИС-2025'!$E$17:$I$3751,3,0),"")</f>
        <v>Мат греющий для напольного отопления, 0,5 м2</v>
      </c>
      <c r="F3343" s="136" t="s">
        <v>58</v>
      </c>
      <c r="G3343" s="243"/>
      <c r="H3343" s="357">
        <f>IFERROR(VLOOKUP(D3343,'ВИС-2025'!$E$17:$L$4285,8,0),"")</f>
        <v>153.4</v>
      </c>
      <c r="I3343" s="97">
        <f t="shared" si="496"/>
        <v>0</v>
      </c>
      <c r="J3343" s="97">
        <f t="shared" si="495"/>
        <v>153.4</v>
      </c>
      <c r="K3343" s="97">
        <f t="shared" si="497"/>
        <v>0</v>
      </c>
      <c r="L3343" s="97">
        <f t="shared" si="498"/>
        <v>0</v>
      </c>
      <c r="M3343" s="97">
        <f t="shared" si="499"/>
        <v>0</v>
      </c>
      <c r="N3343" s="387"/>
    </row>
    <row r="3344" spans="2:14" s="287" customFormat="1">
      <c r="B3344" s="581" t="s">
        <v>65</v>
      </c>
      <c r="C3344" s="135" t="s">
        <v>1633</v>
      </c>
      <c r="D3344" s="69">
        <v>13168111555</v>
      </c>
      <c r="E3344" s="392" t="str">
        <f>IFERROR(VLOOKUP(D3344,'ВИС-2025'!$E$17:$I$3751,3,0),"")</f>
        <v>Мат греющий для напольного отопления, 1 м2</v>
      </c>
      <c r="F3344" s="136" t="s">
        <v>58</v>
      </c>
      <c r="G3344" s="243"/>
      <c r="H3344" s="357">
        <f>IFERROR(VLOOKUP(D3344,'ВИС-2025'!$E$17:$L$4285,8,0),"")</f>
        <v>191.03</v>
      </c>
      <c r="I3344" s="97">
        <f t="shared" si="496"/>
        <v>0</v>
      </c>
      <c r="J3344" s="97">
        <f t="shared" si="495"/>
        <v>191.03</v>
      </c>
      <c r="K3344" s="97">
        <f t="shared" si="497"/>
        <v>0</v>
      </c>
      <c r="L3344" s="97">
        <f t="shared" si="498"/>
        <v>0</v>
      </c>
      <c r="M3344" s="97">
        <f t="shared" si="499"/>
        <v>0</v>
      </c>
      <c r="N3344" s="387"/>
    </row>
    <row r="3345" spans="2:14" s="287" customFormat="1">
      <c r="B3345" s="581" t="s">
        <v>65</v>
      </c>
      <c r="C3345" s="135" t="s">
        <v>1633</v>
      </c>
      <c r="D3345" s="69">
        <v>13219001555</v>
      </c>
      <c r="E3345" s="392" t="str">
        <f>IFERROR(VLOOKUP(D3345,'ВИС-2025'!$E$17:$I$3751,3,0),"")</f>
        <v>Мат греющий для напольного отопления, 1,5 м2</v>
      </c>
      <c r="F3345" s="136" t="s">
        <v>58</v>
      </c>
      <c r="G3345" s="243"/>
      <c r="H3345" s="357">
        <f>IFERROR(VLOOKUP(D3345,'ВИС-2025'!$E$17:$L$4285,8,0),"")</f>
        <v>223.03</v>
      </c>
      <c r="I3345" s="97">
        <f t="shared" si="496"/>
        <v>0</v>
      </c>
      <c r="J3345" s="97">
        <f t="shared" si="495"/>
        <v>223.03</v>
      </c>
      <c r="K3345" s="97">
        <f t="shared" si="497"/>
        <v>0</v>
      </c>
      <c r="L3345" s="97">
        <f t="shared" si="498"/>
        <v>0</v>
      </c>
      <c r="M3345" s="97">
        <f t="shared" si="499"/>
        <v>0</v>
      </c>
      <c r="N3345" s="387"/>
    </row>
    <row r="3346" spans="2:14" s="287" customFormat="1">
      <c r="B3346" s="581" t="s">
        <v>65</v>
      </c>
      <c r="C3346" s="135" t="s">
        <v>1633</v>
      </c>
      <c r="D3346" s="69">
        <v>13168121555</v>
      </c>
      <c r="E3346" s="392" t="str">
        <f>IFERROR(VLOOKUP(D3346,'ВИС-2025'!$E$17:$I$3751,3,0),"")</f>
        <v>Мат греющий для напольного отопления, 2 м2</v>
      </c>
      <c r="F3346" s="136" t="s">
        <v>58</v>
      </c>
      <c r="G3346" s="243"/>
      <c r="H3346" s="357">
        <f>IFERROR(VLOOKUP(D3346,'ВИС-2025'!$E$17:$L$4285,8,0),"")</f>
        <v>254.21</v>
      </c>
      <c r="I3346" s="97">
        <f t="shared" si="496"/>
        <v>0</v>
      </c>
      <c r="J3346" s="97">
        <f t="shared" si="495"/>
        <v>254.21</v>
      </c>
      <c r="K3346" s="97">
        <f t="shared" si="497"/>
        <v>0</v>
      </c>
      <c r="L3346" s="97">
        <f t="shared" si="498"/>
        <v>0</v>
      </c>
      <c r="M3346" s="97">
        <f t="shared" si="499"/>
        <v>0</v>
      </c>
      <c r="N3346" s="387"/>
    </row>
    <row r="3347" spans="2:14" s="287" customFormat="1">
      <c r="B3347" s="581" t="s">
        <v>65</v>
      </c>
      <c r="C3347" s="135" t="s">
        <v>1633</v>
      </c>
      <c r="D3347" s="69">
        <v>13219011555</v>
      </c>
      <c r="E3347" s="392" t="str">
        <f>IFERROR(VLOOKUP(D3347,'ВИС-2025'!$E$17:$I$3751,3,0),"")</f>
        <v>Мат греющий для напольного отопления, 2,5 м2</v>
      </c>
      <c r="F3347" s="136" t="s">
        <v>58</v>
      </c>
      <c r="G3347" s="243"/>
      <c r="H3347" s="357">
        <f>IFERROR(VLOOKUP(D3347,'ВИС-2025'!$E$17:$L$4285,8,0),"")</f>
        <v>286.13</v>
      </c>
      <c r="I3347" s="97">
        <f t="shared" si="496"/>
        <v>0</v>
      </c>
      <c r="J3347" s="97">
        <f t="shared" si="495"/>
        <v>286.13</v>
      </c>
      <c r="K3347" s="97">
        <f t="shared" si="497"/>
        <v>0</v>
      </c>
      <c r="L3347" s="97">
        <f t="shared" si="498"/>
        <v>0</v>
      </c>
      <c r="M3347" s="97">
        <f t="shared" si="499"/>
        <v>0</v>
      </c>
      <c r="N3347" s="387"/>
    </row>
    <row r="3348" spans="2:14" s="287" customFormat="1">
      <c r="B3348" s="581" t="s">
        <v>65</v>
      </c>
      <c r="C3348" s="135" t="s">
        <v>1633</v>
      </c>
      <c r="D3348" s="69">
        <v>13168131555</v>
      </c>
      <c r="E3348" s="392" t="str">
        <f>IFERROR(VLOOKUP(D3348,'ВИС-2025'!$E$17:$I$3751,3,0),"")</f>
        <v>Мат греющий для напольного отопления, 3 м2</v>
      </c>
      <c r="F3348" s="136" t="s">
        <v>58</v>
      </c>
      <c r="G3348" s="243"/>
      <c r="H3348" s="357">
        <f>IFERROR(VLOOKUP(D3348,'ВИС-2025'!$E$17:$L$4285,8,0),"")</f>
        <v>318.89</v>
      </c>
      <c r="I3348" s="97">
        <f t="shared" si="496"/>
        <v>0</v>
      </c>
      <c r="J3348" s="97">
        <f t="shared" si="495"/>
        <v>318.89</v>
      </c>
      <c r="K3348" s="97">
        <f t="shared" si="497"/>
        <v>0</v>
      </c>
      <c r="L3348" s="97">
        <f t="shared" si="498"/>
        <v>0</v>
      </c>
      <c r="M3348" s="97">
        <f t="shared" si="499"/>
        <v>0</v>
      </c>
      <c r="N3348" s="387"/>
    </row>
    <row r="3349" spans="2:14" s="287" customFormat="1">
      <c r="B3349" s="581" t="s">
        <v>65</v>
      </c>
      <c r="C3349" s="135" t="s">
        <v>1633</v>
      </c>
      <c r="D3349" s="69">
        <v>13219021555</v>
      </c>
      <c r="E3349" s="392" t="str">
        <f>IFERROR(VLOOKUP(D3349,'ВИС-2025'!$E$17:$I$3751,3,0),"")</f>
        <v>Мат греющий для напольного отопления, 3,5 м2</v>
      </c>
      <c r="F3349" s="136" t="s">
        <v>58</v>
      </c>
      <c r="G3349" s="243"/>
      <c r="H3349" s="357">
        <f>IFERROR(VLOOKUP(D3349,'ВИС-2025'!$E$17:$L$4285,8,0),"")</f>
        <v>355.86</v>
      </c>
      <c r="I3349" s="97">
        <f t="shared" si="496"/>
        <v>0</v>
      </c>
      <c r="J3349" s="97">
        <f t="shared" si="495"/>
        <v>355.86</v>
      </c>
      <c r="K3349" s="97">
        <f t="shared" si="497"/>
        <v>0</v>
      </c>
      <c r="L3349" s="97">
        <f t="shared" si="498"/>
        <v>0</v>
      </c>
      <c r="M3349" s="97">
        <f t="shared" si="499"/>
        <v>0</v>
      </c>
      <c r="N3349" s="387"/>
    </row>
    <row r="3350" spans="2:14" s="287" customFormat="1">
      <c r="B3350" s="581" t="s">
        <v>65</v>
      </c>
      <c r="C3350" s="135" t="s">
        <v>1633</v>
      </c>
      <c r="D3350" s="69">
        <v>13168141555</v>
      </c>
      <c r="E3350" s="392" t="str">
        <f>IFERROR(VLOOKUP(D3350,'ВИС-2025'!$E$17:$I$3751,3,0),"")</f>
        <v>Мат греющий для напольного отопления, 4 м2</v>
      </c>
      <c r="F3350" s="136" t="s">
        <v>58</v>
      </c>
      <c r="G3350" s="243"/>
      <c r="H3350" s="357">
        <f>IFERROR(VLOOKUP(D3350,'ВИС-2025'!$E$17:$L$4285,8,0),"")</f>
        <v>391.1</v>
      </c>
      <c r="I3350" s="97">
        <f t="shared" si="496"/>
        <v>0</v>
      </c>
      <c r="J3350" s="97">
        <f t="shared" si="495"/>
        <v>391.1</v>
      </c>
      <c r="K3350" s="97">
        <f t="shared" si="497"/>
        <v>0</v>
      </c>
      <c r="L3350" s="97">
        <f t="shared" si="498"/>
        <v>0</v>
      </c>
      <c r="M3350" s="97">
        <f t="shared" si="499"/>
        <v>0</v>
      </c>
      <c r="N3350" s="387"/>
    </row>
    <row r="3351" spans="2:14" s="287" customFormat="1">
      <c r="B3351" s="581" t="s">
        <v>65</v>
      </c>
      <c r="C3351" s="135" t="s">
        <v>1633</v>
      </c>
      <c r="D3351" s="69">
        <v>13168151555</v>
      </c>
      <c r="E3351" s="392" t="str">
        <f>IFERROR(VLOOKUP(D3351,'ВИС-2025'!$E$17:$I$3751,3,0),"")</f>
        <v>Мат греющий для напольного отопления, 5 м2</v>
      </c>
      <c r="F3351" s="136" t="s">
        <v>58</v>
      </c>
      <c r="G3351" s="243"/>
      <c r="H3351" s="357">
        <f>IFERROR(VLOOKUP(D3351,'ВИС-2025'!$E$17:$L$4285,8,0),"")</f>
        <v>443.74</v>
      </c>
      <c r="I3351" s="97">
        <f t="shared" si="496"/>
        <v>0</v>
      </c>
      <c r="J3351" s="97">
        <f t="shared" si="495"/>
        <v>443.74</v>
      </c>
      <c r="K3351" s="97">
        <f t="shared" si="497"/>
        <v>0</v>
      </c>
      <c r="L3351" s="97">
        <f t="shared" si="498"/>
        <v>0</v>
      </c>
      <c r="M3351" s="97">
        <f t="shared" si="499"/>
        <v>0</v>
      </c>
      <c r="N3351" s="387"/>
    </row>
    <row r="3352" spans="2:14" s="287" customFormat="1">
      <c r="B3352" s="581" t="s">
        <v>65</v>
      </c>
      <c r="C3352" s="135" t="s">
        <v>1633</v>
      </c>
      <c r="D3352" s="69">
        <v>13168161555</v>
      </c>
      <c r="E3352" s="392" t="str">
        <f>IFERROR(VLOOKUP(D3352,'ВИС-2025'!$E$17:$I$3751,3,0),"")</f>
        <v>Мат греющий для напольного отопления, 6 м2</v>
      </c>
      <c r="F3352" s="136" t="s">
        <v>58</v>
      </c>
      <c r="G3352" s="243"/>
      <c r="H3352" s="357">
        <f>IFERROR(VLOOKUP(D3352,'ВИС-2025'!$E$17:$L$4285,8,0),"")</f>
        <v>499.4</v>
      </c>
      <c r="I3352" s="97">
        <f t="shared" si="496"/>
        <v>0</v>
      </c>
      <c r="J3352" s="97">
        <f t="shared" si="495"/>
        <v>499.4</v>
      </c>
      <c r="K3352" s="97">
        <f t="shared" si="497"/>
        <v>0</v>
      </c>
      <c r="L3352" s="97">
        <f t="shared" si="498"/>
        <v>0</v>
      </c>
      <c r="M3352" s="97">
        <f t="shared" si="499"/>
        <v>0</v>
      </c>
      <c r="N3352" s="387"/>
    </row>
    <row r="3353" spans="2:14" s="287" customFormat="1">
      <c r="B3353" s="581" t="s">
        <v>65</v>
      </c>
      <c r="C3353" s="135" t="s">
        <v>1633</v>
      </c>
      <c r="D3353" s="69">
        <v>13168171555</v>
      </c>
      <c r="E3353" s="392" t="str">
        <f>IFERROR(VLOOKUP(D3353,'ВИС-2025'!$E$17:$I$3751,3,0),"")</f>
        <v>Мат греющий для напольного отопления, 7 м2</v>
      </c>
      <c r="F3353" s="136" t="s">
        <v>58</v>
      </c>
      <c r="G3353" s="243"/>
      <c r="H3353" s="357">
        <f>IFERROR(VLOOKUP(D3353,'ВИС-2025'!$E$17:$L$4285,8,0),"")</f>
        <v>555.05999999999995</v>
      </c>
      <c r="I3353" s="97">
        <f t="shared" si="496"/>
        <v>0</v>
      </c>
      <c r="J3353" s="97">
        <f t="shared" si="495"/>
        <v>555.05999999999995</v>
      </c>
      <c r="K3353" s="97">
        <f t="shared" si="497"/>
        <v>0</v>
      </c>
      <c r="L3353" s="97">
        <f t="shared" si="498"/>
        <v>0</v>
      </c>
      <c r="M3353" s="97">
        <f t="shared" si="499"/>
        <v>0</v>
      </c>
      <c r="N3353" s="387"/>
    </row>
    <row r="3354" spans="2:14" s="287" customFormat="1">
      <c r="B3354" s="581" t="s">
        <v>65</v>
      </c>
      <c r="C3354" s="135" t="s">
        <v>1633</v>
      </c>
      <c r="D3354" s="69">
        <v>13168191555</v>
      </c>
      <c r="E3354" s="392" t="str">
        <f>IFERROR(VLOOKUP(D3354,'ВИС-2025'!$E$17:$I$3751,3,0),"")</f>
        <v>Мат греющий для напольного отопления, 8 м2</v>
      </c>
      <c r="F3354" s="136" t="s">
        <v>58</v>
      </c>
      <c r="G3354" s="243"/>
      <c r="H3354" s="357">
        <f>IFERROR(VLOOKUP(D3354,'ВИС-2025'!$E$17:$L$4285,8,0),"")</f>
        <v>610.70000000000005</v>
      </c>
      <c r="I3354" s="97">
        <f t="shared" si="496"/>
        <v>0</v>
      </c>
      <c r="J3354" s="97">
        <f t="shared" si="495"/>
        <v>610.70000000000005</v>
      </c>
      <c r="K3354" s="97">
        <f t="shared" si="497"/>
        <v>0</v>
      </c>
      <c r="L3354" s="97">
        <f t="shared" si="498"/>
        <v>0</v>
      </c>
      <c r="M3354" s="97">
        <f t="shared" si="499"/>
        <v>0</v>
      </c>
      <c r="N3354" s="387"/>
    </row>
    <row r="3355" spans="2:14">
      <c r="B3355" s="450"/>
      <c r="C3355" s="160"/>
      <c r="D3355" s="102"/>
      <c r="E3355" s="395"/>
      <c r="F3355" s="170"/>
      <c r="G3355" s="254"/>
      <c r="H3355" s="357" t="str">
        <f>IFERROR(VLOOKUP(D3355,'ВИС-2025'!$E$17:$L$4285,8,0),"")</f>
        <v/>
      </c>
      <c r="I3355" s="175" t="str">
        <f t="shared" si="496"/>
        <v/>
      </c>
      <c r="J3355" s="175" t="str">
        <f t="shared" si="495"/>
        <v/>
      </c>
      <c r="K3355" s="175" t="str">
        <f t="shared" si="497"/>
        <v/>
      </c>
      <c r="L3355" s="175" t="str">
        <f t="shared" si="498"/>
        <v/>
      </c>
      <c r="M3355" s="175" t="str">
        <f t="shared" si="499"/>
        <v/>
      </c>
      <c r="N3355" s="387"/>
    </row>
    <row r="3356" spans="2:14">
      <c r="B3356" s="450"/>
      <c r="C3356" s="485" t="s">
        <v>1633</v>
      </c>
      <c r="D3356" s="542"/>
      <c r="E3356" s="546" t="s">
        <v>1647</v>
      </c>
      <c r="F3356" s="547" t="s">
        <v>1267</v>
      </c>
      <c r="G3356" s="544"/>
      <c r="H3356" s="520" t="str">
        <f>IFERROR(VLOOKUP(D3356,'ВИС-2025'!$E$17:$L$4285,8,0),"")</f>
        <v/>
      </c>
      <c r="I3356" s="520" t="str">
        <f t="shared" si="496"/>
        <v/>
      </c>
      <c r="J3356" s="520" t="str">
        <f t="shared" si="495"/>
        <v/>
      </c>
      <c r="K3356" s="520" t="str">
        <f t="shared" si="497"/>
        <v/>
      </c>
      <c r="L3356" s="520" t="str">
        <f t="shared" si="498"/>
        <v/>
      </c>
      <c r="M3356" s="520" t="str">
        <f t="shared" si="499"/>
        <v/>
      </c>
      <c r="N3356" s="387"/>
    </row>
    <row r="3357" spans="2:14" s="287" customFormat="1">
      <c r="B3357" s="581" t="s">
        <v>65</v>
      </c>
      <c r="C3357" s="135" t="s">
        <v>1633</v>
      </c>
      <c r="D3357" s="69">
        <v>13168211555</v>
      </c>
      <c r="E3357" s="392" t="str">
        <f>IFERROR(VLOOKUP(D3357,'ВИС-2025'!$E$17:$I$3751,3,0),"")</f>
        <v>Кабель греющий для напольного отопления, 8,86 м</v>
      </c>
      <c r="F3357" s="136" t="s">
        <v>58</v>
      </c>
      <c r="G3357" s="243"/>
      <c r="H3357" s="357">
        <f>IFERROR(VLOOKUP(D3357,'ВИС-2025'!$E$17:$L$4285,8,0),"")</f>
        <v>78.2</v>
      </c>
      <c r="I3357" s="97">
        <f t="shared" si="496"/>
        <v>0</v>
      </c>
      <c r="J3357" s="97">
        <f t="shared" si="495"/>
        <v>78.2</v>
      </c>
      <c r="K3357" s="97">
        <f t="shared" si="497"/>
        <v>0</v>
      </c>
      <c r="L3357" s="97">
        <f t="shared" si="498"/>
        <v>0</v>
      </c>
      <c r="M3357" s="97">
        <f t="shared" si="499"/>
        <v>0</v>
      </c>
      <c r="N3357" s="387"/>
    </row>
    <row r="3358" spans="2:14" s="287" customFormat="1">
      <c r="B3358" s="581" t="s">
        <v>65</v>
      </c>
      <c r="C3358" s="135" t="s">
        <v>1633</v>
      </c>
      <c r="D3358" s="69">
        <v>13168221555</v>
      </c>
      <c r="E3358" s="392" t="str">
        <f>IFERROR(VLOOKUP(D3358,'ВИС-2025'!$E$17:$I$3751,3,0),"")</f>
        <v>Кабель греющий для напольного отопления, 18,5 м</v>
      </c>
      <c r="F3358" s="136" t="s">
        <v>58</v>
      </c>
      <c r="G3358" s="243"/>
      <c r="H3358" s="357">
        <f>IFERROR(VLOOKUP(D3358,'ВИС-2025'!$E$17:$L$4285,8,0),"")</f>
        <v>128.54</v>
      </c>
      <c r="I3358" s="97">
        <f t="shared" si="496"/>
        <v>0</v>
      </c>
      <c r="J3358" s="97">
        <f t="shared" si="495"/>
        <v>128.54</v>
      </c>
      <c r="K3358" s="97">
        <f t="shared" si="497"/>
        <v>0</v>
      </c>
      <c r="L3358" s="97">
        <f t="shared" si="498"/>
        <v>0</v>
      </c>
      <c r="M3358" s="97">
        <f t="shared" si="499"/>
        <v>0</v>
      </c>
      <c r="N3358" s="387"/>
    </row>
    <row r="3359" spans="2:14" s="287" customFormat="1">
      <c r="B3359" s="581" t="s">
        <v>65</v>
      </c>
      <c r="C3359" s="135" t="s">
        <v>1633</v>
      </c>
      <c r="D3359" s="69">
        <v>13168231555</v>
      </c>
      <c r="E3359" s="392" t="str">
        <f>IFERROR(VLOOKUP(D3359,'ВИС-2025'!$E$17:$I$3751,3,0),"")</f>
        <v>Кабель греющий для напольного отопления, 31,04 м</v>
      </c>
      <c r="F3359" s="136" t="s">
        <v>58</v>
      </c>
      <c r="G3359" s="243"/>
      <c r="H3359" s="357">
        <f>IFERROR(VLOOKUP(D3359,'ВИС-2025'!$E$17:$L$4285,8,0),"")</f>
        <v>174.26</v>
      </c>
      <c r="I3359" s="97">
        <f t="shared" si="496"/>
        <v>0</v>
      </c>
      <c r="J3359" s="97">
        <f t="shared" si="495"/>
        <v>174.26</v>
      </c>
      <c r="K3359" s="97">
        <f t="shared" si="497"/>
        <v>0</v>
      </c>
      <c r="L3359" s="97">
        <f t="shared" si="498"/>
        <v>0</v>
      </c>
      <c r="M3359" s="97">
        <f t="shared" si="499"/>
        <v>0</v>
      </c>
      <c r="N3359" s="387"/>
    </row>
    <row r="3360" spans="2:14" s="287" customFormat="1">
      <c r="B3360" s="581" t="s">
        <v>65</v>
      </c>
      <c r="C3360" s="135" t="s">
        <v>1633</v>
      </c>
      <c r="D3360" s="69">
        <v>13168241555</v>
      </c>
      <c r="E3360" s="392" t="str">
        <f>IFERROR(VLOOKUP(D3360,'ВИС-2025'!$E$17:$I$3751,3,0),"")</f>
        <v>Кабель греющий для напольного отопления, 40,59 м</v>
      </c>
      <c r="F3360" s="136" t="s">
        <v>58</v>
      </c>
      <c r="G3360" s="243"/>
      <c r="H3360" s="357">
        <f>IFERROR(VLOOKUP(D3360,'ВИС-2025'!$E$17:$L$4285,8,0),"")</f>
        <v>214.67</v>
      </c>
      <c r="I3360" s="97">
        <f t="shared" si="496"/>
        <v>0</v>
      </c>
      <c r="J3360" s="97">
        <f t="shared" si="495"/>
        <v>214.67</v>
      </c>
      <c r="K3360" s="97">
        <f t="shared" si="497"/>
        <v>0</v>
      </c>
      <c r="L3360" s="97">
        <f t="shared" si="498"/>
        <v>0</v>
      </c>
      <c r="M3360" s="97">
        <f t="shared" si="499"/>
        <v>0</v>
      </c>
      <c r="N3360" s="387"/>
    </row>
    <row r="3361" spans="2:14" s="287" customFormat="1">
      <c r="B3361" s="581" t="s">
        <v>65</v>
      </c>
      <c r="C3361" s="135" t="s">
        <v>1633</v>
      </c>
      <c r="D3361" s="69">
        <v>13168251555</v>
      </c>
      <c r="E3361" s="392" t="str">
        <f>IFERROR(VLOOKUP(D3361,'ВИС-2025'!$E$17:$I$3751,3,0),"")</f>
        <v>Кабель греющий для напольного отопления, 49,35 м</v>
      </c>
      <c r="F3361" s="136" t="s">
        <v>58</v>
      </c>
      <c r="G3361" s="243"/>
      <c r="H3361" s="357">
        <f>IFERROR(VLOOKUP(D3361,'ВИС-2025'!$E$17:$L$4285,8,0),"")</f>
        <v>244.43</v>
      </c>
      <c r="I3361" s="97">
        <f t="shared" si="496"/>
        <v>0</v>
      </c>
      <c r="J3361" s="97">
        <f t="shared" si="495"/>
        <v>244.43</v>
      </c>
      <c r="K3361" s="97">
        <f t="shared" si="497"/>
        <v>0</v>
      </c>
      <c r="L3361" s="97">
        <f t="shared" si="498"/>
        <v>0</v>
      </c>
      <c r="M3361" s="97">
        <f t="shared" si="499"/>
        <v>0</v>
      </c>
      <c r="N3361" s="387"/>
    </row>
    <row r="3362" spans="2:14" s="287" customFormat="1">
      <c r="B3362" s="581" t="s">
        <v>65</v>
      </c>
      <c r="C3362" s="135" t="s">
        <v>1633</v>
      </c>
      <c r="D3362" s="69">
        <v>13168261555</v>
      </c>
      <c r="E3362" s="392" t="str">
        <f>IFERROR(VLOOKUP(D3362,'ВИС-2025'!$E$17:$I$3751,3,0),"")</f>
        <v>Кабель греющий для напольного отопления, 58,11 м</v>
      </c>
      <c r="F3362" s="136" t="s">
        <v>58</v>
      </c>
      <c r="G3362" s="243"/>
      <c r="H3362" s="357">
        <f>IFERROR(VLOOKUP(D3362,'ВИС-2025'!$E$17:$L$4285,8,0),"")</f>
        <v>284.52999999999997</v>
      </c>
      <c r="I3362" s="97">
        <f t="shared" si="496"/>
        <v>0</v>
      </c>
      <c r="J3362" s="97">
        <f t="shared" si="495"/>
        <v>284.52999999999997</v>
      </c>
      <c r="K3362" s="97">
        <f t="shared" si="497"/>
        <v>0</v>
      </c>
      <c r="L3362" s="97">
        <f t="shared" si="498"/>
        <v>0</v>
      </c>
      <c r="M3362" s="97">
        <f t="shared" si="499"/>
        <v>0</v>
      </c>
      <c r="N3362" s="387"/>
    </row>
    <row r="3363" spans="2:14" s="287" customFormat="1">
      <c r="B3363" s="581" t="s">
        <v>65</v>
      </c>
      <c r="C3363" s="135" t="s">
        <v>1633</v>
      </c>
      <c r="D3363" s="69">
        <v>13168271555</v>
      </c>
      <c r="E3363" s="392" t="str">
        <f>IFERROR(VLOOKUP(D3363,'ВИС-2025'!$E$17:$I$3751,3,0),"")</f>
        <v>Кабель греющий для напольного отопления, 87,32 м</v>
      </c>
      <c r="F3363" s="136" t="s">
        <v>58</v>
      </c>
      <c r="G3363" s="243"/>
      <c r="H3363" s="357">
        <f>IFERROR(VLOOKUP(D3363,'ВИС-2025'!$E$17:$L$4285,8,0),"")</f>
        <v>356.63</v>
      </c>
      <c r="I3363" s="97">
        <f t="shared" si="496"/>
        <v>0</v>
      </c>
      <c r="J3363" s="97">
        <f t="shared" si="495"/>
        <v>356.63</v>
      </c>
      <c r="K3363" s="97">
        <f t="shared" si="497"/>
        <v>0</v>
      </c>
      <c r="L3363" s="97">
        <f t="shared" si="498"/>
        <v>0</v>
      </c>
      <c r="M3363" s="97">
        <f t="shared" si="499"/>
        <v>0</v>
      </c>
      <c r="N3363" s="387"/>
    </row>
    <row r="3364" spans="2:14" s="287" customFormat="1">
      <c r="B3364" s="581" t="s">
        <v>65</v>
      </c>
      <c r="C3364" s="135" t="s">
        <v>1633</v>
      </c>
      <c r="D3364" s="69">
        <v>13168281555</v>
      </c>
      <c r="E3364" s="392" t="str">
        <f>IFERROR(VLOOKUP(D3364,'ВИС-2025'!$E$17:$I$3751,3,0),"")</f>
        <v>Кабель греющий для напольного отопления, 99 м</v>
      </c>
      <c r="F3364" s="136" t="s">
        <v>58</v>
      </c>
      <c r="G3364" s="243"/>
      <c r="H3364" s="357">
        <f>IFERROR(VLOOKUP(D3364,'ВИС-2025'!$E$17:$L$4285,8,0),"")</f>
        <v>431.21</v>
      </c>
      <c r="I3364" s="97">
        <f t="shared" si="496"/>
        <v>0</v>
      </c>
      <c r="J3364" s="97">
        <f t="shared" si="495"/>
        <v>431.21</v>
      </c>
      <c r="K3364" s="97">
        <f t="shared" si="497"/>
        <v>0</v>
      </c>
      <c r="L3364" s="97">
        <f t="shared" si="498"/>
        <v>0</v>
      </c>
      <c r="M3364" s="97">
        <f t="shared" si="499"/>
        <v>0</v>
      </c>
      <c r="N3364" s="387"/>
    </row>
    <row r="3365" spans="2:14" s="287" customFormat="1">
      <c r="B3365" s="581" t="s">
        <v>65</v>
      </c>
      <c r="C3365" s="135" t="s">
        <v>1633</v>
      </c>
      <c r="D3365" s="69">
        <v>13168291555</v>
      </c>
      <c r="E3365" s="392" t="str">
        <f>IFERROR(VLOOKUP(D3365,'ВИС-2025'!$E$17:$I$3751,3,0),"")</f>
        <v>Кабель греющий для напольного отопления, 122,37 м</v>
      </c>
      <c r="F3365" s="136" t="s">
        <v>58</v>
      </c>
      <c r="G3365" s="243"/>
      <c r="H3365" s="357">
        <f>IFERROR(VLOOKUP(D3365,'ВИС-2025'!$E$17:$L$4285,8,0),"")</f>
        <v>507.86</v>
      </c>
      <c r="I3365" s="97">
        <f t="shared" si="496"/>
        <v>0</v>
      </c>
      <c r="J3365" s="97">
        <f t="shared" si="495"/>
        <v>507.86</v>
      </c>
      <c r="K3365" s="97">
        <f t="shared" si="497"/>
        <v>0</v>
      </c>
      <c r="L3365" s="97">
        <f t="shared" si="498"/>
        <v>0</v>
      </c>
      <c r="M3365" s="97">
        <f t="shared" si="499"/>
        <v>0</v>
      </c>
      <c r="N3365" s="387"/>
    </row>
    <row r="3366" spans="2:14">
      <c r="B3366" s="450"/>
      <c r="C3366" s="160"/>
      <c r="D3366" s="102"/>
      <c r="E3366" s="395"/>
      <c r="F3366" s="170"/>
      <c r="G3366" s="254"/>
      <c r="H3366" s="357" t="str">
        <f>IFERROR(VLOOKUP(D3366,'ВИС-2025'!$E$17:$L$4285,8,0),"")</f>
        <v/>
      </c>
      <c r="I3366" s="175" t="str">
        <f t="shared" si="496"/>
        <v/>
      </c>
      <c r="J3366" s="175" t="str">
        <f t="shared" si="495"/>
        <v/>
      </c>
      <c r="K3366" s="175" t="str">
        <f t="shared" si="497"/>
        <v/>
      </c>
      <c r="L3366" s="175" t="str">
        <f t="shared" si="498"/>
        <v/>
      </c>
      <c r="M3366" s="175" t="str">
        <f t="shared" si="499"/>
        <v/>
      </c>
      <c r="N3366" s="387"/>
    </row>
    <row r="3367" spans="2:14">
      <c r="B3367" s="450"/>
      <c r="C3367" s="485" t="s">
        <v>1633</v>
      </c>
      <c r="D3367" s="542"/>
      <c r="E3367" s="546" t="s">
        <v>1657</v>
      </c>
      <c r="F3367" s="547" t="s">
        <v>1267</v>
      </c>
      <c r="G3367" s="544"/>
      <c r="H3367" s="520" t="str">
        <f>IFERROR(VLOOKUP(D3367,'ВИС-2025'!$E$17:$L$4285,8,0),"")</f>
        <v/>
      </c>
      <c r="I3367" s="520" t="str">
        <f t="shared" si="496"/>
        <v/>
      </c>
      <c r="J3367" s="520" t="str">
        <f t="shared" si="495"/>
        <v/>
      </c>
      <c r="K3367" s="520" t="str">
        <f t="shared" si="497"/>
        <v/>
      </c>
      <c r="L3367" s="520" t="str">
        <f t="shared" si="498"/>
        <v/>
      </c>
      <c r="M3367" s="520" t="str">
        <f t="shared" si="499"/>
        <v/>
      </c>
      <c r="N3367" s="387"/>
    </row>
    <row r="3368" spans="2:14" s="287" customFormat="1">
      <c r="B3368" s="581" t="s">
        <v>65</v>
      </c>
      <c r="C3368" s="135" t="s">
        <v>1633</v>
      </c>
      <c r="D3368" s="69">
        <v>12274931100</v>
      </c>
      <c r="E3368" s="392" t="str">
        <f>IFERROR(VLOOKUP(D3368,'ВИС-2025'!$E$17:$I$3751,3,0),"")</f>
        <v>Терморегулятор COMFORT</v>
      </c>
      <c r="F3368" s="136" t="s">
        <v>58</v>
      </c>
      <c r="G3368" s="243"/>
      <c r="H3368" s="357">
        <f>IFERROR(VLOOKUP(D3368,'ВИС-2025'!$E$17:$L$4285,8,0),"")</f>
        <v>154.82</v>
      </c>
      <c r="I3368" s="97">
        <f t="shared" si="496"/>
        <v>0</v>
      </c>
      <c r="J3368" s="97">
        <f t="shared" si="495"/>
        <v>154.82</v>
      </c>
      <c r="K3368" s="97">
        <f t="shared" si="497"/>
        <v>0</v>
      </c>
      <c r="L3368" s="97">
        <f t="shared" si="498"/>
        <v>0</v>
      </c>
      <c r="M3368" s="97">
        <f t="shared" si="499"/>
        <v>0</v>
      </c>
      <c r="N3368" s="387"/>
    </row>
    <row r="3369" spans="2:14" s="287" customFormat="1">
      <c r="B3369" s="581" t="s">
        <v>65</v>
      </c>
      <c r="C3369" s="135" t="s">
        <v>1633</v>
      </c>
      <c r="D3369" s="69">
        <v>12029231100</v>
      </c>
      <c r="E3369" s="392" t="str">
        <f>IFERROR(VLOOKUP(D3369,'ВИС-2025'!$E$17:$I$3751,3,0),"")</f>
        <v>Терморегулятор OPTIMA</v>
      </c>
      <c r="F3369" s="136" t="s">
        <v>58</v>
      </c>
      <c r="G3369" s="243"/>
      <c r="H3369" s="357">
        <f>IFERROR(VLOOKUP(D3369,'ВИС-2025'!$E$17:$L$4285,8,0),"")</f>
        <v>270.92</v>
      </c>
      <c r="I3369" s="97">
        <f t="shared" si="496"/>
        <v>0</v>
      </c>
      <c r="J3369" s="97">
        <f t="shared" si="495"/>
        <v>270.92</v>
      </c>
      <c r="K3369" s="97">
        <f t="shared" si="497"/>
        <v>0</v>
      </c>
      <c r="L3369" s="97">
        <f t="shared" si="498"/>
        <v>0</v>
      </c>
      <c r="M3369" s="97">
        <f t="shared" si="499"/>
        <v>0</v>
      </c>
      <c r="N3369" s="387"/>
    </row>
    <row r="3370" spans="2:14">
      <c r="B3370" s="450"/>
      <c r="C3370" s="132"/>
      <c r="D3370" s="90"/>
      <c r="E3370" s="169"/>
      <c r="F3370" s="170"/>
      <c r="G3370" s="254"/>
      <c r="H3370" s="173" t="str">
        <f>IFERROR(VLOOKUP(D3370,'ВИС-2025'!E1929:L7717,7,0),"")</f>
        <v/>
      </c>
      <c r="I3370" s="173" t="str">
        <f t="shared" si="496"/>
        <v/>
      </c>
      <c r="J3370" s="173" t="str">
        <f t="shared" si="495"/>
        <v/>
      </c>
      <c r="K3370" s="173" t="str">
        <f t="shared" si="497"/>
        <v/>
      </c>
      <c r="L3370" s="173" t="str">
        <f t="shared" si="498"/>
        <v/>
      </c>
      <c r="M3370" s="173" t="str">
        <f t="shared" si="499"/>
        <v/>
      </c>
      <c r="N3370" s="387"/>
    </row>
    <row r="3371" spans="2:14" ht="15.75">
      <c r="K3371" s="360">
        <f>SUBTOTAL(9,K16:K3370)</f>
        <v>0</v>
      </c>
      <c r="L3371" s="62" t="s">
        <v>3065</v>
      </c>
      <c r="M3371" s="62">
        <f>SUBTOTAL(9,M16:M3370)</f>
        <v>0</v>
      </c>
      <c r="N3371" s="63"/>
    </row>
    <row r="3372" spans="2:14">
      <c r="K3372" s="361"/>
      <c r="L3372" s="361"/>
      <c r="M3372" s="361"/>
      <c r="N3372" s="63"/>
    </row>
  </sheetData>
  <sheetProtection insertColumns="0" insertRows="0" deleteColumns="0" deleteRows="0" sort="0" autoFilter="0"/>
  <autoFilter ref="A13:Q3372"/>
  <mergeCells count="2">
    <mergeCell ref="D3:E3"/>
    <mergeCell ref="D4:E4"/>
  </mergeCells>
  <conditionalFormatting sqref="N11">
    <cfRule type="duplicateValues" dxfId="5" priority="13"/>
  </conditionalFormatting>
  <conditionalFormatting sqref="N9">
    <cfRule type="duplicateValues" dxfId="4" priority="16"/>
  </conditionalFormatting>
  <conditionalFormatting sqref="N10">
    <cfRule type="duplicateValues" dxfId="3" priority="14"/>
  </conditionalFormatting>
  <conditionalFormatting sqref="N7">
    <cfRule type="duplicateValues" dxfId="2" priority="12"/>
  </conditionalFormatting>
  <conditionalFormatting sqref="N8">
    <cfRule type="duplicateValues" dxfId="1" priority="11"/>
  </conditionalFormatting>
  <conditionalFormatting sqref="D1:D14">
    <cfRule type="duplicateValues" dxfId="0" priority="2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7E3DCDCDDE54A9BBBDBD71BDAF6D8" ma:contentTypeVersion="7" ma:contentTypeDescription="Create a new document." ma:contentTypeScope="" ma:versionID="80b3f66f62b16b0c413d425a08a23f46">
  <xsd:schema xmlns:xsd="http://www.w3.org/2001/XMLSchema" xmlns:xs="http://www.w3.org/2001/XMLSchema" xmlns:p="http://schemas.microsoft.com/office/2006/metadata/properties" xmlns:ns2="5ec764bf-afe6-44f1-999e-a4c043deee03" targetNamespace="http://schemas.microsoft.com/office/2006/metadata/properties" ma:root="true" ma:fieldsID="a321c3623a742c8ac059c53eb67c003e" ns2:_="">
    <xsd:import namespace="5ec764bf-afe6-44f1-999e-a4c043deee0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764bf-afe6-44f1-999e-a4c043deee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357289-B189-4908-A4E1-7D17FB1577E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c764bf-afe6-44f1-999e-a4c043deee0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9E23B9A-B7F9-429A-BC8F-A2A99E273F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c764bf-afe6-44f1-999e-a4c043deee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5DCD8E-DF33-4E3C-8E21-39376E1607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ВИС-2025</vt:lpstr>
      <vt:lpstr>Шаблон КП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2025-05-13T14:09:49Z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0x0101000E47E3DCDCDDE54A9BBBDBD71BDAF6D8</vt:lpwstr>
  </property>
</Properties>
</file>